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nafee\Downloads\PROJECTS CV\"/>
    </mc:Choice>
  </mc:AlternateContent>
  <xr:revisionPtr revIDLastSave="0" documentId="13_ncr:1_{003DDAE8-B002-422D-9AC0-4639652FE44D}" xr6:coauthVersionLast="47" xr6:coauthVersionMax="47" xr10:uidLastSave="{00000000-0000-0000-0000-000000000000}"/>
  <bookViews>
    <workbookView xWindow="-108" yWindow="-108" windowWidth="23256" windowHeight="12456" activeTab="4" xr2:uid="{00000000-000D-0000-FFFF-FFFF00000000}"/>
  </bookViews>
  <sheets>
    <sheet name="Salesdata" sheetId="1" r:id="rId1"/>
    <sheet name="DateTable" sheetId="10" r:id="rId2"/>
    <sheet name="Payment Mode" sheetId="9" r:id="rId3"/>
    <sheet name="ProductTable" sheetId="8" r:id="rId4"/>
    <sheet name="CustomerTable" sheetId="7" r:id="rId5"/>
    <sheet name="Dashboard" sheetId="6" r:id="rId6"/>
    <sheet name="Sheet3" sheetId="3" state="hidden" r:id="rId7"/>
  </sheets>
  <definedNames>
    <definedName name="_xlchart.v1.0" hidden="1">Sheet3!$O$5:$O$8</definedName>
    <definedName name="_xlchart.v1.1" hidden="1">Sheet3!$P$5:$P$8</definedName>
    <definedName name="_xlchart.v1.2" hidden="1">Sheet3!$U$8:$U$13</definedName>
    <definedName name="_xlchart.v1.3" hidden="1">Sheet3!$V$8:$V$13</definedName>
    <definedName name="Slicer_Category">#N/A</definedName>
    <definedName name="Slicer_Date">#N/A</definedName>
    <definedName name="Slicer_Region">#N/A</definedName>
    <definedName name="Slicer_Years">#N/A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20" i="10" l="1"/>
  <c r="B720" i="10" s="1"/>
  <c r="A719" i="10"/>
  <c r="B719" i="10" s="1"/>
  <c r="A718" i="10"/>
  <c r="B718" i="10" s="1"/>
  <c r="A717" i="10"/>
  <c r="B717" i="10" s="1"/>
  <c r="A716" i="10"/>
  <c r="B716" i="10" s="1"/>
  <c r="A715" i="10"/>
  <c r="B715" i="10" s="1"/>
  <c r="A714" i="10"/>
  <c r="B714" i="10" s="1"/>
  <c r="A713" i="10"/>
  <c r="B713" i="10" s="1"/>
  <c r="A712" i="10"/>
  <c r="B712" i="10" s="1"/>
  <c r="A711" i="10"/>
  <c r="B711" i="10" s="1"/>
  <c r="A710" i="10"/>
  <c r="B710" i="10" s="1"/>
  <c r="A709" i="10"/>
  <c r="B709" i="10" s="1"/>
  <c r="A708" i="10"/>
  <c r="B708" i="10" s="1"/>
  <c r="A707" i="10"/>
  <c r="B707" i="10" s="1"/>
  <c r="A706" i="10"/>
  <c r="B706" i="10" s="1"/>
  <c r="A705" i="10"/>
  <c r="B705" i="10" s="1"/>
  <c r="A704" i="10"/>
  <c r="B704" i="10" s="1"/>
  <c r="A703" i="10"/>
  <c r="B703" i="10" s="1"/>
  <c r="A702" i="10"/>
  <c r="B702" i="10" s="1"/>
  <c r="A701" i="10"/>
  <c r="B701" i="10" s="1"/>
  <c r="A700" i="10"/>
  <c r="B700" i="10" s="1"/>
  <c r="A699" i="10"/>
  <c r="B699" i="10" s="1"/>
  <c r="A698" i="10"/>
  <c r="B698" i="10" s="1"/>
  <c r="A697" i="10"/>
  <c r="B697" i="10" s="1"/>
  <c r="A696" i="10"/>
  <c r="B696" i="10" s="1"/>
  <c r="A695" i="10"/>
  <c r="B695" i="10" s="1"/>
  <c r="A694" i="10"/>
  <c r="B694" i="10" s="1"/>
  <c r="A693" i="10"/>
  <c r="B693" i="10" s="1"/>
  <c r="A692" i="10"/>
  <c r="B692" i="10" s="1"/>
  <c r="A691" i="10"/>
  <c r="B691" i="10" s="1"/>
  <c r="A690" i="10"/>
  <c r="B690" i="10" s="1"/>
  <c r="A689" i="10"/>
  <c r="B689" i="10" s="1"/>
  <c r="A688" i="10"/>
  <c r="B688" i="10" s="1"/>
  <c r="A687" i="10"/>
  <c r="B687" i="10" s="1"/>
  <c r="A686" i="10"/>
  <c r="B686" i="10" s="1"/>
  <c r="A685" i="10"/>
  <c r="B685" i="10" s="1"/>
  <c r="A684" i="10"/>
  <c r="B684" i="10" s="1"/>
  <c r="A683" i="10"/>
  <c r="B683" i="10" s="1"/>
  <c r="A682" i="10"/>
  <c r="B682" i="10" s="1"/>
  <c r="A681" i="10"/>
  <c r="B681" i="10" s="1"/>
  <c r="A680" i="10"/>
  <c r="B680" i="10" s="1"/>
  <c r="A679" i="10"/>
  <c r="B679" i="10" s="1"/>
  <c r="A678" i="10"/>
  <c r="B678" i="10" s="1"/>
  <c r="A677" i="10"/>
  <c r="B677" i="10" s="1"/>
  <c r="A676" i="10"/>
  <c r="B676" i="10" s="1"/>
  <c r="A675" i="10"/>
  <c r="B675" i="10" s="1"/>
  <c r="A674" i="10"/>
  <c r="B674" i="10" s="1"/>
  <c r="A673" i="10"/>
  <c r="B673" i="10" s="1"/>
  <c r="A672" i="10"/>
  <c r="B672" i="10" s="1"/>
  <c r="A671" i="10"/>
  <c r="B671" i="10" s="1"/>
  <c r="A670" i="10"/>
  <c r="B670" i="10" s="1"/>
  <c r="A669" i="10"/>
  <c r="B669" i="10" s="1"/>
  <c r="A668" i="10"/>
  <c r="B668" i="10" s="1"/>
  <c r="A667" i="10"/>
  <c r="B667" i="10" s="1"/>
  <c r="A666" i="10"/>
  <c r="B666" i="10" s="1"/>
  <c r="A665" i="10"/>
  <c r="B665" i="10" s="1"/>
  <c r="A664" i="10"/>
  <c r="B664" i="10" s="1"/>
  <c r="A663" i="10"/>
  <c r="B663" i="10" s="1"/>
  <c r="A662" i="10"/>
  <c r="B662" i="10" s="1"/>
  <c r="A661" i="10"/>
  <c r="B661" i="10" s="1"/>
  <c r="A660" i="10"/>
  <c r="B660" i="10" s="1"/>
  <c r="A659" i="10"/>
  <c r="B659" i="10" s="1"/>
  <c r="A658" i="10"/>
  <c r="B658" i="10" s="1"/>
  <c r="A657" i="10"/>
  <c r="B657" i="10" s="1"/>
  <c r="A656" i="10"/>
  <c r="B656" i="10" s="1"/>
  <c r="A655" i="10"/>
  <c r="B655" i="10" s="1"/>
  <c r="A654" i="10"/>
  <c r="B654" i="10" s="1"/>
  <c r="A653" i="10"/>
  <c r="B653" i="10" s="1"/>
  <c r="A652" i="10"/>
  <c r="B652" i="10" s="1"/>
  <c r="A651" i="10"/>
  <c r="B651" i="10" s="1"/>
  <c r="A650" i="10"/>
  <c r="B650" i="10" s="1"/>
  <c r="A649" i="10"/>
  <c r="B649" i="10" s="1"/>
  <c r="A648" i="10"/>
  <c r="B648" i="10" s="1"/>
  <c r="A647" i="10"/>
  <c r="B647" i="10" s="1"/>
  <c r="A646" i="10"/>
  <c r="B646" i="10" s="1"/>
  <c r="A645" i="10"/>
  <c r="B645" i="10" s="1"/>
  <c r="A644" i="10"/>
  <c r="B644" i="10" s="1"/>
  <c r="A643" i="10"/>
  <c r="B643" i="10" s="1"/>
  <c r="A642" i="10"/>
  <c r="B642" i="10" s="1"/>
  <c r="A641" i="10"/>
  <c r="B641" i="10" s="1"/>
  <c r="A640" i="10"/>
  <c r="B640" i="10" s="1"/>
  <c r="A639" i="10"/>
  <c r="B639" i="10" s="1"/>
  <c r="A638" i="10"/>
  <c r="B638" i="10" s="1"/>
  <c r="A637" i="10"/>
  <c r="B637" i="10" s="1"/>
  <c r="A636" i="10"/>
  <c r="B636" i="10" s="1"/>
  <c r="A635" i="10"/>
  <c r="B635" i="10" s="1"/>
  <c r="A634" i="10"/>
  <c r="B634" i="10" s="1"/>
  <c r="A633" i="10"/>
  <c r="B633" i="10" s="1"/>
  <c r="A632" i="10"/>
  <c r="B632" i="10" s="1"/>
  <c r="A631" i="10"/>
  <c r="B631" i="10" s="1"/>
  <c r="A630" i="10"/>
  <c r="B630" i="10" s="1"/>
  <c r="A629" i="10"/>
  <c r="B629" i="10" s="1"/>
  <c r="A628" i="10"/>
  <c r="B628" i="10" s="1"/>
  <c r="A627" i="10"/>
  <c r="B627" i="10" s="1"/>
  <c r="A626" i="10"/>
  <c r="B626" i="10" s="1"/>
  <c r="A625" i="10"/>
  <c r="B625" i="10" s="1"/>
  <c r="A624" i="10"/>
  <c r="B624" i="10" s="1"/>
  <c r="A623" i="10"/>
  <c r="B623" i="10" s="1"/>
  <c r="A622" i="10"/>
  <c r="B622" i="10" s="1"/>
  <c r="A621" i="10"/>
  <c r="B621" i="10" s="1"/>
  <c r="A620" i="10"/>
  <c r="B620" i="10" s="1"/>
  <c r="A619" i="10"/>
  <c r="B619" i="10" s="1"/>
  <c r="A618" i="10"/>
  <c r="B618" i="10" s="1"/>
  <c r="A617" i="10"/>
  <c r="B617" i="10" s="1"/>
  <c r="A616" i="10"/>
  <c r="B616" i="10" s="1"/>
  <c r="A615" i="10"/>
  <c r="B615" i="10" s="1"/>
  <c r="A614" i="10"/>
  <c r="B614" i="10" s="1"/>
  <c r="A613" i="10"/>
  <c r="B613" i="10" s="1"/>
  <c r="A612" i="10"/>
  <c r="B612" i="10" s="1"/>
  <c r="A611" i="10"/>
  <c r="B611" i="10" s="1"/>
  <c r="A610" i="10"/>
  <c r="B610" i="10" s="1"/>
  <c r="A609" i="10"/>
  <c r="B609" i="10" s="1"/>
  <c r="A608" i="10"/>
  <c r="B608" i="10" s="1"/>
  <c r="A607" i="10"/>
  <c r="B607" i="10" s="1"/>
  <c r="A606" i="10"/>
  <c r="B606" i="10" s="1"/>
  <c r="A605" i="10"/>
  <c r="B605" i="10" s="1"/>
  <c r="A604" i="10"/>
  <c r="B604" i="10" s="1"/>
  <c r="A603" i="10"/>
  <c r="B603" i="10" s="1"/>
  <c r="A602" i="10"/>
  <c r="B602" i="10" s="1"/>
  <c r="A601" i="10"/>
  <c r="B601" i="10" s="1"/>
  <c r="A600" i="10"/>
  <c r="B600" i="10" s="1"/>
  <c r="A599" i="10"/>
  <c r="B599" i="10" s="1"/>
  <c r="A598" i="10"/>
  <c r="B598" i="10" s="1"/>
  <c r="A597" i="10"/>
  <c r="B597" i="10" s="1"/>
  <c r="A596" i="10"/>
  <c r="B596" i="10" s="1"/>
  <c r="A595" i="10"/>
  <c r="B595" i="10" s="1"/>
  <c r="A594" i="10"/>
  <c r="B594" i="10" s="1"/>
  <c r="A593" i="10"/>
  <c r="B593" i="10" s="1"/>
  <c r="A592" i="10"/>
  <c r="B592" i="10" s="1"/>
  <c r="A591" i="10"/>
  <c r="B591" i="10" s="1"/>
  <c r="A590" i="10"/>
  <c r="B590" i="10" s="1"/>
  <c r="A589" i="10"/>
  <c r="B589" i="10" s="1"/>
  <c r="A588" i="10"/>
  <c r="B588" i="10" s="1"/>
  <c r="A587" i="10"/>
  <c r="B587" i="10" s="1"/>
  <c r="A586" i="10"/>
  <c r="B586" i="10" s="1"/>
  <c r="A585" i="10"/>
  <c r="B585" i="10" s="1"/>
  <c r="A584" i="10"/>
  <c r="B584" i="10" s="1"/>
  <c r="A583" i="10"/>
  <c r="B583" i="10" s="1"/>
  <c r="A582" i="10"/>
  <c r="B582" i="10" s="1"/>
  <c r="A581" i="10"/>
  <c r="B581" i="10" s="1"/>
  <c r="A580" i="10"/>
  <c r="B580" i="10" s="1"/>
  <c r="A579" i="10"/>
  <c r="B579" i="10" s="1"/>
  <c r="A578" i="10"/>
  <c r="B578" i="10" s="1"/>
  <c r="A577" i="10"/>
  <c r="B577" i="10" s="1"/>
  <c r="A576" i="10"/>
  <c r="B576" i="10" s="1"/>
  <c r="A575" i="10"/>
  <c r="B575" i="10" s="1"/>
  <c r="A574" i="10"/>
  <c r="B574" i="10" s="1"/>
  <c r="A573" i="10"/>
  <c r="B573" i="10" s="1"/>
  <c r="A572" i="10"/>
  <c r="B572" i="10" s="1"/>
  <c r="A571" i="10"/>
  <c r="B571" i="10" s="1"/>
  <c r="A570" i="10"/>
  <c r="B570" i="10" s="1"/>
  <c r="A569" i="10"/>
  <c r="B569" i="10" s="1"/>
  <c r="A568" i="10"/>
  <c r="B568" i="10" s="1"/>
  <c r="A567" i="10"/>
  <c r="B567" i="10" s="1"/>
  <c r="A566" i="10"/>
  <c r="B566" i="10" s="1"/>
  <c r="A565" i="10"/>
  <c r="B565" i="10" s="1"/>
  <c r="A564" i="10"/>
  <c r="B564" i="10" s="1"/>
  <c r="A563" i="10"/>
  <c r="B563" i="10" s="1"/>
  <c r="A562" i="10"/>
  <c r="B562" i="10" s="1"/>
  <c r="A561" i="10"/>
  <c r="B561" i="10" s="1"/>
  <c r="A560" i="10"/>
  <c r="B560" i="10" s="1"/>
  <c r="A559" i="10"/>
  <c r="B559" i="10" s="1"/>
  <c r="A558" i="10"/>
  <c r="B558" i="10" s="1"/>
  <c r="A557" i="10"/>
  <c r="B557" i="10" s="1"/>
  <c r="A556" i="10"/>
  <c r="B556" i="10" s="1"/>
  <c r="A555" i="10"/>
  <c r="B555" i="10" s="1"/>
  <c r="A554" i="10"/>
  <c r="B554" i="10" s="1"/>
  <c r="A553" i="10"/>
  <c r="B553" i="10" s="1"/>
  <c r="A552" i="10"/>
  <c r="B552" i="10" s="1"/>
  <c r="A551" i="10"/>
  <c r="B551" i="10" s="1"/>
  <c r="A550" i="10"/>
  <c r="B550" i="10" s="1"/>
  <c r="A549" i="10"/>
  <c r="B549" i="10" s="1"/>
  <c r="A548" i="10"/>
  <c r="B548" i="10" s="1"/>
  <c r="A547" i="10"/>
  <c r="B547" i="10" s="1"/>
  <c r="A546" i="10"/>
  <c r="B546" i="10" s="1"/>
  <c r="A545" i="10"/>
  <c r="B545" i="10" s="1"/>
  <c r="A544" i="10"/>
  <c r="B544" i="10" s="1"/>
  <c r="A543" i="10"/>
  <c r="B543" i="10" s="1"/>
  <c r="A542" i="10"/>
  <c r="B542" i="10" s="1"/>
  <c r="A541" i="10"/>
  <c r="B541" i="10" s="1"/>
  <c r="A540" i="10"/>
  <c r="B540" i="10" s="1"/>
  <c r="A539" i="10"/>
  <c r="B539" i="10" s="1"/>
  <c r="A538" i="10"/>
  <c r="B538" i="10" s="1"/>
  <c r="A537" i="10"/>
  <c r="B537" i="10" s="1"/>
  <c r="A536" i="10"/>
  <c r="B536" i="10" s="1"/>
  <c r="A535" i="10"/>
  <c r="B535" i="10" s="1"/>
  <c r="A534" i="10"/>
  <c r="B534" i="10" s="1"/>
  <c r="A533" i="10"/>
  <c r="B533" i="10" s="1"/>
  <c r="A532" i="10"/>
  <c r="B532" i="10" s="1"/>
  <c r="A531" i="10"/>
  <c r="B531" i="10" s="1"/>
  <c r="A530" i="10"/>
  <c r="B530" i="10" s="1"/>
  <c r="A529" i="10"/>
  <c r="B529" i="10" s="1"/>
  <c r="A528" i="10"/>
  <c r="B528" i="10" s="1"/>
  <c r="A527" i="10"/>
  <c r="B527" i="10" s="1"/>
  <c r="A526" i="10"/>
  <c r="B526" i="10" s="1"/>
  <c r="A525" i="10"/>
  <c r="B525" i="10" s="1"/>
  <c r="A524" i="10"/>
  <c r="B524" i="10" s="1"/>
  <c r="A523" i="10"/>
  <c r="B523" i="10" s="1"/>
  <c r="A522" i="10"/>
  <c r="B522" i="10" s="1"/>
  <c r="A521" i="10"/>
  <c r="B521" i="10" s="1"/>
  <c r="A520" i="10"/>
  <c r="B520" i="10" s="1"/>
  <c r="A519" i="10"/>
  <c r="B519" i="10" s="1"/>
  <c r="A518" i="10"/>
  <c r="B518" i="10" s="1"/>
  <c r="A517" i="10"/>
  <c r="B517" i="10" s="1"/>
  <c r="A516" i="10"/>
  <c r="B516" i="10" s="1"/>
  <c r="A515" i="10"/>
  <c r="B515" i="10" s="1"/>
  <c r="A514" i="10"/>
  <c r="B514" i="10" s="1"/>
  <c r="A513" i="10"/>
  <c r="B513" i="10" s="1"/>
  <c r="A512" i="10"/>
  <c r="B512" i="10" s="1"/>
  <c r="A511" i="10"/>
  <c r="B511" i="10" s="1"/>
  <c r="A510" i="10"/>
  <c r="B510" i="10" s="1"/>
  <c r="A509" i="10"/>
  <c r="B509" i="10" s="1"/>
  <c r="A508" i="10"/>
  <c r="B508" i="10" s="1"/>
  <c r="A507" i="10"/>
  <c r="B507" i="10" s="1"/>
  <c r="A506" i="10"/>
  <c r="B506" i="10" s="1"/>
  <c r="A505" i="10"/>
  <c r="B505" i="10" s="1"/>
  <c r="A504" i="10"/>
  <c r="B504" i="10" s="1"/>
  <c r="A503" i="10"/>
  <c r="B503" i="10" s="1"/>
  <c r="A502" i="10"/>
  <c r="B502" i="10" s="1"/>
  <c r="A501" i="10"/>
  <c r="B501" i="10" s="1"/>
  <c r="A500" i="10"/>
  <c r="B500" i="10" s="1"/>
  <c r="A499" i="10"/>
  <c r="B499" i="10" s="1"/>
  <c r="A498" i="10"/>
  <c r="B498" i="10" s="1"/>
  <c r="A497" i="10"/>
  <c r="B497" i="10" s="1"/>
  <c r="A496" i="10"/>
  <c r="B496" i="10" s="1"/>
  <c r="A495" i="10"/>
  <c r="B495" i="10" s="1"/>
  <c r="A494" i="10"/>
  <c r="B494" i="10" s="1"/>
  <c r="A493" i="10"/>
  <c r="B493" i="10" s="1"/>
  <c r="A492" i="10"/>
  <c r="B492" i="10" s="1"/>
  <c r="A491" i="10"/>
  <c r="B491" i="10" s="1"/>
  <c r="A490" i="10"/>
  <c r="B490" i="10" s="1"/>
  <c r="A489" i="10"/>
  <c r="B489" i="10" s="1"/>
  <c r="A488" i="10"/>
  <c r="B488" i="10" s="1"/>
  <c r="A487" i="10"/>
  <c r="B487" i="10" s="1"/>
  <c r="A486" i="10"/>
  <c r="B486" i="10" s="1"/>
  <c r="A485" i="10"/>
  <c r="B485" i="10" s="1"/>
  <c r="A484" i="10"/>
  <c r="B484" i="10" s="1"/>
  <c r="A483" i="10"/>
  <c r="B483" i="10" s="1"/>
  <c r="A482" i="10"/>
  <c r="B482" i="10" s="1"/>
  <c r="A481" i="10"/>
  <c r="B481" i="10" s="1"/>
  <c r="A480" i="10"/>
  <c r="B480" i="10" s="1"/>
  <c r="A479" i="10"/>
  <c r="B479" i="10" s="1"/>
  <c r="A478" i="10"/>
  <c r="B478" i="10" s="1"/>
  <c r="A477" i="10"/>
  <c r="B477" i="10" s="1"/>
  <c r="A476" i="10"/>
  <c r="B476" i="10" s="1"/>
  <c r="A475" i="10"/>
  <c r="B475" i="10" s="1"/>
  <c r="A474" i="10"/>
  <c r="B474" i="10" s="1"/>
  <c r="A473" i="10"/>
  <c r="B473" i="10" s="1"/>
  <c r="A472" i="10"/>
  <c r="B472" i="10" s="1"/>
  <c r="A471" i="10"/>
  <c r="B471" i="10" s="1"/>
  <c r="A470" i="10"/>
  <c r="B470" i="10" s="1"/>
  <c r="A469" i="10"/>
  <c r="B469" i="10" s="1"/>
  <c r="A468" i="10"/>
  <c r="B468" i="10" s="1"/>
  <c r="A467" i="10"/>
  <c r="B467" i="10" s="1"/>
  <c r="A466" i="10"/>
  <c r="B466" i="10" s="1"/>
  <c r="A465" i="10"/>
  <c r="B465" i="10" s="1"/>
  <c r="A464" i="10"/>
  <c r="B464" i="10" s="1"/>
  <c r="A463" i="10"/>
  <c r="B463" i="10" s="1"/>
  <c r="A462" i="10"/>
  <c r="B462" i="10" s="1"/>
  <c r="A461" i="10"/>
  <c r="B461" i="10" s="1"/>
  <c r="A460" i="10"/>
  <c r="B460" i="10" s="1"/>
  <c r="A459" i="10"/>
  <c r="B459" i="10" s="1"/>
  <c r="A458" i="10"/>
  <c r="B458" i="10" s="1"/>
  <c r="A457" i="10"/>
  <c r="B457" i="10" s="1"/>
  <c r="A456" i="10"/>
  <c r="B456" i="10" s="1"/>
  <c r="A455" i="10"/>
  <c r="B455" i="10" s="1"/>
  <c r="A454" i="10"/>
  <c r="B454" i="10" s="1"/>
  <c r="A453" i="10"/>
  <c r="B453" i="10" s="1"/>
  <c r="A452" i="10"/>
  <c r="B452" i="10" s="1"/>
  <c r="A451" i="10"/>
  <c r="B451" i="10" s="1"/>
  <c r="A450" i="10"/>
  <c r="B450" i="10" s="1"/>
  <c r="A449" i="10"/>
  <c r="B449" i="10" s="1"/>
  <c r="A448" i="10"/>
  <c r="B448" i="10" s="1"/>
  <c r="A447" i="10"/>
  <c r="B447" i="10" s="1"/>
  <c r="A446" i="10"/>
  <c r="B446" i="10" s="1"/>
  <c r="A445" i="10"/>
  <c r="B445" i="10" s="1"/>
  <c r="A444" i="10"/>
  <c r="B444" i="10" s="1"/>
  <c r="A443" i="10"/>
  <c r="B443" i="10" s="1"/>
  <c r="A442" i="10"/>
  <c r="B442" i="10" s="1"/>
  <c r="A441" i="10"/>
  <c r="B441" i="10" s="1"/>
  <c r="A440" i="10"/>
  <c r="B440" i="10" s="1"/>
  <c r="A439" i="10"/>
  <c r="B439" i="10" s="1"/>
  <c r="A438" i="10"/>
  <c r="B438" i="10" s="1"/>
  <c r="A437" i="10"/>
  <c r="B437" i="10" s="1"/>
  <c r="A436" i="10"/>
  <c r="B436" i="10" s="1"/>
  <c r="A435" i="10"/>
  <c r="B435" i="10" s="1"/>
  <c r="A434" i="10"/>
  <c r="B434" i="10" s="1"/>
  <c r="A433" i="10"/>
  <c r="B433" i="10" s="1"/>
  <c r="A432" i="10"/>
  <c r="B432" i="10" s="1"/>
  <c r="A431" i="10"/>
  <c r="B431" i="10" s="1"/>
  <c r="A430" i="10"/>
  <c r="B430" i="10" s="1"/>
  <c r="A429" i="10"/>
  <c r="B429" i="10" s="1"/>
  <c r="A428" i="10"/>
  <c r="B428" i="10" s="1"/>
  <c r="A427" i="10"/>
  <c r="B427" i="10" s="1"/>
  <c r="A426" i="10"/>
  <c r="B426" i="10" s="1"/>
  <c r="A425" i="10"/>
  <c r="B425" i="10" s="1"/>
  <c r="A424" i="10"/>
  <c r="B424" i="10" s="1"/>
  <c r="A423" i="10"/>
  <c r="B423" i="10" s="1"/>
  <c r="A422" i="10"/>
  <c r="B422" i="10" s="1"/>
  <c r="A421" i="10"/>
  <c r="B421" i="10" s="1"/>
  <c r="A420" i="10"/>
  <c r="B420" i="10" s="1"/>
  <c r="A419" i="10"/>
  <c r="B419" i="10" s="1"/>
  <c r="A418" i="10"/>
  <c r="B418" i="10" s="1"/>
  <c r="A417" i="10"/>
  <c r="B417" i="10" s="1"/>
  <c r="A416" i="10"/>
  <c r="B416" i="10" s="1"/>
  <c r="A415" i="10"/>
  <c r="B415" i="10" s="1"/>
  <c r="A414" i="10"/>
  <c r="C414" i="10" s="1"/>
  <c r="A413" i="10"/>
  <c r="B413" i="10" s="1"/>
  <c r="A412" i="10"/>
  <c r="B412" i="10" s="1"/>
  <c r="A411" i="10"/>
  <c r="B411" i="10" s="1"/>
  <c r="A410" i="10"/>
  <c r="B410" i="10" s="1"/>
  <c r="A409" i="10"/>
  <c r="B409" i="10" s="1"/>
  <c r="A408" i="10"/>
  <c r="B408" i="10" s="1"/>
  <c r="A407" i="10"/>
  <c r="B407" i="10" s="1"/>
  <c r="A406" i="10"/>
  <c r="B406" i="10" s="1"/>
  <c r="A405" i="10"/>
  <c r="B405" i="10" s="1"/>
  <c r="A404" i="10"/>
  <c r="B404" i="10" s="1"/>
  <c r="A403" i="10"/>
  <c r="B403" i="10" s="1"/>
  <c r="A402" i="10"/>
  <c r="B402" i="10" s="1"/>
  <c r="A401" i="10"/>
  <c r="B401" i="10" s="1"/>
  <c r="A400" i="10"/>
  <c r="B400" i="10" s="1"/>
  <c r="A399" i="10"/>
  <c r="B399" i="10" s="1"/>
  <c r="A398" i="10"/>
  <c r="B398" i="10" s="1"/>
  <c r="A397" i="10"/>
  <c r="B397" i="10" s="1"/>
  <c r="A396" i="10"/>
  <c r="B396" i="10" s="1"/>
  <c r="A395" i="10"/>
  <c r="B395" i="10" s="1"/>
  <c r="A394" i="10"/>
  <c r="B394" i="10" s="1"/>
  <c r="A393" i="10"/>
  <c r="B393" i="10" s="1"/>
  <c r="A392" i="10"/>
  <c r="B392" i="10" s="1"/>
  <c r="A391" i="10"/>
  <c r="B391" i="10" s="1"/>
  <c r="A390" i="10"/>
  <c r="B390" i="10" s="1"/>
  <c r="A389" i="10"/>
  <c r="B389" i="10" s="1"/>
  <c r="A388" i="10"/>
  <c r="B388" i="10" s="1"/>
  <c r="A387" i="10"/>
  <c r="B387" i="10" s="1"/>
  <c r="A386" i="10"/>
  <c r="B386" i="10" s="1"/>
  <c r="A385" i="10"/>
  <c r="B385" i="10" s="1"/>
  <c r="A384" i="10"/>
  <c r="B384" i="10" s="1"/>
  <c r="A383" i="10"/>
  <c r="B383" i="10" s="1"/>
  <c r="A382" i="10"/>
  <c r="B382" i="10" s="1"/>
  <c r="A381" i="10"/>
  <c r="B381" i="10" s="1"/>
  <c r="A380" i="10"/>
  <c r="B380" i="10" s="1"/>
  <c r="A379" i="10"/>
  <c r="B379" i="10" s="1"/>
  <c r="A378" i="10"/>
  <c r="B378" i="10" s="1"/>
  <c r="A377" i="10"/>
  <c r="B377" i="10" s="1"/>
  <c r="A376" i="10"/>
  <c r="B376" i="10" s="1"/>
  <c r="A375" i="10"/>
  <c r="B375" i="10" s="1"/>
  <c r="A374" i="10"/>
  <c r="B374" i="10" s="1"/>
  <c r="A373" i="10"/>
  <c r="B373" i="10" s="1"/>
  <c r="A372" i="10"/>
  <c r="B372" i="10" s="1"/>
  <c r="A371" i="10"/>
  <c r="B371" i="10" s="1"/>
  <c r="A370" i="10"/>
  <c r="B370" i="10" s="1"/>
  <c r="A369" i="10"/>
  <c r="B369" i="10" s="1"/>
  <c r="A368" i="10"/>
  <c r="B368" i="10" s="1"/>
  <c r="A367" i="10"/>
  <c r="B367" i="10" s="1"/>
  <c r="A366" i="10"/>
  <c r="B366" i="10" s="1"/>
  <c r="A365" i="10"/>
  <c r="B365" i="10" s="1"/>
  <c r="A364" i="10"/>
  <c r="B364" i="10" s="1"/>
  <c r="A363" i="10"/>
  <c r="B363" i="10" s="1"/>
  <c r="A362" i="10"/>
  <c r="B362" i="10" s="1"/>
  <c r="A361" i="10"/>
  <c r="B361" i="10" s="1"/>
  <c r="A360" i="10"/>
  <c r="B360" i="10" s="1"/>
  <c r="A359" i="10"/>
  <c r="B359" i="10" s="1"/>
  <c r="A358" i="10"/>
  <c r="B358" i="10" s="1"/>
  <c r="A357" i="10"/>
  <c r="B357" i="10" s="1"/>
  <c r="A356" i="10"/>
  <c r="B356" i="10" s="1"/>
  <c r="A355" i="10"/>
  <c r="B355" i="10" s="1"/>
  <c r="A354" i="10"/>
  <c r="B354" i="10" s="1"/>
  <c r="A353" i="10"/>
  <c r="B353" i="10" s="1"/>
  <c r="A352" i="10"/>
  <c r="B352" i="10" s="1"/>
  <c r="A351" i="10"/>
  <c r="B351" i="10" s="1"/>
  <c r="A350" i="10"/>
  <c r="B350" i="10" s="1"/>
  <c r="A349" i="10"/>
  <c r="B349" i="10" s="1"/>
  <c r="A348" i="10"/>
  <c r="B348" i="10" s="1"/>
  <c r="A347" i="10"/>
  <c r="B347" i="10" s="1"/>
  <c r="A346" i="10"/>
  <c r="B346" i="10" s="1"/>
  <c r="A345" i="10"/>
  <c r="B345" i="10" s="1"/>
  <c r="A344" i="10"/>
  <c r="B344" i="10" s="1"/>
  <c r="A343" i="10"/>
  <c r="B343" i="10" s="1"/>
  <c r="A342" i="10"/>
  <c r="B342" i="10" s="1"/>
  <c r="A341" i="10"/>
  <c r="B341" i="10" s="1"/>
  <c r="A340" i="10"/>
  <c r="B340" i="10" s="1"/>
  <c r="A339" i="10"/>
  <c r="B339" i="10" s="1"/>
  <c r="A338" i="10"/>
  <c r="B338" i="10" s="1"/>
  <c r="A337" i="10"/>
  <c r="B337" i="10" s="1"/>
  <c r="A336" i="10"/>
  <c r="B336" i="10" s="1"/>
  <c r="A335" i="10"/>
  <c r="B335" i="10" s="1"/>
  <c r="A334" i="10"/>
  <c r="B334" i="10" s="1"/>
  <c r="A333" i="10"/>
  <c r="B333" i="10" s="1"/>
  <c r="A332" i="10"/>
  <c r="B332" i="10" s="1"/>
  <c r="A331" i="10"/>
  <c r="B331" i="10" s="1"/>
  <c r="A330" i="10"/>
  <c r="B330" i="10" s="1"/>
  <c r="A329" i="10"/>
  <c r="B329" i="10" s="1"/>
  <c r="A328" i="10"/>
  <c r="B328" i="10" s="1"/>
  <c r="A327" i="10"/>
  <c r="B327" i="10" s="1"/>
  <c r="A326" i="10"/>
  <c r="B326" i="10" s="1"/>
  <c r="A325" i="10"/>
  <c r="B325" i="10" s="1"/>
  <c r="A324" i="10"/>
  <c r="B324" i="10" s="1"/>
  <c r="A323" i="10"/>
  <c r="B323" i="10" s="1"/>
  <c r="A322" i="10"/>
  <c r="B322" i="10" s="1"/>
  <c r="A321" i="10"/>
  <c r="B321" i="10" s="1"/>
  <c r="A320" i="10"/>
  <c r="B320" i="10" s="1"/>
  <c r="A319" i="10"/>
  <c r="B319" i="10" s="1"/>
  <c r="A318" i="10"/>
  <c r="B318" i="10" s="1"/>
  <c r="A317" i="10"/>
  <c r="B317" i="10" s="1"/>
  <c r="A316" i="10"/>
  <c r="B316" i="10" s="1"/>
  <c r="A315" i="10"/>
  <c r="B315" i="10" s="1"/>
  <c r="A314" i="10"/>
  <c r="B314" i="10" s="1"/>
  <c r="A313" i="10"/>
  <c r="B313" i="10" s="1"/>
  <c r="A312" i="10"/>
  <c r="B312" i="10" s="1"/>
  <c r="A311" i="10"/>
  <c r="B311" i="10" s="1"/>
  <c r="A310" i="10"/>
  <c r="B310" i="10" s="1"/>
  <c r="A309" i="10"/>
  <c r="B309" i="10" s="1"/>
  <c r="A308" i="10"/>
  <c r="B308" i="10" s="1"/>
  <c r="A307" i="10"/>
  <c r="B307" i="10" s="1"/>
  <c r="A306" i="10"/>
  <c r="B306" i="10" s="1"/>
  <c r="A305" i="10"/>
  <c r="B305" i="10" s="1"/>
  <c r="A304" i="10"/>
  <c r="B304" i="10" s="1"/>
  <c r="A303" i="10"/>
  <c r="B303" i="10" s="1"/>
  <c r="A302" i="10"/>
  <c r="B302" i="10" s="1"/>
  <c r="A301" i="10"/>
  <c r="B301" i="10" s="1"/>
  <c r="A300" i="10"/>
  <c r="B300" i="10" s="1"/>
  <c r="A299" i="10"/>
  <c r="B299" i="10" s="1"/>
  <c r="A298" i="10"/>
  <c r="B298" i="10" s="1"/>
  <c r="A297" i="10"/>
  <c r="B297" i="10" s="1"/>
  <c r="A296" i="10"/>
  <c r="B296" i="10" s="1"/>
  <c r="A295" i="10"/>
  <c r="B295" i="10" s="1"/>
  <c r="A294" i="10"/>
  <c r="B294" i="10" s="1"/>
  <c r="A293" i="10"/>
  <c r="B293" i="10" s="1"/>
  <c r="A292" i="10"/>
  <c r="B292" i="10" s="1"/>
  <c r="A291" i="10"/>
  <c r="B291" i="10" s="1"/>
  <c r="A290" i="10"/>
  <c r="B290" i="10" s="1"/>
  <c r="A289" i="10"/>
  <c r="B289" i="10" s="1"/>
  <c r="A288" i="10"/>
  <c r="B288" i="10" s="1"/>
  <c r="A287" i="10"/>
  <c r="B287" i="10" s="1"/>
  <c r="A286" i="10"/>
  <c r="B286" i="10" s="1"/>
  <c r="A285" i="10"/>
  <c r="B285" i="10" s="1"/>
  <c r="A284" i="10"/>
  <c r="B284" i="10" s="1"/>
  <c r="A283" i="10"/>
  <c r="B283" i="10" s="1"/>
  <c r="A282" i="10"/>
  <c r="B282" i="10" s="1"/>
  <c r="A281" i="10"/>
  <c r="B281" i="10" s="1"/>
  <c r="A280" i="10"/>
  <c r="B280" i="10" s="1"/>
  <c r="A279" i="10"/>
  <c r="B279" i="10" s="1"/>
  <c r="A278" i="10"/>
  <c r="B278" i="10" s="1"/>
  <c r="A277" i="10"/>
  <c r="B277" i="10" s="1"/>
  <c r="A276" i="10"/>
  <c r="B276" i="10" s="1"/>
  <c r="A275" i="10"/>
  <c r="B275" i="10" s="1"/>
  <c r="A274" i="10"/>
  <c r="B274" i="10" s="1"/>
  <c r="A273" i="10"/>
  <c r="B273" i="10" s="1"/>
  <c r="A272" i="10"/>
  <c r="B272" i="10" s="1"/>
  <c r="A271" i="10"/>
  <c r="B271" i="10" s="1"/>
  <c r="A270" i="10"/>
  <c r="B270" i="10" s="1"/>
  <c r="A269" i="10"/>
  <c r="B269" i="10" s="1"/>
  <c r="A268" i="10"/>
  <c r="B268" i="10" s="1"/>
  <c r="A267" i="10"/>
  <c r="B267" i="10" s="1"/>
  <c r="A266" i="10"/>
  <c r="B266" i="10" s="1"/>
  <c r="A265" i="10"/>
  <c r="B265" i="10" s="1"/>
  <c r="A264" i="10"/>
  <c r="B264" i="10" s="1"/>
  <c r="A263" i="10"/>
  <c r="B263" i="10" s="1"/>
  <c r="A262" i="10"/>
  <c r="B262" i="10" s="1"/>
  <c r="A261" i="10"/>
  <c r="B261" i="10" s="1"/>
  <c r="A260" i="10"/>
  <c r="B260" i="10" s="1"/>
  <c r="A259" i="10"/>
  <c r="B259" i="10" s="1"/>
  <c r="A258" i="10"/>
  <c r="B258" i="10" s="1"/>
  <c r="A257" i="10"/>
  <c r="B257" i="10" s="1"/>
  <c r="A256" i="10"/>
  <c r="B256" i="10" s="1"/>
  <c r="A255" i="10"/>
  <c r="B255" i="10" s="1"/>
  <c r="A254" i="10"/>
  <c r="B254" i="10" s="1"/>
  <c r="A253" i="10"/>
  <c r="B253" i="10" s="1"/>
  <c r="A252" i="10"/>
  <c r="B252" i="10" s="1"/>
  <c r="A251" i="10"/>
  <c r="B251" i="10" s="1"/>
  <c r="A250" i="10"/>
  <c r="C250" i="10" s="1"/>
  <c r="A249" i="10"/>
  <c r="B249" i="10" s="1"/>
  <c r="A248" i="10"/>
  <c r="B248" i="10" s="1"/>
  <c r="A247" i="10"/>
  <c r="B247" i="10" s="1"/>
  <c r="A246" i="10"/>
  <c r="B246" i="10" s="1"/>
  <c r="A245" i="10"/>
  <c r="B245" i="10" s="1"/>
  <c r="A244" i="10"/>
  <c r="B244" i="10" s="1"/>
  <c r="A243" i="10"/>
  <c r="B243" i="10" s="1"/>
  <c r="A242" i="10"/>
  <c r="B242" i="10" s="1"/>
  <c r="A241" i="10"/>
  <c r="B241" i="10" s="1"/>
  <c r="A240" i="10"/>
  <c r="B240" i="10" s="1"/>
  <c r="A239" i="10"/>
  <c r="B239" i="10" s="1"/>
  <c r="A238" i="10"/>
  <c r="B238" i="10" s="1"/>
  <c r="A237" i="10"/>
  <c r="B237" i="10" s="1"/>
  <c r="A236" i="10"/>
  <c r="B236" i="10" s="1"/>
  <c r="A235" i="10"/>
  <c r="B235" i="10" s="1"/>
  <c r="A234" i="10"/>
  <c r="B234" i="10" s="1"/>
  <c r="A233" i="10"/>
  <c r="B233" i="10" s="1"/>
  <c r="A232" i="10"/>
  <c r="B232" i="10" s="1"/>
  <c r="A231" i="10"/>
  <c r="B231" i="10" s="1"/>
  <c r="A230" i="10"/>
  <c r="B230" i="10" s="1"/>
  <c r="A229" i="10"/>
  <c r="B229" i="10" s="1"/>
  <c r="A228" i="10"/>
  <c r="B228" i="10" s="1"/>
  <c r="A227" i="10"/>
  <c r="B227" i="10" s="1"/>
  <c r="A226" i="10"/>
  <c r="B226" i="10" s="1"/>
  <c r="A225" i="10"/>
  <c r="B225" i="10" s="1"/>
  <c r="A224" i="10"/>
  <c r="B224" i="10" s="1"/>
  <c r="A223" i="10"/>
  <c r="B223" i="10" s="1"/>
  <c r="A222" i="10"/>
  <c r="B222" i="10" s="1"/>
  <c r="A221" i="10"/>
  <c r="B221" i="10" s="1"/>
  <c r="A220" i="10"/>
  <c r="B220" i="10" s="1"/>
  <c r="A219" i="10"/>
  <c r="B219" i="10" s="1"/>
  <c r="A218" i="10"/>
  <c r="B218" i="10" s="1"/>
  <c r="A217" i="10"/>
  <c r="B217" i="10" s="1"/>
  <c r="A216" i="10"/>
  <c r="B216" i="10" s="1"/>
  <c r="A215" i="10"/>
  <c r="B215" i="10" s="1"/>
  <c r="A214" i="10"/>
  <c r="B214" i="10" s="1"/>
  <c r="A213" i="10"/>
  <c r="B213" i="10" s="1"/>
  <c r="A212" i="10"/>
  <c r="B212" i="10" s="1"/>
  <c r="A211" i="10"/>
  <c r="B211" i="10" s="1"/>
  <c r="A210" i="10"/>
  <c r="B210" i="10" s="1"/>
  <c r="A209" i="10"/>
  <c r="B209" i="10" s="1"/>
  <c r="A208" i="10"/>
  <c r="B208" i="10" s="1"/>
  <c r="A207" i="10"/>
  <c r="B207" i="10" s="1"/>
  <c r="A206" i="10"/>
  <c r="B206" i="10" s="1"/>
  <c r="A205" i="10"/>
  <c r="B205" i="10" s="1"/>
  <c r="A204" i="10"/>
  <c r="B204" i="10" s="1"/>
  <c r="A203" i="10"/>
  <c r="B203" i="10" s="1"/>
  <c r="A202" i="10"/>
  <c r="B202" i="10" s="1"/>
  <c r="A201" i="10"/>
  <c r="B201" i="10" s="1"/>
  <c r="A200" i="10"/>
  <c r="B200" i="10" s="1"/>
  <c r="A199" i="10"/>
  <c r="B199" i="10" s="1"/>
  <c r="A198" i="10"/>
  <c r="B198" i="10" s="1"/>
  <c r="A197" i="10"/>
  <c r="B197" i="10" s="1"/>
  <c r="A196" i="10"/>
  <c r="B196" i="10" s="1"/>
  <c r="A195" i="10"/>
  <c r="B195" i="10" s="1"/>
  <c r="A194" i="10"/>
  <c r="B194" i="10" s="1"/>
  <c r="A193" i="10"/>
  <c r="B193" i="10" s="1"/>
  <c r="A192" i="10"/>
  <c r="B192" i="10" s="1"/>
  <c r="A191" i="10"/>
  <c r="B191" i="10" s="1"/>
  <c r="A190" i="10"/>
  <c r="B190" i="10" s="1"/>
  <c r="A189" i="10"/>
  <c r="B189" i="10" s="1"/>
  <c r="A188" i="10"/>
  <c r="B188" i="10" s="1"/>
  <c r="A187" i="10"/>
  <c r="B187" i="10" s="1"/>
  <c r="A186" i="10"/>
  <c r="B186" i="10" s="1"/>
  <c r="A185" i="10"/>
  <c r="B185" i="10" s="1"/>
  <c r="A184" i="10"/>
  <c r="B184" i="10" s="1"/>
  <c r="A183" i="10"/>
  <c r="B183" i="10" s="1"/>
  <c r="A182" i="10"/>
  <c r="B182" i="10" s="1"/>
  <c r="A181" i="10"/>
  <c r="B181" i="10" s="1"/>
  <c r="A180" i="10"/>
  <c r="B180" i="10" s="1"/>
  <c r="A179" i="10"/>
  <c r="B179" i="10" s="1"/>
  <c r="A178" i="10"/>
  <c r="B178" i="10" s="1"/>
  <c r="A177" i="10"/>
  <c r="B177" i="10" s="1"/>
  <c r="A176" i="10"/>
  <c r="B176" i="10" s="1"/>
  <c r="A175" i="10"/>
  <c r="B175" i="10" s="1"/>
  <c r="A174" i="10"/>
  <c r="B174" i="10" s="1"/>
  <c r="A173" i="10"/>
  <c r="B173" i="10" s="1"/>
  <c r="A172" i="10"/>
  <c r="B172" i="10" s="1"/>
  <c r="A171" i="10"/>
  <c r="B171" i="10" s="1"/>
  <c r="A170" i="10"/>
  <c r="B170" i="10" s="1"/>
  <c r="A169" i="10"/>
  <c r="B169" i="10" s="1"/>
  <c r="A168" i="10"/>
  <c r="B168" i="10" s="1"/>
  <c r="A167" i="10"/>
  <c r="B167" i="10" s="1"/>
  <c r="A166" i="10"/>
  <c r="B166" i="10" s="1"/>
  <c r="A165" i="10"/>
  <c r="B165" i="10" s="1"/>
  <c r="A164" i="10"/>
  <c r="B164" i="10" s="1"/>
  <c r="A163" i="10"/>
  <c r="B163" i="10" s="1"/>
  <c r="A162" i="10"/>
  <c r="B162" i="10" s="1"/>
  <c r="A161" i="10"/>
  <c r="B161" i="10" s="1"/>
  <c r="A160" i="10"/>
  <c r="B160" i="10" s="1"/>
  <c r="A159" i="10"/>
  <c r="B159" i="10" s="1"/>
  <c r="A158" i="10"/>
  <c r="B158" i="10" s="1"/>
  <c r="A157" i="10"/>
  <c r="B157" i="10" s="1"/>
  <c r="A156" i="10"/>
  <c r="B156" i="10" s="1"/>
  <c r="A155" i="10"/>
  <c r="B155" i="10" s="1"/>
  <c r="A154" i="10"/>
  <c r="B154" i="10" s="1"/>
  <c r="A153" i="10"/>
  <c r="B153" i="10" s="1"/>
  <c r="A152" i="10"/>
  <c r="B152" i="10" s="1"/>
  <c r="A151" i="10"/>
  <c r="B151" i="10" s="1"/>
  <c r="A150" i="10"/>
  <c r="B150" i="10" s="1"/>
  <c r="A149" i="10"/>
  <c r="B149" i="10" s="1"/>
  <c r="A148" i="10"/>
  <c r="B148" i="10" s="1"/>
  <c r="A147" i="10"/>
  <c r="B147" i="10" s="1"/>
  <c r="A146" i="10"/>
  <c r="B146" i="10" s="1"/>
  <c r="A145" i="10"/>
  <c r="B145" i="10" s="1"/>
  <c r="A144" i="10"/>
  <c r="B144" i="10" s="1"/>
  <c r="A143" i="10"/>
  <c r="B143" i="10" s="1"/>
  <c r="A142" i="10"/>
  <c r="B142" i="10" s="1"/>
  <c r="A141" i="10"/>
  <c r="B141" i="10" s="1"/>
  <c r="A140" i="10"/>
  <c r="B140" i="10" s="1"/>
  <c r="A139" i="10"/>
  <c r="B139" i="10" s="1"/>
  <c r="A138" i="10"/>
  <c r="B138" i="10" s="1"/>
  <c r="A137" i="10"/>
  <c r="B137" i="10" s="1"/>
  <c r="A136" i="10"/>
  <c r="B136" i="10" s="1"/>
  <c r="A135" i="10"/>
  <c r="B135" i="10" s="1"/>
  <c r="A134" i="10"/>
  <c r="B134" i="10" s="1"/>
  <c r="A133" i="10"/>
  <c r="B133" i="10" s="1"/>
  <c r="A132" i="10"/>
  <c r="B132" i="10" s="1"/>
  <c r="A131" i="10"/>
  <c r="B131" i="10" s="1"/>
  <c r="A130" i="10"/>
  <c r="B130" i="10" s="1"/>
  <c r="A129" i="10"/>
  <c r="B129" i="10" s="1"/>
  <c r="A128" i="10"/>
  <c r="B128" i="10" s="1"/>
  <c r="A127" i="10"/>
  <c r="B127" i="10" s="1"/>
  <c r="A126" i="10"/>
  <c r="B126" i="10" s="1"/>
  <c r="A125" i="10"/>
  <c r="B125" i="10" s="1"/>
  <c r="A124" i="10"/>
  <c r="B124" i="10" s="1"/>
  <c r="A123" i="10"/>
  <c r="B123" i="10" s="1"/>
  <c r="A122" i="10"/>
  <c r="B122" i="10" s="1"/>
  <c r="A121" i="10"/>
  <c r="B121" i="10" s="1"/>
  <c r="A120" i="10"/>
  <c r="B120" i="10" s="1"/>
  <c r="A119" i="10"/>
  <c r="B119" i="10" s="1"/>
  <c r="A118" i="10"/>
  <c r="B118" i="10" s="1"/>
  <c r="A117" i="10"/>
  <c r="B117" i="10" s="1"/>
  <c r="A116" i="10"/>
  <c r="B116" i="10" s="1"/>
  <c r="A115" i="10"/>
  <c r="B115" i="10" s="1"/>
  <c r="A114" i="10"/>
  <c r="B114" i="10" s="1"/>
  <c r="A113" i="10"/>
  <c r="B113" i="10" s="1"/>
  <c r="A112" i="10"/>
  <c r="B112" i="10" s="1"/>
  <c r="A111" i="10"/>
  <c r="B111" i="10" s="1"/>
  <c r="A110" i="10"/>
  <c r="B110" i="10" s="1"/>
  <c r="A109" i="10"/>
  <c r="B109" i="10" s="1"/>
  <c r="A108" i="10"/>
  <c r="B108" i="10" s="1"/>
  <c r="A107" i="10"/>
  <c r="B107" i="10" s="1"/>
  <c r="A106" i="10"/>
  <c r="B106" i="10" s="1"/>
  <c r="A105" i="10"/>
  <c r="B105" i="10" s="1"/>
  <c r="A104" i="10"/>
  <c r="B104" i="10" s="1"/>
  <c r="A103" i="10"/>
  <c r="B103" i="10" s="1"/>
  <c r="A102" i="10"/>
  <c r="B102" i="10" s="1"/>
  <c r="A101" i="10"/>
  <c r="B101" i="10" s="1"/>
  <c r="A100" i="10"/>
  <c r="B100" i="10" s="1"/>
  <c r="A99" i="10"/>
  <c r="B99" i="10" s="1"/>
  <c r="A98" i="10"/>
  <c r="B98" i="10" s="1"/>
  <c r="A97" i="10"/>
  <c r="B97" i="10" s="1"/>
  <c r="A96" i="10"/>
  <c r="B96" i="10" s="1"/>
  <c r="A95" i="10"/>
  <c r="B95" i="10" s="1"/>
  <c r="A94" i="10"/>
  <c r="B94" i="10" s="1"/>
  <c r="A93" i="10"/>
  <c r="B93" i="10" s="1"/>
  <c r="A92" i="10"/>
  <c r="B92" i="10" s="1"/>
  <c r="A91" i="10"/>
  <c r="B91" i="10" s="1"/>
  <c r="A90" i="10"/>
  <c r="B90" i="10" s="1"/>
  <c r="A89" i="10"/>
  <c r="B89" i="10" s="1"/>
  <c r="A88" i="10"/>
  <c r="B88" i="10" s="1"/>
  <c r="A87" i="10"/>
  <c r="B87" i="10" s="1"/>
  <c r="A86" i="10"/>
  <c r="B86" i="10" s="1"/>
  <c r="A85" i="10"/>
  <c r="B85" i="10" s="1"/>
  <c r="A84" i="10"/>
  <c r="B84" i="10" s="1"/>
  <c r="A83" i="10"/>
  <c r="B83" i="10" s="1"/>
  <c r="A82" i="10"/>
  <c r="B82" i="10" s="1"/>
  <c r="A81" i="10"/>
  <c r="B81" i="10" s="1"/>
  <c r="A80" i="10"/>
  <c r="B80" i="10" s="1"/>
  <c r="A79" i="10"/>
  <c r="B79" i="10" s="1"/>
  <c r="A78" i="10"/>
  <c r="B78" i="10" s="1"/>
  <c r="A77" i="10"/>
  <c r="B77" i="10" s="1"/>
  <c r="A76" i="10"/>
  <c r="B76" i="10" s="1"/>
  <c r="A75" i="10"/>
  <c r="B75" i="10" s="1"/>
  <c r="A74" i="10"/>
  <c r="B74" i="10" s="1"/>
  <c r="A73" i="10"/>
  <c r="B73" i="10" s="1"/>
  <c r="A72" i="10"/>
  <c r="B72" i="10" s="1"/>
  <c r="A71" i="10"/>
  <c r="B71" i="10" s="1"/>
  <c r="A70" i="10"/>
  <c r="B70" i="10" s="1"/>
  <c r="A69" i="10"/>
  <c r="B69" i="10" s="1"/>
  <c r="A68" i="10"/>
  <c r="B68" i="10" s="1"/>
  <c r="A67" i="10"/>
  <c r="B67" i="10" s="1"/>
  <c r="A66" i="10"/>
  <c r="B66" i="10" s="1"/>
  <c r="A65" i="10"/>
  <c r="B65" i="10" s="1"/>
  <c r="A64" i="10"/>
  <c r="B64" i="10" s="1"/>
  <c r="A63" i="10"/>
  <c r="B63" i="10" s="1"/>
  <c r="A62" i="10"/>
  <c r="B62" i="10" s="1"/>
  <c r="A61" i="10"/>
  <c r="B61" i="10" s="1"/>
  <c r="A60" i="10"/>
  <c r="B60" i="10" s="1"/>
  <c r="A59" i="10"/>
  <c r="B59" i="10" s="1"/>
  <c r="A58" i="10"/>
  <c r="B58" i="10" s="1"/>
  <c r="A57" i="10"/>
  <c r="B57" i="10" s="1"/>
  <c r="A56" i="10"/>
  <c r="B56" i="10" s="1"/>
  <c r="A55" i="10"/>
  <c r="B55" i="10" s="1"/>
  <c r="A54" i="10"/>
  <c r="B54" i="10" s="1"/>
  <c r="A53" i="10"/>
  <c r="B53" i="10" s="1"/>
  <c r="A52" i="10"/>
  <c r="B52" i="10" s="1"/>
  <c r="A51" i="10"/>
  <c r="B51" i="10" s="1"/>
  <c r="A50" i="10"/>
  <c r="B50" i="10" s="1"/>
  <c r="A49" i="10"/>
  <c r="B49" i="10" s="1"/>
  <c r="A48" i="10"/>
  <c r="B48" i="10" s="1"/>
  <c r="A47" i="10"/>
  <c r="B47" i="10" s="1"/>
  <c r="A46" i="10"/>
  <c r="B46" i="10" s="1"/>
  <c r="A45" i="10"/>
  <c r="B45" i="10" s="1"/>
  <c r="A44" i="10"/>
  <c r="B44" i="10" s="1"/>
  <c r="A43" i="10"/>
  <c r="B43" i="10" s="1"/>
  <c r="A42" i="10"/>
  <c r="B42" i="10" s="1"/>
  <c r="A41" i="10"/>
  <c r="B41" i="10" s="1"/>
  <c r="A40" i="10"/>
  <c r="B40" i="10" s="1"/>
  <c r="A39" i="10"/>
  <c r="B39" i="10" s="1"/>
  <c r="A38" i="10"/>
  <c r="B38" i="10" s="1"/>
  <c r="A37" i="10"/>
  <c r="B37" i="10" s="1"/>
  <c r="A36" i="10"/>
  <c r="B36" i="10" s="1"/>
  <c r="A35" i="10"/>
  <c r="B35" i="10" s="1"/>
  <c r="A34" i="10"/>
  <c r="B34" i="10" s="1"/>
  <c r="A33" i="10"/>
  <c r="B33" i="10" s="1"/>
  <c r="A32" i="10"/>
  <c r="B32" i="10" s="1"/>
  <c r="A31" i="10"/>
  <c r="B31" i="10" s="1"/>
  <c r="A30" i="10"/>
  <c r="B30" i="10" s="1"/>
  <c r="A29" i="10"/>
  <c r="B29" i="10" s="1"/>
  <c r="A28" i="10"/>
  <c r="B28" i="10" s="1"/>
  <c r="A27" i="10"/>
  <c r="B27" i="10" s="1"/>
  <c r="A26" i="10"/>
  <c r="B26" i="10" s="1"/>
  <c r="A25" i="10"/>
  <c r="B25" i="10" s="1"/>
  <c r="A24" i="10"/>
  <c r="B24" i="10" s="1"/>
  <c r="A23" i="10"/>
  <c r="B23" i="10" s="1"/>
  <c r="A22" i="10"/>
  <c r="B22" i="10" s="1"/>
  <c r="A21" i="10"/>
  <c r="B21" i="10" s="1"/>
  <c r="A20" i="10"/>
  <c r="B20" i="10" s="1"/>
  <c r="A19" i="10"/>
  <c r="B19" i="10" s="1"/>
  <c r="A18" i="10"/>
  <c r="B18" i="10" s="1"/>
  <c r="A17" i="10"/>
  <c r="B17" i="10" s="1"/>
  <c r="A16" i="10"/>
  <c r="B16" i="10" s="1"/>
  <c r="A15" i="10"/>
  <c r="B15" i="10" s="1"/>
  <c r="A14" i="10"/>
  <c r="B14" i="10" s="1"/>
  <c r="A13" i="10"/>
  <c r="B13" i="10" s="1"/>
  <c r="A12" i="10"/>
  <c r="B12" i="10" s="1"/>
  <c r="A11" i="10"/>
  <c r="B11" i="10" s="1"/>
  <c r="A10" i="10"/>
  <c r="B10" i="10" s="1"/>
  <c r="A9" i="10"/>
  <c r="B9" i="10" s="1"/>
  <c r="A8" i="10"/>
  <c r="B8" i="10" s="1"/>
  <c r="A7" i="10"/>
  <c r="B7" i="10" s="1"/>
  <c r="A6" i="10"/>
  <c r="B6" i="10" s="1"/>
  <c r="A5" i="10"/>
  <c r="B5" i="10" s="1"/>
  <c r="A4" i="10"/>
  <c r="B4" i="10" s="1"/>
  <c r="A3" i="10"/>
  <c r="B3" i="10" s="1"/>
  <c r="A2" i="10"/>
  <c r="B2" i="10" s="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A4" i="9" a="1"/>
  <c r="A4" i="9" s="1"/>
  <c r="A3" i="9" a="1"/>
  <c r="A3" i="9" s="1"/>
  <c r="A2" i="9" a="1"/>
  <c r="A2" i="9" s="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2" i="1"/>
  <c r="N8" i="1"/>
  <c r="N2" i="1"/>
  <c r="N3" i="1"/>
  <c r="N4" i="1"/>
  <c r="N5" i="1"/>
  <c r="N6" i="1"/>
  <c r="N7"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K3" i="1"/>
  <c r="K4" i="1"/>
  <c r="K5" i="1"/>
  <c r="K6" i="1"/>
  <c r="K7" i="1"/>
  <c r="K8" i="1"/>
  <c r="M8" i="1" s="1"/>
  <c r="K9" i="1"/>
  <c r="M9" i="1" s="1"/>
  <c r="K10" i="1"/>
  <c r="M10" i="1" s="1"/>
  <c r="K11" i="1"/>
  <c r="M11" i="1" s="1"/>
  <c r="K12" i="1"/>
  <c r="M12" i="1" s="1"/>
  <c r="K13" i="1"/>
  <c r="M13" i="1" s="1"/>
  <c r="K14" i="1"/>
  <c r="M14" i="1" s="1"/>
  <c r="K15" i="1"/>
  <c r="M15" i="1" s="1"/>
  <c r="K16" i="1"/>
  <c r="M16" i="1" s="1"/>
  <c r="K17" i="1"/>
  <c r="M17" i="1" s="1"/>
  <c r="K18" i="1"/>
  <c r="M18" i="1" s="1"/>
  <c r="K19" i="1"/>
  <c r="M19" i="1" s="1"/>
  <c r="K20" i="1"/>
  <c r="M20" i="1" s="1"/>
  <c r="K21" i="1"/>
  <c r="M21" i="1" s="1"/>
  <c r="K22" i="1"/>
  <c r="M22" i="1" s="1"/>
  <c r="K23" i="1"/>
  <c r="M23" i="1" s="1"/>
  <c r="K24" i="1"/>
  <c r="M24" i="1" s="1"/>
  <c r="K25" i="1"/>
  <c r="M25" i="1" s="1"/>
  <c r="K26" i="1"/>
  <c r="M26" i="1" s="1"/>
  <c r="K27" i="1"/>
  <c r="M27" i="1" s="1"/>
  <c r="K28" i="1"/>
  <c r="M28" i="1" s="1"/>
  <c r="K29" i="1"/>
  <c r="M29" i="1" s="1"/>
  <c r="K30" i="1"/>
  <c r="M30" i="1" s="1"/>
  <c r="K31" i="1"/>
  <c r="M31" i="1" s="1"/>
  <c r="K32" i="1"/>
  <c r="M32" i="1" s="1"/>
  <c r="K33" i="1"/>
  <c r="M33" i="1" s="1"/>
  <c r="K34" i="1"/>
  <c r="M34" i="1" s="1"/>
  <c r="K35" i="1"/>
  <c r="M35" i="1" s="1"/>
  <c r="K36" i="1"/>
  <c r="M36" i="1" s="1"/>
  <c r="K37" i="1"/>
  <c r="M37" i="1" s="1"/>
  <c r="K38" i="1"/>
  <c r="M38" i="1" s="1"/>
  <c r="K39" i="1"/>
  <c r="M39" i="1" s="1"/>
  <c r="K40" i="1"/>
  <c r="M40" i="1" s="1"/>
  <c r="K41" i="1"/>
  <c r="M41" i="1" s="1"/>
  <c r="K42" i="1"/>
  <c r="M42" i="1" s="1"/>
  <c r="K43" i="1"/>
  <c r="M43" i="1" s="1"/>
  <c r="K44" i="1"/>
  <c r="M44" i="1" s="1"/>
  <c r="K45" i="1"/>
  <c r="M45" i="1" s="1"/>
  <c r="K46" i="1"/>
  <c r="M46" i="1" s="1"/>
  <c r="K47" i="1"/>
  <c r="M47" i="1" s="1"/>
  <c r="K48" i="1"/>
  <c r="M48" i="1" s="1"/>
  <c r="K49" i="1"/>
  <c r="M49" i="1" s="1"/>
  <c r="K50" i="1"/>
  <c r="M50" i="1" s="1"/>
  <c r="K51" i="1"/>
  <c r="M51" i="1" s="1"/>
  <c r="K52" i="1"/>
  <c r="M52" i="1" s="1"/>
  <c r="K53" i="1"/>
  <c r="M53" i="1" s="1"/>
  <c r="K54" i="1"/>
  <c r="M54" i="1" s="1"/>
  <c r="K55" i="1"/>
  <c r="M55" i="1" s="1"/>
  <c r="K56" i="1"/>
  <c r="M56" i="1" s="1"/>
  <c r="K57" i="1"/>
  <c r="M57" i="1" s="1"/>
  <c r="K58" i="1"/>
  <c r="M58" i="1" s="1"/>
  <c r="K59" i="1"/>
  <c r="M59" i="1" s="1"/>
  <c r="K60" i="1"/>
  <c r="M60" i="1" s="1"/>
  <c r="K61" i="1"/>
  <c r="M61" i="1" s="1"/>
  <c r="K62" i="1"/>
  <c r="M62" i="1" s="1"/>
  <c r="K63" i="1"/>
  <c r="M63" i="1" s="1"/>
  <c r="K64" i="1"/>
  <c r="M64" i="1" s="1"/>
  <c r="K65" i="1"/>
  <c r="M65" i="1" s="1"/>
  <c r="K66" i="1"/>
  <c r="M66" i="1" s="1"/>
  <c r="K67" i="1"/>
  <c r="M67" i="1" s="1"/>
  <c r="K68" i="1"/>
  <c r="M68" i="1" s="1"/>
  <c r="K69" i="1"/>
  <c r="M69" i="1" s="1"/>
  <c r="K70" i="1"/>
  <c r="M70" i="1" s="1"/>
  <c r="K71" i="1"/>
  <c r="M71" i="1" s="1"/>
  <c r="K72" i="1"/>
  <c r="M72" i="1" s="1"/>
  <c r="K73" i="1"/>
  <c r="M73" i="1" s="1"/>
  <c r="K74" i="1"/>
  <c r="M74" i="1" s="1"/>
  <c r="K75" i="1"/>
  <c r="M75" i="1" s="1"/>
  <c r="K76" i="1"/>
  <c r="M76" i="1" s="1"/>
  <c r="K77" i="1"/>
  <c r="M77" i="1" s="1"/>
  <c r="K78" i="1"/>
  <c r="M78" i="1" s="1"/>
  <c r="K79" i="1"/>
  <c r="M79" i="1" s="1"/>
  <c r="K80" i="1"/>
  <c r="M80" i="1" s="1"/>
  <c r="K81" i="1"/>
  <c r="M81" i="1" s="1"/>
  <c r="K82" i="1"/>
  <c r="M82" i="1" s="1"/>
  <c r="K83" i="1"/>
  <c r="M83" i="1" s="1"/>
  <c r="K84" i="1"/>
  <c r="M84" i="1" s="1"/>
  <c r="K85" i="1"/>
  <c r="M85" i="1" s="1"/>
  <c r="K86" i="1"/>
  <c r="M86" i="1" s="1"/>
  <c r="K87" i="1"/>
  <c r="M87" i="1" s="1"/>
  <c r="K88" i="1"/>
  <c r="M88" i="1" s="1"/>
  <c r="K89" i="1"/>
  <c r="M89" i="1" s="1"/>
  <c r="K90" i="1"/>
  <c r="M90" i="1" s="1"/>
  <c r="K91" i="1"/>
  <c r="M91" i="1" s="1"/>
  <c r="K92" i="1"/>
  <c r="M92" i="1" s="1"/>
  <c r="K93" i="1"/>
  <c r="M93" i="1" s="1"/>
  <c r="K94" i="1"/>
  <c r="M94" i="1" s="1"/>
  <c r="K95" i="1"/>
  <c r="M95" i="1" s="1"/>
  <c r="K96" i="1"/>
  <c r="M96" i="1" s="1"/>
  <c r="K97" i="1"/>
  <c r="M97" i="1" s="1"/>
  <c r="K98" i="1"/>
  <c r="M98" i="1" s="1"/>
  <c r="K99" i="1"/>
  <c r="M99" i="1" s="1"/>
  <c r="K100" i="1"/>
  <c r="M100" i="1" s="1"/>
  <c r="K101" i="1"/>
  <c r="M101" i="1" s="1"/>
  <c r="K102" i="1"/>
  <c r="M102" i="1" s="1"/>
  <c r="K103" i="1"/>
  <c r="M103" i="1" s="1"/>
  <c r="K104" i="1"/>
  <c r="M104" i="1" s="1"/>
  <c r="K105" i="1"/>
  <c r="M105" i="1" s="1"/>
  <c r="K106" i="1"/>
  <c r="M106" i="1" s="1"/>
  <c r="K107" i="1"/>
  <c r="M107" i="1" s="1"/>
  <c r="K108" i="1"/>
  <c r="M108" i="1" s="1"/>
  <c r="K109" i="1"/>
  <c r="M109" i="1" s="1"/>
  <c r="K110" i="1"/>
  <c r="M110" i="1" s="1"/>
  <c r="K111" i="1"/>
  <c r="M111" i="1" s="1"/>
  <c r="K112" i="1"/>
  <c r="M112" i="1" s="1"/>
  <c r="K113" i="1"/>
  <c r="M113" i="1" s="1"/>
  <c r="K114" i="1"/>
  <c r="M114" i="1" s="1"/>
  <c r="K115" i="1"/>
  <c r="M115" i="1" s="1"/>
  <c r="K116" i="1"/>
  <c r="M116" i="1" s="1"/>
  <c r="K117" i="1"/>
  <c r="M117" i="1" s="1"/>
  <c r="K118" i="1"/>
  <c r="M118" i="1" s="1"/>
  <c r="K119" i="1"/>
  <c r="M119" i="1" s="1"/>
  <c r="K120" i="1"/>
  <c r="M120" i="1" s="1"/>
  <c r="K121" i="1"/>
  <c r="M121" i="1" s="1"/>
  <c r="K122" i="1"/>
  <c r="M122" i="1" s="1"/>
  <c r="K123" i="1"/>
  <c r="M123" i="1" s="1"/>
  <c r="K124" i="1"/>
  <c r="M124" i="1" s="1"/>
  <c r="K125" i="1"/>
  <c r="M125" i="1" s="1"/>
  <c r="K126" i="1"/>
  <c r="M126" i="1" s="1"/>
  <c r="K127" i="1"/>
  <c r="M127" i="1" s="1"/>
  <c r="K128" i="1"/>
  <c r="M128" i="1" s="1"/>
  <c r="K129" i="1"/>
  <c r="M129" i="1" s="1"/>
  <c r="K130" i="1"/>
  <c r="M130" i="1" s="1"/>
  <c r="K131" i="1"/>
  <c r="M131" i="1" s="1"/>
  <c r="K132" i="1"/>
  <c r="M132" i="1" s="1"/>
  <c r="K133" i="1"/>
  <c r="M133" i="1" s="1"/>
  <c r="K134" i="1"/>
  <c r="M134" i="1" s="1"/>
  <c r="K135" i="1"/>
  <c r="M135" i="1" s="1"/>
  <c r="K136" i="1"/>
  <c r="M136" i="1" s="1"/>
  <c r="K137" i="1"/>
  <c r="M137" i="1" s="1"/>
  <c r="K138" i="1"/>
  <c r="M138" i="1" s="1"/>
  <c r="K139" i="1"/>
  <c r="M139" i="1" s="1"/>
  <c r="K140" i="1"/>
  <c r="M140" i="1" s="1"/>
  <c r="K141" i="1"/>
  <c r="M141" i="1" s="1"/>
  <c r="K142" i="1"/>
  <c r="M142" i="1" s="1"/>
  <c r="K143" i="1"/>
  <c r="M143" i="1" s="1"/>
  <c r="K144" i="1"/>
  <c r="M144" i="1" s="1"/>
  <c r="K145" i="1"/>
  <c r="M145" i="1" s="1"/>
  <c r="K146" i="1"/>
  <c r="M146" i="1" s="1"/>
  <c r="K147" i="1"/>
  <c r="M147" i="1" s="1"/>
  <c r="K148" i="1"/>
  <c r="M148" i="1" s="1"/>
  <c r="K149" i="1"/>
  <c r="M149" i="1" s="1"/>
  <c r="K150" i="1"/>
  <c r="M150" i="1" s="1"/>
  <c r="K151" i="1"/>
  <c r="M151" i="1" s="1"/>
  <c r="K152" i="1"/>
  <c r="M152" i="1" s="1"/>
  <c r="K153" i="1"/>
  <c r="M153" i="1" s="1"/>
  <c r="K154" i="1"/>
  <c r="M154" i="1" s="1"/>
  <c r="K155" i="1"/>
  <c r="M155" i="1" s="1"/>
  <c r="K156" i="1"/>
  <c r="M156" i="1" s="1"/>
  <c r="K157" i="1"/>
  <c r="M157" i="1" s="1"/>
  <c r="K158" i="1"/>
  <c r="M158" i="1" s="1"/>
  <c r="K159" i="1"/>
  <c r="M159" i="1" s="1"/>
  <c r="K160" i="1"/>
  <c r="M160" i="1" s="1"/>
  <c r="K161" i="1"/>
  <c r="M161" i="1" s="1"/>
  <c r="K162" i="1"/>
  <c r="M162" i="1" s="1"/>
  <c r="K163" i="1"/>
  <c r="M163" i="1" s="1"/>
  <c r="K164" i="1"/>
  <c r="M164" i="1" s="1"/>
  <c r="K165" i="1"/>
  <c r="M165" i="1" s="1"/>
  <c r="K166" i="1"/>
  <c r="M166" i="1" s="1"/>
  <c r="K167" i="1"/>
  <c r="M167" i="1" s="1"/>
  <c r="K168" i="1"/>
  <c r="M168" i="1" s="1"/>
  <c r="K169" i="1"/>
  <c r="M169" i="1" s="1"/>
  <c r="K170" i="1"/>
  <c r="M170" i="1" s="1"/>
  <c r="K171" i="1"/>
  <c r="M171" i="1" s="1"/>
  <c r="K172" i="1"/>
  <c r="M172" i="1" s="1"/>
  <c r="K173" i="1"/>
  <c r="M173" i="1" s="1"/>
  <c r="K174" i="1"/>
  <c r="M174" i="1" s="1"/>
  <c r="K175" i="1"/>
  <c r="M175" i="1" s="1"/>
  <c r="K176" i="1"/>
  <c r="M176" i="1" s="1"/>
  <c r="K177" i="1"/>
  <c r="M177" i="1" s="1"/>
  <c r="K178" i="1"/>
  <c r="M178" i="1" s="1"/>
  <c r="K179" i="1"/>
  <c r="M179" i="1" s="1"/>
  <c r="K180" i="1"/>
  <c r="M180" i="1" s="1"/>
  <c r="K181" i="1"/>
  <c r="M181" i="1" s="1"/>
  <c r="K182" i="1"/>
  <c r="M182" i="1" s="1"/>
  <c r="K183" i="1"/>
  <c r="M183" i="1" s="1"/>
  <c r="K184" i="1"/>
  <c r="M184" i="1" s="1"/>
  <c r="K185" i="1"/>
  <c r="M185" i="1" s="1"/>
  <c r="K186" i="1"/>
  <c r="M186" i="1" s="1"/>
  <c r="K187" i="1"/>
  <c r="M187" i="1" s="1"/>
  <c r="K188" i="1"/>
  <c r="M188" i="1" s="1"/>
  <c r="K189" i="1"/>
  <c r="M189" i="1" s="1"/>
  <c r="K190" i="1"/>
  <c r="M190" i="1" s="1"/>
  <c r="K191" i="1"/>
  <c r="M191" i="1" s="1"/>
  <c r="K192" i="1"/>
  <c r="M192" i="1" s="1"/>
  <c r="K193" i="1"/>
  <c r="M193" i="1" s="1"/>
  <c r="K194" i="1"/>
  <c r="M194" i="1" s="1"/>
  <c r="K195" i="1"/>
  <c r="M195" i="1" s="1"/>
  <c r="K196" i="1"/>
  <c r="M196" i="1" s="1"/>
  <c r="K197" i="1"/>
  <c r="M197" i="1" s="1"/>
  <c r="K198" i="1"/>
  <c r="M198" i="1" s="1"/>
  <c r="K199" i="1"/>
  <c r="M199" i="1" s="1"/>
  <c r="K200" i="1"/>
  <c r="M200" i="1" s="1"/>
  <c r="K201" i="1"/>
  <c r="M201" i="1" s="1"/>
  <c r="K202" i="1"/>
  <c r="M202" i="1" s="1"/>
  <c r="K203" i="1"/>
  <c r="M203" i="1" s="1"/>
  <c r="K204" i="1"/>
  <c r="M204" i="1" s="1"/>
  <c r="K205" i="1"/>
  <c r="M205" i="1" s="1"/>
  <c r="K206" i="1"/>
  <c r="M206" i="1" s="1"/>
  <c r="K207" i="1"/>
  <c r="M207" i="1" s="1"/>
  <c r="K208" i="1"/>
  <c r="M208" i="1" s="1"/>
  <c r="K209" i="1"/>
  <c r="M209" i="1" s="1"/>
  <c r="K210" i="1"/>
  <c r="M210" i="1" s="1"/>
  <c r="K211" i="1"/>
  <c r="M211" i="1" s="1"/>
  <c r="K212" i="1"/>
  <c r="M212" i="1" s="1"/>
  <c r="K213" i="1"/>
  <c r="M213" i="1" s="1"/>
  <c r="K214" i="1"/>
  <c r="M214" i="1" s="1"/>
  <c r="K215" i="1"/>
  <c r="M215" i="1" s="1"/>
  <c r="K216" i="1"/>
  <c r="M216" i="1" s="1"/>
  <c r="K217" i="1"/>
  <c r="M217" i="1" s="1"/>
  <c r="K218" i="1"/>
  <c r="M218" i="1" s="1"/>
  <c r="K219" i="1"/>
  <c r="M219" i="1" s="1"/>
  <c r="K220" i="1"/>
  <c r="M220" i="1" s="1"/>
  <c r="K221" i="1"/>
  <c r="M221" i="1" s="1"/>
  <c r="K222" i="1"/>
  <c r="M222" i="1" s="1"/>
  <c r="K223" i="1"/>
  <c r="M223" i="1" s="1"/>
  <c r="K224" i="1"/>
  <c r="M224" i="1" s="1"/>
  <c r="K225" i="1"/>
  <c r="M225" i="1" s="1"/>
  <c r="K226" i="1"/>
  <c r="M226" i="1" s="1"/>
  <c r="K227" i="1"/>
  <c r="M227" i="1" s="1"/>
  <c r="K228" i="1"/>
  <c r="M228" i="1" s="1"/>
  <c r="K229" i="1"/>
  <c r="M229" i="1" s="1"/>
  <c r="K230" i="1"/>
  <c r="M230" i="1" s="1"/>
  <c r="K231" i="1"/>
  <c r="M231" i="1" s="1"/>
  <c r="K232" i="1"/>
  <c r="M232" i="1" s="1"/>
  <c r="K233" i="1"/>
  <c r="M233" i="1" s="1"/>
  <c r="K234" i="1"/>
  <c r="M234" i="1" s="1"/>
  <c r="K235" i="1"/>
  <c r="M235" i="1" s="1"/>
  <c r="K236" i="1"/>
  <c r="M236" i="1" s="1"/>
  <c r="K237" i="1"/>
  <c r="M237" i="1" s="1"/>
  <c r="K238" i="1"/>
  <c r="M238" i="1" s="1"/>
  <c r="K239" i="1"/>
  <c r="M239" i="1" s="1"/>
  <c r="K240" i="1"/>
  <c r="M240" i="1" s="1"/>
  <c r="K241" i="1"/>
  <c r="M241" i="1" s="1"/>
  <c r="K242" i="1"/>
  <c r="M242" i="1" s="1"/>
  <c r="K243" i="1"/>
  <c r="M243" i="1" s="1"/>
  <c r="K244" i="1"/>
  <c r="M244" i="1" s="1"/>
  <c r="K245" i="1"/>
  <c r="M245" i="1" s="1"/>
  <c r="K246" i="1"/>
  <c r="M246" i="1" s="1"/>
  <c r="K247" i="1"/>
  <c r="M247" i="1" s="1"/>
  <c r="K248" i="1"/>
  <c r="M248" i="1" s="1"/>
  <c r="K249" i="1"/>
  <c r="M249" i="1" s="1"/>
  <c r="K250" i="1"/>
  <c r="M250" i="1" s="1"/>
  <c r="K251" i="1"/>
  <c r="M251" i="1" s="1"/>
  <c r="K252" i="1"/>
  <c r="M252" i="1" s="1"/>
  <c r="K253" i="1"/>
  <c r="M253" i="1" s="1"/>
  <c r="K254" i="1"/>
  <c r="M254" i="1" s="1"/>
  <c r="K255" i="1"/>
  <c r="M255" i="1" s="1"/>
  <c r="K256" i="1"/>
  <c r="M256" i="1" s="1"/>
  <c r="K257" i="1"/>
  <c r="M257" i="1" s="1"/>
  <c r="K258" i="1"/>
  <c r="M258" i="1" s="1"/>
  <c r="K259" i="1"/>
  <c r="M259" i="1" s="1"/>
  <c r="K260" i="1"/>
  <c r="M260" i="1" s="1"/>
  <c r="K261" i="1"/>
  <c r="M261" i="1" s="1"/>
  <c r="K262" i="1"/>
  <c r="M262" i="1" s="1"/>
  <c r="K263" i="1"/>
  <c r="M263" i="1" s="1"/>
  <c r="K264" i="1"/>
  <c r="M264" i="1" s="1"/>
  <c r="K265" i="1"/>
  <c r="M265" i="1" s="1"/>
  <c r="K266" i="1"/>
  <c r="M266" i="1" s="1"/>
  <c r="K267" i="1"/>
  <c r="M267" i="1" s="1"/>
  <c r="K268" i="1"/>
  <c r="M268" i="1" s="1"/>
  <c r="K269" i="1"/>
  <c r="M269" i="1" s="1"/>
  <c r="K270" i="1"/>
  <c r="M270" i="1" s="1"/>
  <c r="K271" i="1"/>
  <c r="M271" i="1" s="1"/>
  <c r="K272" i="1"/>
  <c r="M272" i="1" s="1"/>
  <c r="K273" i="1"/>
  <c r="M273" i="1" s="1"/>
  <c r="K274" i="1"/>
  <c r="M274" i="1" s="1"/>
  <c r="K275" i="1"/>
  <c r="M275" i="1" s="1"/>
  <c r="K276" i="1"/>
  <c r="M276" i="1" s="1"/>
  <c r="K277" i="1"/>
  <c r="M277" i="1" s="1"/>
  <c r="K278" i="1"/>
  <c r="M278" i="1" s="1"/>
  <c r="K279" i="1"/>
  <c r="M279" i="1" s="1"/>
  <c r="K280" i="1"/>
  <c r="M280" i="1" s="1"/>
  <c r="K281" i="1"/>
  <c r="M281" i="1" s="1"/>
  <c r="K282" i="1"/>
  <c r="M282" i="1" s="1"/>
  <c r="K283" i="1"/>
  <c r="M283" i="1" s="1"/>
  <c r="K284" i="1"/>
  <c r="M284" i="1" s="1"/>
  <c r="K285" i="1"/>
  <c r="M285" i="1" s="1"/>
  <c r="K286" i="1"/>
  <c r="M286" i="1" s="1"/>
  <c r="K287" i="1"/>
  <c r="M287" i="1" s="1"/>
  <c r="K288" i="1"/>
  <c r="M288" i="1" s="1"/>
  <c r="K289" i="1"/>
  <c r="M289" i="1" s="1"/>
  <c r="K290" i="1"/>
  <c r="M290" i="1" s="1"/>
  <c r="K291" i="1"/>
  <c r="M291" i="1" s="1"/>
  <c r="K292" i="1"/>
  <c r="M292" i="1" s="1"/>
  <c r="K293" i="1"/>
  <c r="M293" i="1" s="1"/>
  <c r="K294" i="1"/>
  <c r="M294" i="1" s="1"/>
  <c r="K295" i="1"/>
  <c r="M295" i="1" s="1"/>
  <c r="K296" i="1"/>
  <c r="M296" i="1" s="1"/>
  <c r="K297" i="1"/>
  <c r="M297" i="1" s="1"/>
  <c r="K298" i="1"/>
  <c r="M298" i="1" s="1"/>
  <c r="K299" i="1"/>
  <c r="M299" i="1" s="1"/>
  <c r="K300" i="1"/>
  <c r="M300" i="1" s="1"/>
  <c r="K301" i="1"/>
  <c r="M301" i="1" s="1"/>
  <c r="K302" i="1"/>
  <c r="M302" i="1" s="1"/>
  <c r="K303" i="1"/>
  <c r="M303" i="1" s="1"/>
  <c r="K304" i="1"/>
  <c r="M304" i="1" s="1"/>
  <c r="K305" i="1"/>
  <c r="M305" i="1" s="1"/>
  <c r="K306" i="1"/>
  <c r="M306" i="1" s="1"/>
  <c r="K307" i="1"/>
  <c r="M307" i="1" s="1"/>
  <c r="K308" i="1"/>
  <c r="M308" i="1" s="1"/>
  <c r="K309" i="1"/>
  <c r="M309" i="1" s="1"/>
  <c r="K310" i="1"/>
  <c r="M310" i="1" s="1"/>
  <c r="K311" i="1"/>
  <c r="M311" i="1" s="1"/>
  <c r="K312" i="1"/>
  <c r="M312" i="1" s="1"/>
  <c r="K313" i="1"/>
  <c r="M313" i="1" s="1"/>
  <c r="K314" i="1"/>
  <c r="M314" i="1" s="1"/>
  <c r="K315" i="1"/>
  <c r="M315" i="1" s="1"/>
  <c r="K316" i="1"/>
  <c r="M316" i="1" s="1"/>
  <c r="K317" i="1"/>
  <c r="M317" i="1" s="1"/>
  <c r="K318" i="1"/>
  <c r="M318" i="1" s="1"/>
  <c r="K319" i="1"/>
  <c r="M319" i="1" s="1"/>
  <c r="K320" i="1"/>
  <c r="M320" i="1" s="1"/>
  <c r="K321" i="1"/>
  <c r="M321" i="1" s="1"/>
  <c r="K322" i="1"/>
  <c r="M322" i="1" s="1"/>
  <c r="K323" i="1"/>
  <c r="M323" i="1" s="1"/>
  <c r="K324" i="1"/>
  <c r="M324" i="1" s="1"/>
  <c r="K325" i="1"/>
  <c r="M325" i="1" s="1"/>
  <c r="K326" i="1"/>
  <c r="M326" i="1" s="1"/>
  <c r="K327" i="1"/>
  <c r="M327" i="1" s="1"/>
  <c r="K328" i="1"/>
  <c r="M328" i="1" s="1"/>
  <c r="K329" i="1"/>
  <c r="M329" i="1" s="1"/>
  <c r="K330" i="1"/>
  <c r="M330" i="1" s="1"/>
  <c r="K331" i="1"/>
  <c r="M331" i="1" s="1"/>
  <c r="K332" i="1"/>
  <c r="M332" i="1" s="1"/>
  <c r="K333" i="1"/>
  <c r="M333" i="1" s="1"/>
  <c r="K334" i="1"/>
  <c r="M334" i="1" s="1"/>
  <c r="K335" i="1"/>
  <c r="M335" i="1" s="1"/>
  <c r="K336" i="1"/>
  <c r="M336" i="1" s="1"/>
  <c r="K337" i="1"/>
  <c r="M337" i="1" s="1"/>
  <c r="K338" i="1"/>
  <c r="M338" i="1" s="1"/>
  <c r="K339" i="1"/>
  <c r="M339" i="1" s="1"/>
  <c r="K340" i="1"/>
  <c r="M340" i="1" s="1"/>
  <c r="K341" i="1"/>
  <c r="M341" i="1" s="1"/>
  <c r="K342" i="1"/>
  <c r="M342" i="1" s="1"/>
  <c r="K343" i="1"/>
  <c r="M343" i="1" s="1"/>
  <c r="K344" i="1"/>
  <c r="M344" i="1" s="1"/>
  <c r="K345" i="1"/>
  <c r="M345" i="1" s="1"/>
  <c r="K346" i="1"/>
  <c r="M346" i="1" s="1"/>
  <c r="K347" i="1"/>
  <c r="M347" i="1" s="1"/>
  <c r="K348" i="1"/>
  <c r="M348" i="1" s="1"/>
  <c r="K349" i="1"/>
  <c r="M349" i="1" s="1"/>
  <c r="K350" i="1"/>
  <c r="M350" i="1" s="1"/>
  <c r="K351" i="1"/>
  <c r="M351" i="1" s="1"/>
  <c r="K352" i="1"/>
  <c r="M352" i="1" s="1"/>
  <c r="K353" i="1"/>
  <c r="M353" i="1" s="1"/>
  <c r="K354" i="1"/>
  <c r="M354" i="1" s="1"/>
  <c r="K355" i="1"/>
  <c r="M355" i="1" s="1"/>
  <c r="K356" i="1"/>
  <c r="M356" i="1" s="1"/>
  <c r="K357" i="1"/>
  <c r="M357" i="1" s="1"/>
  <c r="K358" i="1"/>
  <c r="M358" i="1" s="1"/>
  <c r="K359" i="1"/>
  <c r="M359" i="1" s="1"/>
  <c r="K360" i="1"/>
  <c r="M360" i="1" s="1"/>
  <c r="K361" i="1"/>
  <c r="M361" i="1" s="1"/>
  <c r="K362" i="1"/>
  <c r="M362" i="1" s="1"/>
  <c r="K363" i="1"/>
  <c r="M363" i="1" s="1"/>
  <c r="K364" i="1"/>
  <c r="M364" i="1" s="1"/>
  <c r="K365" i="1"/>
  <c r="M365" i="1" s="1"/>
  <c r="K366" i="1"/>
  <c r="M366" i="1" s="1"/>
  <c r="K367" i="1"/>
  <c r="M367" i="1" s="1"/>
  <c r="K368" i="1"/>
  <c r="M368" i="1" s="1"/>
  <c r="K369" i="1"/>
  <c r="M369" i="1" s="1"/>
  <c r="K370" i="1"/>
  <c r="M370" i="1" s="1"/>
  <c r="K371" i="1"/>
  <c r="M371" i="1" s="1"/>
  <c r="K372" i="1"/>
  <c r="M372" i="1" s="1"/>
  <c r="K373" i="1"/>
  <c r="M373" i="1" s="1"/>
  <c r="K374" i="1"/>
  <c r="M374" i="1" s="1"/>
  <c r="K375" i="1"/>
  <c r="M375" i="1" s="1"/>
  <c r="K376" i="1"/>
  <c r="M376" i="1" s="1"/>
  <c r="K377" i="1"/>
  <c r="M377" i="1" s="1"/>
  <c r="K378" i="1"/>
  <c r="M378" i="1" s="1"/>
  <c r="K379" i="1"/>
  <c r="M379" i="1" s="1"/>
  <c r="K380" i="1"/>
  <c r="M380" i="1" s="1"/>
  <c r="K381" i="1"/>
  <c r="M381" i="1" s="1"/>
  <c r="K382" i="1"/>
  <c r="M382" i="1" s="1"/>
  <c r="K383" i="1"/>
  <c r="M383" i="1" s="1"/>
  <c r="K384" i="1"/>
  <c r="M384" i="1" s="1"/>
  <c r="K385" i="1"/>
  <c r="M385" i="1" s="1"/>
  <c r="K386" i="1"/>
  <c r="M386" i="1" s="1"/>
  <c r="K387" i="1"/>
  <c r="M387" i="1" s="1"/>
  <c r="K388" i="1"/>
  <c r="M388" i="1" s="1"/>
  <c r="K389" i="1"/>
  <c r="M389" i="1" s="1"/>
  <c r="K390" i="1"/>
  <c r="M390" i="1" s="1"/>
  <c r="K391" i="1"/>
  <c r="M391" i="1" s="1"/>
  <c r="K392" i="1"/>
  <c r="M392" i="1" s="1"/>
  <c r="K393" i="1"/>
  <c r="M393" i="1" s="1"/>
  <c r="K394" i="1"/>
  <c r="M394" i="1" s="1"/>
  <c r="K395" i="1"/>
  <c r="M395" i="1" s="1"/>
  <c r="K396" i="1"/>
  <c r="M396" i="1" s="1"/>
  <c r="K397" i="1"/>
  <c r="M397" i="1" s="1"/>
  <c r="K398" i="1"/>
  <c r="M398" i="1" s="1"/>
  <c r="K399" i="1"/>
  <c r="M399" i="1" s="1"/>
  <c r="K400" i="1"/>
  <c r="M400" i="1" s="1"/>
  <c r="K401" i="1"/>
  <c r="M401" i="1" s="1"/>
  <c r="K402" i="1"/>
  <c r="M402" i="1" s="1"/>
  <c r="K403" i="1"/>
  <c r="M403" i="1" s="1"/>
  <c r="K404" i="1"/>
  <c r="M404" i="1" s="1"/>
  <c r="K405" i="1"/>
  <c r="M405" i="1" s="1"/>
  <c r="K406" i="1"/>
  <c r="M406" i="1" s="1"/>
  <c r="K407" i="1"/>
  <c r="M407" i="1" s="1"/>
  <c r="K408" i="1"/>
  <c r="M408" i="1" s="1"/>
  <c r="K409" i="1"/>
  <c r="M409" i="1" s="1"/>
  <c r="K410" i="1"/>
  <c r="M410" i="1" s="1"/>
  <c r="K411" i="1"/>
  <c r="M411" i="1" s="1"/>
  <c r="K412" i="1"/>
  <c r="M412" i="1" s="1"/>
  <c r="K413" i="1"/>
  <c r="M413" i="1" s="1"/>
  <c r="K414" i="1"/>
  <c r="M414" i="1" s="1"/>
  <c r="K415" i="1"/>
  <c r="M415" i="1" s="1"/>
  <c r="K416" i="1"/>
  <c r="M416" i="1" s="1"/>
  <c r="K417" i="1"/>
  <c r="M417" i="1" s="1"/>
  <c r="K418" i="1"/>
  <c r="M418" i="1" s="1"/>
  <c r="K419" i="1"/>
  <c r="M419" i="1" s="1"/>
  <c r="K420" i="1"/>
  <c r="M420" i="1" s="1"/>
  <c r="K421" i="1"/>
  <c r="M421" i="1" s="1"/>
  <c r="K422" i="1"/>
  <c r="M422" i="1" s="1"/>
  <c r="K423" i="1"/>
  <c r="M423" i="1" s="1"/>
  <c r="K424" i="1"/>
  <c r="M424" i="1" s="1"/>
  <c r="K425" i="1"/>
  <c r="M425" i="1" s="1"/>
  <c r="K426" i="1"/>
  <c r="M426" i="1" s="1"/>
  <c r="K427" i="1"/>
  <c r="M427" i="1" s="1"/>
  <c r="K428" i="1"/>
  <c r="M428" i="1" s="1"/>
  <c r="K429" i="1"/>
  <c r="M429" i="1" s="1"/>
  <c r="K430" i="1"/>
  <c r="M430" i="1" s="1"/>
  <c r="K431" i="1"/>
  <c r="M431" i="1" s="1"/>
  <c r="K432" i="1"/>
  <c r="M432" i="1" s="1"/>
  <c r="K433" i="1"/>
  <c r="M433" i="1" s="1"/>
  <c r="K434" i="1"/>
  <c r="M434" i="1" s="1"/>
  <c r="K435" i="1"/>
  <c r="M435" i="1" s="1"/>
  <c r="K436" i="1"/>
  <c r="M436" i="1" s="1"/>
  <c r="K437" i="1"/>
  <c r="M437" i="1" s="1"/>
  <c r="K438" i="1"/>
  <c r="M438" i="1" s="1"/>
  <c r="K439" i="1"/>
  <c r="M439" i="1" s="1"/>
  <c r="K440" i="1"/>
  <c r="M440" i="1" s="1"/>
  <c r="K441" i="1"/>
  <c r="M441" i="1" s="1"/>
  <c r="K442" i="1"/>
  <c r="M442" i="1" s="1"/>
  <c r="K443" i="1"/>
  <c r="M443" i="1" s="1"/>
  <c r="K444" i="1"/>
  <c r="M444" i="1" s="1"/>
  <c r="K445" i="1"/>
  <c r="M445" i="1" s="1"/>
  <c r="K446" i="1"/>
  <c r="M446" i="1" s="1"/>
  <c r="K447" i="1"/>
  <c r="M447" i="1" s="1"/>
  <c r="K448" i="1"/>
  <c r="M448" i="1" s="1"/>
  <c r="K449" i="1"/>
  <c r="M449" i="1" s="1"/>
  <c r="K450" i="1"/>
  <c r="M450" i="1" s="1"/>
  <c r="K451" i="1"/>
  <c r="M451" i="1" s="1"/>
  <c r="K452" i="1"/>
  <c r="M452" i="1" s="1"/>
  <c r="K453" i="1"/>
  <c r="M453" i="1" s="1"/>
  <c r="K454" i="1"/>
  <c r="M454" i="1" s="1"/>
  <c r="K455" i="1"/>
  <c r="M455" i="1" s="1"/>
  <c r="K456" i="1"/>
  <c r="M456" i="1" s="1"/>
  <c r="K457" i="1"/>
  <c r="M457" i="1" s="1"/>
  <c r="K458" i="1"/>
  <c r="M458" i="1" s="1"/>
  <c r="K459" i="1"/>
  <c r="M459" i="1" s="1"/>
  <c r="K460" i="1"/>
  <c r="M460" i="1" s="1"/>
  <c r="K461" i="1"/>
  <c r="M461" i="1" s="1"/>
  <c r="K462" i="1"/>
  <c r="M462" i="1" s="1"/>
  <c r="K463" i="1"/>
  <c r="M463" i="1" s="1"/>
  <c r="K464" i="1"/>
  <c r="M464" i="1" s="1"/>
  <c r="K465" i="1"/>
  <c r="M465" i="1" s="1"/>
  <c r="K466" i="1"/>
  <c r="M466" i="1" s="1"/>
  <c r="K467" i="1"/>
  <c r="M467" i="1" s="1"/>
  <c r="K468" i="1"/>
  <c r="M468" i="1" s="1"/>
  <c r="K469" i="1"/>
  <c r="M469" i="1" s="1"/>
  <c r="K470" i="1"/>
  <c r="M470" i="1" s="1"/>
  <c r="K471" i="1"/>
  <c r="M471" i="1" s="1"/>
  <c r="K472" i="1"/>
  <c r="M472" i="1" s="1"/>
  <c r="K473" i="1"/>
  <c r="M473" i="1" s="1"/>
  <c r="K474" i="1"/>
  <c r="M474" i="1" s="1"/>
  <c r="K475" i="1"/>
  <c r="M475" i="1" s="1"/>
  <c r="K476" i="1"/>
  <c r="M476" i="1" s="1"/>
  <c r="K477" i="1"/>
  <c r="M477" i="1" s="1"/>
  <c r="K478" i="1"/>
  <c r="M478" i="1" s="1"/>
  <c r="K479" i="1"/>
  <c r="M479" i="1" s="1"/>
  <c r="K480" i="1"/>
  <c r="M480" i="1" s="1"/>
  <c r="K481" i="1"/>
  <c r="M481" i="1" s="1"/>
  <c r="K482" i="1"/>
  <c r="M482" i="1" s="1"/>
  <c r="K483" i="1"/>
  <c r="M483" i="1" s="1"/>
  <c r="K484" i="1"/>
  <c r="M484" i="1" s="1"/>
  <c r="K485" i="1"/>
  <c r="M485" i="1" s="1"/>
  <c r="K486" i="1"/>
  <c r="M486" i="1" s="1"/>
  <c r="K487" i="1"/>
  <c r="M487" i="1" s="1"/>
  <c r="K488" i="1"/>
  <c r="M488" i="1" s="1"/>
  <c r="K489" i="1"/>
  <c r="M489" i="1" s="1"/>
  <c r="K490" i="1"/>
  <c r="M490" i="1" s="1"/>
  <c r="K491" i="1"/>
  <c r="M491" i="1" s="1"/>
  <c r="K492" i="1"/>
  <c r="M492" i="1" s="1"/>
  <c r="K493" i="1"/>
  <c r="M493" i="1" s="1"/>
  <c r="K494" i="1"/>
  <c r="M494" i="1" s="1"/>
  <c r="K495" i="1"/>
  <c r="M495" i="1" s="1"/>
  <c r="K496" i="1"/>
  <c r="M496" i="1" s="1"/>
  <c r="K497" i="1"/>
  <c r="M497" i="1" s="1"/>
  <c r="K498" i="1"/>
  <c r="M498" i="1" s="1"/>
  <c r="K499" i="1"/>
  <c r="M499" i="1" s="1"/>
  <c r="K500" i="1"/>
  <c r="M500" i="1" s="1"/>
  <c r="K501" i="1"/>
  <c r="M501" i="1" s="1"/>
  <c r="K502" i="1"/>
  <c r="M502" i="1" s="1"/>
  <c r="K503" i="1"/>
  <c r="M503" i="1" s="1"/>
  <c r="K504" i="1"/>
  <c r="M504" i="1" s="1"/>
  <c r="K505" i="1"/>
  <c r="M505" i="1" s="1"/>
  <c r="K506" i="1"/>
  <c r="M506" i="1" s="1"/>
  <c r="K507" i="1"/>
  <c r="M507" i="1" s="1"/>
  <c r="K508" i="1"/>
  <c r="M508" i="1" s="1"/>
  <c r="K509" i="1"/>
  <c r="M509" i="1" s="1"/>
  <c r="K510" i="1"/>
  <c r="M510" i="1" s="1"/>
  <c r="K511" i="1"/>
  <c r="M511" i="1" s="1"/>
  <c r="K512" i="1"/>
  <c r="M512" i="1" s="1"/>
  <c r="K513" i="1"/>
  <c r="M513" i="1" s="1"/>
  <c r="K514" i="1"/>
  <c r="M514" i="1" s="1"/>
  <c r="K515" i="1"/>
  <c r="M515" i="1" s="1"/>
  <c r="K516" i="1"/>
  <c r="M516" i="1" s="1"/>
  <c r="K517" i="1"/>
  <c r="M517" i="1" s="1"/>
  <c r="K518" i="1"/>
  <c r="M518" i="1" s="1"/>
  <c r="K519" i="1"/>
  <c r="M519" i="1" s="1"/>
  <c r="K520" i="1"/>
  <c r="M520" i="1" s="1"/>
  <c r="K521" i="1"/>
  <c r="M521" i="1" s="1"/>
  <c r="K522" i="1"/>
  <c r="M522" i="1" s="1"/>
  <c r="K523" i="1"/>
  <c r="M523" i="1" s="1"/>
  <c r="K524" i="1"/>
  <c r="M524" i="1" s="1"/>
  <c r="K525" i="1"/>
  <c r="M525" i="1" s="1"/>
  <c r="K526" i="1"/>
  <c r="M526" i="1" s="1"/>
  <c r="K527" i="1"/>
  <c r="M527" i="1" s="1"/>
  <c r="K528" i="1"/>
  <c r="M528" i="1" s="1"/>
  <c r="K529" i="1"/>
  <c r="M529" i="1" s="1"/>
  <c r="K530" i="1"/>
  <c r="M530" i="1" s="1"/>
  <c r="K531" i="1"/>
  <c r="M531" i="1" s="1"/>
  <c r="K532" i="1"/>
  <c r="M532" i="1" s="1"/>
  <c r="K533" i="1"/>
  <c r="M533" i="1" s="1"/>
  <c r="K534" i="1"/>
  <c r="M534" i="1" s="1"/>
  <c r="K535" i="1"/>
  <c r="M535" i="1" s="1"/>
  <c r="K536" i="1"/>
  <c r="M536" i="1" s="1"/>
  <c r="K537" i="1"/>
  <c r="M537" i="1" s="1"/>
  <c r="K538" i="1"/>
  <c r="M538" i="1" s="1"/>
  <c r="K539" i="1"/>
  <c r="M539" i="1" s="1"/>
  <c r="K540" i="1"/>
  <c r="M540" i="1" s="1"/>
  <c r="K541" i="1"/>
  <c r="M541" i="1" s="1"/>
  <c r="K542" i="1"/>
  <c r="M542" i="1" s="1"/>
  <c r="K543" i="1"/>
  <c r="M543" i="1" s="1"/>
  <c r="K544" i="1"/>
  <c r="M544" i="1" s="1"/>
  <c r="K545" i="1"/>
  <c r="M545" i="1" s="1"/>
  <c r="K546" i="1"/>
  <c r="M546" i="1" s="1"/>
  <c r="K547" i="1"/>
  <c r="M547" i="1" s="1"/>
  <c r="K548" i="1"/>
  <c r="M548" i="1" s="1"/>
  <c r="K549" i="1"/>
  <c r="M549" i="1" s="1"/>
  <c r="K550" i="1"/>
  <c r="M550" i="1" s="1"/>
  <c r="K551" i="1"/>
  <c r="M551" i="1" s="1"/>
  <c r="K552" i="1"/>
  <c r="M552" i="1" s="1"/>
  <c r="K553" i="1"/>
  <c r="M553" i="1" s="1"/>
  <c r="K554" i="1"/>
  <c r="M554" i="1" s="1"/>
  <c r="K555" i="1"/>
  <c r="M555" i="1" s="1"/>
  <c r="K556" i="1"/>
  <c r="M556" i="1" s="1"/>
  <c r="K557" i="1"/>
  <c r="M557" i="1" s="1"/>
  <c r="K558" i="1"/>
  <c r="M558" i="1" s="1"/>
  <c r="K559" i="1"/>
  <c r="M559" i="1" s="1"/>
  <c r="K560" i="1"/>
  <c r="M560" i="1" s="1"/>
  <c r="K561" i="1"/>
  <c r="M561" i="1" s="1"/>
  <c r="K562" i="1"/>
  <c r="M562" i="1" s="1"/>
  <c r="K563" i="1"/>
  <c r="M563" i="1" s="1"/>
  <c r="K564" i="1"/>
  <c r="M564" i="1" s="1"/>
  <c r="K565" i="1"/>
  <c r="M565" i="1" s="1"/>
  <c r="K566" i="1"/>
  <c r="M566" i="1" s="1"/>
  <c r="K567" i="1"/>
  <c r="M567" i="1" s="1"/>
  <c r="K568" i="1"/>
  <c r="M568" i="1" s="1"/>
  <c r="K569" i="1"/>
  <c r="M569" i="1" s="1"/>
  <c r="K570" i="1"/>
  <c r="M570" i="1" s="1"/>
  <c r="K571" i="1"/>
  <c r="M571" i="1" s="1"/>
  <c r="K572" i="1"/>
  <c r="M572" i="1" s="1"/>
  <c r="K573" i="1"/>
  <c r="M573" i="1" s="1"/>
  <c r="K574" i="1"/>
  <c r="M574" i="1" s="1"/>
  <c r="K575" i="1"/>
  <c r="M575" i="1" s="1"/>
  <c r="K576" i="1"/>
  <c r="M576" i="1" s="1"/>
  <c r="K577" i="1"/>
  <c r="M577" i="1" s="1"/>
  <c r="K578" i="1"/>
  <c r="M578" i="1" s="1"/>
  <c r="K579" i="1"/>
  <c r="M579" i="1" s="1"/>
  <c r="K580" i="1"/>
  <c r="M580" i="1" s="1"/>
  <c r="K581" i="1"/>
  <c r="M581" i="1" s="1"/>
  <c r="K582" i="1"/>
  <c r="M582" i="1" s="1"/>
  <c r="K583" i="1"/>
  <c r="M583" i="1" s="1"/>
  <c r="K584" i="1"/>
  <c r="M584" i="1" s="1"/>
  <c r="K585" i="1"/>
  <c r="M585" i="1" s="1"/>
  <c r="K586" i="1"/>
  <c r="M586" i="1" s="1"/>
  <c r="K587" i="1"/>
  <c r="M587" i="1" s="1"/>
  <c r="K588" i="1"/>
  <c r="M588" i="1" s="1"/>
  <c r="K589" i="1"/>
  <c r="M589" i="1" s="1"/>
  <c r="K590" i="1"/>
  <c r="M590" i="1" s="1"/>
  <c r="K591" i="1"/>
  <c r="M591" i="1" s="1"/>
  <c r="K592" i="1"/>
  <c r="M592" i="1" s="1"/>
  <c r="K593" i="1"/>
  <c r="M593" i="1" s="1"/>
  <c r="K594" i="1"/>
  <c r="M594" i="1" s="1"/>
  <c r="K595" i="1"/>
  <c r="M595" i="1" s="1"/>
  <c r="K596" i="1"/>
  <c r="M596" i="1" s="1"/>
  <c r="K597" i="1"/>
  <c r="M597" i="1" s="1"/>
  <c r="K598" i="1"/>
  <c r="M598" i="1" s="1"/>
  <c r="K599" i="1"/>
  <c r="M599" i="1" s="1"/>
  <c r="K600" i="1"/>
  <c r="M600" i="1" s="1"/>
  <c r="K601" i="1"/>
  <c r="M601" i="1" s="1"/>
  <c r="K602" i="1"/>
  <c r="M602" i="1" s="1"/>
  <c r="K603" i="1"/>
  <c r="M603" i="1" s="1"/>
  <c r="K604" i="1"/>
  <c r="M604" i="1" s="1"/>
  <c r="K605" i="1"/>
  <c r="M605" i="1" s="1"/>
  <c r="K606" i="1"/>
  <c r="M606" i="1" s="1"/>
  <c r="K607" i="1"/>
  <c r="M607" i="1" s="1"/>
  <c r="K608" i="1"/>
  <c r="M608" i="1" s="1"/>
  <c r="K609" i="1"/>
  <c r="M609" i="1" s="1"/>
  <c r="K610" i="1"/>
  <c r="M610" i="1" s="1"/>
  <c r="K611" i="1"/>
  <c r="M611" i="1" s="1"/>
  <c r="K612" i="1"/>
  <c r="M612" i="1" s="1"/>
  <c r="K613" i="1"/>
  <c r="M613" i="1" s="1"/>
  <c r="K614" i="1"/>
  <c r="M614" i="1" s="1"/>
  <c r="K615" i="1"/>
  <c r="M615" i="1" s="1"/>
  <c r="K616" i="1"/>
  <c r="M616" i="1" s="1"/>
  <c r="K617" i="1"/>
  <c r="M617" i="1" s="1"/>
  <c r="K618" i="1"/>
  <c r="M618" i="1" s="1"/>
  <c r="K619" i="1"/>
  <c r="M619" i="1" s="1"/>
  <c r="K620" i="1"/>
  <c r="M620" i="1" s="1"/>
  <c r="K621" i="1"/>
  <c r="M621" i="1" s="1"/>
  <c r="K622" i="1"/>
  <c r="M622" i="1" s="1"/>
  <c r="K623" i="1"/>
  <c r="M623" i="1" s="1"/>
  <c r="K624" i="1"/>
  <c r="M624" i="1" s="1"/>
  <c r="K625" i="1"/>
  <c r="M625" i="1" s="1"/>
  <c r="K626" i="1"/>
  <c r="M626" i="1" s="1"/>
  <c r="K627" i="1"/>
  <c r="M627" i="1" s="1"/>
  <c r="K628" i="1"/>
  <c r="M628" i="1" s="1"/>
  <c r="K629" i="1"/>
  <c r="M629" i="1" s="1"/>
  <c r="K630" i="1"/>
  <c r="M630" i="1" s="1"/>
  <c r="K631" i="1"/>
  <c r="M631" i="1" s="1"/>
  <c r="K632" i="1"/>
  <c r="M632" i="1" s="1"/>
  <c r="K633" i="1"/>
  <c r="M633" i="1" s="1"/>
  <c r="K634" i="1"/>
  <c r="M634" i="1" s="1"/>
  <c r="K635" i="1"/>
  <c r="M635" i="1" s="1"/>
  <c r="K636" i="1"/>
  <c r="M636" i="1" s="1"/>
  <c r="K637" i="1"/>
  <c r="M637" i="1" s="1"/>
  <c r="K638" i="1"/>
  <c r="M638" i="1" s="1"/>
  <c r="K639" i="1"/>
  <c r="M639" i="1" s="1"/>
  <c r="K640" i="1"/>
  <c r="M640" i="1" s="1"/>
  <c r="K641" i="1"/>
  <c r="M641" i="1" s="1"/>
  <c r="K642" i="1"/>
  <c r="M642" i="1" s="1"/>
  <c r="K643" i="1"/>
  <c r="M643" i="1" s="1"/>
  <c r="K644" i="1"/>
  <c r="M644" i="1" s="1"/>
  <c r="K645" i="1"/>
  <c r="M645" i="1" s="1"/>
  <c r="K646" i="1"/>
  <c r="M646" i="1" s="1"/>
  <c r="K647" i="1"/>
  <c r="M647" i="1" s="1"/>
  <c r="K648" i="1"/>
  <c r="M648" i="1" s="1"/>
  <c r="K649" i="1"/>
  <c r="M649" i="1" s="1"/>
  <c r="K650" i="1"/>
  <c r="M650" i="1" s="1"/>
  <c r="K651" i="1"/>
  <c r="M651" i="1" s="1"/>
  <c r="K652" i="1"/>
  <c r="M652" i="1" s="1"/>
  <c r="K653" i="1"/>
  <c r="M653" i="1" s="1"/>
  <c r="K654" i="1"/>
  <c r="M654" i="1" s="1"/>
  <c r="K655" i="1"/>
  <c r="M655" i="1" s="1"/>
  <c r="K656" i="1"/>
  <c r="M656" i="1" s="1"/>
  <c r="K657" i="1"/>
  <c r="M657" i="1" s="1"/>
  <c r="K658" i="1"/>
  <c r="M658" i="1" s="1"/>
  <c r="K659" i="1"/>
  <c r="M659" i="1" s="1"/>
  <c r="K660" i="1"/>
  <c r="M660" i="1" s="1"/>
  <c r="K661" i="1"/>
  <c r="M661" i="1" s="1"/>
  <c r="K662" i="1"/>
  <c r="M662" i="1" s="1"/>
  <c r="K663" i="1"/>
  <c r="M663" i="1" s="1"/>
  <c r="K664" i="1"/>
  <c r="M664" i="1" s="1"/>
  <c r="K665" i="1"/>
  <c r="M665" i="1" s="1"/>
  <c r="K666" i="1"/>
  <c r="M666" i="1" s="1"/>
  <c r="K667" i="1"/>
  <c r="M667" i="1" s="1"/>
  <c r="K668" i="1"/>
  <c r="M668" i="1" s="1"/>
  <c r="K669" i="1"/>
  <c r="M669" i="1" s="1"/>
  <c r="K670" i="1"/>
  <c r="M670" i="1" s="1"/>
  <c r="K671" i="1"/>
  <c r="M671" i="1" s="1"/>
  <c r="K672" i="1"/>
  <c r="M672" i="1" s="1"/>
  <c r="K673" i="1"/>
  <c r="M673" i="1" s="1"/>
  <c r="K674" i="1"/>
  <c r="M674" i="1" s="1"/>
  <c r="K675" i="1"/>
  <c r="M675" i="1" s="1"/>
  <c r="K676" i="1"/>
  <c r="M676" i="1" s="1"/>
  <c r="K677" i="1"/>
  <c r="M677" i="1" s="1"/>
  <c r="K678" i="1"/>
  <c r="M678" i="1" s="1"/>
  <c r="K679" i="1"/>
  <c r="M679" i="1" s="1"/>
  <c r="K680" i="1"/>
  <c r="M680" i="1" s="1"/>
  <c r="K681" i="1"/>
  <c r="M681" i="1" s="1"/>
  <c r="K682" i="1"/>
  <c r="M682" i="1" s="1"/>
  <c r="K683" i="1"/>
  <c r="M683" i="1" s="1"/>
  <c r="K684" i="1"/>
  <c r="M684" i="1" s="1"/>
  <c r="K685" i="1"/>
  <c r="M685" i="1" s="1"/>
  <c r="K686" i="1"/>
  <c r="M686" i="1" s="1"/>
  <c r="K687" i="1"/>
  <c r="M687" i="1" s="1"/>
  <c r="K688" i="1"/>
  <c r="M688" i="1" s="1"/>
  <c r="K689" i="1"/>
  <c r="M689" i="1" s="1"/>
  <c r="K690" i="1"/>
  <c r="M690" i="1" s="1"/>
  <c r="K691" i="1"/>
  <c r="M691" i="1" s="1"/>
  <c r="K692" i="1"/>
  <c r="M692" i="1" s="1"/>
  <c r="K693" i="1"/>
  <c r="M693" i="1" s="1"/>
  <c r="K694" i="1"/>
  <c r="M694" i="1" s="1"/>
  <c r="K695" i="1"/>
  <c r="M695" i="1" s="1"/>
  <c r="K696" i="1"/>
  <c r="M696" i="1" s="1"/>
  <c r="K697" i="1"/>
  <c r="M697" i="1" s="1"/>
  <c r="K698" i="1"/>
  <c r="M698" i="1" s="1"/>
  <c r="K699" i="1"/>
  <c r="M699" i="1" s="1"/>
  <c r="K700" i="1"/>
  <c r="M700" i="1" s="1"/>
  <c r="K701" i="1"/>
  <c r="M701" i="1" s="1"/>
  <c r="K702" i="1"/>
  <c r="M702" i="1" s="1"/>
  <c r="K703" i="1"/>
  <c r="M703" i="1" s="1"/>
  <c r="K704" i="1"/>
  <c r="M704" i="1" s="1"/>
  <c r="K705" i="1"/>
  <c r="M705" i="1" s="1"/>
  <c r="K706" i="1"/>
  <c r="M706" i="1" s="1"/>
  <c r="K707" i="1"/>
  <c r="M707" i="1" s="1"/>
  <c r="K708" i="1"/>
  <c r="M708" i="1" s="1"/>
  <c r="K709" i="1"/>
  <c r="M709" i="1" s="1"/>
  <c r="K710" i="1"/>
  <c r="M710" i="1" s="1"/>
  <c r="K711" i="1"/>
  <c r="M711" i="1" s="1"/>
  <c r="K712" i="1"/>
  <c r="M712" i="1" s="1"/>
  <c r="K713" i="1"/>
  <c r="M713" i="1" s="1"/>
  <c r="K714" i="1"/>
  <c r="M714" i="1" s="1"/>
  <c r="K715" i="1"/>
  <c r="M715" i="1" s="1"/>
  <c r="K716" i="1"/>
  <c r="M716" i="1" s="1"/>
  <c r="K717" i="1"/>
  <c r="M717" i="1" s="1"/>
  <c r="K718" i="1"/>
  <c r="M718" i="1" s="1"/>
  <c r="K719" i="1"/>
  <c r="M719" i="1" s="1"/>
  <c r="K720" i="1"/>
  <c r="M720" i="1" s="1"/>
  <c r="K721" i="1"/>
  <c r="M721" i="1" s="1"/>
  <c r="K722" i="1"/>
  <c r="M722" i="1" s="1"/>
  <c r="K723" i="1"/>
  <c r="M723" i="1" s="1"/>
  <c r="K724" i="1"/>
  <c r="M724" i="1" s="1"/>
  <c r="K725" i="1"/>
  <c r="M725" i="1" s="1"/>
  <c r="K726" i="1"/>
  <c r="M726" i="1" s="1"/>
  <c r="K727" i="1"/>
  <c r="M727" i="1" s="1"/>
  <c r="K728" i="1"/>
  <c r="M728" i="1" s="1"/>
  <c r="K729" i="1"/>
  <c r="M729" i="1" s="1"/>
  <c r="K730" i="1"/>
  <c r="M730" i="1" s="1"/>
  <c r="K731" i="1"/>
  <c r="M731" i="1" s="1"/>
  <c r="K732" i="1"/>
  <c r="M732" i="1" s="1"/>
  <c r="K733" i="1"/>
  <c r="M733" i="1" s="1"/>
  <c r="K734" i="1"/>
  <c r="M734" i="1" s="1"/>
  <c r="K735" i="1"/>
  <c r="M735" i="1" s="1"/>
  <c r="K736" i="1"/>
  <c r="M736" i="1" s="1"/>
  <c r="K737" i="1"/>
  <c r="M737" i="1" s="1"/>
  <c r="K738" i="1"/>
  <c r="M738" i="1" s="1"/>
  <c r="K739" i="1"/>
  <c r="M739" i="1" s="1"/>
  <c r="K740" i="1"/>
  <c r="M740" i="1" s="1"/>
  <c r="K741" i="1"/>
  <c r="M741" i="1" s="1"/>
  <c r="K742" i="1"/>
  <c r="M742" i="1" s="1"/>
  <c r="K743" i="1"/>
  <c r="M743" i="1" s="1"/>
  <c r="K744" i="1"/>
  <c r="M744" i="1" s="1"/>
  <c r="K745" i="1"/>
  <c r="M745" i="1" s="1"/>
  <c r="K746" i="1"/>
  <c r="M746" i="1" s="1"/>
  <c r="K747" i="1"/>
  <c r="M747" i="1" s="1"/>
  <c r="K748" i="1"/>
  <c r="M748" i="1" s="1"/>
  <c r="K749" i="1"/>
  <c r="M749" i="1" s="1"/>
  <c r="K750" i="1"/>
  <c r="M750" i="1" s="1"/>
  <c r="K751" i="1"/>
  <c r="M751" i="1" s="1"/>
  <c r="K752" i="1"/>
  <c r="M752" i="1" s="1"/>
  <c r="K753" i="1"/>
  <c r="M753" i="1" s="1"/>
  <c r="K754" i="1"/>
  <c r="M754" i="1" s="1"/>
  <c r="K755" i="1"/>
  <c r="M755" i="1" s="1"/>
  <c r="K756" i="1"/>
  <c r="M756" i="1" s="1"/>
  <c r="K757" i="1"/>
  <c r="M757" i="1" s="1"/>
  <c r="K758" i="1"/>
  <c r="M758" i="1" s="1"/>
  <c r="K759" i="1"/>
  <c r="M759" i="1" s="1"/>
  <c r="K760" i="1"/>
  <c r="M760" i="1" s="1"/>
  <c r="K761" i="1"/>
  <c r="M761" i="1" s="1"/>
  <c r="K762" i="1"/>
  <c r="M762" i="1" s="1"/>
  <c r="K763" i="1"/>
  <c r="M763" i="1" s="1"/>
  <c r="K764" i="1"/>
  <c r="M764" i="1" s="1"/>
  <c r="K765" i="1"/>
  <c r="M765" i="1" s="1"/>
  <c r="K766" i="1"/>
  <c r="M766" i="1" s="1"/>
  <c r="K767" i="1"/>
  <c r="M767" i="1" s="1"/>
  <c r="K768" i="1"/>
  <c r="M768" i="1" s="1"/>
  <c r="K769" i="1"/>
  <c r="M769" i="1" s="1"/>
  <c r="K770" i="1"/>
  <c r="M770" i="1" s="1"/>
  <c r="K771" i="1"/>
  <c r="M771" i="1" s="1"/>
  <c r="K772" i="1"/>
  <c r="M772" i="1" s="1"/>
  <c r="K773" i="1"/>
  <c r="M773" i="1" s="1"/>
  <c r="K774" i="1"/>
  <c r="M774" i="1" s="1"/>
  <c r="K775" i="1"/>
  <c r="M775" i="1" s="1"/>
  <c r="K776" i="1"/>
  <c r="M776" i="1" s="1"/>
  <c r="K777" i="1"/>
  <c r="M777" i="1" s="1"/>
  <c r="K778" i="1"/>
  <c r="M778" i="1" s="1"/>
  <c r="K779" i="1"/>
  <c r="M779" i="1" s="1"/>
  <c r="K780" i="1"/>
  <c r="M780" i="1" s="1"/>
  <c r="K781" i="1"/>
  <c r="M781" i="1" s="1"/>
  <c r="K782" i="1"/>
  <c r="M782" i="1" s="1"/>
  <c r="K783" i="1"/>
  <c r="M783" i="1" s="1"/>
  <c r="K784" i="1"/>
  <c r="M784" i="1" s="1"/>
  <c r="K785" i="1"/>
  <c r="M785" i="1" s="1"/>
  <c r="K786" i="1"/>
  <c r="M786" i="1" s="1"/>
  <c r="K787" i="1"/>
  <c r="M787" i="1" s="1"/>
  <c r="K788" i="1"/>
  <c r="M788" i="1" s="1"/>
  <c r="K789" i="1"/>
  <c r="M789" i="1" s="1"/>
  <c r="K790" i="1"/>
  <c r="M790" i="1" s="1"/>
  <c r="K791" i="1"/>
  <c r="M791" i="1" s="1"/>
  <c r="K792" i="1"/>
  <c r="M792" i="1" s="1"/>
  <c r="K793" i="1"/>
  <c r="M793" i="1" s="1"/>
  <c r="K794" i="1"/>
  <c r="M794" i="1" s="1"/>
  <c r="K795" i="1"/>
  <c r="M795" i="1" s="1"/>
  <c r="K796" i="1"/>
  <c r="M796" i="1" s="1"/>
  <c r="K797" i="1"/>
  <c r="M797" i="1" s="1"/>
  <c r="K798" i="1"/>
  <c r="M798" i="1" s="1"/>
  <c r="K799" i="1"/>
  <c r="M799" i="1" s="1"/>
  <c r="K800" i="1"/>
  <c r="M800" i="1" s="1"/>
  <c r="K801" i="1"/>
  <c r="M801" i="1" s="1"/>
  <c r="K802" i="1"/>
  <c r="M802" i="1" s="1"/>
  <c r="K803" i="1"/>
  <c r="M803" i="1" s="1"/>
  <c r="K804" i="1"/>
  <c r="M804" i="1" s="1"/>
  <c r="K805" i="1"/>
  <c r="M805" i="1" s="1"/>
  <c r="K806" i="1"/>
  <c r="M806" i="1" s="1"/>
  <c r="K807" i="1"/>
  <c r="M807" i="1" s="1"/>
  <c r="K808" i="1"/>
  <c r="M808" i="1" s="1"/>
  <c r="K809" i="1"/>
  <c r="M809" i="1" s="1"/>
  <c r="K810" i="1"/>
  <c r="M810" i="1" s="1"/>
  <c r="K811" i="1"/>
  <c r="M811" i="1" s="1"/>
  <c r="K812" i="1"/>
  <c r="M812" i="1" s="1"/>
  <c r="K813" i="1"/>
  <c r="M813" i="1" s="1"/>
  <c r="K814" i="1"/>
  <c r="M814" i="1" s="1"/>
  <c r="K815" i="1"/>
  <c r="M815" i="1" s="1"/>
  <c r="K816" i="1"/>
  <c r="M816" i="1" s="1"/>
  <c r="K817" i="1"/>
  <c r="M817" i="1" s="1"/>
  <c r="K818" i="1"/>
  <c r="M818" i="1" s="1"/>
  <c r="K819" i="1"/>
  <c r="M819" i="1" s="1"/>
  <c r="K820" i="1"/>
  <c r="M820" i="1" s="1"/>
  <c r="K821" i="1"/>
  <c r="M821" i="1" s="1"/>
  <c r="K822" i="1"/>
  <c r="M822" i="1" s="1"/>
  <c r="K823" i="1"/>
  <c r="M823" i="1" s="1"/>
  <c r="K824" i="1"/>
  <c r="M824" i="1" s="1"/>
  <c r="K825" i="1"/>
  <c r="M825" i="1" s="1"/>
  <c r="K826" i="1"/>
  <c r="M826" i="1" s="1"/>
  <c r="K827" i="1"/>
  <c r="M827" i="1" s="1"/>
  <c r="K828" i="1"/>
  <c r="M828" i="1" s="1"/>
  <c r="K829" i="1"/>
  <c r="M829" i="1" s="1"/>
  <c r="K830" i="1"/>
  <c r="M830" i="1" s="1"/>
  <c r="K831" i="1"/>
  <c r="M831" i="1" s="1"/>
  <c r="K832" i="1"/>
  <c r="M832" i="1" s="1"/>
  <c r="K833" i="1"/>
  <c r="M833" i="1" s="1"/>
  <c r="K834" i="1"/>
  <c r="M834" i="1" s="1"/>
  <c r="K835" i="1"/>
  <c r="M835" i="1" s="1"/>
  <c r="K836" i="1"/>
  <c r="M836" i="1" s="1"/>
  <c r="K837" i="1"/>
  <c r="M837" i="1" s="1"/>
  <c r="K838" i="1"/>
  <c r="M838" i="1" s="1"/>
  <c r="K839" i="1"/>
  <c r="M839" i="1" s="1"/>
  <c r="K840" i="1"/>
  <c r="M840" i="1" s="1"/>
  <c r="K841" i="1"/>
  <c r="M841" i="1" s="1"/>
  <c r="K842" i="1"/>
  <c r="M842" i="1" s="1"/>
  <c r="K843" i="1"/>
  <c r="M843" i="1" s="1"/>
  <c r="K844" i="1"/>
  <c r="M844" i="1" s="1"/>
  <c r="K845" i="1"/>
  <c r="M845" i="1" s="1"/>
  <c r="K846" i="1"/>
  <c r="M846" i="1" s="1"/>
  <c r="K847" i="1"/>
  <c r="M847" i="1" s="1"/>
  <c r="K848" i="1"/>
  <c r="M848" i="1" s="1"/>
  <c r="K849" i="1"/>
  <c r="M849" i="1" s="1"/>
  <c r="K850" i="1"/>
  <c r="M850" i="1" s="1"/>
  <c r="K851" i="1"/>
  <c r="M851" i="1" s="1"/>
  <c r="K852" i="1"/>
  <c r="M852" i="1" s="1"/>
  <c r="K853" i="1"/>
  <c r="M853" i="1" s="1"/>
  <c r="K854" i="1"/>
  <c r="M854" i="1" s="1"/>
  <c r="K855" i="1"/>
  <c r="M855" i="1" s="1"/>
  <c r="K856" i="1"/>
  <c r="M856" i="1" s="1"/>
  <c r="K857" i="1"/>
  <c r="M857" i="1" s="1"/>
  <c r="K858" i="1"/>
  <c r="M858" i="1" s="1"/>
  <c r="K859" i="1"/>
  <c r="M859" i="1" s="1"/>
  <c r="K860" i="1"/>
  <c r="M860" i="1" s="1"/>
  <c r="K861" i="1"/>
  <c r="M861" i="1" s="1"/>
  <c r="K862" i="1"/>
  <c r="M862" i="1" s="1"/>
  <c r="K863" i="1"/>
  <c r="M863" i="1" s="1"/>
  <c r="K864" i="1"/>
  <c r="M864" i="1" s="1"/>
  <c r="K865" i="1"/>
  <c r="M865" i="1" s="1"/>
  <c r="K866" i="1"/>
  <c r="M866" i="1" s="1"/>
  <c r="K867" i="1"/>
  <c r="M867" i="1" s="1"/>
  <c r="K868" i="1"/>
  <c r="M868" i="1" s="1"/>
  <c r="K869" i="1"/>
  <c r="M869" i="1" s="1"/>
  <c r="K870" i="1"/>
  <c r="M870" i="1" s="1"/>
  <c r="K871" i="1"/>
  <c r="M871" i="1" s="1"/>
  <c r="K872" i="1"/>
  <c r="M872" i="1" s="1"/>
  <c r="K873" i="1"/>
  <c r="M873" i="1" s="1"/>
  <c r="K874" i="1"/>
  <c r="M874" i="1" s="1"/>
  <c r="K875" i="1"/>
  <c r="M875" i="1" s="1"/>
  <c r="K876" i="1"/>
  <c r="M876" i="1" s="1"/>
  <c r="K877" i="1"/>
  <c r="M877" i="1" s="1"/>
  <c r="K878" i="1"/>
  <c r="M878" i="1" s="1"/>
  <c r="K879" i="1"/>
  <c r="M879" i="1" s="1"/>
  <c r="K880" i="1"/>
  <c r="M880" i="1" s="1"/>
  <c r="K881" i="1"/>
  <c r="M881" i="1" s="1"/>
  <c r="K882" i="1"/>
  <c r="M882" i="1" s="1"/>
  <c r="K883" i="1"/>
  <c r="M883" i="1" s="1"/>
  <c r="K884" i="1"/>
  <c r="M884" i="1" s="1"/>
  <c r="K885" i="1"/>
  <c r="M885" i="1" s="1"/>
  <c r="K886" i="1"/>
  <c r="M886" i="1" s="1"/>
  <c r="K887" i="1"/>
  <c r="M887" i="1" s="1"/>
  <c r="K888" i="1"/>
  <c r="M888" i="1" s="1"/>
  <c r="K889" i="1"/>
  <c r="M889" i="1" s="1"/>
  <c r="K890" i="1"/>
  <c r="M890" i="1" s="1"/>
  <c r="K891" i="1"/>
  <c r="M891" i="1" s="1"/>
  <c r="K892" i="1"/>
  <c r="M892" i="1" s="1"/>
  <c r="K893" i="1"/>
  <c r="M893" i="1" s="1"/>
  <c r="K894" i="1"/>
  <c r="M894" i="1" s="1"/>
  <c r="K895" i="1"/>
  <c r="M895" i="1" s="1"/>
  <c r="K896" i="1"/>
  <c r="M896" i="1" s="1"/>
  <c r="K897" i="1"/>
  <c r="M897" i="1" s="1"/>
  <c r="K898" i="1"/>
  <c r="M898" i="1" s="1"/>
  <c r="K899" i="1"/>
  <c r="M899" i="1" s="1"/>
  <c r="K900" i="1"/>
  <c r="M900" i="1" s="1"/>
  <c r="K901" i="1"/>
  <c r="M901" i="1" s="1"/>
  <c r="K902" i="1"/>
  <c r="M902" i="1" s="1"/>
  <c r="K903" i="1"/>
  <c r="M903" i="1" s="1"/>
  <c r="K904" i="1"/>
  <c r="M904" i="1" s="1"/>
  <c r="K905" i="1"/>
  <c r="M905" i="1" s="1"/>
  <c r="K906" i="1"/>
  <c r="M906" i="1" s="1"/>
  <c r="K907" i="1"/>
  <c r="M907" i="1" s="1"/>
  <c r="K908" i="1"/>
  <c r="M908" i="1" s="1"/>
  <c r="K909" i="1"/>
  <c r="M909" i="1" s="1"/>
  <c r="K910" i="1"/>
  <c r="M910" i="1" s="1"/>
  <c r="K911" i="1"/>
  <c r="M911" i="1" s="1"/>
  <c r="K912" i="1"/>
  <c r="M912" i="1" s="1"/>
  <c r="K913" i="1"/>
  <c r="M913" i="1" s="1"/>
  <c r="K914" i="1"/>
  <c r="M914" i="1" s="1"/>
  <c r="K915" i="1"/>
  <c r="M915" i="1" s="1"/>
  <c r="K916" i="1"/>
  <c r="M916" i="1" s="1"/>
  <c r="K917" i="1"/>
  <c r="M917" i="1" s="1"/>
  <c r="K918" i="1"/>
  <c r="M918" i="1" s="1"/>
  <c r="K919" i="1"/>
  <c r="M919" i="1" s="1"/>
  <c r="K920" i="1"/>
  <c r="M920" i="1" s="1"/>
  <c r="K921" i="1"/>
  <c r="M921" i="1" s="1"/>
  <c r="K922" i="1"/>
  <c r="M922" i="1" s="1"/>
  <c r="K923" i="1"/>
  <c r="M923" i="1" s="1"/>
  <c r="K924" i="1"/>
  <c r="M924" i="1" s="1"/>
  <c r="K925" i="1"/>
  <c r="M925" i="1" s="1"/>
  <c r="K926" i="1"/>
  <c r="M926" i="1" s="1"/>
  <c r="K927" i="1"/>
  <c r="M927" i="1" s="1"/>
  <c r="K928" i="1"/>
  <c r="M928" i="1" s="1"/>
  <c r="K929" i="1"/>
  <c r="M929" i="1" s="1"/>
  <c r="K930" i="1"/>
  <c r="M930" i="1" s="1"/>
  <c r="K931" i="1"/>
  <c r="M931" i="1" s="1"/>
  <c r="K932" i="1"/>
  <c r="M932" i="1" s="1"/>
  <c r="K933" i="1"/>
  <c r="M933" i="1" s="1"/>
  <c r="K934" i="1"/>
  <c r="M934" i="1" s="1"/>
  <c r="K935" i="1"/>
  <c r="M935" i="1" s="1"/>
  <c r="K936" i="1"/>
  <c r="M936" i="1" s="1"/>
  <c r="K937" i="1"/>
  <c r="M937" i="1" s="1"/>
  <c r="K938" i="1"/>
  <c r="M938" i="1" s="1"/>
  <c r="K939" i="1"/>
  <c r="M939" i="1" s="1"/>
  <c r="K940" i="1"/>
  <c r="M940" i="1" s="1"/>
  <c r="K941" i="1"/>
  <c r="M941" i="1" s="1"/>
  <c r="K942" i="1"/>
  <c r="M942" i="1" s="1"/>
  <c r="K943" i="1"/>
  <c r="M943" i="1" s="1"/>
  <c r="K944" i="1"/>
  <c r="M944" i="1" s="1"/>
  <c r="K945" i="1"/>
  <c r="M945" i="1" s="1"/>
  <c r="K946" i="1"/>
  <c r="M946" i="1" s="1"/>
  <c r="K947" i="1"/>
  <c r="M947" i="1" s="1"/>
  <c r="K948" i="1"/>
  <c r="M948" i="1" s="1"/>
  <c r="K949" i="1"/>
  <c r="M949" i="1" s="1"/>
  <c r="K950" i="1"/>
  <c r="M950" i="1" s="1"/>
  <c r="K951" i="1"/>
  <c r="M951" i="1" s="1"/>
  <c r="K952" i="1"/>
  <c r="M952" i="1" s="1"/>
  <c r="K953" i="1"/>
  <c r="M953" i="1" s="1"/>
  <c r="K954" i="1"/>
  <c r="M954" i="1" s="1"/>
  <c r="K955" i="1"/>
  <c r="M955" i="1" s="1"/>
  <c r="K956" i="1"/>
  <c r="M956" i="1" s="1"/>
  <c r="K957" i="1"/>
  <c r="M957" i="1" s="1"/>
  <c r="K958" i="1"/>
  <c r="M958" i="1" s="1"/>
  <c r="K959" i="1"/>
  <c r="M959" i="1" s="1"/>
  <c r="K960" i="1"/>
  <c r="M960" i="1" s="1"/>
  <c r="K961" i="1"/>
  <c r="M961" i="1" s="1"/>
  <c r="K962" i="1"/>
  <c r="M962" i="1" s="1"/>
  <c r="K963" i="1"/>
  <c r="M963" i="1" s="1"/>
  <c r="K964" i="1"/>
  <c r="M964" i="1" s="1"/>
  <c r="K965" i="1"/>
  <c r="M965" i="1" s="1"/>
  <c r="K966" i="1"/>
  <c r="M966" i="1" s="1"/>
  <c r="K967" i="1"/>
  <c r="M967" i="1" s="1"/>
  <c r="K968" i="1"/>
  <c r="M968" i="1" s="1"/>
  <c r="K969" i="1"/>
  <c r="M969" i="1" s="1"/>
  <c r="K970" i="1"/>
  <c r="M970" i="1" s="1"/>
  <c r="K971" i="1"/>
  <c r="M971" i="1" s="1"/>
  <c r="K972" i="1"/>
  <c r="M972" i="1" s="1"/>
  <c r="K973" i="1"/>
  <c r="M973" i="1" s="1"/>
  <c r="K974" i="1"/>
  <c r="M974" i="1" s="1"/>
  <c r="K975" i="1"/>
  <c r="M975" i="1" s="1"/>
  <c r="K976" i="1"/>
  <c r="M976" i="1" s="1"/>
  <c r="K977" i="1"/>
  <c r="M977" i="1" s="1"/>
  <c r="K978" i="1"/>
  <c r="M978" i="1" s="1"/>
  <c r="K979" i="1"/>
  <c r="M979" i="1" s="1"/>
  <c r="K980" i="1"/>
  <c r="M980" i="1" s="1"/>
  <c r="K981" i="1"/>
  <c r="M981" i="1" s="1"/>
  <c r="K982" i="1"/>
  <c r="M982" i="1" s="1"/>
  <c r="K983" i="1"/>
  <c r="M983" i="1" s="1"/>
  <c r="K984" i="1"/>
  <c r="M984" i="1" s="1"/>
  <c r="K985" i="1"/>
  <c r="M985" i="1" s="1"/>
  <c r="K986" i="1"/>
  <c r="M986" i="1" s="1"/>
  <c r="K987" i="1"/>
  <c r="M987" i="1" s="1"/>
  <c r="K988" i="1"/>
  <c r="M988" i="1" s="1"/>
  <c r="K989" i="1"/>
  <c r="M989" i="1" s="1"/>
  <c r="K990" i="1"/>
  <c r="M990" i="1" s="1"/>
  <c r="K991" i="1"/>
  <c r="M991" i="1" s="1"/>
  <c r="K992" i="1"/>
  <c r="M992" i="1" s="1"/>
  <c r="K993" i="1"/>
  <c r="M993" i="1" s="1"/>
  <c r="K994" i="1"/>
  <c r="M994" i="1" s="1"/>
  <c r="K995" i="1"/>
  <c r="M995" i="1" s="1"/>
  <c r="K996" i="1"/>
  <c r="M996" i="1" s="1"/>
  <c r="K997" i="1"/>
  <c r="M997" i="1" s="1"/>
  <c r="K998" i="1"/>
  <c r="M998" i="1" s="1"/>
  <c r="K999" i="1"/>
  <c r="M999" i="1" s="1"/>
  <c r="K1000" i="1"/>
  <c r="M1000" i="1" s="1"/>
  <c r="K1001" i="1"/>
  <c r="M1001" i="1" s="1"/>
  <c r="K2" i="1"/>
  <c r="M2" i="1" s="1"/>
  <c r="J2" i="1" a="1"/>
  <c r="J2" i="1" s="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157" i="1" a="1"/>
  <c r="J157" i="1" s="1"/>
  <c r="J158" i="1" a="1"/>
  <c r="J158" i="1" s="1"/>
  <c r="J159" i="1" a="1"/>
  <c r="J159" i="1" s="1"/>
  <c r="J160" i="1" a="1"/>
  <c r="J160" i="1" s="1"/>
  <c r="J161" i="1" a="1"/>
  <c r="J161" i="1" s="1"/>
  <c r="J162" i="1" a="1"/>
  <c r="J162" i="1" s="1"/>
  <c r="J163" i="1" a="1"/>
  <c r="J163" i="1" s="1"/>
  <c r="J164" i="1" a="1"/>
  <c r="J164" i="1" s="1"/>
  <c r="J165" i="1" a="1"/>
  <c r="J165" i="1" s="1"/>
  <c r="J166" i="1" a="1"/>
  <c r="J166" i="1" s="1"/>
  <c r="J167" i="1" a="1"/>
  <c r="J167" i="1" s="1"/>
  <c r="J168" i="1" a="1"/>
  <c r="J168" i="1" s="1"/>
  <c r="J169" i="1" a="1"/>
  <c r="J169" i="1" s="1"/>
  <c r="J170" i="1" a="1"/>
  <c r="J170" i="1" s="1"/>
  <c r="J171" i="1" a="1"/>
  <c r="J171" i="1" s="1"/>
  <c r="J172" i="1" a="1"/>
  <c r="J172" i="1" s="1"/>
  <c r="J173" i="1" a="1"/>
  <c r="J173" i="1" s="1"/>
  <c r="J174" i="1" a="1"/>
  <c r="J174" i="1" s="1"/>
  <c r="J175" i="1" a="1"/>
  <c r="J175" i="1" s="1"/>
  <c r="J176" i="1" a="1"/>
  <c r="J176" i="1" s="1"/>
  <c r="J177" i="1" a="1"/>
  <c r="J177" i="1" s="1"/>
  <c r="J178" i="1" a="1"/>
  <c r="J178" i="1" s="1"/>
  <c r="J179" i="1" a="1"/>
  <c r="J179" i="1" s="1"/>
  <c r="J180" i="1" a="1"/>
  <c r="J180" i="1" s="1"/>
  <c r="J181" i="1" a="1"/>
  <c r="J181" i="1" s="1"/>
  <c r="J182" i="1" a="1"/>
  <c r="J182" i="1" s="1"/>
  <c r="J183" i="1" a="1"/>
  <c r="J183" i="1" s="1"/>
  <c r="J184" i="1" a="1"/>
  <c r="J184" i="1" s="1"/>
  <c r="J185" i="1" a="1"/>
  <c r="J185" i="1" s="1"/>
  <c r="J186" i="1" a="1"/>
  <c r="J186" i="1" s="1"/>
  <c r="J187" i="1" a="1"/>
  <c r="J187" i="1" s="1"/>
  <c r="J188" i="1" a="1"/>
  <c r="J188" i="1" s="1"/>
  <c r="J189" i="1" a="1"/>
  <c r="J189" i="1" s="1"/>
  <c r="J190" i="1" a="1"/>
  <c r="J190" i="1" s="1"/>
  <c r="J191" i="1" a="1"/>
  <c r="J191" i="1" s="1"/>
  <c r="J192" i="1" a="1"/>
  <c r="J192" i="1" s="1"/>
  <c r="J193" i="1" a="1"/>
  <c r="J193" i="1" s="1"/>
  <c r="J194" i="1" a="1"/>
  <c r="J194" i="1" s="1"/>
  <c r="J195" i="1" a="1"/>
  <c r="J195" i="1" s="1"/>
  <c r="J196" i="1" a="1"/>
  <c r="J196" i="1" s="1"/>
  <c r="J197" i="1" a="1"/>
  <c r="J197" i="1" s="1"/>
  <c r="J198" i="1" a="1"/>
  <c r="J198" i="1" s="1"/>
  <c r="J199" i="1" a="1"/>
  <c r="J199" i="1" s="1"/>
  <c r="J200" i="1" a="1"/>
  <c r="J200" i="1" s="1"/>
  <c r="J201" i="1" a="1"/>
  <c r="J201" i="1" s="1"/>
  <c r="J202" i="1" a="1"/>
  <c r="J202" i="1" s="1"/>
  <c r="J203" i="1" a="1"/>
  <c r="J203" i="1" s="1"/>
  <c r="J204" i="1" a="1"/>
  <c r="J204" i="1" s="1"/>
  <c r="J205" i="1" a="1"/>
  <c r="J205" i="1" s="1"/>
  <c r="J206" i="1" a="1"/>
  <c r="J206" i="1" s="1"/>
  <c r="J207" i="1" a="1"/>
  <c r="J207" i="1" s="1"/>
  <c r="J208" i="1" a="1"/>
  <c r="J208" i="1" s="1"/>
  <c r="J209" i="1" a="1"/>
  <c r="J209" i="1" s="1"/>
  <c r="J210" i="1" a="1"/>
  <c r="J210" i="1" s="1"/>
  <c r="J211" i="1" a="1"/>
  <c r="J211" i="1" s="1"/>
  <c r="J212" i="1" a="1"/>
  <c r="J212" i="1" s="1"/>
  <c r="J213" i="1" a="1"/>
  <c r="J213" i="1" s="1"/>
  <c r="J214" i="1" a="1"/>
  <c r="J214" i="1" s="1"/>
  <c r="J215" i="1" a="1"/>
  <c r="J215" i="1" s="1"/>
  <c r="J216" i="1" a="1"/>
  <c r="J216" i="1" s="1"/>
  <c r="J217" i="1" a="1"/>
  <c r="J217" i="1" s="1"/>
  <c r="J218" i="1" a="1"/>
  <c r="J218" i="1" s="1"/>
  <c r="J219" i="1" a="1"/>
  <c r="J219" i="1" s="1"/>
  <c r="J220" i="1" a="1"/>
  <c r="J220" i="1" s="1"/>
  <c r="J221" i="1" a="1"/>
  <c r="J221" i="1" s="1"/>
  <c r="J222" i="1" a="1"/>
  <c r="J222" i="1" s="1"/>
  <c r="J223" i="1" a="1"/>
  <c r="J223" i="1" s="1"/>
  <c r="J224" i="1" a="1"/>
  <c r="J224" i="1" s="1"/>
  <c r="J225" i="1" a="1"/>
  <c r="J225" i="1" s="1"/>
  <c r="J226" i="1" a="1"/>
  <c r="J226" i="1" s="1"/>
  <c r="J227" i="1" a="1"/>
  <c r="J227" i="1" s="1"/>
  <c r="J228" i="1" a="1"/>
  <c r="J228" i="1" s="1"/>
  <c r="J229" i="1" a="1"/>
  <c r="J229" i="1" s="1"/>
  <c r="J230" i="1" a="1"/>
  <c r="J230" i="1" s="1"/>
  <c r="J231" i="1" a="1"/>
  <c r="J231" i="1" s="1"/>
  <c r="J232" i="1" a="1"/>
  <c r="J232" i="1" s="1"/>
  <c r="J233" i="1" a="1"/>
  <c r="J233" i="1" s="1"/>
  <c r="J234" i="1" a="1"/>
  <c r="J234" i="1" s="1"/>
  <c r="J235" i="1" a="1"/>
  <c r="J235" i="1" s="1"/>
  <c r="J236" i="1" a="1"/>
  <c r="J236" i="1" s="1"/>
  <c r="J237" i="1" a="1"/>
  <c r="J237" i="1" s="1"/>
  <c r="J238" i="1" a="1"/>
  <c r="J238" i="1" s="1"/>
  <c r="J239" i="1" a="1"/>
  <c r="J239" i="1" s="1"/>
  <c r="J240" i="1" a="1"/>
  <c r="J240" i="1" s="1"/>
  <c r="J241" i="1" a="1"/>
  <c r="J241" i="1" s="1"/>
  <c r="J242" i="1" a="1"/>
  <c r="J242" i="1" s="1"/>
  <c r="J243" i="1" a="1"/>
  <c r="J243" i="1" s="1"/>
  <c r="J244" i="1" a="1"/>
  <c r="J244" i="1" s="1"/>
  <c r="J245" i="1" a="1"/>
  <c r="J245" i="1" s="1"/>
  <c r="J246" i="1" a="1"/>
  <c r="J246" i="1" s="1"/>
  <c r="J247" i="1" a="1"/>
  <c r="J247" i="1" s="1"/>
  <c r="J248" i="1" a="1"/>
  <c r="J248" i="1" s="1"/>
  <c r="J249" i="1" a="1"/>
  <c r="J249" i="1" s="1"/>
  <c r="J250" i="1" a="1"/>
  <c r="J250" i="1" s="1"/>
  <c r="J251" i="1" a="1"/>
  <c r="J251" i="1" s="1"/>
  <c r="J252" i="1" a="1"/>
  <c r="J252" i="1" s="1"/>
  <c r="J253" i="1" a="1"/>
  <c r="J253" i="1" s="1"/>
  <c r="J254" i="1" a="1"/>
  <c r="J254" i="1" s="1"/>
  <c r="J255" i="1" a="1"/>
  <c r="J255" i="1" s="1"/>
  <c r="J256" i="1" a="1"/>
  <c r="J256" i="1" s="1"/>
  <c r="J257" i="1" a="1"/>
  <c r="J257" i="1" s="1"/>
  <c r="J258" i="1" a="1"/>
  <c r="J258" i="1" s="1"/>
  <c r="J259" i="1" a="1"/>
  <c r="J259" i="1" s="1"/>
  <c r="J260" i="1" a="1"/>
  <c r="J260" i="1" s="1"/>
  <c r="J261" i="1" a="1"/>
  <c r="J261" i="1" s="1"/>
  <c r="J262" i="1" a="1"/>
  <c r="J262" i="1" s="1"/>
  <c r="J263" i="1" a="1"/>
  <c r="J263" i="1" s="1"/>
  <c r="J264" i="1" a="1"/>
  <c r="J264" i="1" s="1"/>
  <c r="J265" i="1" a="1"/>
  <c r="J265" i="1" s="1"/>
  <c r="J266" i="1" a="1"/>
  <c r="J266" i="1" s="1"/>
  <c r="J267" i="1" a="1"/>
  <c r="J267" i="1" s="1"/>
  <c r="J268" i="1" a="1"/>
  <c r="J268" i="1" s="1"/>
  <c r="J269" i="1" a="1"/>
  <c r="J269" i="1" s="1"/>
  <c r="J270" i="1" a="1"/>
  <c r="J270" i="1" s="1"/>
  <c r="J271" i="1" a="1"/>
  <c r="J271" i="1" s="1"/>
  <c r="J272" i="1" a="1"/>
  <c r="J272" i="1" s="1"/>
  <c r="J273" i="1" a="1"/>
  <c r="J273" i="1" s="1"/>
  <c r="J274" i="1" a="1"/>
  <c r="J274" i="1" s="1"/>
  <c r="J275" i="1" a="1"/>
  <c r="J275" i="1" s="1"/>
  <c r="J276" i="1" a="1"/>
  <c r="J276" i="1" s="1"/>
  <c r="J277" i="1" a="1"/>
  <c r="J277" i="1" s="1"/>
  <c r="J278" i="1" a="1"/>
  <c r="J278" i="1" s="1"/>
  <c r="J279" i="1" a="1"/>
  <c r="J279" i="1" s="1"/>
  <c r="J280" i="1" a="1"/>
  <c r="J280" i="1" s="1"/>
  <c r="J281" i="1" a="1"/>
  <c r="J281" i="1" s="1"/>
  <c r="J282" i="1" a="1"/>
  <c r="J282" i="1" s="1"/>
  <c r="J283" i="1" a="1"/>
  <c r="J283" i="1" s="1"/>
  <c r="J284" i="1" a="1"/>
  <c r="J284" i="1" s="1"/>
  <c r="J285" i="1" a="1"/>
  <c r="J285" i="1" s="1"/>
  <c r="J286" i="1" a="1"/>
  <c r="J286" i="1" s="1"/>
  <c r="J287" i="1" a="1"/>
  <c r="J287" i="1" s="1"/>
  <c r="J288" i="1" a="1"/>
  <c r="J288" i="1" s="1"/>
  <c r="J289" i="1" a="1"/>
  <c r="J289" i="1" s="1"/>
  <c r="J290" i="1" a="1"/>
  <c r="J290" i="1" s="1"/>
  <c r="J291" i="1" a="1"/>
  <c r="J291" i="1" s="1"/>
  <c r="J292" i="1" a="1"/>
  <c r="J292" i="1" s="1"/>
  <c r="J293" i="1" a="1"/>
  <c r="J293" i="1" s="1"/>
  <c r="J294" i="1" a="1"/>
  <c r="J294" i="1" s="1"/>
  <c r="J295" i="1" a="1"/>
  <c r="J295" i="1" s="1"/>
  <c r="J296" i="1" a="1"/>
  <c r="J296" i="1" s="1"/>
  <c r="J297" i="1" a="1"/>
  <c r="J297" i="1" s="1"/>
  <c r="J298" i="1" a="1"/>
  <c r="J298" i="1" s="1"/>
  <c r="J299" i="1" a="1"/>
  <c r="J299" i="1" s="1"/>
  <c r="J300" i="1" a="1"/>
  <c r="J300" i="1" s="1"/>
  <c r="J301" i="1" a="1"/>
  <c r="J301" i="1" s="1"/>
  <c r="J302" i="1" a="1"/>
  <c r="J302" i="1" s="1"/>
  <c r="J303" i="1" a="1"/>
  <c r="J303" i="1" s="1"/>
  <c r="J304" i="1" a="1"/>
  <c r="J304" i="1" s="1"/>
  <c r="J305" i="1" a="1"/>
  <c r="J305" i="1" s="1"/>
  <c r="J306" i="1" a="1"/>
  <c r="J306" i="1" s="1"/>
  <c r="J307" i="1" a="1"/>
  <c r="J307" i="1" s="1"/>
  <c r="J308" i="1" a="1"/>
  <c r="J308" i="1" s="1"/>
  <c r="J309" i="1" a="1"/>
  <c r="J309" i="1" s="1"/>
  <c r="J310" i="1" a="1"/>
  <c r="J310" i="1" s="1"/>
  <c r="J311" i="1" a="1"/>
  <c r="J311" i="1" s="1"/>
  <c r="J312" i="1" a="1"/>
  <c r="J312" i="1" s="1"/>
  <c r="J313" i="1" a="1"/>
  <c r="J313" i="1" s="1"/>
  <c r="J314" i="1" a="1"/>
  <c r="J314" i="1" s="1"/>
  <c r="J315" i="1" a="1"/>
  <c r="J315" i="1" s="1"/>
  <c r="J316" i="1" a="1"/>
  <c r="J316" i="1" s="1"/>
  <c r="J317" i="1" a="1"/>
  <c r="J317" i="1" s="1"/>
  <c r="J318" i="1" a="1"/>
  <c r="J318" i="1" s="1"/>
  <c r="J319" i="1" a="1"/>
  <c r="J319" i="1" s="1"/>
  <c r="J320" i="1" a="1"/>
  <c r="J320" i="1" s="1"/>
  <c r="J321" i="1" a="1"/>
  <c r="J321" i="1" s="1"/>
  <c r="J322" i="1" a="1"/>
  <c r="J322" i="1" s="1"/>
  <c r="J323" i="1" a="1"/>
  <c r="J323" i="1" s="1"/>
  <c r="J324" i="1" a="1"/>
  <c r="J324" i="1" s="1"/>
  <c r="J325" i="1" a="1"/>
  <c r="J325" i="1" s="1"/>
  <c r="J326" i="1" a="1"/>
  <c r="J326" i="1" s="1"/>
  <c r="J327" i="1" a="1"/>
  <c r="J327" i="1" s="1"/>
  <c r="J328" i="1" a="1"/>
  <c r="J328" i="1" s="1"/>
  <c r="J329" i="1" a="1"/>
  <c r="J329" i="1" s="1"/>
  <c r="J330" i="1" a="1"/>
  <c r="J330" i="1" s="1"/>
  <c r="J331" i="1" a="1"/>
  <c r="J331" i="1" s="1"/>
  <c r="J332" i="1" a="1"/>
  <c r="J332" i="1" s="1"/>
  <c r="J333" i="1" a="1"/>
  <c r="J333" i="1" s="1"/>
  <c r="J334" i="1" a="1"/>
  <c r="J334" i="1" s="1"/>
  <c r="J335" i="1" a="1"/>
  <c r="J335" i="1" s="1"/>
  <c r="J336" i="1" a="1"/>
  <c r="J336" i="1" s="1"/>
  <c r="J337" i="1" a="1"/>
  <c r="J337" i="1" s="1"/>
  <c r="J338" i="1" a="1"/>
  <c r="J338" i="1" s="1"/>
  <c r="J339" i="1" a="1"/>
  <c r="J339" i="1" s="1"/>
  <c r="J340" i="1" a="1"/>
  <c r="J340" i="1" s="1"/>
  <c r="J341" i="1" a="1"/>
  <c r="J341" i="1" s="1"/>
  <c r="J342" i="1" a="1"/>
  <c r="J342" i="1" s="1"/>
  <c r="J343" i="1" a="1"/>
  <c r="J343" i="1" s="1"/>
  <c r="J344" i="1" a="1"/>
  <c r="J344" i="1" s="1"/>
  <c r="J345" i="1" a="1"/>
  <c r="J345" i="1" s="1"/>
  <c r="J346" i="1" a="1"/>
  <c r="J346" i="1" s="1"/>
  <c r="J347" i="1" a="1"/>
  <c r="J347" i="1" s="1"/>
  <c r="J348" i="1" a="1"/>
  <c r="J348" i="1" s="1"/>
  <c r="J349" i="1" a="1"/>
  <c r="J349" i="1" s="1"/>
  <c r="J350" i="1" a="1"/>
  <c r="J350" i="1" s="1"/>
  <c r="J351" i="1" a="1"/>
  <c r="J351" i="1" s="1"/>
  <c r="J352" i="1" a="1"/>
  <c r="J352" i="1" s="1"/>
  <c r="J353" i="1" a="1"/>
  <c r="J353" i="1" s="1"/>
  <c r="J354" i="1" a="1"/>
  <c r="J354" i="1" s="1"/>
  <c r="J355" i="1" a="1"/>
  <c r="J355" i="1" s="1"/>
  <c r="J356" i="1" a="1"/>
  <c r="J356" i="1" s="1"/>
  <c r="J357" i="1" a="1"/>
  <c r="J357" i="1" s="1"/>
  <c r="J358" i="1" a="1"/>
  <c r="J358" i="1" s="1"/>
  <c r="J359" i="1" a="1"/>
  <c r="J359" i="1" s="1"/>
  <c r="J360" i="1" a="1"/>
  <c r="J360" i="1" s="1"/>
  <c r="J361" i="1" a="1"/>
  <c r="J361" i="1" s="1"/>
  <c r="J362" i="1" a="1"/>
  <c r="J362" i="1" s="1"/>
  <c r="J363" i="1" a="1"/>
  <c r="J363" i="1" s="1"/>
  <c r="J364" i="1" a="1"/>
  <c r="J364" i="1" s="1"/>
  <c r="J365" i="1" a="1"/>
  <c r="J365" i="1" s="1"/>
  <c r="J366" i="1" a="1"/>
  <c r="J366" i="1" s="1"/>
  <c r="J367" i="1" a="1"/>
  <c r="J367" i="1" s="1"/>
  <c r="J368" i="1" a="1"/>
  <c r="J368" i="1" s="1"/>
  <c r="J369" i="1" a="1"/>
  <c r="J369" i="1" s="1"/>
  <c r="J370" i="1" a="1"/>
  <c r="J370" i="1" s="1"/>
  <c r="J371" i="1" a="1"/>
  <c r="J371" i="1" s="1"/>
  <c r="J372" i="1" a="1"/>
  <c r="J372" i="1" s="1"/>
  <c r="J373" i="1" a="1"/>
  <c r="J373" i="1" s="1"/>
  <c r="J374" i="1" a="1"/>
  <c r="J374" i="1" s="1"/>
  <c r="J375" i="1" a="1"/>
  <c r="J375" i="1" s="1"/>
  <c r="J376" i="1" a="1"/>
  <c r="J376" i="1" s="1"/>
  <c r="J377" i="1" a="1"/>
  <c r="J377" i="1" s="1"/>
  <c r="J378" i="1" a="1"/>
  <c r="J378" i="1" s="1"/>
  <c r="J379" i="1" a="1"/>
  <c r="J379" i="1" s="1"/>
  <c r="J380" i="1" a="1"/>
  <c r="J380" i="1" s="1"/>
  <c r="J381" i="1" a="1"/>
  <c r="J381" i="1" s="1"/>
  <c r="J382" i="1" a="1"/>
  <c r="J382" i="1" s="1"/>
  <c r="J383" i="1" a="1"/>
  <c r="J383" i="1" s="1"/>
  <c r="J384" i="1" a="1"/>
  <c r="J384" i="1" s="1"/>
  <c r="J385" i="1" a="1"/>
  <c r="J385" i="1" s="1"/>
  <c r="J386" i="1" a="1"/>
  <c r="J386" i="1" s="1"/>
  <c r="J387" i="1" a="1"/>
  <c r="J387" i="1" s="1"/>
  <c r="J388" i="1" a="1"/>
  <c r="J388" i="1" s="1"/>
  <c r="J389" i="1" a="1"/>
  <c r="J389" i="1" s="1"/>
  <c r="J390" i="1" a="1"/>
  <c r="J390" i="1" s="1"/>
  <c r="J391" i="1" a="1"/>
  <c r="J391" i="1" s="1"/>
  <c r="J392" i="1" a="1"/>
  <c r="J392" i="1" s="1"/>
  <c r="J393" i="1" a="1"/>
  <c r="J393" i="1" s="1"/>
  <c r="J394" i="1" a="1"/>
  <c r="J394" i="1" s="1"/>
  <c r="J395" i="1" a="1"/>
  <c r="J395" i="1" s="1"/>
  <c r="J396" i="1" a="1"/>
  <c r="J396" i="1" s="1"/>
  <c r="J397" i="1" a="1"/>
  <c r="J397" i="1" s="1"/>
  <c r="J398" i="1" a="1"/>
  <c r="J398" i="1" s="1"/>
  <c r="J399" i="1" a="1"/>
  <c r="J399" i="1" s="1"/>
  <c r="J400" i="1" a="1"/>
  <c r="J400" i="1" s="1"/>
  <c r="J401" i="1" a="1"/>
  <c r="J401" i="1" s="1"/>
  <c r="J402" i="1" a="1"/>
  <c r="J402" i="1" s="1"/>
  <c r="J403" i="1" a="1"/>
  <c r="J403" i="1" s="1"/>
  <c r="J404" i="1" a="1"/>
  <c r="J404" i="1" s="1"/>
  <c r="J405" i="1" a="1"/>
  <c r="J405" i="1" s="1"/>
  <c r="J406" i="1" a="1"/>
  <c r="J406" i="1" s="1"/>
  <c r="J407" i="1" a="1"/>
  <c r="J407" i="1" s="1"/>
  <c r="J408" i="1" a="1"/>
  <c r="J408" i="1" s="1"/>
  <c r="J409" i="1" a="1"/>
  <c r="J409" i="1" s="1"/>
  <c r="J410" i="1" a="1"/>
  <c r="J410" i="1" s="1"/>
  <c r="J411" i="1" a="1"/>
  <c r="J411" i="1" s="1"/>
  <c r="J412" i="1" a="1"/>
  <c r="J412" i="1" s="1"/>
  <c r="J413" i="1" a="1"/>
  <c r="J413" i="1" s="1"/>
  <c r="J414" i="1" a="1"/>
  <c r="J414" i="1" s="1"/>
  <c r="J415" i="1" a="1"/>
  <c r="J415" i="1" s="1"/>
  <c r="J416" i="1" a="1"/>
  <c r="J416" i="1" s="1"/>
  <c r="J417" i="1" a="1"/>
  <c r="J417" i="1" s="1"/>
  <c r="J418" i="1" a="1"/>
  <c r="J418" i="1" s="1"/>
  <c r="J419" i="1" a="1"/>
  <c r="J419" i="1" s="1"/>
  <c r="J420" i="1" a="1"/>
  <c r="J420" i="1" s="1"/>
  <c r="J421" i="1" a="1"/>
  <c r="J421" i="1" s="1"/>
  <c r="J422" i="1" a="1"/>
  <c r="J422" i="1" s="1"/>
  <c r="J423" i="1" a="1"/>
  <c r="J423" i="1" s="1"/>
  <c r="J424" i="1" a="1"/>
  <c r="J424" i="1" s="1"/>
  <c r="J425" i="1" a="1"/>
  <c r="J425" i="1" s="1"/>
  <c r="J426" i="1" a="1"/>
  <c r="J426" i="1" s="1"/>
  <c r="J427" i="1" a="1"/>
  <c r="J427" i="1" s="1"/>
  <c r="J428" i="1" a="1"/>
  <c r="J428" i="1" s="1"/>
  <c r="J429" i="1" a="1"/>
  <c r="J429" i="1" s="1"/>
  <c r="J430" i="1" a="1"/>
  <c r="J430" i="1" s="1"/>
  <c r="J431" i="1" a="1"/>
  <c r="J431" i="1" s="1"/>
  <c r="J432" i="1" a="1"/>
  <c r="J432" i="1" s="1"/>
  <c r="J433" i="1" a="1"/>
  <c r="J433" i="1" s="1"/>
  <c r="J434" i="1" a="1"/>
  <c r="J434" i="1" s="1"/>
  <c r="J435" i="1" a="1"/>
  <c r="J435" i="1" s="1"/>
  <c r="J436" i="1" a="1"/>
  <c r="J436" i="1" s="1"/>
  <c r="J437" i="1" a="1"/>
  <c r="J437" i="1" s="1"/>
  <c r="J438" i="1" a="1"/>
  <c r="J438" i="1" s="1"/>
  <c r="J439" i="1" a="1"/>
  <c r="J439" i="1" s="1"/>
  <c r="J440" i="1" a="1"/>
  <c r="J440" i="1" s="1"/>
  <c r="J441" i="1" a="1"/>
  <c r="J441" i="1" s="1"/>
  <c r="J442" i="1" a="1"/>
  <c r="J442" i="1" s="1"/>
  <c r="J443" i="1" a="1"/>
  <c r="J443" i="1" s="1"/>
  <c r="J444" i="1" a="1"/>
  <c r="J444" i="1" s="1"/>
  <c r="J445" i="1" a="1"/>
  <c r="J445" i="1" s="1"/>
  <c r="J446" i="1" a="1"/>
  <c r="J446" i="1" s="1"/>
  <c r="J447" i="1" a="1"/>
  <c r="J447" i="1" s="1"/>
  <c r="J448" i="1" a="1"/>
  <c r="J448" i="1" s="1"/>
  <c r="J449" i="1" a="1"/>
  <c r="J449" i="1" s="1"/>
  <c r="J450" i="1" a="1"/>
  <c r="J450" i="1" s="1"/>
  <c r="J451" i="1" a="1"/>
  <c r="J451" i="1" s="1"/>
  <c r="J452" i="1" a="1"/>
  <c r="J452" i="1" s="1"/>
  <c r="J453" i="1" a="1"/>
  <c r="J453" i="1" s="1"/>
  <c r="J454" i="1" a="1"/>
  <c r="J454" i="1" s="1"/>
  <c r="J455" i="1" a="1"/>
  <c r="J455" i="1" s="1"/>
  <c r="J456" i="1" a="1"/>
  <c r="J456" i="1" s="1"/>
  <c r="J457" i="1" a="1"/>
  <c r="J457" i="1" s="1"/>
  <c r="J458" i="1" a="1"/>
  <c r="J458" i="1" s="1"/>
  <c r="J459" i="1" a="1"/>
  <c r="J459" i="1" s="1"/>
  <c r="J460" i="1" a="1"/>
  <c r="J460" i="1" s="1"/>
  <c r="J461" i="1" a="1"/>
  <c r="J461" i="1" s="1"/>
  <c r="J462" i="1" a="1"/>
  <c r="J462" i="1" s="1"/>
  <c r="J463" i="1" a="1"/>
  <c r="J463" i="1" s="1"/>
  <c r="J464" i="1" a="1"/>
  <c r="J464" i="1" s="1"/>
  <c r="J465" i="1" a="1"/>
  <c r="J465" i="1" s="1"/>
  <c r="J466" i="1" a="1"/>
  <c r="J466" i="1" s="1"/>
  <c r="J467" i="1" a="1"/>
  <c r="J467" i="1" s="1"/>
  <c r="J468" i="1" a="1"/>
  <c r="J468" i="1" s="1"/>
  <c r="J469" i="1" a="1"/>
  <c r="J469" i="1" s="1"/>
  <c r="J470" i="1" a="1"/>
  <c r="J470" i="1" s="1"/>
  <c r="J471" i="1" a="1"/>
  <c r="J471" i="1" s="1"/>
  <c r="J472" i="1" a="1"/>
  <c r="J472" i="1" s="1"/>
  <c r="J473" i="1" a="1"/>
  <c r="J473" i="1" s="1"/>
  <c r="J474" i="1" a="1"/>
  <c r="J474" i="1" s="1"/>
  <c r="J475" i="1" a="1"/>
  <c r="J475" i="1" s="1"/>
  <c r="J476" i="1" a="1"/>
  <c r="J476" i="1" s="1"/>
  <c r="J477" i="1" a="1"/>
  <c r="J477" i="1" s="1"/>
  <c r="J478" i="1" a="1"/>
  <c r="J478" i="1" s="1"/>
  <c r="J479" i="1" a="1"/>
  <c r="J479" i="1" s="1"/>
  <c r="J480" i="1" a="1"/>
  <c r="J480" i="1" s="1"/>
  <c r="J481" i="1" a="1"/>
  <c r="J481" i="1" s="1"/>
  <c r="J482" i="1" a="1"/>
  <c r="J482" i="1" s="1"/>
  <c r="J483" i="1" a="1"/>
  <c r="J483" i="1" s="1"/>
  <c r="J484" i="1" a="1"/>
  <c r="J484" i="1" s="1"/>
  <c r="J485" i="1" a="1"/>
  <c r="J485" i="1" s="1"/>
  <c r="J486" i="1" a="1"/>
  <c r="J486" i="1" s="1"/>
  <c r="J487" i="1" a="1"/>
  <c r="J487" i="1" s="1"/>
  <c r="J488" i="1" a="1"/>
  <c r="J488" i="1" s="1"/>
  <c r="J489" i="1" a="1"/>
  <c r="J489" i="1" s="1"/>
  <c r="J490" i="1" a="1"/>
  <c r="J490" i="1" s="1"/>
  <c r="J491" i="1" a="1"/>
  <c r="J491" i="1" s="1"/>
  <c r="J492" i="1" a="1"/>
  <c r="J492" i="1" s="1"/>
  <c r="J493" i="1" a="1"/>
  <c r="J493" i="1" s="1"/>
  <c r="J494" i="1" a="1"/>
  <c r="J494" i="1" s="1"/>
  <c r="J495" i="1" a="1"/>
  <c r="J495" i="1" s="1"/>
  <c r="J496" i="1" a="1"/>
  <c r="J496" i="1" s="1"/>
  <c r="J497" i="1" a="1"/>
  <c r="J497" i="1" s="1"/>
  <c r="J498" i="1" a="1"/>
  <c r="J498" i="1" s="1"/>
  <c r="J499" i="1" a="1"/>
  <c r="J499" i="1" s="1"/>
  <c r="J500" i="1" a="1"/>
  <c r="J500" i="1" s="1"/>
  <c r="J501" i="1" a="1"/>
  <c r="J501" i="1" s="1"/>
  <c r="J502" i="1" a="1"/>
  <c r="J502" i="1" s="1"/>
  <c r="J503" i="1" a="1"/>
  <c r="J503" i="1" s="1"/>
  <c r="J504" i="1" a="1"/>
  <c r="J504" i="1" s="1"/>
  <c r="J505" i="1" a="1"/>
  <c r="J505" i="1" s="1"/>
  <c r="J506" i="1" a="1"/>
  <c r="J506" i="1" s="1"/>
  <c r="J507" i="1" a="1"/>
  <c r="J507" i="1" s="1"/>
  <c r="J508" i="1" a="1"/>
  <c r="J508" i="1" s="1"/>
  <c r="J509" i="1" a="1"/>
  <c r="J509" i="1" s="1"/>
  <c r="J510" i="1" a="1"/>
  <c r="J510" i="1" s="1"/>
  <c r="J511" i="1" a="1"/>
  <c r="J511" i="1" s="1"/>
  <c r="J512" i="1" a="1"/>
  <c r="J512" i="1" s="1"/>
  <c r="J513" i="1" a="1"/>
  <c r="J513" i="1" s="1"/>
  <c r="J514" i="1" a="1"/>
  <c r="J514" i="1" s="1"/>
  <c r="J515" i="1" a="1"/>
  <c r="J515" i="1" s="1"/>
  <c r="J516" i="1" a="1"/>
  <c r="J516" i="1" s="1"/>
  <c r="J517" i="1" a="1"/>
  <c r="J517" i="1" s="1"/>
  <c r="J518" i="1" a="1"/>
  <c r="J518" i="1" s="1"/>
  <c r="J519" i="1" a="1"/>
  <c r="J519" i="1" s="1"/>
  <c r="J520" i="1" a="1"/>
  <c r="J520" i="1" s="1"/>
  <c r="J521" i="1" a="1"/>
  <c r="J521" i="1" s="1"/>
  <c r="J522" i="1" a="1"/>
  <c r="J522" i="1" s="1"/>
  <c r="J523" i="1" a="1"/>
  <c r="J523" i="1" s="1"/>
  <c r="J524" i="1" a="1"/>
  <c r="J524" i="1" s="1"/>
  <c r="J525" i="1" a="1"/>
  <c r="J525" i="1" s="1"/>
  <c r="J526" i="1" a="1"/>
  <c r="J526" i="1" s="1"/>
  <c r="J527" i="1" a="1"/>
  <c r="J527" i="1" s="1"/>
  <c r="J528" i="1" a="1"/>
  <c r="J528" i="1" s="1"/>
  <c r="J529" i="1" a="1"/>
  <c r="J529" i="1" s="1"/>
  <c r="J530" i="1" a="1"/>
  <c r="J530" i="1" s="1"/>
  <c r="J531" i="1" a="1"/>
  <c r="J531" i="1" s="1"/>
  <c r="J532" i="1" a="1"/>
  <c r="J532" i="1" s="1"/>
  <c r="J533" i="1" a="1"/>
  <c r="J533" i="1" s="1"/>
  <c r="J534" i="1" a="1"/>
  <c r="J534" i="1" s="1"/>
  <c r="J535" i="1" a="1"/>
  <c r="J535" i="1" s="1"/>
  <c r="J536" i="1" a="1"/>
  <c r="J536" i="1" s="1"/>
  <c r="J537" i="1" a="1"/>
  <c r="J537" i="1" s="1"/>
  <c r="J538" i="1" a="1"/>
  <c r="J538" i="1" s="1"/>
  <c r="J539" i="1" a="1"/>
  <c r="J539" i="1" s="1"/>
  <c r="J540" i="1" a="1"/>
  <c r="J540" i="1" s="1"/>
  <c r="J541" i="1" a="1"/>
  <c r="J541" i="1" s="1"/>
  <c r="J542" i="1" a="1"/>
  <c r="J542" i="1" s="1"/>
  <c r="J543" i="1" a="1"/>
  <c r="J543" i="1" s="1"/>
  <c r="J544" i="1" a="1"/>
  <c r="J544" i="1" s="1"/>
  <c r="J545" i="1" a="1"/>
  <c r="J545" i="1" s="1"/>
  <c r="J546" i="1" a="1"/>
  <c r="J546" i="1" s="1"/>
  <c r="J547" i="1" a="1"/>
  <c r="J547" i="1" s="1"/>
  <c r="J548" i="1" a="1"/>
  <c r="J548" i="1" s="1"/>
  <c r="J549" i="1" a="1"/>
  <c r="J549" i="1" s="1"/>
  <c r="J550" i="1" a="1"/>
  <c r="J550" i="1" s="1"/>
  <c r="J551" i="1" a="1"/>
  <c r="J551" i="1" s="1"/>
  <c r="J552" i="1" a="1"/>
  <c r="J552" i="1" s="1"/>
  <c r="J553" i="1" a="1"/>
  <c r="J553" i="1" s="1"/>
  <c r="J554" i="1" a="1"/>
  <c r="J554" i="1" s="1"/>
  <c r="J555" i="1" a="1"/>
  <c r="J555" i="1" s="1"/>
  <c r="J556" i="1" a="1"/>
  <c r="J556" i="1" s="1"/>
  <c r="J557" i="1" a="1"/>
  <c r="J557" i="1" s="1"/>
  <c r="J558" i="1" a="1"/>
  <c r="J558" i="1" s="1"/>
  <c r="J559" i="1" a="1"/>
  <c r="J559" i="1" s="1"/>
  <c r="J560" i="1" a="1"/>
  <c r="J560" i="1" s="1"/>
  <c r="J561" i="1" a="1"/>
  <c r="J561" i="1" s="1"/>
  <c r="J562" i="1" a="1"/>
  <c r="J562" i="1" s="1"/>
  <c r="J563" i="1" a="1"/>
  <c r="J563" i="1" s="1"/>
  <c r="J564" i="1" a="1"/>
  <c r="J564" i="1" s="1"/>
  <c r="J565" i="1" a="1"/>
  <c r="J565" i="1" s="1"/>
  <c r="J566" i="1" a="1"/>
  <c r="J566" i="1" s="1"/>
  <c r="J567" i="1" a="1"/>
  <c r="J567" i="1" s="1"/>
  <c r="J568" i="1" a="1"/>
  <c r="J568" i="1" s="1"/>
  <c r="J569" i="1" a="1"/>
  <c r="J569" i="1" s="1"/>
  <c r="J570" i="1" a="1"/>
  <c r="J570" i="1" s="1"/>
  <c r="J571" i="1" a="1"/>
  <c r="J571" i="1" s="1"/>
  <c r="J572" i="1" a="1"/>
  <c r="J572" i="1" s="1"/>
  <c r="J573" i="1" a="1"/>
  <c r="J573" i="1" s="1"/>
  <c r="J574" i="1" a="1"/>
  <c r="J574" i="1" s="1"/>
  <c r="J575" i="1" a="1"/>
  <c r="J575" i="1" s="1"/>
  <c r="J576" i="1" a="1"/>
  <c r="J576" i="1" s="1"/>
  <c r="J577" i="1" a="1"/>
  <c r="J577" i="1" s="1"/>
  <c r="J578" i="1" a="1"/>
  <c r="J578" i="1" s="1"/>
  <c r="J579" i="1" a="1"/>
  <c r="J579" i="1" s="1"/>
  <c r="J580" i="1" a="1"/>
  <c r="J580" i="1" s="1"/>
  <c r="J581" i="1" a="1"/>
  <c r="J581" i="1" s="1"/>
  <c r="J582" i="1" a="1"/>
  <c r="J582" i="1" s="1"/>
  <c r="J583" i="1" a="1"/>
  <c r="J583" i="1" s="1"/>
  <c r="J584" i="1" a="1"/>
  <c r="J584" i="1" s="1"/>
  <c r="J585" i="1" a="1"/>
  <c r="J585" i="1" s="1"/>
  <c r="J586" i="1" a="1"/>
  <c r="J586" i="1" s="1"/>
  <c r="J587" i="1" a="1"/>
  <c r="J587" i="1" s="1"/>
  <c r="J588" i="1" a="1"/>
  <c r="J588" i="1" s="1"/>
  <c r="J589" i="1" a="1"/>
  <c r="J589" i="1" s="1"/>
  <c r="J590" i="1" a="1"/>
  <c r="J590" i="1" s="1"/>
  <c r="J591" i="1" a="1"/>
  <c r="J591" i="1" s="1"/>
  <c r="J592" i="1" a="1"/>
  <c r="J592" i="1" s="1"/>
  <c r="J593" i="1" a="1"/>
  <c r="J593" i="1" s="1"/>
  <c r="J594" i="1" a="1"/>
  <c r="J594" i="1" s="1"/>
  <c r="J595" i="1" a="1"/>
  <c r="J595" i="1" s="1"/>
  <c r="J596" i="1" a="1"/>
  <c r="J596" i="1" s="1"/>
  <c r="J597" i="1" a="1"/>
  <c r="J597" i="1" s="1"/>
  <c r="J598" i="1" a="1"/>
  <c r="J598" i="1" s="1"/>
  <c r="J599" i="1" a="1"/>
  <c r="J599" i="1" s="1"/>
  <c r="J600" i="1" a="1"/>
  <c r="J600" i="1" s="1"/>
  <c r="J601" i="1" a="1"/>
  <c r="J601" i="1" s="1"/>
  <c r="J602" i="1" a="1"/>
  <c r="J602" i="1" s="1"/>
  <c r="J603" i="1" a="1"/>
  <c r="J603" i="1" s="1"/>
  <c r="J604" i="1" a="1"/>
  <c r="J604" i="1" s="1"/>
  <c r="J605" i="1" a="1"/>
  <c r="J605" i="1" s="1"/>
  <c r="J606" i="1" a="1"/>
  <c r="J606" i="1" s="1"/>
  <c r="J607" i="1" a="1"/>
  <c r="J607" i="1" s="1"/>
  <c r="J608" i="1" a="1"/>
  <c r="J608" i="1" s="1"/>
  <c r="J609" i="1" a="1"/>
  <c r="J609" i="1" s="1"/>
  <c r="J610" i="1" a="1"/>
  <c r="J610" i="1" s="1"/>
  <c r="J611" i="1" a="1"/>
  <c r="J611" i="1" s="1"/>
  <c r="J612" i="1" a="1"/>
  <c r="J612" i="1" s="1"/>
  <c r="J613" i="1" a="1"/>
  <c r="J613" i="1" s="1"/>
  <c r="J614" i="1" a="1"/>
  <c r="J614" i="1" s="1"/>
  <c r="J615" i="1" a="1"/>
  <c r="J615" i="1" s="1"/>
  <c r="J616" i="1" a="1"/>
  <c r="J616" i="1" s="1"/>
  <c r="J617" i="1" a="1"/>
  <c r="J617" i="1" s="1"/>
  <c r="J618" i="1" a="1"/>
  <c r="J618" i="1" s="1"/>
  <c r="J619" i="1" a="1"/>
  <c r="J619" i="1" s="1"/>
  <c r="J620" i="1" a="1"/>
  <c r="J620" i="1" s="1"/>
  <c r="J621" i="1" a="1"/>
  <c r="J621" i="1" s="1"/>
  <c r="J622" i="1" a="1"/>
  <c r="J622" i="1" s="1"/>
  <c r="J623" i="1" a="1"/>
  <c r="J623" i="1" s="1"/>
  <c r="J624" i="1" a="1"/>
  <c r="J624" i="1" s="1"/>
  <c r="J625" i="1" a="1"/>
  <c r="J625" i="1" s="1"/>
  <c r="J626" i="1" a="1"/>
  <c r="J626" i="1" s="1"/>
  <c r="J627" i="1" a="1"/>
  <c r="J627" i="1" s="1"/>
  <c r="J628" i="1" a="1"/>
  <c r="J628" i="1" s="1"/>
  <c r="J629" i="1" a="1"/>
  <c r="J629" i="1" s="1"/>
  <c r="J630" i="1" a="1"/>
  <c r="J630" i="1" s="1"/>
  <c r="J631" i="1" a="1"/>
  <c r="J631" i="1" s="1"/>
  <c r="J632" i="1" a="1"/>
  <c r="J632" i="1" s="1"/>
  <c r="J633" i="1" a="1"/>
  <c r="J633" i="1" s="1"/>
  <c r="J634" i="1" a="1"/>
  <c r="J634" i="1" s="1"/>
  <c r="J635" i="1" a="1"/>
  <c r="J635" i="1" s="1"/>
  <c r="J636" i="1" a="1"/>
  <c r="J636" i="1" s="1"/>
  <c r="J637" i="1" a="1"/>
  <c r="J637" i="1" s="1"/>
  <c r="J638" i="1" a="1"/>
  <c r="J638" i="1" s="1"/>
  <c r="J639" i="1" a="1"/>
  <c r="J639" i="1" s="1"/>
  <c r="J640" i="1" a="1"/>
  <c r="J640" i="1" s="1"/>
  <c r="J641" i="1" a="1"/>
  <c r="J641" i="1" s="1"/>
  <c r="J642" i="1" a="1"/>
  <c r="J642" i="1" s="1"/>
  <c r="J643" i="1" a="1"/>
  <c r="J643" i="1" s="1"/>
  <c r="J644" i="1" a="1"/>
  <c r="J644" i="1" s="1"/>
  <c r="J645" i="1" a="1"/>
  <c r="J645" i="1" s="1"/>
  <c r="J646" i="1" a="1"/>
  <c r="J646" i="1" s="1"/>
  <c r="J647" i="1" a="1"/>
  <c r="J647" i="1" s="1"/>
  <c r="J648" i="1" a="1"/>
  <c r="J648" i="1" s="1"/>
  <c r="J649" i="1" a="1"/>
  <c r="J649" i="1" s="1"/>
  <c r="J650" i="1" a="1"/>
  <c r="J650" i="1" s="1"/>
  <c r="J651" i="1" a="1"/>
  <c r="J651" i="1" s="1"/>
  <c r="J652" i="1" a="1"/>
  <c r="J652" i="1" s="1"/>
  <c r="J653" i="1" a="1"/>
  <c r="J653" i="1" s="1"/>
  <c r="J654" i="1" a="1"/>
  <c r="J654" i="1" s="1"/>
  <c r="J655" i="1" a="1"/>
  <c r="J655" i="1" s="1"/>
  <c r="J656" i="1" a="1"/>
  <c r="J656" i="1" s="1"/>
  <c r="J657" i="1" a="1"/>
  <c r="J657" i="1" s="1"/>
  <c r="J658" i="1" a="1"/>
  <c r="J658" i="1" s="1"/>
  <c r="J659" i="1" a="1"/>
  <c r="J659" i="1" s="1"/>
  <c r="J660" i="1" a="1"/>
  <c r="J660" i="1" s="1"/>
  <c r="J661" i="1" a="1"/>
  <c r="J661" i="1" s="1"/>
  <c r="J662" i="1" a="1"/>
  <c r="J662" i="1" s="1"/>
  <c r="J663" i="1" a="1"/>
  <c r="J663" i="1" s="1"/>
  <c r="J664" i="1" a="1"/>
  <c r="J664" i="1" s="1"/>
  <c r="J665" i="1" a="1"/>
  <c r="J665" i="1" s="1"/>
  <c r="J666" i="1" a="1"/>
  <c r="J666" i="1" s="1"/>
  <c r="J667" i="1" a="1"/>
  <c r="J667" i="1" s="1"/>
  <c r="J668" i="1" a="1"/>
  <c r="J668" i="1" s="1"/>
  <c r="J669" i="1" a="1"/>
  <c r="J669" i="1" s="1"/>
  <c r="J670" i="1" a="1"/>
  <c r="J670" i="1" s="1"/>
  <c r="J671" i="1" a="1"/>
  <c r="J671" i="1" s="1"/>
  <c r="J672" i="1" a="1"/>
  <c r="J672" i="1" s="1"/>
  <c r="J673" i="1" a="1"/>
  <c r="J673" i="1" s="1"/>
  <c r="J674" i="1" a="1"/>
  <c r="J674" i="1" s="1"/>
  <c r="J675" i="1" a="1"/>
  <c r="J675" i="1" s="1"/>
  <c r="J676" i="1" a="1"/>
  <c r="J676" i="1" s="1"/>
  <c r="J677" i="1" a="1"/>
  <c r="J677" i="1" s="1"/>
  <c r="J678" i="1" a="1"/>
  <c r="J678" i="1" s="1"/>
  <c r="J679" i="1" a="1"/>
  <c r="J679" i="1" s="1"/>
  <c r="J680" i="1" a="1"/>
  <c r="J680" i="1" s="1"/>
  <c r="J681" i="1" a="1"/>
  <c r="J681" i="1" s="1"/>
  <c r="J682" i="1" a="1"/>
  <c r="J682" i="1" s="1"/>
  <c r="J683" i="1" a="1"/>
  <c r="J683" i="1" s="1"/>
  <c r="J684" i="1" a="1"/>
  <c r="J684" i="1" s="1"/>
  <c r="J685" i="1" a="1"/>
  <c r="J685" i="1" s="1"/>
  <c r="J686" i="1" a="1"/>
  <c r="J686" i="1" s="1"/>
  <c r="J687" i="1" a="1"/>
  <c r="J687" i="1" s="1"/>
  <c r="J688" i="1" a="1"/>
  <c r="J688" i="1" s="1"/>
  <c r="J689" i="1" a="1"/>
  <c r="J689" i="1" s="1"/>
  <c r="J690" i="1" a="1"/>
  <c r="J690" i="1" s="1"/>
  <c r="J691" i="1" a="1"/>
  <c r="J691" i="1" s="1"/>
  <c r="J692" i="1" a="1"/>
  <c r="J692" i="1" s="1"/>
  <c r="J693" i="1" a="1"/>
  <c r="J693" i="1" s="1"/>
  <c r="J694" i="1" a="1"/>
  <c r="J694" i="1" s="1"/>
  <c r="J695" i="1" a="1"/>
  <c r="J695" i="1" s="1"/>
  <c r="J696" i="1" a="1"/>
  <c r="J696" i="1" s="1"/>
  <c r="J697" i="1" a="1"/>
  <c r="J697" i="1" s="1"/>
  <c r="J698" i="1" a="1"/>
  <c r="J698" i="1" s="1"/>
  <c r="J699" i="1" a="1"/>
  <c r="J699" i="1" s="1"/>
  <c r="J700" i="1" a="1"/>
  <c r="J700" i="1" s="1"/>
  <c r="J701" i="1" a="1"/>
  <c r="J701" i="1" s="1"/>
  <c r="J702" i="1" a="1"/>
  <c r="J702" i="1" s="1"/>
  <c r="J703" i="1" a="1"/>
  <c r="J703" i="1" s="1"/>
  <c r="J704" i="1" a="1"/>
  <c r="J704" i="1" s="1"/>
  <c r="J705" i="1" a="1"/>
  <c r="J705" i="1" s="1"/>
  <c r="J706" i="1" a="1"/>
  <c r="J706" i="1" s="1"/>
  <c r="J707" i="1" a="1"/>
  <c r="J707" i="1" s="1"/>
  <c r="J708" i="1" a="1"/>
  <c r="J708" i="1" s="1"/>
  <c r="J709" i="1" a="1"/>
  <c r="J709" i="1" s="1"/>
  <c r="J710" i="1" a="1"/>
  <c r="J710" i="1" s="1"/>
  <c r="J711" i="1" a="1"/>
  <c r="J711" i="1" s="1"/>
  <c r="J712" i="1" a="1"/>
  <c r="J712" i="1" s="1"/>
  <c r="J713" i="1" a="1"/>
  <c r="J713" i="1" s="1"/>
  <c r="J714" i="1" a="1"/>
  <c r="J714" i="1" s="1"/>
  <c r="J715" i="1" a="1"/>
  <c r="J715" i="1" s="1"/>
  <c r="J716" i="1" a="1"/>
  <c r="J716" i="1" s="1"/>
  <c r="J717" i="1" a="1"/>
  <c r="J717" i="1" s="1"/>
  <c r="J718" i="1" a="1"/>
  <c r="J718" i="1" s="1"/>
  <c r="J719" i="1" a="1"/>
  <c r="J719" i="1" s="1"/>
  <c r="J720" i="1" a="1"/>
  <c r="J720" i="1" s="1"/>
  <c r="J721" i="1" a="1"/>
  <c r="J721" i="1" s="1"/>
  <c r="J722" i="1" a="1"/>
  <c r="J722" i="1" s="1"/>
  <c r="J723" i="1" a="1"/>
  <c r="J723" i="1" s="1"/>
  <c r="J724" i="1" a="1"/>
  <c r="J724" i="1" s="1"/>
  <c r="J725" i="1" a="1"/>
  <c r="J725" i="1" s="1"/>
  <c r="J726" i="1" a="1"/>
  <c r="J726" i="1" s="1"/>
  <c r="J727" i="1" a="1"/>
  <c r="J727" i="1" s="1"/>
  <c r="J728" i="1" a="1"/>
  <c r="J728" i="1" s="1"/>
  <c r="J729" i="1" a="1"/>
  <c r="J729" i="1" s="1"/>
  <c r="J730" i="1" a="1"/>
  <c r="J730" i="1" s="1"/>
  <c r="J731" i="1" a="1"/>
  <c r="J731" i="1" s="1"/>
  <c r="J732" i="1" a="1"/>
  <c r="J732" i="1" s="1"/>
  <c r="J733" i="1" a="1"/>
  <c r="J733" i="1" s="1"/>
  <c r="J734" i="1" a="1"/>
  <c r="J734" i="1" s="1"/>
  <c r="J735" i="1" a="1"/>
  <c r="J735" i="1" s="1"/>
  <c r="J736" i="1" a="1"/>
  <c r="J736" i="1" s="1"/>
  <c r="J737" i="1" a="1"/>
  <c r="J737" i="1" s="1"/>
  <c r="J738" i="1" a="1"/>
  <c r="J738" i="1" s="1"/>
  <c r="J739" i="1" a="1"/>
  <c r="J739" i="1" s="1"/>
  <c r="J740" i="1" a="1"/>
  <c r="J740" i="1" s="1"/>
  <c r="J741" i="1" a="1"/>
  <c r="J741" i="1" s="1"/>
  <c r="J742" i="1" a="1"/>
  <c r="J742" i="1" s="1"/>
  <c r="J743" i="1" a="1"/>
  <c r="J743" i="1" s="1"/>
  <c r="J744" i="1" a="1"/>
  <c r="J744" i="1" s="1"/>
  <c r="J745" i="1" a="1"/>
  <c r="J745" i="1" s="1"/>
  <c r="J746" i="1" a="1"/>
  <c r="J746" i="1" s="1"/>
  <c r="J747" i="1" a="1"/>
  <c r="J747" i="1" s="1"/>
  <c r="J748" i="1" a="1"/>
  <c r="J748" i="1" s="1"/>
  <c r="J749" i="1" a="1"/>
  <c r="J749" i="1" s="1"/>
  <c r="J750" i="1" a="1"/>
  <c r="J750" i="1" s="1"/>
  <c r="J751" i="1" a="1"/>
  <c r="J751" i="1" s="1"/>
  <c r="J752" i="1" a="1"/>
  <c r="J752" i="1" s="1"/>
  <c r="J753" i="1" a="1"/>
  <c r="J753" i="1" s="1"/>
  <c r="J754" i="1" a="1"/>
  <c r="J754" i="1" s="1"/>
  <c r="J755" i="1" a="1"/>
  <c r="J755" i="1" s="1"/>
  <c r="J756" i="1" a="1"/>
  <c r="J756" i="1" s="1"/>
  <c r="J757" i="1" a="1"/>
  <c r="J757" i="1" s="1"/>
  <c r="J758" i="1" a="1"/>
  <c r="J758" i="1" s="1"/>
  <c r="J759" i="1" a="1"/>
  <c r="J759" i="1" s="1"/>
  <c r="J760" i="1" a="1"/>
  <c r="J760" i="1" s="1"/>
  <c r="J761" i="1" a="1"/>
  <c r="J761" i="1" s="1"/>
  <c r="J762" i="1" a="1"/>
  <c r="J762" i="1" s="1"/>
  <c r="J763" i="1" a="1"/>
  <c r="J763" i="1" s="1"/>
  <c r="J764" i="1" a="1"/>
  <c r="J764" i="1" s="1"/>
  <c r="J765" i="1" a="1"/>
  <c r="J765" i="1" s="1"/>
  <c r="J766" i="1" a="1"/>
  <c r="J766" i="1" s="1"/>
  <c r="J767" i="1" a="1"/>
  <c r="J767" i="1" s="1"/>
  <c r="J768" i="1" a="1"/>
  <c r="J768" i="1" s="1"/>
  <c r="J769" i="1" a="1"/>
  <c r="J769" i="1" s="1"/>
  <c r="J770" i="1" a="1"/>
  <c r="J770" i="1" s="1"/>
  <c r="J771" i="1" a="1"/>
  <c r="J771" i="1" s="1"/>
  <c r="J772" i="1" a="1"/>
  <c r="J772" i="1" s="1"/>
  <c r="J773" i="1" a="1"/>
  <c r="J773" i="1" s="1"/>
  <c r="J774" i="1" a="1"/>
  <c r="J774" i="1" s="1"/>
  <c r="J775" i="1" a="1"/>
  <c r="J775" i="1" s="1"/>
  <c r="J776" i="1" a="1"/>
  <c r="J776" i="1" s="1"/>
  <c r="J777" i="1" a="1"/>
  <c r="J777" i="1" s="1"/>
  <c r="J778" i="1" a="1"/>
  <c r="J778" i="1" s="1"/>
  <c r="J779" i="1" a="1"/>
  <c r="J779" i="1" s="1"/>
  <c r="J780" i="1" a="1"/>
  <c r="J780" i="1" s="1"/>
  <c r="J781" i="1" a="1"/>
  <c r="J781" i="1" s="1"/>
  <c r="J782" i="1" a="1"/>
  <c r="J782" i="1" s="1"/>
  <c r="J783" i="1" a="1"/>
  <c r="J783" i="1" s="1"/>
  <c r="J784" i="1" a="1"/>
  <c r="J784" i="1" s="1"/>
  <c r="J785" i="1" a="1"/>
  <c r="J785" i="1" s="1"/>
  <c r="J786" i="1" a="1"/>
  <c r="J786" i="1" s="1"/>
  <c r="J787" i="1" a="1"/>
  <c r="J787" i="1" s="1"/>
  <c r="J788" i="1" a="1"/>
  <c r="J788" i="1" s="1"/>
  <c r="J789" i="1" a="1"/>
  <c r="J789" i="1" s="1"/>
  <c r="J790" i="1" a="1"/>
  <c r="J790" i="1" s="1"/>
  <c r="J791" i="1" a="1"/>
  <c r="J791" i="1" s="1"/>
  <c r="J792" i="1" a="1"/>
  <c r="J792" i="1" s="1"/>
  <c r="J793" i="1" a="1"/>
  <c r="J793" i="1" s="1"/>
  <c r="J794" i="1" a="1"/>
  <c r="J794" i="1" s="1"/>
  <c r="J795" i="1" a="1"/>
  <c r="J795" i="1" s="1"/>
  <c r="J796" i="1" a="1"/>
  <c r="J796" i="1" s="1"/>
  <c r="J797" i="1" a="1"/>
  <c r="J797" i="1" s="1"/>
  <c r="J798" i="1" a="1"/>
  <c r="J798" i="1" s="1"/>
  <c r="J799" i="1" a="1"/>
  <c r="J799" i="1" s="1"/>
  <c r="J800" i="1" a="1"/>
  <c r="J800" i="1" s="1"/>
  <c r="J801" i="1" a="1"/>
  <c r="J801" i="1" s="1"/>
  <c r="J802" i="1" a="1"/>
  <c r="J802" i="1" s="1"/>
  <c r="J803" i="1" a="1"/>
  <c r="J803" i="1" s="1"/>
  <c r="J804" i="1" a="1"/>
  <c r="J804" i="1" s="1"/>
  <c r="J805" i="1" a="1"/>
  <c r="J805" i="1" s="1"/>
  <c r="J806" i="1" a="1"/>
  <c r="J806" i="1" s="1"/>
  <c r="J807" i="1" a="1"/>
  <c r="J807" i="1" s="1"/>
  <c r="J808" i="1" a="1"/>
  <c r="J808" i="1" s="1"/>
  <c r="J809" i="1" a="1"/>
  <c r="J809" i="1" s="1"/>
  <c r="J810" i="1" a="1"/>
  <c r="J810" i="1" s="1"/>
  <c r="J811" i="1" a="1"/>
  <c r="J811" i="1" s="1"/>
  <c r="J812" i="1" a="1"/>
  <c r="J812" i="1" s="1"/>
  <c r="J813" i="1" a="1"/>
  <c r="J813" i="1" s="1"/>
  <c r="J814" i="1" a="1"/>
  <c r="J814" i="1" s="1"/>
  <c r="J815" i="1" a="1"/>
  <c r="J815" i="1" s="1"/>
  <c r="J816" i="1" a="1"/>
  <c r="J816" i="1" s="1"/>
  <c r="J817" i="1" a="1"/>
  <c r="J817" i="1" s="1"/>
  <c r="J818" i="1" a="1"/>
  <c r="J818" i="1" s="1"/>
  <c r="J819" i="1" a="1"/>
  <c r="J819" i="1" s="1"/>
  <c r="J820" i="1" a="1"/>
  <c r="J820" i="1" s="1"/>
  <c r="J821" i="1" a="1"/>
  <c r="J821" i="1" s="1"/>
  <c r="J822" i="1" a="1"/>
  <c r="J822" i="1" s="1"/>
  <c r="J823" i="1" a="1"/>
  <c r="J823" i="1" s="1"/>
  <c r="J824" i="1" a="1"/>
  <c r="J824" i="1" s="1"/>
  <c r="J825" i="1" a="1"/>
  <c r="J825" i="1" s="1"/>
  <c r="J826" i="1" a="1"/>
  <c r="J826" i="1" s="1"/>
  <c r="J827" i="1" a="1"/>
  <c r="J827" i="1" s="1"/>
  <c r="J828" i="1" a="1"/>
  <c r="J828" i="1" s="1"/>
  <c r="J829" i="1" a="1"/>
  <c r="J829" i="1" s="1"/>
  <c r="J830" i="1" a="1"/>
  <c r="J830" i="1" s="1"/>
  <c r="J831" i="1" a="1"/>
  <c r="J831" i="1" s="1"/>
  <c r="J832" i="1" a="1"/>
  <c r="J832" i="1" s="1"/>
  <c r="J833" i="1" a="1"/>
  <c r="J833" i="1" s="1"/>
  <c r="J834" i="1" a="1"/>
  <c r="J834" i="1" s="1"/>
  <c r="J835" i="1" a="1"/>
  <c r="J835" i="1" s="1"/>
  <c r="J836" i="1" a="1"/>
  <c r="J836" i="1" s="1"/>
  <c r="J837" i="1" a="1"/>
  <c r="J837" i="1" s="1"/>
  <c r="J838" i="1" a="1"/>
  <c r="J838" i="1" s="1"/>
  <c r="J839" i="1" a="1"/>
  <c r="J839" i="1" s="1"/>
  <c r="J840" i="1" a="1"/>
  <c r="J840" i="1" s="1"/>
  <c r="J841" i="1" a="1"/>
  <c r="J841" i="1" s="1"/>
  <c r="J842" i="1" a="1"/>
  <c r="J842" i="1" s="1"/>
  <c r="J843" i="1" a="1"/>
  <c r="J843" i="1" s="1"/>
  <c r="J844" i="1" a="1"/>
  <c r="J844" i="1" s="1"/>
  <c r="J845" i="1" a="1"/>
  <c r="J845" i="1" s="1"/>
  <c r="J846" i="1" a="1"/>
  <c r="J846" i="1" s="1"/>
  <c r="J847" i="1" a="1"/>
  <c r="J847" i="1" s="1"/>
  <c r="J848" i="1" a="1"/>
  <c r="J848" i="1" s="1"/>
  <c r="J849" i="1" a="1"/>
  <c r="J849" i="1" s="1"/>
  <c r="J850" i="1" a="1"/>
  <c r="J850" i="1" s="1"/>
  <c r="J851" i="1" a="1"/>
  <c r="J851" i="1" s="1"/>
  <c r="J852" i="1" a="1"/>
  <c r="J852" i="1" s="1"/>
  <c r="J853" i="1" a="1"/>
  <c r="J853" i="1" s="1"/>
  <c r="J854" i="1" a="1"/>
  <c r="J854" i="1" s="1"/>
  <c r="J855" i="1" a="1"/>
  <c r="J855" i="1" s="1"/>
  <c r="J856" i="1" a="1"/>
  <c r="J856" i="1" s="1"/>
  <c r="J857" i="1" a="1"/>
  <c r="J857" i="1" s="1"/>
  <c r="J858" i="1" a="1"/>
  <c r="J858" i="1" s="1"/>
  <c r="J859" i="1" a="1"/>
  <c r="J859" i="1" s="1"/>
  <c r="J860" i="1" a="1"/>
  <c r="J860" i="1" s="1"/>
  <c r="J861" i="1" a="1"/>
  <c r="J861" i="1" s="1"/>
  <c r="J862" i="1" a="1"/>
  <c r="J862" i="1" s="1"/>
  <c r="J863" i="1" a="1"/>
  <c r="J863" i="1" s="1"/>
  <c r="J864" i="1" a="1"/>
  <c r="J864" i="1" s="1"/>
  <c r="J865" i="1" a="1"/>
  <c r="J865" i="1" s="1"/>
  <c r="J866" i="1" a="1"/>
  <c r="J866" i="1" s="1"/>
  <c r="J867" i="1" a="1"/>
  <c r="J867" i="1" s="1"/>
  <c r="J868" i="1" a="1"/>
  <c r="J868" i="1" s="1"/>
  <c r="J869" i="1" a="1"/>
  <c r="J869" i="1" s="1"/>
  <c r="J870" i="1" a="1"/>
  <c r="J870" i="1" s="1"/>
  <c r="J871" i="1" a="1"/>
  <c r="J871" i="1" s="1"/>
  <c r="J872" i="1" a="1"/>
  <c r="J872" i="1" s="1"/>
  <c r="J873" i="1" a="1"/>
  <c r="J873" i="1" s="1"/>
  <c r="J874" i="1" a="1"/>
  <c r="J874" i="1" s="1"/>
  <c r="J875" i="1" a="1"/>
  <c r="J875" i="1" s="1"/>
  <c r="J876" i="1" a="1"/>
  <c r="J876" i="1" s="1"/>
  <c r="J877" i="1" a="1"/>
  <c r="J877" i="1" s="1"/>
  <c r="J878" i="1" a="1"/>
  <c r="J878" i="1" s="1"/>
  <c r="J879" i="1" a="1"/>
  <c r="J879" i="1" s="1"/>
  <c r="J880" i="1" a="1"/>
  <c r="J880" i="1" s="1"/>
  <c r="J881" i="1" a="1"/>
  <c r="J881" i="1" s="1"/>
  <c r="J882" i="1" a="1"/>
  <c r="J882" i="1" s="1"/>
  <c r="J883" i="1" a="1"/>
  <c r="J883" i="1" s="1"/>
  <c r="J884" i="1" a="1"/>
  <c r="J884" i="1" s="1"/>
  <c r="J885" i="1" a="1"/>
  <c r="J885" i="1" s="1"/>
  <c r="J886" i="1" a="1"/>
  <c r="J886" i="1" s="1"/>
  <c r="J887" i="1" a="1"/>
  <c r="J887" i="1" s="1"/>
  <c r="J888" i="1" a="1"/>
  <c r="J888" i="1" s="1"/>
  <c r="J889" i="1" a="1"/>
  <c r="J889" i="1" s="1"/>
  <c r="J890" i="1" a="1"/>
  <c r="J890" i="1" s="1"/>
  <c r="J891" i="1" a="1"/>
  <c r="J891" i="1" s="1"/>
  <c r="J892" i="1" a="1"/>
  <c r="J892" i="1" s="1"/>
  <c r="J893" i="1" a="1"/>
  <c r="J893" i="1" s="1"/>
  <c r="J894" i="1" a="1"/>
  <c r="J894" i="1" s="1"/>
  <c r="J895" i="1" a="1"/>
  <c r="J895" i="1" s="1"/>
  <c r="J896" i="1" a="1"/>
  <c r="J896" i="1" s="1"/>
  <c r="J897" i="1" a="1"/>
  <c r="J897" i="1" s="1"/>
  <c r="J898" i="1" a="1"/>
  <c r="J898" i="1" s="1"/>
  <c r="J899" i="1" a="1"/>
  <c r="J899" i="1" s="1"/>
  <c r="J900" i="1" a="1"/>
  <c r="J900" i="1" s="1"/>
  <c r="J901" i="1" a="1"/>
  <c r="J901" i="1" s="1"/>
  <c r="J902" i="1" a="1"/>
  <c r="J902" i="1" s="1"/>
  <c r="J903" i="1" a="1"/>
  <c r="J903" i="1" s="1"/>
  <c r="J904" i="1" a="1"/>
  <c r="J904" i="1" s="1"/>
  <c r="J905" i="1" a="1"/>
  <c r="J905" i="1" s="1"/>
  <c r="J906" i="1" a="1"/>
  <c r="J906" i="1" s="1"/>
  <c r="J907" i="1" a="1"/>
  <c r="J907" i="1" s="1"/>
  <c r="J908" i="1" a="1"/>
  <c r="J908" i="1" s="1"/>
  <c r="J909" i="1" a="1"/>
  <c r="J909" i="1" s="1"/>
  <c r="J910" i="1" a="1"/>
  <c r="J910" i="1" s="1"/>
  <c r="J911" i="1" a="1"/>
  <c r="J911" i="1" s="1"/>
  <c r="J912" i="1" a="1"/>
  <c r="J912" i="1" s="1"/>
  <c r="J913" i="1" a="1"/>
  <c r="J913" i="1" s="1"/>
  <c r="J914" i="1" a="1"/>
  <c r="J914" i="1" s="1"/>
  <c r="J915" i="1" a="1"/>
  <c r="J915" i="1" s="1"/>
  <c r="J916" i="1" a="1"/>
  <c r="J916" i="1" s="1"/>
  <c r="J917" i="1" a="1"/>
  <c r="J917" i="1" s="1"/>
  <c r="J918" i="1" a="1"/>
  <c r="J918" i="1" s="1"/>
  <c r="J919" i="1" a="1"/>
  <c r="J919" i="1" s="1"/>
  <c r="J920" i="1" a="1"/>
  <c r="J920" i="1" s="1"/>
  <c r="J921" i="1" a="1"/>
  <c r="J921" i="1" s="1"/>
  <c r="J922" i="1" a="1"/>
  <c r="J922" i="1" s="1"/>
  <c r="J923" i="1" a="1"/>
  <c r="J923" i="1" s="1"/>
  <c r="J924" i="1" a="1"/>
  <c r="J924" i="1" s="1"/>
  <c r="J925" i="1" a="1"/>
  <c r="J925" i="1" s="1"/>
  <c r="J926" i="1" a="1"/>
  <c r="J926" i="1" s="1"/>
  <c r="J927" i="1" a="1"/>
  <c r="J927" i="1" s="1"/>
  <c r="J928" i="1" a="1"/>
  <c r="J928" i="1" s="1"/>
  <c r="J929" i="1" a="1"/>
  <c r="J929" i="1" s="1"/>
  <c r="J930" i="1" a="1"/>
  <c r="J930" i="1" s="1"/>
  <c r="J931" i="1" a="1"/>
  <c r="J931" i="1" s="1"/>
  <c r="J932" i="1" a="1"/>
  <c r="J932" i="1" s="1"/>
  <c r="J933" i="1" a="1"/>
  <c r="J933" i="1" s="1"/>
  <c r="J934" i="1" a="1"/>
  <c r="J934" i="1" s="1"/>
  <c r="J935" i="1" a="1"/>
  <c r="J935" i="1" s="1"/>
  <c r="J936" i="1" a="1"/>
  <c r="J936" i="1" s="1"/>
  <c r="J937" i="1" a="1"/>
  <c r="J937" i="1" s="1"/>
  <c r="J938" i="1" a="1"/>
  <c r="J938" i="1" s="1"/>
  <c r="J939" i="1" a="1"/>
  <c r="J939" i="1" s="1"/>
  <c r="J940" i="1" a="1"/>
  <c r="J940" i="1" s="1"/>
  <c r="J941" i="1" a="1"/>
  <c r="J941" i="1" s="1"/>
  <c r="J942" i="1" a="1"/>
  <c r="J942" i="1" s="1"/>
  <c r="J943" i="1" a="1"/>
  <c r="J943" i="1" s="1"/>
  <c r="J944" i="1" a="1"/>
  <c r="J944" i="1" s="1"/>
  <c r="J945" i="1" a="1"/>
  <c r="J945" i="1" s="1"/>
  <c r="J946" i="1" a="1"/>
  <c r="J946" i="1" s="1"/>
  <c r="J947" i="1" a="1"/>
  <c r="J947" i="1" s="1"/>
  <c r="J948" i="1" a="1"/>
  <c r="J948" i="1" s="1"/>
  <c r="J949" i="1" a="1"/>
  <c r="J949" i="1" s="1"/>
  <c r="J950" i="1" a="1"/>
  <c r="J950" i="1" s="1"/>
  <c r="J951" i="1" a="1"/>
  <c r="J951" i="1" s="1"/>
  <c r="J952" i="1" a="1"/>
  <c r="J952" i="1" s="1"/>
  <c r="J953" i="1" a="1"/>
  <c r="J953" i="1" s="1"/>
  <c r="J954" i="1" a="1"/>
  <c r="J954" i="1" s="1"/>
  <c r="J955" i="1" a="1"/>
  <c r="J955" i="1" s="1"/>
  <c r="J956" i="1" a="1"/>
  <c r="J956" i="1" s="1"/>
  <c r="J957" i="1" a="1"/>
  <c r="J957" i="1" s="1"/>
  <c r="J958" i="1" a="1"/>
  <c r="J958" i="1" s="1"/>
  <c r="J959" i="1" a="1"/>
  <c r="J959" i="1" s="1"/>
  <c r="J960" i="1" a="1"/>
  <c r="J960" i="1" s="1"/>
  <c r="J961" i="1" a="1"/>
  <c r="J961" i="1" s="1"/>
  <c r="J962" i="1" a="1"/>
  <c r="J962" i="1" s="1"/>
  <c r="J963" i="1" a="1"/>
  <c r="J963" i="1" s="1"/>
  <c r="J964" i="1" a="1"/>
  <c r="J964" i="1" s="1"/>
  <c r="J965" i="1" a="1"/>
  <c r="J965" i="1" s="1"/>
  <c r="J966" i="1" a="1"/>
  <c r="J966" i="1" s="1"/>
  <c r="J967" i="1" a="1"/>
  <c r="J967" i="1" s="1"/>
  <c r="J968" i="1" a="1"/>
  <c r="J968" i="1" s="1"/>
  <c r="J969" i="1" a="1"/>
  <c r="J969" i="1" s="1"/>
  <c r="J970" i="1" a="1"/>
  <c r="J970" i="1" s="1"/>
  <c r="J971" i="1" a="1"/>
  <c r="J971" i="1" s="1"/>
  <c r="J972" i="1" a="1"/>
  <c r="J972" i="1" s="1"/>
  <c r="J973" i="1" a="1"/>
  <c r="J973" i="1" s="1"/>
  <c r="J974" i="1" a="1"/>
  <c r="J974" i="1" s="1"/>
  <c r="J975" i="1" a="1"/>
  <c r="J975" i="1" s="1"/>
  <c r="J976" i="1" a="1"/>
  <c r="J976" i="1" s="1"/>
  <c r="J977" i="1" a="1"/>
  <c r="J977" i="1" s="1"/>
  <c r="J978" i="1" a="1"/>
  <c r="J978" i="1" s="1"/>
  <c r="J979" i="1" a="1"/>
  <c r="J979" i="1" s="1"/>
  <c r="J980" i="1" a="1"/>
  <c r="J980" i="1" s="1"/>
  <c r="J981" i="1" a="1"/>
  <c r="J981" i="1" s="1"/>
  <c r="J982" i="1" a="1"/>
  <c r="J982" i="1" s="1"/>
  <c r="J983" i="1" a="1"/>
  <c r="J983" i="1" s="1"/>
  <c r="J984" i="1" a="1"/>
  <c r="J984" i="1" s="1"/>
  <c r="J985" i="1" a="1"/>
  <c r="J985" i="1" s="1"/>
  <c r="J986" i="1" a="1"/>
  <c r="J986" i="1" s="1"/>
  <c r="J987" i="1" a="1"/>
  <c r="J987" i="1" s="1"/>
  <c r="J988" i="1" a="1"/>
  <c r="J988" i="1" s="1"/>
  <c r="J989" i="1" a="1"/>
  <c r="J989" i="1" s="1"/>
  <c r="J990" i="1" a="1"/>
  <c r="J990" i="1" s="1"/>
  <c r="J991" i="1" a="1"/>
  <c r="J991" i="1" s="1"/>
  <c r="J992" i="1" a="1"/>
  <c r="J992" i="1" s="1"/>
  <c r="J993" i="1" a="1"/>
  <c r="J993" i="1" s="1"/>
  <c r="J994" i="1" a="1"/>
  <c r="J994" i="1" s="1"/>
  <c r="J995" i="1" a="1"/>
  <c r="J995" i="1" s="1"/>
  <c r="J996" i="1" a="1"/>
  <c r="J996" i="1" s="1"/>
  <c r="J997" i="1" a="1"/>
  <c r="J997" i="1" s="1"/>
  <c r="J998" i="1" a="1"/>
  <c r="J998" i="1" s="1"/>
  <c r="J999" i="1" a="1"/>
  <c r="J999" i="1" s="1"/>
  <c r="J1000" i="1" a="1"/>
  <c r="J1000" i="1" s="1"/>
  <c r="J1001" i="1" a="1"/>
  <c r="J1001" i="1" s="1"/>
  <c r="M3" i="1"/>
  <c r="M4" i="1"/>
  <c r="M5" i="1"/>
  <c r="M6" i="1"/>
  <c r="M7" i="1"/>
  <c r="E42" i="3"/>
  <c r="F43" i="3"/>
  <c r="J514" i="10" l="1"/>
  <c r="J482" i="10"/>
  <c r="J258" i="10"/>
  <c r="J226" i="10"/>
  <c r="J498" i="10"/>
  <c r="J242" i="10"/>
  <c r="I717" i="10"/>
  <c r="J466" i="10"/>
  <c r="J210" i="10"/>
  <c r="J706" i="10"/>
  <c r="J450" i="10"/>
  <c r="J194" i="10"/>
  <c r="J690" i="10"/>
  <c r="J434" i="10"/>
  <c r="J178" i="10"/>
  <c r="J674" i="10"/>
  <c r="J418" i="10"/>
  <c r="J162" i="10"/>
  <c r="J658" i="10"/>
  <c r="J402" i="10"/>
  <c r="J146" i="10"/>
  <c r="J642" i="10"/>
  <c r="J386" i="10"/>
  <c r="J130" i="10"/>
  <c r="J626" i="10"/>
  <c r="J370" i="10"/>
  <c r="J114" i="10"/>
  <c r="J610" i="10"/>
  <c r="J354" i="10"/>
  <c r="J98" i="10"/>
  <c r="J594" i="10"/>
  <c r="J338" i="10"/>
  <c r="J82" i="10"/>
  <c r="J578" i="10"/>
  <c r="J322" i="10"/>
  <c r="J66" i="10"/>
  <c r="J562" i="10"/>
  <c r="J306" i="10"/>
  <c r="J50" i="10"/>
  <c r="J546" i="10"/>
  <c r="J290" i="10"/>
  <c r="J34" i="10"/>
  <c r="J530" i="10"/>
  <c r="J274" i="10"/>
  <c r="J18" i="10"/>
  <c r="J705" i="10"/>
  <c r="J689" i="10"/>
  <c r="J673" i="10"/>
  <c r="J657" i="10"/>
  <c r="J641" i="10"/>
  <c r="J625" i="10"/>
  <c r="J609" i="10"/>
  <c r="J593" i="10"/>
  <c r="J577" i="10"/>
  <c r="J561" i="10"/>
  <c r="J545" i="10"/>
  <c r="J529" i="10"/>
  <c r="J513" i="10"/>
  <c r="J497" i="10"/>
  <c r="J481" i="10"/>
  <c r="J465" i="10"/>
  <c r="J449" i="10"/>
  <c r="J433" i="10"/>
  <c r="J417" i="10"/>
  <c r="J401" i="10"/>
  <c r="J385" i="10"/>
  <c r="J369" i="10"/>
  <c r="J353" i="10"/>
  <c r="J337" i="10"/>
  <c r="J321" i="10"/>
  <c r="J305" i="10"/>
  <c r="J289" i="10"/>
  <c r="J273" i="10"/>
  <c r="J257" i="10"/>
  <c r="J241" i="10"/>
  <c r="J225" i="10"/>
  <c r="J209" i="10"/>
  <c r="J193" i="10"/>
  <c r="J177" i="10"/>
  <c r="J161" i="10"/>
  <c r="J145" i="10"/>
  <c r="J129" i="10"/>
  <c r="J113" i="10"/>
  <c r="J97" i="10"/>
  <c r="J81" i="10"/>
  <c r="J65" i="10"/>
  <c r="J49" i="10"/>
  <c r="J33" i="10"/>
  <c r="J17" i="10"/>
  <c r="J720" i="10"/>
  <c r="J704" i="10"/>
  <c r="J688" i="10"/>
  <c r="J672" i="10"/>
  <c r="J656" i="10"/>
  <c r="J640" i="10"/>
  <c r="J624" i="10"/>
  <c r="J608" i="10"/>
  <c r="J592" i="10"/>
  <c r="J576" i="10"/>
  <c r="J560" i="10"/>
  <c r="J544" i="10"/>
  <c r="J528" i="10"/>
  <c r="J512" i="10"/>
  <c r="J496" i="10"/>
  <c r="J480" i="10"/>
  <c r="J464" i="10"/>
  <c r="J448" i="10"/>
  <c r="J432" i="10"/>
  <c r="J416" i="10"/>
  <c r="J400" i="10"/>
  <c r="J384" i="10"/>
  <c r="J368" i="10"/>
  <c r="J352" i="10"/>
  <c r="J336" i="10"/>
  <c r="J320" i="10"/>
  <c r="J304" i="10"/>
  <c r="J288" i="10"/>
  <c r="J272" i="10"/>
  <c r="J256" i="10"/>
  <c r="J240" i="10"/>
  <c r="J224" i="10"/>
  <c r="J208" i="10"/>
  <c r="J192" i="10"/>
  <c r="J176" i="10"/>
  <c r="J160" i="10"/>
  <c r="J144" i="10"/>
  <c r="J128" i="10"/>
  <c r="J112" i="10"/>
  <c r="J96" i="10"/>
  <c r="J80" i="10"/>
  <c r="J64" i="10"/>
  <c r="J48" i="10"/>
  <c r="J32" i="10"/>
  <c r="J16" i="10"/>
  <c r="J719" i="10"/>
  <c r="J703" i="10"/>
  <c r="J687" i="10"/>
  <c r="J671" i="10"/>
  <c r="J655" i="10"/>
  <c r="J639" i="10"/>
  <c r="J623" i="10"/>
  <c r="J607" i="10"/>
  <c r="J591" i="10"/>
  <c r="J575" i="10"/>
  <c r="J559" i="10"/>
  <c r="J543" i="10"/>
  <c r="J527" i="10"/>
  <c r="J511" i="10"/>
  <c r="J495" i="10"/>
  <c r="J479" i="10"/>
  <c r="J463" i="10"/>
  <c r="J447" i="10"/>
  <c r="J431" i="10"/>
  <c r="J415" i="10"/>
  <c r="J399" i="10"/>
  <c r="J383" i="10"/>
  <c r="J367" i="10"/>
  <c r="J351" i="10"/>
  <c r="J335" i="10"/>
  <c r="J319" i="10"/>
  <c r="J303" i="10"/>
  <c r="J287" i="10"/>
  <c r="J271" i="10"/>
  <c r="J255" i="10"/>
  <c r="J239" i="10"/>
  <c r="J223" i="10"/>
  <c r="J207" i="10"/>
  <c r="J191" i="10"/>
  <c r="J175" i="10"/>
  <c r="J159" i="10"/>
  <c r="J143" i="10"/>
  <c r="J127" i="10"/>
  <c r="J111" i="10"/>
  <c r="J95" i="10"/>
  <c r="J79" i="10"/>
  <c r="J63" i="10"/>
  <c r="J47" i="10"/>
  <c r="J31" i="10"/>
  <c r="J15" i="10"/>
  <c r="J718" i="10"/>
  <c r="J702" i="10"/>
  <c r="J686" i="10"/>
  <c r="J670" i="10"/>
  <c r="J654" i="10"/>
  <c r="J638" i="10"/>
  <c r="J622" i="10"/>
  <c r="J606" i="10"/>
  <c r="J590" i="10"/>
  <c r="J574" i="10"/>
  <c r="J558" i="10"/>
  <c r="J542" i="10"/>
  <c r="J526" i="10"/>
  <c r="J510" i="10"/>
  <c r="J494" i="10"/>
  <c r="J478" i="10"/>
  <c r="J462" i="10"/>
  <c r="J446" i="10"/>
  <c r="J430" i="10"/>
  <c r="J414" i="10"/>
  <c r="J398" i="10"/>
  <c r="J382" i="10"/>
  <c r="J366" i="10"/>
  <c r="J350" i="10"/>
  <c r="J334" i="10"/>
  <c r="J318" i="10"/>
  <c r="J302" i="10"/>
  <c r="J286" i="10"/>
  <c r="J270" i="10"/>
  <c r="J254" i="10"/>
  <c r="J238" i="10"/>
  <c r="J222" i="10"/>
  <c r="J206" i="10"/>
  <c r="J190" i="10"/>
  <c r="J174" i="10"/>
  <c r="J158" i="10"/>
  <c r="J142" i="10"/>
  <c r="J126" i="10"/>
  <c r="J110" i="10"/>
  <c r="J94" i="10"/>
  <c r="J78" i="10"/>
  <c r="J62" i="10"/>
  <c r="J46" i="10"/>
  <c r="J30" i="10"/>
  <c r="J14" i="10"/>
  <c r="J717" i="10"/>
  <c r="J701" i="10"/>
  <c r="J685" i="10"/>
  <c r="J669" i="10"/>
  <c r="J653" i="10"/>
  <c r="J637" i="10"/>
  <c r="J621" i="10"/>
  <c r="J605" i="10"/>
  <c r="J589" i="10"/>
  <c r="J573" i="10"/>
  <c r="J557" i="10"/>
  <c r="J541" i="10"/>
  <c r="J525" i="10"/>
  <c r="J509" i="10"/>
  <c r="J493" i="10"/>
  <c r="J477" i="10"/>
  <c r="J461" i="10"/>
  <c r="J445" i="10"/>
  <c r="J429" i="10"/>
  <c r="J413" i="10"/>
  <c r="J397" i="10"/>
  <c r="J381" i="10"/>
  <c r="J365" i="10"/>
  <c r="J349" i="10"/>
  <c r="J333" i="10"/>
  <c r="J317" i="10"/>
  <c r="J301" i="10"/>
  <c r="J285" i="10"/>
  <c r="J269" i="10"/>
  <c r="J253" i="10"/>
  <c r="J237" i="10"/>
  <c r="J221" i="10"/>
  <c r="J205" i="10"/>
  <c r="J189" i="10"/>
  <c r="J173" i="10"/>
  <c r="J157" i="10"/>
  <c r="J141" i="10"/>
  <c r="J125" i="10"/>
  <c r="J109" i="10"/>
  <c r="J93" i="10"/>
  <c r="J77" i="10"/>
  <c r="J61" i="10"/>
  <c r="J45" i="10"/>
  <c r="J29" i="10"/>
  <c r="J13" i="10"/>
  <c r="J716" i="10"/>
  <c r="J700" i="10"/>
  <c r="J684" i="10"/>
  <c r="J668" i="10"/>
  <c r="J652" i="10"/>
  <c r="J636" i="10"/>
  <c r="J620" i="10"/>
  <c r="J604" i="10"/>
  <c r="J588" i="10"/>
  <c r="J572" i="10"/>
  <c r="J556" i="10"/>
  <c r="J540" i="10"/>
  <c r="J524" i="10"/>
  <c r="J508" i="10"/>
  <c r="J492" i="10"/>
  <c r="J476" i="10"/>
  <c r="J460" i="10"/>
  <c r="J444" i="10"/>
  <c r="J428" i="10"/>
  <c r="J412" i="10"/>
  <c r="J396" i="10"/>
  <c r="J380" i="10"/>
  <c r="J364" i="10"/>
  <c r="J348" i="10"/>
  <c r="J332" i="10"/>
  <c r="J316" i="10"/>
  <c r="J300" i="10"/>
  <c r="J284" i="10"/>
  <c r="J268" i="10"/>
  <c r="J252" i="10"/>
  <c r="J236" i="10"/>
  <c r="J220" i="10"/>
  <c r="J204" i="10"/>
  <c r="J188" i="10"/>
  <c r="J172" i="10"/>
  <c r="J156" i="10"/>
  <c r="J140" i="10"/>
  <c r="J124" i="10"/>
  <c r="J108" i="10"/>
  <c r="J92" i="10"/>
  <c r="J76" i="10"/>
  <c r="J60" i="10"/>
  <c r="J44" i="10"/>
  <c r="J28" i="10"/>
  <c r="J12" i="10"/>
  <c r="J715" i="10"/>
  <c r="J699" i="10"/>
  <c r="J683" i="10"/>
  <c r="J667" i="10"/>
  <c r="J651" i="10"/>
  <c r="J635" i="10"/>
  <c r="J619" i="10"/>
  <c r="J603" i="10"/>
  <c r="J587" i="10"/>
  <c r="J571" i="10"/>
  <c r="J555" i="10"/>
  <c r="J539" i="10"/>
  <c r="J523" i="10"/>
  <c r="J507" i="10"/>
  <c r="J491" i="10"/>
  <c r="J475" i="10"/>
  <c r="J459" i="10"/>
  <c r="J443" i="10"/>
  <c r="J427" i="10"/>
  <c r="J411" i="10"/>
  <c r="J395" i="10"/>
  <c r="J379" i="10"/>
  <c r="J363" i="10"/>
  <c r="J347" i="10"/>
  <c r="J331" i="10"/>
  <c r="J315" i="10"/>
  <c r="J299" i="10"/>
  <c r="J283" i="10"/>
  <c r="J267" i="10"/>
  <c r="J251" i="10"/>
  <c r="J235" i="10"/>
  <c r="J219" i="10"/>
  <c r="J203" i="10"/>
  <c r="J187" i="10"/>
  <c r="J171" i="10"/>
  <c r="J155" i="10"/>
  <c r="J139" i="10"/>
  <c r="J123" i="10"/>
  <c r="J107" i="10"/>
  <c r="J91" i="10"/>
  <c r="J75" i="10"/>
  <c r="J59" i="10"/>
  <c r="J43" i="10"/>
  <c r="J27" i="10"/>
  <c r="J11" i="10"/>
  <c r="J714" i="10"/>
  <c r="J698" i="10"/>
  <c r="J682" i="10"/>
  <c r="J666" i="10"/>
  <c r="J650" i="10"/>
  <c r="J634" i="10"/>
  <c r="J618" i="10"/>
  <c r="J602" i="10"/>
  <c r="J586" i="10"/>
  <c r="J570" i="10"/>
  <c r="J554" i="10"/>
  <c r="J538" i="10"/>
  <c r="J522" i="10"/>
  <c r="J506" i="10"/>
  <c r="J490" i="10"/>
  <c r="J474" i="10"/>
  <c r="J458" i="10"/>
  <c r="J442" i="10"/>
  <c r="J426" i="10"/>
  <c r="J410" i="10"/>
  <c r="J394" i="10"/>
  <c r="J378" i="10"/>
  <c r="J362" i="10"/>
  <c r="J346" i="10"/>
  <c r="J330" i="10"/>
  <c r="J314" i="10"/>
  <c r="J298" i="10"/>
  <c r="J282" i="10"/>
  <c r="J266" i="10"/>
  <c r="J250" i="10"/>
  <c r="J234" i="10"/>
  <c r="J218" i="10"/>
  <c r="J202" i="10"/>
  <c r="J186" i="10"/>
  <c r="J170" i="10"/>
  <c r="J154" i="10"/>
  <c r="J138" i="10"/>
  <c r="J122" i="10"/>
  <c r="J106" i="10"/>
  <c r="J90" i="10"/>
  <c r="J74" i="10"/>
  <c r="J58" i="10"/>
  <c r="J42" i="10"/>
  <c r="J26" i="10"/>
  <c r="J10" i="10"/>
  <c r="J713" i="10"/>
  <c r="J697" i="10"/>
  <c r="J681" i="10"/>
  <c r="J665" i="10"/>
  <c r="J649" i="10"/>
  <c r="J633" i="10"/>
  <c r="J617" i="10"/>
  <c r="J601" i="10"/>
  <c r="J585" i="10"/>
  <c r="J569" i="10"/>
  <c r="J553" i="10"/>
  <c r="J537" i="10"/>
  <c r="J521" i="10"/>
  <c r="J505" i="10"/>
  <c r="J489" i="10"/>
  <c r="J473" i="10"/>
  <c r="J457" i="10"/>
  <c r="J441" i="10"/>
  <c r="J425" i="10"/>
  <c r="J409" i="10"/>
  <c r="J393" i="10"/>
  <c r="J377" i="10"/>
  <c r="J361" i="10"/>
  <c r="J345" i="10"/>
  <c r="J329" i="10"/>
  <c r="J313" i="10"/>
  <c r="J297" i="10"/>
  <c r="J281" i="10"/>
  <c r="J265" i="10"/>
  <c r="J249" i="10"/>
  <c r="J233" i="10"/>
  <c r="J217" i="10"/>
  <c r="J201" i="10"/>
  <c r="J185" i="10"/>
  <c r="J169" i="10"/>
  <c r="J153" i="10"/>
  <c r="J137" i="10"/>
  <c r="J121" i="10"/>
  <c r="J105" i="10"/>
  <c r="J89" i="10"/>
  <c r="J73" i="10"/>
  <c r="J57" i="10"/>
  <c r="J41" i="10"/>
  <c r="J25" i="10"/>
  <c r="J9" i="10"/>
  <c r="J712" i="10"/>
  <c r="J696" i="10"/>
  <c r="J680" i="10"/>
  <c r="J664" i="10"/>
  <c r="J648" i="10"/>
  <c r="J632" i="10"/>
  <c r="J616" i="10"/>
  <c r="J600" i="10"/>
  <c r="J584" i="10"/>
  <c r="J568" i="10"/>
  <c r="J552" i="10"/>
  <c r="J536" i="10"/>
  <c r="J520" i="10"/>
  <c r="J504" i="10"/>
  <c r="J488" i="10"/>
  <c r="J472" i="10"/>
  <c r="J456" i="10"/>
  <c r="J440" i="10"/>
  <c r="J424" i="10"/>
  <c r="J408" i="10"/>
  <c r="J392" i="10"/>
  <c r="J376" i="10"/>
  <c r="J360" i="10"/>
  <c r="J344" i="10"/>
  <c r="J328" i="10"/>
  <c r="J312" i="10"/>
  <c r="J296" i="10"/>
  <c r="J280" i="10"/>
  <c r="J264" i="10"/>
  <c r="J248" i="10"/>
  <c r="J232" i="10"/>
  <c r="J216" i="10"/>
  <c r="J200" i="10"/>
  <c r="J184" i="10"/>
  <c r="J168" i="10"/>
  <c r="J152" i="10"/>
  <c r="J136" i="10"/>
  <c r="J120" i="10"/>
  <c r="J104" i="10"/>
  <c r="J88" i="10"/>
  <c r="J72" i="10"/>
  <c r="J56" i="10"/>
  <c r="J40" i="10"/>
  <c r="J24" i="10"/>
  <c r="J8" i="10"/>
  <c r="J711" i="10"/>
  <c r="J695" i="10"/>
  <c r="J679" i="10"/>
  <c r="J663" i="10"/>
  <c r="J647" i="10"/>
  <c r="J631" i="10"/>
  <c r="J615" i="10"/>
  <c r="J599" i="10"/>
  <c r="J583" i="10"/>
  <c r="J567" i="10"/>
  <c r="J551" i="10"/>
  <c r="J535" i="10"/>
  <c r="J519" i="10"/>
  <c r="J503" i="10"/>
  <c r="J487" i="10"/>
  <c r="J471" i="10"/>
  <c r="J455" i="10"/>
  <c r="J439" i="10"/>
  <c r="J423" i="10"/>
  <c r="J407" i="10"/>
  <c r="J391" i="10"/>
  <c r="J375" i="10"/>
  <c r="J359" i="10"/>
  <c r="J343" i="10"/>
  <c r="J327" i="10"/>
  <c r="J311" i="10"/>
  <c r="J295" i="10"/>
  <c r="J279" i="10"/>
  <c r="J263" i="10"/>
  <c r="J247" i="10"/>
  <c r="J231" i="10"/>
  <c r="J215" i="10"/>
  <c r="J199" i="10"/>
  <c r="J183" i="10"/>
  <c r="J167" i="10"/>
  <c r="J151" i="10"/>
  <c r="J135" i="10"/>
  <c r="J119" i="10"/>
  <c r="J103" i="10"/>
  <c r="J87" i="10"/>
  <c r="J71" i="10"/>
  <c r="J55" i="10"/>
  <c r="J39" i="10"/>
  <c r="J23" i="10"/>
  <c r="J7" i="10"/>
  <c r="J710" i="10"/>
  <c r="J694" i="10"/>
  <c r="J678" i="10"/>
  <c r="J662" i="10"/>
  <c r="J646" i="10"/>
  <c r="J630" i="10"/>
  <c r="J614" i="10"/>
  <c r="J598" i="10"/>
  <c r="J582" i="10"/>
  <c r="J566" i="10"/>
  <c r="J550" i="10"/>
  <c r="J534" i="10"/>
  <c r="J518" i="10"/>
  <c r="J502" i="10"/>
  <c r="J486" i="10"/>
  <c r="J470" i="10"/>
  <c r="J454" i="10"/>
  <c r="J438" i="10"/>
  <c r="J422" i="10"/>
  <c r="J406" i="10"/>
  <c r="J390" i="10"/>
  <c r="J374" i="10"/>
  <c r="J358" i="10"/>
  <c r="J342" i="10"/>
  <c r="J326" i="10"/>
  <c r="J310" i="10"/>
  <c r="J294" i="10"/>
  <c r="J278" i="10"/>
  <c r="J262" i="10"/>
  <c r="J246" i="10"/>
  <c r="J230" i="10"/>
  <c r="J214" i="10"/>
  <c r="J198" i="10"/>
  <c r="J182" i="10"/>
  <c r="J166" i="10"/>
  <c r="J150" i="10"/>
  <c r="J134" i="10"/>
  <c r="J118" i="10"/>
  <c r="J102" i="10"/>
  <c r="J86" i="10"/>
  <c r="J70" i="10"/>
  <c r="J54" i="10"/>
  <c r="J38" i="10"/>
  <c r="J22" i="10"/>
  <c r="J6" i="10"/>
  <c r="J709" i="10"/>
  <c r="J693" i="10"/>
  <c r="J677" i="10"/>
  <c r="J661" i="10"/>
  <c r="J645" i="10"/>
  <c r="J629" i="10"/>
  <c r="J613" i="10"/>
  <c r="J597" i="10"/>
  <c r="J581" i="10"/>
  <c r="J565" i="10"/>
  <c r="J549" i="10"/>
  <c r="J533" i="10"/>
  <c r="J517" i="10"/>
  <c r="J501" i="10"/>
  <c r="J485" i="10"/>
  <c r="J469" i="10"/>
  <c r="J453" i="10"/>
  <c r="J437" i="10"/>
  <c r="J421" i="10"/>
  <c r="J405" i="10"/>
  <c r="J389" i="10"/>
  <c r="J373" i="10"/>
  <c r="J357" i="10"/>
  <c r="J341" i="10"/>
  <c r="J325" i="10"/>
  <c r="J309" i="10"/>
  <c r="J293" i="10"/>
  <c r="J277" i="10"/>
  <c r="J261" i="10"/>
  <c r="J245" i="10"/>
  <c r="J229" i="10"/>
  <c r="J213" i="10"/>
  <c r="J197" i="10"/>
  <c r="J181" i="10"/>
  <c r="J165" i="10"/>
  <c r="J149" i="10"/>
  <c r="J133" i="10"/>
  <c r="J117" i="10"/>
  <c r="J101" i="10"/>
  <c r="J85" i="10"/>
  <c r="J69" i="10"/>
  <c r="J53" i="10"/>
  <c r="J37" i="10"/>
  <c r="J21" i="10"/>
  <c r="J5" i="10"/>
  <c r="J708" i="10"/>
  <c r="J692" i="10"/>
  <c r="J676" i="10"/>
  <c r="J660" i="10"/>
  <c r="J644" i="10"/>
  <c r="J628" i="10"/>
  <c r="J612" i="10"/>
  <c r="J596" i="10"/>
  <c r="J580" i="10"/>
  <c r="J564" i="10"/>
  <c r="J548" i="10"/>
  <c r="J532" i="10"/>
  <c r="J516" i="10"/>
  <c r="J500" i="10"/>
  <c r="J484" i="10"/>
  <c r="J468" i="10"/>
  <c r="J452" i="10"/>
  <c r="J436" i="10"/>
  <c r="J420" i="10"/>
  <c r="J404" i="10"/>
  <c r="J388" i="10"/>
  <c r="J372" i="10"/>
  <c r="J356" i="10"/>
  <c r="J340" i="10"/>
  <c r="J324" i="10"/>
  <c r="J308" i="10"/>
  <c r="J292" i="10"/>
  <c r="J276" i="10"/>
  <c r="J260" i="10"/>
  <c r="J244" i="10"/>
  <c r="J228" i="10"/>
  <c r="J212" i="10"/>
  <c r="J196" i="10"/>
  <c r="J180" i="10"/>
  <c r="J164" i="10"/>
  <c r="J148" i="10"/>
  <c r="J132" i="10"/>
  <c r="J116" i="10"/>
  <c r="J100" i="10"/>
  <c r="J84" i="10"/>
  <c r="J68" i="10"/>
  <c r="J52" i="10"/>
  <c r="J36" i="10"/>
  <c r="J20" i="10"/>
  <c r="J4" i="10"/>
  <c r="J707" i="10"/>
  <c r="J691" i="10"/>
  <c r="J675" i="10"/>
  <c r="J659" i="10"/>
  <c r="J643" i="10"/>
  <c r="J627" i="10"/>
  <c r="J611" i="10"/>
  <c r="J595" i="10"/>
  <c r="J579" i="10"/>
  <c r="J563" i="10"/>
  <c r="J547" i="10"/>
  <c r="J531" i="10"/>
  <c r="J515" i="10"/>
  <c r="J499" i="10"/>
  <c r="J483" i="10"/>
  <c r="J467" i="10"/>
  <c r="J451" i="10"/>
  <c r="J435" i="10"/>
  <c r="J419" i="10"/>
  <c r="J403" i="10"/>
  <c r="J387" i="10"/>
  <c r="J371" i="10"/>
  <c r="J355" i="10"/>
  <c r="J339" i="10"/>
  <c r="J323" i="10"/>
  <c r="J307" i="10"/>
  <c r="J291" i="10"/>
  <c r="J275" i="10"/>
  <c r="J259" i="10"/>
  <c r="J243" i="10"/>
  <c r="J227" i="10"/>
  <c r="J211" i="10"/>
  <c r="J195" i="10"/>
  <c r="J179" i="10"/>
  <c r="J163" i="10"/>
  <c r="J147" i="10"/>
  <c r="J131" i="10"/>
  <c r="J115" i="10"/>
  <c r="J99" i="10"/>
  <c r="J83" i="10"/>
  <c r="J67" i="10"/>
  <c r="J51" i="10"/>
  <c r="J35" i="10"/>
  <c r="J19" i="10"/>
  <c r="J3" i="10"/>
  <c r="I498" i="10"/>
  <c r="I242" i="10"/>
  <c r="I706" i="10"/>
  <c r="I482" i="10"/>
  <c r="I226" i="10"/>
  <c r="I702" i="10"/>
  <c r="I466" i="10"/>
  <c r="I210" i="10"/>
  <c r="I701" i="10"/>
  <c r="I450" i="10"/>
  <c r="I194" i="10"/>
  <c r="I690" i="10"/>
  <c r="I434" i="10"/>
  <c r="I178" i="10"/>
  <c r="I674" i="10"/>
  <c r="I418" i="10"/>
  <c r="I162" i="10"/>
  <c r="I658" i="10"/>
  <c r="I402" i="10"/>
  <c r="I146" i="10"/>
  <c r="I642" i="10"/>
  <c r="I386" i="10"/>
  <c r="I130" i="10"/>
  <c r="I626" i="10"/>
  <c r="I370" i="10"/>
  <c r="I114" i="10"/>
  <c r="I610" i="10"/>
  <c r="I354" i="10"/>
  <c r="I98" i="10"/>
  <c r="I594" i="10"/>
  <c r="I338" i="10"/>
  <c r="I82" i="10"/>
  <c r="I578" i="10"/>
  <c r="I322" i="10"/>
  <c r="I66" i="10"/>
  <c r="I562" i="10"/>
  <c r="I306" i="10"/>
  <c r="I50" i="10"/>
  <c r="I546" i="10"/>
  <c r="I290" i="10"/>
  <c r="I34" i="10"/>
  <c r="I719" i="10"/>
  <c r="I530" i="10"/>
  <c r="I274" i="10"/>
  <c r="I18" i="10"/>
  <c r="I718" i="10"/>
  <c r="I514" i="10"/>
  <c r="I258" i="10"/>
  <c r="J2" i="10"/>
  <c r="H705" i="10"/>
  <c r="I705" i="10"/>
  <c r="I689" i="10"/>
  <c r="I673" i="10"/>
  <c r="I657" i="10"/>
  <c r="I641" i="10"/>
  <c r="I625" i="10"/>
  <c r="I609" i="10"/>
  <c r="I593" i="10"/>
  <c r="I577" i="10"/>
  <c r="I561" i="10"/>
  <c r="I545" i="10"/>
  <c r="I529" i="10"/>
  <c r="I513" i="10"/>
  <c r="I497" i="10"/>
  <c r="I481" i="10"/>
  <c r="I465" i="10"/>
  <c r="I449" i="10"/>
  <c r="I433" i="10"/>
  <c r="I417" i="10"/>
  <c r="I401" i="10"/>
  <c r="I385" i="10"/>
  <c r="I369" i="10"/>
  <c r="I353" i="10"/>
  <c r="I337" i="10"/>
  <c r="I321" i="10"/>
  <c r="I305" i="10"/>
  <c r="I289" i="10"/>
  <c r="I273" i="10"/>
  <c r="I257" i="10"/>
  <c r="I241" i="10"/>
  <c r="I225" i="10"/>
  <c r="I209" i="10"/>
  <c r="I193" i="10"/>
  <c r="I177" i="10"/>
  <c r="I161" i="10"/>
  <c r="I145" i="10"/>
  <c r="I129" i="10"/>
  <c r="I113" i="10"/>
  <c r="I97" i="10"/>
  <c r="I81" i="10"/>
  <c r="I65" i="10"/>
  <c r="I49" i="10"/>
  <c r="I33" i="10"/>
  <c r="I17" i="10"/>
  <c r="I720" i="10"/>
  <c r="I704" i="10"/>
  <c r="I688" i="10"/>
  <c r="I672" i="10"/>
  <c r="I656" i="10"/>
  <c r="I640" i="10"/>
  <c r="I624" i="10"/>
  <c r="I608" i="10"/>
  <c r="I592" i="10"/>
  <c r="I576" i="10"/>
  <c r="I560" i="10"/>
  <c r="I544" i="10"/>
  <c r="I528" i="10"/>
  <c r="I512" i="10"/>
  <c r="I496" i="10"/>
  <c r="I480" i="10"/>
  <c r="I464" i="10"/>
  <c r="I448" i="10"/>
  <c r="I432" i="10"/>
  <c r="I416" i="10"/>
  <c r="I400" i="10"/>
  <c r="I384" i="10"/>
  <c r="I368" i="10"/>
  <c r="I352" i="10"/>
  <c r="I336" i="10"/>
  <c r="I320" i="10"/>
  <c r="I304" i="10"/>
  <c r="I288" i="10"/>
  <c r="I272" i="10"/>
  <c r="I256" i="10"/>
  <c r="I240" i="10"/>
  <c r="I224" i="10"/>
  <c r="I208" i="10"/>
  <c r="I192" i="10"/>
  <c r="I176" i="10"/>
  <c r="I160" i="10"/>
  <c r="I144" i="10"/>
  <c r="I128" i="10"/>
  <c r="I112" i="10"/>
  <c r="I96" i="10"/>
  <c r="I80" i="10"/>
  <c r="I64" i="10"/>
  <c r="I48" i="10"/>
  <c r="I32" i="10"/>
  <c r="I16" i="10"/>
  <c r="I703" i="10"/>
  <c r="I687" i="10"/>
  <c r="I671" i="10"/>
  <c r="I655" i="10"/>
  <c r="I639" i="10"/>
  <c r="I623" i="10"/>
  <c r="I607" i="10"/>
  <c r="I591" i="10"/>
  <c r="I575" i="10"/>
  <c r="I559" i="10"/>
  <c r="I543" i="10"/>
  <c r="I527" i="10"/>
  <c r="I511" i="10"/>
  <c r="I495" i="10"/>
  <c r="I479" i="10"/>
  <c r="I463" i="10"/>
  <c r="I447" i="10"/>
  <c r="I431" i="10"/>
  <c r="I415" i="10"/>
  <c r="I399" i="10"/>
  <c r="I383" i="10"/>
  <c r="I367" i="10"/>
  <c r="I351" i="10"/>
  <c r="I335" i="10"/>
  <c r="I319" i="10"/>
  <c r="I303" i="10"/>
  <c r="I287" i="10"/>
  <c r="I271" i="10"/>
  <c r="I255" i="10"/>
  <c r="I239" i="10"/>
  <c r="I223" i="10"/>
  <c r="I207" i="10"/>
  <c r="I191" i="10"/>
  <c r="I175" i="10"/>
  <c r="I159" i="10"/>
  <c r="I143" i="10"/>
  <c r="I127" i="10"/>
  <c r="I111" i="10"/>
  <c r="I95" i="10"/>
  <c r="I79" i="10"/>
  <c r="I63" i="10"/>
  <c r="I47" i="10"/>
  <c r="I31" i="10"/>
  <c r="I15" i="10"/>
  <c r="I686" i="10"/>
  <c r="I670" i="10"/>
  <c r="I654" i="10"/>
  <c r="I638" i="10"/>
  <c r="I622" i="10"/>
  <c r="I606" i="10"/>
  <c r="I590" i="10"/>
  <c r="I574" i="10"/>
  <c r="I558" i="10"/>
  <c r="I542" i="10"/>
  <c r="I526" i="10"/>
  <c r="I510" i="10"/>
  <c r="I494" i="10"/>
  <c r="I478" i="10"/>
  <c r="I462" i="10"/>
  <c r="I446" i="10"/>
  <c r="I430" i="10"/>
  <c r="I414" i="10"/>
  <c r="I398" i="10"/>
  <c r="I382" i="10"/>
  <c r="I366" i="10"/>
  <c r="I350" i="10"/>
  <c r="I334" i="10"/>
  <c r="I318" i="10"/>
  <c r="I302" i="10"/>
  <c r="I286" i="10"/>
  <c r="I270" i="10"/>
  <c r="I254" i="10"/>
  <c r="I238" i="10"/>
  <c r="I222" i="10"/>
  <c r="I206" i="10"/>
  <c r="I190" i="10"/>
  <c r="I174" i="10"/>
  <c r="I158" i="10"/>
  <c r="I142" i="10"/>
  <c r="I126" i="10"/>
  <c r="I110" i="10"/>
  <c r="I94" i="10"/>
  <c r="I78" i="10"/>
  <c r="I62" i="10"/>
  <c r="I46" i="10"/>
  <c r="I30" i="10"/>
  <c r="I14" i="10"/>
  <c r="I685" i="10"/>
  <c r="I669" i="10"/>
  <c r="I653" i="10"/>
  <c r="I637" i="10"/>
  <c r="I621" i="10"/>
  <c r="I605" i="10"/>
  <c r="I589" i="10"/>
  <c r="I573" i="10"/>
  <c r="I557" i="10"/>
  <c r="I541" i="10"/>
  <c r="I525" i="10"/>
  <c r="I509" i="10"/>
  <c r="I493" i="10"/>
  <c r="I477" i="10"/>
  <c r="I461" i="10"/>
  <c r="I445" i="10"/>
  <c r="I429" i="10"/>
  <c r="I413" i="10"/>
  <c r="I397" i="10"/>
  <c r="I381" i="10"/>
  <c r="I365" i="10"/>
  <c r="I349" i="10"/>
  <c r="I333" i="10"/>
  <c r="I317" i="10"/>
  <c r="I301" i="10"/>
  <c r="I285" i="10"/>
  <c r="I269" i="10"/>
  <c r="I253" i="10"/>
  <c r="I237" i="10"/>
  <c r="I221" i="10"/>
  <c r="I205" i="10"/>
  <c r="I189" i="10"/>
  <c r="I173" i="10"/>
  <c r="I157" i="10"/>
  <c r="I141" i="10"/>
  <c r="I125" i="10"/>
  <c r="I109" i="10"/>
  <c r="I93" i="10"/>
  <c r="I77" i="10"/>
  <c r="I61" i="10"/>
  <c r="I45" i="10"/>
  <c r="I29" i="10"/>
  <c r="I13" i="10"/>
  <c r="I716" i="10"/>
  <c r="I700" i="10"/>
  <c r="I684" i="10"/>
  <c r="I668" i="10"/>
  <c r="I652" i="10"/>
  <c r="I636" i="10"/>
  <c r="I620" i="10"/>
  <c r="I604" i="10"/>
  <c r="I588" i="10"/>
  <c r="I572" i="10"/>
  <c r="I556" i="10"/>
  <c r="I540" i="10"/>
  <c r="I524" i="10"/>
  <c r="I508" i="10"/>
  <c r="I492" i="10"/>
  <c r="I476" i="10"/>
  <c r="I460" i="10"/>
  <c r="I444" i="10"/>
  <c r="I428" i="10"/>
  <c r="I412" i="10"/>
  <c r="I396" i="10"/>
  <c r="I380" i="10"/>
  <c r="I364" i="10"/>
  <c r="I348" i="10"/>
  <c r="I332" i="10"/>
  <c r="I316" i="10"/>
  <c r="I300" i="10"/>
  <c r="I284" i="10"/>
  <c r="I268" i="10"/>
  <c r="I252" i="10"/>
  <c r="I236" i="10"/>
  <c r="I220" i="10"/>
  <c r="I204" i="10"/>
  <c r="I188" i="10"/>
  <c r="I172" i="10"/>
  <c r="I156" i="10"/>
  <c r="I140" i="10"/>
  <c r="I124" i="10"/>
  <c r="I108" i="10"/>
  <c r="I92" i="10"/>
  <c r="I76" i="10"/>
  <c r="I60" i="10"/>
  <c r="I44" i="10"/>
  <c r="I28" i="10"/>
  <c r="I12" i="10"/>
  <c r="I715" i="10"/>
  <c r="I699" i="10"/>
  <c r="I683" i="10"/>
  <c r="I667" i="10"/>
  <c r="I651" i="10"/>
  <c r="I635" i="10"/>
  <c r="I619" i="10"/>
  <c r="I603" i="10"/>
  <c r="I587" i="10"/>
  <c r="I571" i="10"/>
  <c r="I555" i="10"/>
  <c r="I539" i="10"/>
  <c r="I523" i="10"/>
  <c r="I507" i="10"/>
  <c r="I491" i="10"/>
  <c r="I475" i="10"/>
  <c r="I459" i="10"/>
  <c r="I443" i="10"/>
  <c r="I427" i="10"/>
  <c r="I411" i="10"/>
  <c r="I395" i="10"/>
  <c r="I379" i="10"/>
  <c r="I363" i="10"/>
  <c r="I347" i="10"/>
  <c r="I331" i="10"/>
  <c r="I315" i="10"/>
  <c r="I299" i="10"/>
  <c r="I283" i="10"/>
  <c r="I267" i="10"/>
  <c r="I251" i="10"/>
  <c r="I235" i="10"/>
  <c r="I219" i="10"/>
  <c r="I203" i="10"/>
  <c r="I187" i="10"/>
  <c r="I171" i="10"/>
  <c r="I155" i="10"/>
  <c r="I139" i="10"/>
  <c r="I123" i="10"/>
  <c r="I107" i="10"/>
  <c r="I91" i="10"/>
  <c r="I75" i="10"/>
  <c r="I59" i="10"/>
  <c r="I43" i="10"/>
  <c r="I27" i="10"/>
  <c r="I11" i="10"/>
  <c r="I714" i="10"/>
  <c r="I698" i="10"/>
  <c r="I682" i="10"/>
  <c r="I666" i="10"/>
  <c r="I650" i="10"/>
  <c r="I634" i="10"/>
  <c r="I618" i="10"/>
  <c r="I602" i="10"/>
  <c r="I586" i="10"/>
  <c r="I570" i="10"/>
  <c r="I554" i="10"/>
  <c r="I538" i="10"/>
  <c r="I522" i="10"/>
  <c r="I506" i="10"/>
  <c r="I490" i="10"/>
  <c r="I474" i="10"/>
  <c r="I458" i="10"/>
  <c r="I442" i="10"/>
  <c r="I426" i="10"/>
  <c r="I410" i="10"/>
  <c r="I394" i="10"/>
  <c r="I378" i="10"/>
  <c r="I362" i="10"/>
  <c r="I346" i="10"/>
  <c r="I330" i="10"/>
  <c r="I314" i="10"/>
  <c r="I298" i="10"/>
  <c r="I282" i="10"/>
  <c r="I266" i="10"/>
  <c r="I250" i="10"/>
  <c r="I234" i="10"/>
  <c r="I218" i="10"/>
  <c r="I202" i="10"/>
  <c r="I186" i="10"/>
  <c r="I170" i="10"/>
  <c r="I154" i="10"/>
  <c r="I138" i="10"/>
  <c r="I122" i="10"/>
  <c r="I106" i="10"/>
  <c r="I90" i="10"/>
  <c r="I74" i="10"/>
  <c r="I58" i="10"/>
  <c r="I42" i="10"/>
  <c r="I26" i="10"/>
  <c r="I10" i="10"/>
  <c r="I713" i="10"/>
  <c r="I697" i="10"/>
  <c r="I681" i="10"/>
  <c r="I665" i="10"/>
  <c r="I649" i="10"/>
  <c r="I633" i="10"/>
  <c r="I617" i="10"/>
  <c r="I601" i="10"/>
  <c r="I585" i="10"/>
  <c r="I569" i="10"/>
  <c r="I553" i="10"/>
  <c r="I537" i="10"/>
  <c r="I521" i="10"/>
  <c r="I505" i="10"/>
  <c r="I489" i="10"/>
  <c r="I473" i="10"/>
  <c r="I457" i="10"/>
  <c r="I441" i="10"/>
  <c r="I425" i="10"/>
  <c r="I409" i="10"/>
  <c r="I393" i="10"/>
  <c r="I377" i="10"/>
  <c r="I361" i="10"/>
  <c r="I345" i="10"/>
  <c r="I329" i="10"/>
  <c r="I313" i="10"/>
  <c r="I297" i="10"/>
  <c r="I281" i="10"/>
  <c r="I265" i="10"/>
  <c r="I249" i="10"/>
  <c r="I233" i="10"/>
  <c r="I217" i="10"/>
  <c r="I201" i="10"/>
  <c r="I185" i="10"/>
  <c r="I169" i="10"/>
  <c r="I153" i="10"/>
  <c r="I137" i="10"/>
  <c r="I121" i="10"/>
  <c r="I105" i="10"/>
  <c r="I89" i="10"/>
  <c r="I73" i="10"/>
  <c r="I57" i="10"/>
  <c r="I41" i="10"/>
  <c r="I25" i="10"/>
  <c r="I9" i="10"/>
  <c r="I712" i="10"/>
  <c r="I696" i="10"/>
  <c r="I680" i="10"/>
  <c r="I664" i="10"/>
  <c r="I648" i="10"/>
  <c r="I632" i="10"/>
  <c r="I616" i="10"/>
  <c r="I600" i="10"/>
  <c r="I584" i="10"/>
  <c r="I568" i="10"/>
  <c r="I552" i="10"/>
  <c r="I536" i="10"/>
  <c r="I520" i="10"/>
  <c r="I504" i="10"/>
  <c r="I488" i="10"/>
  <c r="I472" i="10"/>
  <c r="I456" i="10"/>
  <c r="I440" i="10"/>
  <c r="I424" i="10"/>
  <c r="I408" i="10"/>
  <c r="I392" i="10"/>
  <c r="I376" i="10"/>
  <c r="I360" i="10"/>
  <c r="I344" i="10"/>
  <c r="I328" i="10"/>
  <c r="I312" i="10"/>
  <c r="I296" i="10"/>
  <c r="I280" i="10"/>
  <c r="I264" i="10"/>
  <c r="I248" i="10"/>
  <c r="I232" i="10"/>
  <c r="I216" i="10"/>
  <c r="I200" i="10"/>
  <c r="I184" i="10"/>
  <c r="I168" i="10"/>
  <c r="I152" i="10"/>
  <c r="I136" i="10"/>
  <c r="I120" i="10"/>
  <c r="I104" i="10"/>
  <c r="I88" i="10"/>
  <c r="I72" i="10"/>
  <c r="I56" i="10"/>
  <c r="I40" i="10"/>
  <c r="I24" i="10"/>
  <c r="I8" i="10"/>
  <c r="I711" i="10"/>
  <c r="I695" i="10"/>
  <c r="I679" i="10"/>
  <c r="I663" i="10"/>
  <c r="I647" i="10"/>
  <c r="I631" i="10"/>
  <c r="I615" i="10"/>
  <c r="I599" i="10"/>
  <c r="I583" i="10"/>
  <c r="I567" i="10"/>
  <c r="I551" i="10"/>
  <c r="I535" i="10"/>
  <c r="I519" i="10"/>
  <c r="I503" i="10"/>
  <c r="I487" i="10"/>
  <c r="I471" i="10"/>
  <c r="I455" i="10"/>
  <c r="I439" i="10"/>
  <c r="I423" i="10"/>
  <c r="I407" i="10"/>
  <c r="I391" i="10"/>
  <c r="I375" i="10"/>
  <c r="I359" i="10"/>
  <c r="I343" i="10"/>
  <c r="I327" i="10"/>
  <c r="I311" i="10"/>
  <c r="I295" i="10"/>
  <c r="I279" i="10"/>
  <c r="I263" i="10"/>
  <c r="I247" i="10"/>
  <c r="I231" i="10"/>
  <c r="I215" i="10"/>
  <c r="I199" i="10"/>
  <c r="I183" i="10"/>
  <c r="I167" i="10"/>
  <c r="I151" i="10"/>
  <c r="I135" i="10"/>
  <c r="I119" i="10"/>
  <c r="I103" i="10"/>
  <c r="I87" i="10"/>
  <c r="I71" i="10"/>
  <c r="I55" i="10"/>
  <c r="I39" i="10"/>
  <c r="I23" i="10"/>
  <c r="I7" i="10"/>
  <c r="I710" i="10"/>
  <c r="I694" i="10"/>
  <c r="I678" i="10"/>
  <c r="I662" i="10"/>
  <c r="I646" i="10"/>
  <c r="I630" i="10"/>
  <c r="I614" i="10"/>
  <c r="I598" i="10"/>
  <c r="I582" i="10"/>
  <c r="I566" i="10"/>
  <c r="I550" i="10"/>
  <c r="I534" i="10"/>
  <c r="I518" i="10"/>
  <c r="I502" i="10"/>
  <c r="I486" i="10"/>
  <c r="I470" i="10"/>
  <c r="I454" i="10"/>
  <c r="I438" i="10"/>
  <c r="I422" i="10"/>
  <c r="I406" i="10"/>
  <c r="I390" i="10"/>
  <c r="I374" i="10"/>
  <c r="I358" i="10"/>
  <c r="I342" i="10"/>
  <c r="I326" i="10"/>
  <c r="I310" i="10"/>
  <c r="I294" i="10"/>
  <c r="I278" i="10"/>
  <c r="I262" i="10"/>
  <c r="I246" i="10"/>
  <c r="I230" i="10"/>
  <c r="I214" i="10"/>
  <c r="I198" i="10"/>
  <c r="I182" i="10"/>
  <c r="I166" i="10"/>
  <c r="I150" i="10"/>
  <c r="I134" i="10"/>
  <c r="I118" i="10"/>
  <c r="I102" i="10"/>
  <c r="I86" i="10"/>
  <c r="I70" i="10"/>
  <c r="I54" i="10"/>
  <c r="I38" i="10"/>
  <c r="I22" i="10"/>
  <c r="I6" i="10"/>
  <c r="I709" i="10"/>
  <c r="I693" i="10"/>
  <c r="I677" i="10"/>
  <c r="I661" i="10"/>
  <c r="I645" i="10"/>
  <c r="I629" i="10"/>
  <c r="I613" i="10"/>
  <c r="I597" i="10"/>
  <c r="I581" i="10"/>
  <c r="I565" i="10"/>
  <c r="I549" i="10"/>
  <c r="I533" i="10"/>
  <c r="I517" i="10"/>
  <c r="I501" i="10"/>
  <c r="I485" i="10"/>
  <c r="I469" i="10"/>
  <c r="I453" i="10"/>
  <c r="I437" i="10"/>
  <c r="I421" i="10"/>
  <c r="I405" i="10"/>
  <c r="I389" i="10"/>
  <c r="I373" i="10"/>
  <c r="I357" i="10"/>
  <c r="I341" i="10"/>
  <c r="I325" i="10"/>
  <c r="I309" i="10"/>
  <c r="I293" i="10"/>
  <c r="I277" i="10"/>
  <c r="I261" i="10"/>
  <c r="I245" i="10"/>
  <c r="I229" i="10"/>
  <c r="I213" i="10"/>
  <c r="I197" i="10"/>
  <c r="I181" i="10"/>
  <c r="I165" i="10"/>
  <c r="I149" i="10"/>
  <c r="I133" i="10"/>
  <c r="I117" i="10"/>
  <c r="I101" i="10"/>
  <c r="I85" i="10"/>
  <c r="I69" i="10"/>
  <c r="I53" i="10"/>
  <c r="I37" i="10"/>
  <c r="I21" i="10"/>
  <c r="I5" i="10"/>
  <c r="I708" i="10"/>
  <c r="I692" i="10"/>
  <c r="I676" i="10"/>
  <c r="I660" i="10"/>
  <c r="I644" i="10"/>
  <c r="I628" i="10"/>
  <c r="I612" i="10"/>
  <c r="I596" i="10"/>
  <c r="I580" i="10"/>
  <c r="I564" i="10"/>
  <c r="I548" i="10"/>
  <c r="I532" i="10"/>
  <c r="I516" i="10"/>
  <c r="I500" i="10"/>
  <c r="I484" i="10"/>
  <c r="I468" i="10"/>
  <c r="I452" i="10"/>
  <c r="I436" i="10"/>
  <c r="I420" i="10"/>
  <c r="I404" i="10"/>
  <c r="I388" i="10"/>
  <c r="I372" i="10"/>
  <c r="I356" i="10"/>
  <c r="I340" i="10"/>
  <c r="I324" i="10"/>
  <c r="I308" i="10"/>
  <c r="I292" i="10"/>
  <c r="I276" i="10"/>
  <c r="I260" i="10"/>
  <c r="I244" i="10"/>
  <c r="I228" i="10"/>
  <c r="I212" i="10"/>
  <c r="I196" i="10"/>
  <c r="I180" i="10"/>
  <c r="I164" i="10"/>
  <c r="I148" i="10"/>
  <c r="I132" i="10"/>
  <c r="I116" i="10"/>
  <c r="I100" i="10"/>
  <c r="I84" i="10"/>
  <c r="I68" i="10"/>
  <c r="I52" i="10"/>
  <c r="I36" i="10"/>
  <c r="I20" i="10"/>
  <c r="I4" i="10"/>
  <c r="I707" i="10"/>
  <c r="I691" i="10"/>
  <c r="I675" i="10"/>
  <c r="I659" i="10"/>
  <c r="I643" i="10"/>
  <c r="I627" i="10"/>
  <c r="I611" i="10"/>
  <c r="I595" i="10"/>
  <c r="I579" i="10"/>
  <c r="I563" i="10"/>
  <c r="I547" i="10"/>
  <c r="I531" i="10"/>
  <c r="I515" i="10"/>
  <c r="I499" i="10"/>
  <c r="I483" i="10"/>
  <c r="I467" i="10"/>
  <c r="I451" i="10"/>
  <c r="I435" i="10"/>
  <c r="I419" i="10"/>
  <c r="I403" i="10"/>
  <c r="I387" i="10"/>
  <c r="I371" i="10"/>
  <c r="I355" i="10"/>
  <c r="I339" i="10"/>
  <c r="I323" i="10"/>
  <c r="I307" i="10"/>
  <c r="I291" i="10"/>
  <c r="I275" i="10"/>
  <c r="I259" i="10"/>
  <c r="I243" i="10"/>
  <c r="I227" i="10"/>
  <c r="I211" i="10"/>
  <c r="I195" i="10"/>
  <c r="I179" i="10"/>
  <c r="I163" i="10"/>
  <c r="I147" i="10"/>
  <c r="I131" i="10"/>
  <c r="I115" i="10"/>
  <c r="I99" i="10"/>
  <c r="I83" i="10"/>
  <c r="I67" i="10"/>
  <c r="I51" i="10"/>
  <c r="I35" i="10"/>
  <c r="I19" i="10"/>
  <c r="I3" i="10"/>
  <c r="H717" i="10"/>
  <c r="H715" i="10"/>
  <c r="H704" i="10"/>
  <c r="H701" i="10"/>
  <c r="H689" i="10"/>
  <c r="H673" i="10"/>
  <c r="H657" i="10"/>
  <c r="H641" i="10"/>
  <c r="H625" i="10"/>
  <c r="H242" i="10"/>
  <c r="H226" i="10"/>
  <c r="H210" i="10"/>
  <c r="H194" i="10"/>
  <c r="H178" i="10"/>
  <c r="H720" i="10"/>
  <c r="I2" i="10"/>
  <c r="G498" i="10"/>
  <c r="H594" i="10"/>
  <c r="H386" i="10"/>
  <c r="H98" i="10"/>
  <c r="G242" i="10"/>
  <c r="H609" i="10"/>
  <c r="H593" i="10"/>
  <c r="H577" i="10"/>
  <c r="H561" i="10"/>
  <c r="H545" i="10"/>
  <c r="H529" i="10"/>
  <c r="H513" i="10"/>
  <c r="H497" i="10"/>
  <c r="H481" i="10"/>
  <c r="H465" i="10"/>
  <c r="H449" i="10"/>
  <c r="H433" i="10"/>
  <c r="H417" i="10"/>
  <c r="H401" i="10"/>
  <c r="H385" i="10"/>
  <c r="H369" i="10"/>
  <c r="H353" i="10"/>
  <c r="H337" i="10"/>
  <c r="H321" i="10"/>
  <c r="H305" i="10"/>
  <c r="H289" i="10"/>
  <c r="H273" i="10"/>
  <c r="H257" i="10"/>
  <c r="H241" i="10"/>
  <c r="H225" i="10"/>
  <c r="H209" i="10"/>
  <c r="H193" i="10"/>
  <c r="H177" i="10"/>
  <c r="H161" i="10"/>
  <c r="H145" i="10"/>
  <c r="H129" i="10"/>
  <c r="H113" i="10"/>
  <c r="H97" i="10"/>
  <c r="H81" i="10"/>
  <c r="H65" i="10"/>
  <c r="H49" i="10"/>
  <c r="H33" i="10"/>
  <c r="H17" i="10"/>
  <c r="H18" i="10"/>
  <c r="H688" i="10"/>
  <c r="H672" i="10"/>
  <c r="H656" i="10"/>
  <c r="H640" i="10"/>
  <c r="H624" i="10"/>
  <c r="H608" i="10"/>
  <c r="H592" i="10"/>
  <c r="H576" i="10"/>
  <c r="H560" i="10"/>
  <c r="H544" i="10"/>
  <c r="H528" i="10"/>
  <c r="H512" i="10"/>
  <c r="H496" i="10"/>
  <c r="H480" i="10"/>
  <c r="H464" i="10"/>
  <c r="H448" i="10"/>
  <c r="H432" i="10"/>
  <c r="H416" i="10"/>
  <c r="H400" i="10"/>
  <c r="H384" i="10"/>
  <c r="H368" i="10"/>
  <c r="H352" i="10"/>
  <c r="H336" i="10"/>
  <c r="H320" i="10"/>
  <c r="H304" i="10"/>
  <c r="H288" i="10"/>
  <c r="H272" i="10"/>
  <c r="H256" i="10"/>
  <c r="H240" i="10"/>
  <c r="H224" i="10"/>
  <c r="H208" i="10"/>
  <c r="H192" i="10"/>
  <c r="H176" i="10"/>
  <c r="H160" i="10"/>
  <c r="H144" i="10"/>
  <c r="H128" i="10"/>
  <c r="H112" i="10"/>
  <c r="H96" i="10"/>
  <c r="H80" i="10"/>
  <c r="H64" i="10"/>
  <c r="H48" i="10"/>
  <c r="H32" i="10"/>
  <c r="H16" i="10"/>
  <c r="H50" i="10"/>
  <c r="H719" i="10"/>
  <c r="H703" i="10"/>
  <c r="H687" i="10"/>
  <c r="H671" i="10"/>
  <c r="H655" i="10"/>
  <c r="H639" i="10"/>
  <c r="H623" i="10"/>
  <c r="H607" i="10"/>
  <c r="H591" i="10"/>
  <c r="H575" i="10"/>
  <c r="H559" i="10"/>
  <c r="H543" i="10"/>
  <c r="H527" i="10"/>
  <c r="H511" i="10"/>
  <c r="H495" i="10"/>
  <c r="H479" i="10"/>
  <c r="H463" i="10"/>
  <c r="H447" i="10"/>
  <c r="H431" i="10"/>
  <c r="H415" i="10"/>
  <c r="H399" i="10"/>
  <c r="H383" i="10"/>
  <c r="H367" i="10"/>
  <c r="H351" i="10"/>
  <c r="H335" i="10"/>
  <c r="H319" i="10"/>
  <c r="H303" i="10"/>
  <c r="H287" i="10"/>
  <c r="H271" i="10"/>
  <c r="H255" i="10"/>
  <c r="H239" i="10"/>
  <c r="H223" i="10"/>
  <c r="H207" i="10"/>
  <c r="H191" i="10"/>
  <c r="H175" i="10"/>
  <c r="H159" i="10"/>
  <c r="H143" i="10"/>
  <c r="H127" i="10"/>
  <c r="H111" i="10"/>
  <c r="H95" i="10"/>
  <c r="H79" i="10"/>
  <c r="H63" i="10"/>
  <c r="H47" i="10"/>
  <c r="H31" i="10"/>
  <c r="H15" i="10"/>
  <c r="H114" i="10"/>
  <c r="H718" i="10"/>
  <c r="H702" i="10"/>
  <c r="H686" i="10"/>
  <c r="H670" i="10"/>
  <c r="H654" i="10"/>
  <c r="H638" i="10"/>
  <c r="H622" i="10"/>
  <c r="H606" i="10"/>
  <c r="H590" i="10"/>
  <c r="H574" i="10"/>
  <c r="H558" i="10"/>
  <c r="H542" i="10"/>
  <c r="H526" i="10"/>
  <c r="H510" i="10"/>
  <c r="H494" i="10"/>
  <c r="H478" i="10"/>
  <c r="H462" i="10"/>
  <c r="H446" i="10"/>
  <c r="H430" i="10"/>
  <c r="H414" i="10"/>
  <c r="H398" i="10"/>
  <c r="H382" i="10"/>
  <c r="H366" i="10"/>
  <c r="H350" i="10"/>
  <c r="H334" i="10"/>
  <c r="H318" i="10"/>
  <c r="H302" i="10"/>
  <c r="H286" i="10"/>
  <c r="H270" i="10"/>
  <c r="H254" i="10"/>
  <c r="H238" i="10"/>
  <c r="H222" i="10"/>
  <c r="H206" i="10"/>
  <c r="H190" i="10"/>
  <c r="H174" i="10"/>
  <c r="H158" i="10"/>
  <c r="H142" i="10"/>
  <c r="H126" i="10"/>
  <c r="H110" i="10"/>
  <c r="H94" i="10"/>
  <c r="H78" i="10"/>
  <c r="H62" i="10"/>
  <c r="H46" i="10"/>
  <c r="H30" i="10"/>
  <c r="H14" i="10"/>
  <c r="H130" i="10"/>
  <c r="H685" i="10"/>
  <c r="H669" i="10"/>
  <c r="H653" i="10"/>
  <c r="H637" i="10"/>
  <c r="H621" i="10"/>
  <c r="H605" i="10"/>
  <c r="H589" i="10"/>
  <c r="H573" i="10"/>
  <c r="H557" i="10"/>
  <c r="H541" i="10"/>
  <c r="H525" i="10"/>
  <c r="H509" i="10"/>
  <c r="H493" i="10"/>
  <c r="H477" i="10"/>
  <c r="H461" i="10"/>
  <c r="H445" i="10"/>
  <c r="H429" i="10"/>
  <c r="H413" i="10"/>
  <c r="H397" i="10"/>
  <c r="H381" i="10"/>
  <c r="H365" i="10"/>
  <c r="H349" i="10"/>
  <c r="H333" i="10"/>
  <c r="H317" i="10"/>
  <c r="H301" i="10"/>
  <c r="H285" i="10"/>
  <c r="H269" i="10"/>
  <c r="H253" i="10"/>
  <c r="H237" i="10"/>
  <c r="H221" i="10"/>
  <c r="H205" i="10"/>
  <c r="H189" i="10"/>
  <c r="H173" i="10"/>
  <c r="H157" i="10"/>
  <c r="H141" i="10"/>
  <c r="H125" i="10"/>
  <c r="H109" i="10"/>
  <c r="H93" i="10"/>
  <c r="H77" i="10"/>
  <c r="H61" i="10"/>
  <c r="H45" i="10"/>
  <c r="H29" i="10"/>
  <c r="H13" i="10"/>
  <c r="H514" i="10"/>
  <c r="H82" i="10"/>
  <c r="H716" i="10"/>
  <c r="H700" i="10"/>
  <c r="H684" i="10"/>
  <c r="H668" i="10"/>
  <c r="H652" i="10"/>
  <c r="H636" i="10"/>
  <c r="H620" i="10"/>
  <c r="H604" i="10"/>
  <c r="H588" i="10"/>
  <c r="H572" i="10"/>
  <c r="H556" i="10"/>
  <c r="H540" i="10"/>
  <c r="H524" i="10"/>
  <c r="H508" i="10"/>
  <c r="H492" i="10"/>
  <c r="H476" i="10"/>
  <c r="H460" i="10"/>
  <c r="H444" i="10"/>
  <c r="H428" i="10"/>
  <c r="H412" i="10"/>
  <c r="H396" i="10"/>
  <c r="H380" i="10"/>
  <c r="H364" i="10"/>
  <c r="H348" i="10"/>
  <c r="H332" i="10"/>
  <c r="H316" i="10"/>
  <c r="H300" i="10"/>
  <c r="H284" i="10"/>
  <c r="H268" i="10"/>
  <c r="H252" i="10"/>
  <c r="H236" i="10"/>
  <c r="H220" i="10"/>
  <c r="H204" i="10"/>
  <c r="H188" i="10"/>
  <c r="H172" i="10"/>
  <c r="H156" i="10"/>
  <c r="H140" i="10"/>
  <c r="H124" i="10"/>
  <c r="H108" i="10"/>
  <c r="H92" i="10"/>
  <c r="H76" i="10"/>
  <c r="H60" i="10"/>
  <c r="H44" i="10"/>
  <c r="H28" i="10"/>
  <c r="H12" i="10"/>
  <c r="H674" i="10"/>
  <c r="H482" i="10"/>
  <c r="H146" i="10"/>
  <c r="H699" i="10"/>
  <c r="H683" i="10"/>
  <c r="H667" i="10"/>
  <c r="H651" i="10"/>
  <c r="H635" i="10"/>
  <c r="H619" i="10"/>
  <c r="H603" i="10"/>
  <c r="H587" i="10"/>
  <c r="H571" i="10"/>
  <c r="H555" i="10"/>
  <c r="H539" i="10"/>
  <c r="H523" i="10"/>
  <c r="H507" i="10"/>
  <c r="H491" i="10"/>
  <c r="H475" i="10"/>
  <c r="H459" i="10"/>
  <c r="H443" i="10"/>
  <c r="H427" i="10"/>
  <c r="H411" i="10"/>
  <c r="H395" i="10"/>
  <c r="H379" i="10"/>
  <c r="H363" i="10"/>
  <c r="H347" i="10"/>
  <c r="H331" i="10"/>
  <c r="H315" i="10"/>
  <c r="H299" i="10"/>
  <c r="H283" i="10"/>
  <c r="H267" i="10"/>
  <c r="H251" i="10"/>
  <c r="H235" i="10"/>
  <c r="H219" i="10"/>
  <c r="H203" i="10"/>
  <c r="H187" i="10"/>
  <c r="H171" i="10"/>
  <c r="H155" i="10"/>
  <c r="H139" i="10"/>
  <c r="H123" i="10"/>
  <c r="H107" i="10"/>
  <c r="H91" i="10"/>
  <c r="H75" i="10"/>
  <c r="H59" i="10"/>
  <c r="H43" i="10"/>
  <c r="H27" i="10"/>
  <c r="H11" i="10"/>
  <c r="H690" i="10"/>
  <c r="H658" i="10"/>
  <c r="H642" i="10"/>
  <c r="H610" i="10"/>
  <c r="H546" i="10"/>
  <c r="H498" i="10"/>
  <c r="H450" i="10"/>
  <c r="H418" i="10"/>
  <c r="H370" i="10"/>
  <c r="H338" i="10"/>
  <c r="H306" i="10"/>
  <c r="H274" i="10"/>
  <c r="H34" i="10"/>
  <c r="H714" i="10"/>
  <c r="H698" i="10"/>
  <c r="H682" i="10"/>
  <c r="H666" i="10"/>
  <c r="H650" i="10"/>
  <c r="H634" i="10"/>
  <c r="H618" i="10"/>
  <c r="H602" i="10"/>
  <c r="H586" i="10"/>
  <c r="H570" i="10"/>
  <c r="H554" i="10"/>
  <c r="H538" i="10"/>
  <c r="H522" i="10"/>
  <c r="H506" i="10"/>
  <c r="H490" i="10"/>
  <c r="H474" i="10"/>
  <c r="H458" i="10"/>
  <c r="H442" i="10"/>
  <c r="H426" i="10"/>
  <c r="H410" i="10"/>
  <c r="H394" i="10"/>
  <c r="H378" i="10"/>
  <c r="H362" i="10"/>
  <c r="H346" i="10"/>
  <c r="H330" i="10"/>
  <c r="H314" i="10"/>
  <c r="H298" i="10"/>
  <c r="H282" i="10"/>
  <c r="H266" i="10"/>
  <c r="H250" i="10"/>
  <c r="H234" i="10"/>
  <c r="H218" i="10"/>
  <c r="H202" i="10"/>
  <c r="H186" i="10"/>
  <c r="H170" i="10"/>
  <c r="H154" i="10"/>
  <c r="H138" i="10"/>
  <c r="H122" i="10"/>
  <c r="H106" i="10"/>
  <c r="H90" i="10"/>
  <c r="H74" i="10"/>
  <c r="H58" i="10"/>
  <c r="H42" i="10"/>
  <c r="H26" i="10"/>
  <c r="H10" i="10"/>
  <c r="H706" i="10"/>
  <c r="H626" i="10"/>
  <c r="H578" i="10"/>
  <c r="H562" i="10"/>
  <c r="H530" i="10"/>
  <c r="H466" i="10"/>
  <c r="H434" i="10"/>
  <c r="H402" i="10"/>
  <c r="H354" i="10"/>
  <c r="H322" i="10"/>
  <c r="H290" i="10"/>
  <c r="H258" i="10"/>
  <c r="H66" i="10"/>
  <c r="H713" i="10"/>
  <c r="H697" i="10"/>
  <c r="H681" i="10"/>
  <c r="H665" i="10"/>
  <c r="H649" i="10"/>
  <c r="H633" i="10"/>
  <c r="H617" i="10"/>
  <c r="H601" i="10"/>
  <c r="H585" i="10"/>
  <c r="H569" i="10"/>
  <c r="H553" i="10"/>
  <c r="H537" i="10"/>
  <c r="H521" i="10"/>
  <c r="H505" i="10"/>
  <c r="H489" i="10"/>
  <c r="H473" i="10"/>
  <c r="H457" i="10"/>
  <c r="H441" i="10"/>
  <c r="H425" i="10"/>
  <c r="H409" i="10"/>
  <c r="H393" i="10"/>
  <c r="H377" i="10"/>
  <c r="H361" i="10"/>
  <c r="H345" i="10"/>
  <c r="H329" i="10"/>
  <c r="H313" i="10"/>
  <c r="H297" i="10"/>
  <c r="H281" i="10"/>
  <c r="H265" i="10"/>
  <c r="H249" i="10"/>
  <c r="H233" i="10"/>
  <c r="H217" i="10"/>
  <c r="H201" i="10"/>
  <c r="H185" i="10"/>
  <c r="H169" i="10"/>
  <c r="H153" i="10"/>
  <c r="H137" i="10"/>
  <c r="H121" i="10"/>
  <c r="H105" i="10"/>
  <c r="H89" i="10"/>
  <c r="H73" i="10"/>
  <c r="H57" i="10"/>
  <c r="H41" i="10"/>
  <c r="H25" i="10"/>
  <c r="H9" i="10"/>
  <c r="H712" i="10"/>
  <c r="H696" i="10"/>
  <c r="H680" i="10"/>
  <c r="H664" i="10"/>
  <c r="H648" i="10"/>
  <c r="H632" i="10"/>
  <c r="H616" i="10"/>
  <c r="H600" i="10"/>
  <c r="H584" i="10"/>
  <c r="H568" i="10"/>
  <c r="H552" i="10"/>
  <c r="H536" i="10"/>
  <c r="H520" i="10"/>
  <c r="H504" i="10"/>
  <c r="H488" i="10"/>
  <c r="H472" i="10"/>
  <c r="H456" i="10"/>
  <c r="H440" i="10"/>
  <c r="H424" i="10"/>
  <c r="H408" i="10"/>
  <c r="H392" i="10"/>
  <c r="H376" i="10"/>
  <c r="H360" i="10"/>
  <c r="H344" i="10"/>
  <c r="H328" i="10"/>
  <c r="H312" i="10"/>
  <c r="H296" i="10"/>
  <c r="H280" i="10"/>
  <c r="H264" i="10"/>
  <c r="H248" i="10"/>
  <c r="H232" i="10"/>
  <c r="H216" i="10"/>
  <c r="H200" i="10"/>
  <c r="H184" i="10"/>
  <c r="H168" i="10"/>
  <c r="H152" i="10"/>
  <c r="H136" i="10"/>
  <c r="H120" i="10"/>
  <c r="H104" i="10"/>
  <c r="H88" i="10"/>
  <c r="H72" i="10"/>
  <c r="H56" i="10"/>
  <c r="H40" i="10"/>
  <c r="H24" i="10"/>
  <c r="H8" i="10"/>
  <c r="H711" i="10"/>
  <c r="H695" i="10"/>
  <c r="H679" i="10"/>
  <c r="H663" i="10"/>
  <c r="H647" i="10"/>
  <c r="H631" i="10"/>
  <c r="H615" i="10"/>
  <c r="H599" i="10"/>
  <c r="H583" i="10"/>
  <c r="H567" i="10"/>
  <c r="H551" i="10"/>
  <c r="H535" i="10"/>
  <c r="H519" i="10"/>
  <c r="H503" i="10"/>
  <c r="H487" i="10"/>
  <c r="H471" i="10"/>
  <c r="H455" i="10"/>
  <c r="H439" i="10"/>
  <c r="H423" i="10"/>
  <c r="H407" i="10"/>
  <c r="H391" i="10"/>
  <c r="H375" i="10"/>
  <c r="H359" i="10"/>
  <c r="H343" i="10"/>
  <c r="H327" i="10"/>
  <c r="H311" i="10"/>
  <c r="H295" i="10"/>
  <c r="H279" i="10"/>
  <c r="H263" i="10"/>
  <c r="H247" i="10"/>
  <c r="H231" i="10"/>
  <c r="H215" i="10"/>
  <c r="H199" i="10"/>
  <c r="H183" i="10"/>
  <c r="H167" i="10"/>
  <c r="H151" i="10"/>
  <c r="H135" i="10"/>
  <c r="H119" i="10"/>
  <c r="H103" i="10"/>
  <c r="H87" i="10"/>
  <c r="H71" i="10"/>
  <c r="H55" i="10"/>
  <c r="H39" i="10"/>
  <c r="H23" i="10"/>
  <c r="H7" i="10"/>
  <c r="H710" i="10"/>
  <c r="H694" i="10"/>
  <c r="H678" i="10"/>
  <c r="H662" i="10"/>
  <c r="H646" i="10"/>
  <c r="H630" i="10"/>
  <c r="H614" i="10"/>
  <c r="H598" i="10"/>
  <c r="H582" i="10"/>
  <c r="H566" i="10"/>
  <c r="H550" i="10"/>
  <c r="H534" i="10"/>
  <c r="H518" i="10"/>
  <c r="H502" i="10"/>
  <c r="H486" i="10"/>
  <c r="H470" i="10"/>
  <c r="H454" i="10"/>
  <c r="H438" i="10"/>
  <c r="H422" i="10"/>
  <c r="H406" i="10"/>
  <c r="H390" i="10"/>
  <c r="H374" i="10"/>
  <c r="H358" i="10"/>
  <c r="H342" i="10"/>
  <c r="H326" i="10"/>
  <c r="H310" i="10"/>
  <c r="H294" i="10"/>
  <c r="H278" i="10"/>
  <c r="H262" i="10"/>
  <c r="H246" i="10"/>
  <c r="H230" i="10"/>
  <c r="H214" i="10"/>
  <c r="H198" i="10"/>
  <c r="H182" i="10"/>
  <c r="H166" i="10"/>
  <c r="H150" i="10"/>
  <c r="H134" i="10"/>
  <c r="H118" i="10"/>
  <c r="H102" i="10"/>
  <c r="H86" i="10"/>
  <c r="H70" i="10"/>
  <c r="H54" i="10"/>
  <c r="H38" i="10"/>
  <c r="H22" i="10"/>
  <c r="H6" i="10"/>
  <c r="H709" i="10"/>
  <c r="H693" i="10"/>
  <c r="H677" i="10"/>
  <c r="H661" i="10"/>
  <c r="H645" i="10"/>
  <c r="H629" i="10"/>
  <c r="H613" i="10"/>
  <c r="H597" i="10"/>
  <c r="H581" i="10"/>
  <c r="H565" i="10"/>
  <c r="H549" i="10"/>
  <c r="H533" i="10"/>
  <c r="H517" i="10"/>
  <c r="H501" i="10"/>
  <c r="H485" i="10"/>
  <c r="H469" i="10"/>
  <c r="H453" i="10"/>
  <c r="H437" i="10"/>
  <c r="H421" i="10"/>
  <c r="H405" i="10"/>
  <c r="H389" i="10"/>
  <c r="H373" i="10"/>
  <c r="H357" i="10"/>
  <c r="H341" i="10"/>
  <c r="H325" i="10"/>
  <c r="H309" i="10"/>
  <c r="H293" i="10"/>
  <c r="H277" i="10"/>
  <c r="H261" i="10"/>
  <c r="H245" i="10"/>
  <c r="H229" i="10"/>
  <c r="H213" i="10"/>
  <c r="H197" i="10"/>
  <c r="H181" i="10"/>
  <c r="H165" i="10"/>
  <c r="H149" i="10"/>
  <c r="H133" i="10"/>
  <c r="H117" i="10"/>
  <c r="H101" i="10"/>
  <c r="H85" i="10"/>
  <c r="H69" i="10"/>
  <c r="H53" i="10"/>
  <c r="H37" i="10"/>
  <c r="H21" i="10"/>
  <c r="H5" i="10"/>
  <c r="H708" i="10"/>
  <c r="H692" i="10"/>
  <c r="H676" i="10"/>
  <c r="H660" i="10"/>
  <c r="H644" i="10"/>
  <c r="H628" i="10"/>
  <c r="H612" i="10"/>
  <c r="H596" i="10"/>
  <c r="H580" i="10"/>
  <c r="H564" i="10"/>
  <c r="H548" i="10"/>
  <c r="H532" i="10"/>
  <c r="H516" i="10"/>
  <c r="H500" i="10"/>
  <c r="H484" i="10"/>
  <c r="H468" i="10"/>
  <c r="H452" i="10"/>
  <c r="H436" i="10"/>
  <c r="H420" i="10"/>
  <c r="H404" i="10"/>
  <c r="H388" i="10"/>
  <c r="H372" i="10"/>
  <c r="H356" i="10"/>
  <c r="H340" i="10"/>
  <c r="H324" i="10"/>
  <c r="H308" i="10"/>
  <c r="H292" i="10"/>
  <c r="H276" i="10"/>
  <c r="H260" i="10"/>
  <c r="H244" i="10"/>
  <c r="H228" i="10"/>
  <c r="H212" i="10"/>
  <c r="H196" i="10"/>
  <c r="H180" i="10"/>
  <c r="H164" i="10"/>
  <c r="H148" i="10"/>
  <c r="H132" i="10"/>
  <c r="H116" i="10"/>
  <c r="H100" i="10"/>
  <c r="H84" i="10"/>
  <c r="H68" i="10"/>
  <c r="H52" i="10"/>
  <c r="H36" i="10"/>
  <c r="H20" i="10"/>
  <c r="H4" i="10"/>
  <c r="H162" i="10"/>
  <c r="G685" i="10"/>
  <c r="H707" i="10"/>
  <c r="H691" i="10"/>
  <c r="H675" i="10"/>
  <c r="H659" i="10"/>
  <c r="H643" i="10"/>
  <c r="H627" i="10"/>
  <c r="H611" i="10"/>
  <c r="H595" i="10"/>
  <c r="H579" i="10"/>
  <c r="H563" i="10"/>
  <c r="H547" i="10"/>
  <c r="H531" i="10"/>
  <c r="H515" i="10"/>
  <c r="H499" i="10"/>
  <c r="H483" i="10"/>
  <c r="H467" i="10"/>
  <c r="H451" i="10"/>
  <c r="H435" i="10"/>
  <c r="H419" i="10"/>
  <c r="H403" i="10"/>
  <c r="H387" i="10"/>
  <c r="H371" i="10"/>
  <c r="H355" i="10"/>
  <c r="H339" i="10"/>
  <c r="H323" i="10"/>
  <c r="H307" i="10"/>
  <c r="H291" i="10"/>
  <c r="H275" i="10"/>
  <c r="H259" i="10"/>
  <c r="H243" i="10"/>
  <c r="H227" i="10"/>
  <c r="H211" i="10"/>
  <c r="H195" i="10"/>
  <c r="H179" i="10"/>
  <c r="H163" i="10"/>
  <c r="H147" i="10"/>
  <c r="H131" i="10"/>
  <c r="H115" i="10"/>
  <c r="H99" i="10"/>
  <c r="H83" i="10"/>
  <c r="H67" i="10"/>
  <c r="H51" i="10"/>
  <c r="H35" i="10"/>
  <c r="H19" i="10"/>
  <c r="H3" i="10"/>
  <c r="G684" i="10"/>
  <c r="G482" i="10"/>
  <c r="G226" i="10"/>
  <c r="F718" i="10"/>
  <c r="G678" i="10"/>
  <c r="G466" i="10"/>
  <c r="G210" i="10"/>
  <c r="F258" i="10"/>
  <c r="G674" i="10"/>
  <c r="G450" i="10"/>
  <c r="G194" i="10"/>
  <c r="G719" i="10"/>
  <c r="G669" i="10"/>
  <c r="G434" i="10"/>
  <c r="G178" i="10"/>
  <c r="G717" i="10"/>
  <c r="G668" i="10"/>
  <c r="G418" i="10"/>
  <c r="G162" i="10"/>
  <c r="G716" i="10"/>
  <c r="G658" i="10"/>
  <c r="G402" i="10"/>
  <c r="G146" i="10"/>
  <c r="G710" i="10"/>
  <c r="G642" i="10"/>
  <c r="G386" i="10"/>
  <c r="G130" i="10"/>
  <c r="G707" i="10"/>
  <c r="G626" i="10"/>
  <c r="G370" i="10"/>
  <c r="G114" i="10"/>
  <c r="G706" i="10"/>
  <c r="G610" i="10"/>
  <c r="G354" i="10"/>
  <c r="G98" i="10"/>
  <c r="G703" i="10"/>
  <c r="G594" i="10"/>
  <c r="G338" i="10"/>
  <c r="G82" i="10"/>
  <c r="G701" i="10"/>
  <c r="G578" i="10"/>
  <c r="G322" i="10"/>
  <c r="G66" i="10"/>
  <c r="G700" i="10"/>
  <c r="G562" i="10"/>
  <c r="G306" i="10"/>
  <c r="G50" i="10"/>
  <c r="G694" i="10"/>
  <c r="G546" i="10"/>
  <c r="G290" i="10"/>
  <c r="G34" i="10"/>
  <c r="G690" i="10"/>
  <c r="G530" i="10"/>
  <c r="G274" i="10"/>
  <c r="G18" i="10"/>
  <c r="G687" i="10"/>
  <c r="G514" i="10"/>
  <c r="G258" i="10"/>
  <c r="H2" i="10"/>
  <c r="G2" i="10"/>
  <c r="G705" i="10"/>
  <c r="G689" i="10"/>
  <c r="G673" i="10"/>
  <c r="G657" i="10"/>
  <c r="G641" i="10"/>
  <c r="G625" i="10"/>
  <c r="G609" i="10"/>
  <c r="G593" i="10"/>
  <c r="G577" i="10"/>
  <c r="G561" i="10"/>
  <c r="G545" i="10"/>
  <c r="G529" i="10"/>
  <c r="G513" i="10"/>
  <c r="G497" i="10"/>
  <c r="G481" i="10"/>
  <c r="G465" i="10"/>
  <c r="G449" i="10"/>
  <c r="G433" i="10"/>
  <c r="G417" i="10"/>
  <c r="G401" i="10"/>
  <c r="G385" i="10"/>
  <c r="G369" i="10"/>
  <c r="G353" i="10"/>
  <c r="G337" i="10"/>
  <c r="G321" i="10"/>
  <c r="G305" i="10"/>
  <c r="G289" i="10"/>
  <c r="G273" i="10"/>
  <c r="G257" i="10"/>
  <c r="G241" i="10"/>
  <c r="G225" i="10"/>
  <c r="G209" i="10"/>
  <c r="G193" i="10"/>
  <c r="G177" i="10"/>
  <c r="G161" i="10"/>
  <c r="G145" i="10"/>
  <c r="G129" i="10"/>
  <c r="G113" i="10"/>
  <c r="G97" i="10"/>
  <c r="G81" i="10"/>
  <c r="G65" i="10"/>
  <c r="G49" i="10"/>
  <c r="G33" i="10"/>
  <c r="G17" i="10"/>
  <c r="G720" i="10"/>
  <c r="G704" i="10"/>
  <c r="G688" i="10"/>
  <c r="G672" i="10"/>
  <c r="G656" i="10"/>
  <c r="G640" i="10"/>
  <c r="G624" i="10"/>
  <c r="G608" i="10"/>
  <c r="G592" i="10"/>
  <c r="G576" i="10"/>
  <c r="G560" i="10"/>
  <c r="G544" i="10"/>
  <c r="G528" i="10"/>
  <c r="G512" i="10"/>
  <c r="G496" i="10"/>
  <c r="G480" i="10"/>
  <c r="G464" i="10"/>
  <c r="G448" i="10"/>
  <c r="G432" i="10"/>
  <c r="G416" i="10"/>
  <c r="G400" i="10"/>
  <c r="G384" i="10"/>
  <c r="G368" i="10"/>
  <c r="G352" i="10"/>
  <c r="G336" i="10"/>
  <c r="G320" i="10"/>
  <c r="G304" i="10"/>
  <c r="G288" i="10"/>
  <c r="G272" i="10"/>
  <c r="G256" i="10"/>
  <c r="G240" i="10"/>
  <c r="G224" i="10"/>
  <c r="G208" i="10"/>
  <c r="G192" i="10"/>
  <c r="G176" i="10"/>
  <c r="G160" i="10"/>
  <c r="G144" i="10"/>
  <c r="G128" i="10"/>
  <c r="G112" i="10"/>
  <c r="G96" i="10"/>
  <c r="G80" i="10"/>
  <c r="G64" i="10"/>
  <c r="G48" i="10"/>
  <c r="G32" i="10"/>
  <c r="G16" i="10"/>
  <c r="G671" i="10"/>
  <c r="G655" i="10"/>
  <c r="G639" i="10"/>
  <c r="G623" i="10"/>
  <c r="G607" i="10"/>
  <c r="G591" i="10"/>
  <c r="G575" i="10"/>
  <c r="G559" i="10"/>
  <c r="G543" i="10"/>
  <c r="G527" i="10"/>
  <c r="G511" i="10"/>
  <c r="G495" i="10"/>
  <c r="G479" i="10"/>
  <c r="G463" i="10"/>
  <c r="G447" i="10"/>
  <c r="G431" i="10"/>
  <c r="G415" i="10"/>
  <c r="G399" i="10"/>
  <c r="G383" i="10"/>
  <c r="G367" i="10"/>
  <c r="G351" i="10"/>
  <c r="G335" i="10"/>
  <c r="G319" i="10"/>
  <c r="G303" i="10"/>
  <c r="G287" i="10"/>
  <c r="G271" i="10"/>
  <c r="G255" i="10"/>
  <c r="G239" i="10"/>
  <c r="G223" i="10"/>
  <c r="G207" i="10"/>
  <c r="G191" i="10"/>
  <c r="G175" i="10"/>
  <c r="G159" i="10"/>
  <c r="G143" i="10"/>
  <c r="G127" i="10"/>
  <c r="G111" i="10"/>
  <c r="G95" i="10"/>
  <c r="G79" i="10"/>
  <c r="G63" i="10"/>
  <c r="G47" i="10"/>
  <c r="G31" i="10"/>
  <c r="G15" i="10"/>
  <c r="G718" i="10"/>
  <c r="G702" i="10"/>
  <c r="G686" i="10"/>
  <c r="G670" i="10"/>
  <c r="G654" i="10"/>
  <c r="G638" i="10"/>
  <c r="G622" i="10"/>
  <c r="G606" i="10"/>
  <c r="G590" i="10"/>
  <c r="G574" i="10"/>
  <c r="G558" i="10"/>
  <c r="G542" i="10"/>
  <c r="G526" i="10"/>
  <c r="G510" i="10"/>
  <c r="G494" i="10"/>
  <c r="G478" i="10"/>
  <c r="G462" i="10"/>
  <c r="G446" i="10"/>
  <c r="G430" i="10"/>
  <c r="G414" i="10"/>
  <c r="G398" i="10"/>
  <c r="G382" i="10"/>
  <c r="G366" i="10"/>
  <c r="G350" i="10"/>
  <c r="G334" i="10"/>
  <c r="G318" i="10"/>
  <c r="G302" i="10"/>
  <c r="G286" i="10"/>
  <c r="G270" i="10"/>
  <c r="G254" i="10"/>
  <c r="G238" i="10"/>
  <c r="G222" i="10"/>
  <c r="G206" i="10"/>
  <c r="G190" i="10"/>
  <c r="G174" i="10"/>
  <c r="G158" i="10"/>
  <c r="G142" i="10"/>
  <c r="G126" i="10"/>
  <c r="G110" i="10"/>
  <c r="G94" i="10"/>
  <c r="G78" i="10"/>
  <c r="G62" i="10"/>
  <c r="G46" i="10"/>
  <c r="G30" i="10"/>
  <c r="G14" i="10"/>
  <c r="G653" i="10"/>
  <c r="G637" i="10"/>
  <c r="G621" i="10"/>
  <c r="G605" i="10"/>
  <c r="G589" i="10"/>
  <c r="G573" i="10"/>
  <c r="G557" i="10"/>
  <c r="G541" i="10"/>
  <c r="G525" i="10"/>
  <c r="G509" i="10"/>
  <c r="G493" i="10"/>
  <c r="G477" i="10"/>
  <c r="G461" i="10"/>
  <c r="G445" i="10"/>
  <c r="G429" i="10"/>
  <c r="G413" i="10"/>
  <c r="G397" i="10"/>
  <c r="G381" i="10"/>
  <c r="G365" i="10"/>
  <c r="G349" i="10"/>
  <c r="G333" i="10"/>
  <c r="G317" i="10"/>
  <c r="G301" i="10"/>
  <c r="G285" i="10"/>
  <c r="G269" i="10"/>
  <c r="G253" i="10"/>
  <c r="G237" i="10"/>
  <c r="G221" i="10"/>
  <c r="G205" i="10"/>
  <c r="G189" i="10"/>
  <c r="G173" i="10"/>
  <c r="G157" i="10"/>
  <c r="G141" i="10"/>
  <c r="G125" i="10"/>
  <c r="G109" i="10"/>
  <c r="G93" i="10"/>
  <c r="G77" i="10"/>
  <c r="G61" i="10"/>
  <c r="G45" i="10"/>
  <c r="G29" i="10"/>
  <c r="G13" i="10"/>
  <c r="G652" i="10"/>
  <c r="G636" i="10"/>
  <c r="G620" i="10"/>
  <c r="G604" i="10"/>
  <c r="G588" i="10"/>
  <c r="G572" i="10"/>
  <c r="G556" i="10"/>
  <c r="G540" i="10"/>
  <c r="G524" i="10"/>
  <c r="G508" i="10"/>
  <c r="G492" i="10"/>
  <c r="G476" i="10"/>
  <c r="G460" i="10"/>
  <c r="G444" i="10"/>
  <c r="G428" i="10"/>
  <c r="G412" i="10"/>
  <c r="G396" i="10"/>
  <c r="G380" i="10"/>
  <c r="G364" i="10"/>
  <c r="G348" i="10"/>
  <c r="G332" i="10"/>
  <c r="G316" i="10"/>
  <c r="G300" i="10"/>
  <c r="G284" i="10"/>
  <c r="G268" i="10"/>
  <c r="G252" i="10"/>
  <c r="G236" i="10"/>
  <c r="G220" i="10"/>
  <c r="G204" i="10"/>
  <c r="G188" i="10"/>
  <c r="G172" i="10"/>
  <c r="G156" i="10"/>
  <c r="G140" i="10"/>
  <c r="G124" i="10"/>
  <c r="G108" i="10"/>
  <c r="G92" i="10"/>
  <c r="G76" i="10"/>
  <c r="G60" i="10"/>
  <c r="G44" i="10"/>
  <c r="G28" i="10"/>
  <c r="G12" i="10"/>
  <c r="G715" i="10"/>
  <c r="G699" i="10"/>
  <c r="G683" i="10"/>
  <c r="G667" i="10"/>
  <c r="G651" i="10"/>
  <c r="G635" i="10"/>
  <c r="G619" i="10"/>
  <c r="G603" i="10"/>
  <c r="G587" i="10"/>
  <c r="G571" i="10"/>
  <c r="G555" i="10"/>
  <c r="G539" i="10"/>
  <c r="G523" i="10"/>
  <c r="G507" i="10"/>
  <c r="G491" i="10"/>
  <c r="G475" i="10"/>
  <c r="G459" i="10"/>
  <c r="G443" i="10"/>
  <c r="G427" i="10"/>
  <c r="G411" i="10"/>
  <c r="G395" i="10"/>
  <c r="G379" i="10"/>
  <c r="G363" i="10"/>
  <c r="G347" i="10"/>
  <c r="G331" i="10"/>
  <c r="G315" i="10"/>
  <c r="G299" i="10"/>
  <c r="G283" i="10"/>
  <c r="G267" i="10"/>
  <c r="G251" i="10"/>
  <c r="G235" i="10"/>
  <c r="G219" i="10"/>
  <c r="G203" i="10"/>
  <c r="G187" i="10"/>
  <c r="G171" i="10"/>
  <c r="G155" i="10"/>
  <c r="G139" i="10"/>
  <c r="G123" i="10"/>
  <c r="G107" i="10"/>
  <c r="G91" i="10"/>
  <c r="G75" i="10"/>
  <c r="G59" i="10"/>
  <c r="G43" i="10"/>
  <c r="G27" i="10"/>
  <c r="G11" i="10"/>
  <c r="G714" i="10"/>
  <c r="G698" i="10"/>
  <c r="G682" i="10"/>
  <c r="G666" i="10"/>
  <c r="G650" i="10"/>
  <c r="G634" i="10"/>
  <c r="G618" i="10"/>
  <c r="G602" i="10"/>
  <c r="G586" i="10"/>
  <c r="G570" i="10"/>
  <c r="G554" i="10"/>
  <c r="G538" i="10"/>
  <c r="G522" i="10"/>
  <c r="G506" i="10"/>
  <c r="G490" i="10"/>
  <c r="G474" i="10"/>
  <c r="G458" i="10"/>
  <c r="G442" i="10"/>
  <c r="G426" i="10"/>
  <c r="G410" i="10"/>
  <c r="G394" i="10"/>
  <c r="G378" i="10"/>
  <c r="G362" i="10"/>
  <c r="G346" i="10"/>
  <c r="G330" i="10"/>
  <c r="G314" i="10"/>
  <c r="G298" i="10"/>
  <c r="G282" i="10"/>
  <c r="G266" i="10"/>
  <c r="G250" i="10"/>
  <c r="G234" i="10"/>
  <c r="G218" i="10"/>
  <c r="G202" i="10"/>
  <c r="G186" i="10"/>
  <c r="G170" i="10"/>
  <c r="G154" i="10"/>
  <c r="G138" i="10"/>
  <c r="G122" i="10"/>
  <c r="G106" i="10"/>
  <c r="G90" i="10"/>
  <c r="G74" i="10"/>
  <c r="G58" i="10"/>
  <c r="G42" i="10"/>
  <c r="G26" i="10"/>
  <c r="G10" i="10"/>
  <c r="G713" i="10"/>
  <c r="G697" i="10"/>
  <c r="G681" i="10"/>
  <c r="G665" i="10"/>
  <c r="G649" i="10"/>
  <c r="G633" i="10"/>
  <c r="G617" i="10"/>
  <c r="G601" i="10"/>
  <c r="G585" i="10"/>
  <c r="G569" i="10"/>
  <c r="G553" i="10"/>
  <c r="G537" i="10"/>
  <c r="G521" i="10"/>
  <c r="G505" i="10"/>
  <c r="G489" i="10"/>
  <c r="G473" i="10"/>
  <c r="G457" i="10"/>
  <c r="G441" i="10"/>
  <c r="G425" i="10"/>
  <c r="G409" i="10"/>
  <c r="G393" i="10"/>
  <c r="G377" i="10"/>
  <c r="G361" i="10"/>
  <c r="G345" i="10"/>
  <c r="G329" i="10"/>
  <c r="G313" i="10"/>
  <c r="G297" i="10"/>
  <c r="G281" i="10"/>
  <c r="G265" i="10"/>
  <c r="G249" i="10"/>
  <c r="G233" i="10"/>
  <c r="G217" i="10"/>
  <c r="G201" i="10"/>
  <c r="G185" i="10"/>
  <c r="G169" i="10"/>
  <c r="G153" i="10"/>
  <c r="G137" i="10"/>
  <c r="G121" i="10"/>
  <c r="G105" i="10"/>
  <c r="G89" i="10"/>
  <c r="G73" i="10"/>
  <c r="G57" i="10"/>
  <c r="G41" i="10"/>
  <c r="G25" i="10"/>
  <c r="G9" i="10"/>
  <c r="G712" i="10"/>
  <c r="G696" i="10"/>
  <c r="G680" i="10"/>
  <c r="G664" i="10"/>
  <c r="G648" i="10"/>
  <c r="G632" i="10"/>
  <c r="G616" i="10"/>
  <c r="G600" i="10"/>
  <c r="G584" i="10"/>
  <c r="G568" i="10"/>
  <c r="G552" i="10"/>
  <c r="G536" i="10"/>
  <c r="G520" i="10"/>
  <c r="G504" i="10"/>
  <c r="G488" i="10"/>
  <c r="G472" i="10"/>
  <c r="G456" i="10"/>
  <c r="G440" i="10"/>
  <c r="G424" i="10"/>
  <c r="G408" i="10"/>
  <c r="G392" i="10"/>
  <c r="G376" i="10"/>
  <c r="G360" i="10"/>
  <c r="G344" i="10"/>
  <c r="G328" i="10"/>
  <c r="G312" i="10"/>
  <c r="G296" i="10"/>
  <c r="G280" i="10"/>
  <c r="G264" i="10"/>
  <c r="G248" i="10"/>
  <c r="G232" i="10"/>
  <c r="G216" i="10"/>
  <c r="G200" i="10"/>
  <c r="G184" i="10"/>
  <c r="G168" i="10"/>
  <c r="G152" i="10"/>
  <c r="G136" i="10"/>
  <c r="G120" i="10"/>
  <c r="G104" i="10"/>
  <c r="G88" i="10"/>
  <c r="G72" i="10"/>
  <c r="G56" i="10"/>
  <c r="G40" i="10"/>
  <c r="G24" i="10"/>
  <c r="G8" i="10"/>
  <c r="G711" i="10"/>
  <c r="G695" i="10"/>
  <c r="G679" i="10"/>
  <c r="G663" i="10"/>
  <c r="G647" i="10"/>
  <c r="G631" i="10"/>
  <c r="G615" i="10"/>
  <c r="G599" i="10"/>
  <c r="G583" i="10"/>
  <c r="G567" i="10"/>
  <c r="G551" i="10"/>
  <c r="G535" i="10"/>
  <c r="G519" i="10"/>
  <c r="G503" i="10"/>
  <c r="G487" i="10"/>
  <c r="G471" i="10"/>
  <c r="G455" i="10"/>
  <c r="G439" i="10"/>
  <c r="G423" i="10"/>
  <c r="G407" i="10"/>
  <c r="G391" i="10"/>
  <c r="G375" i="10"/>
  <c r="G359" i="10"/>
  <c r="G343" i="10"/>
  <c r="G327" i="10"/>
  <c r="G311" i="10"/>
  <c r="G295" i="10"/>
  <c r="G279" i="10"/>
  <c r="G263" i="10"/>
  <c r="G247" i="10"/>
  <c r="G231" i="10"/>
  <c r="G215" i="10"/>
  <c r="G199" i="10"/>
  <c r="G183" i="10"/>
  <c r="G167" i="10"/>
  <c r="G151" i="10"/>
  <c r="G135" i="10"/>
  <c r="G119" i="10"/>
  <c r="G103" i="10"/>
  <c r="G87" i="10"/>
  <c r="G71" i="10"/>
  <c r="G55" i="10"/>
  <c r="G39" i="10"/>
  <c r="G23" i="10"/>
  <c r="G7" i="10"/>
  <c r="G662" i="10"/>
  <c r="G646" i="10"/>
  <c r="G630" i="10"/>
  <c r="G614" i="10"/>
  <c r="G598" i="10"/>
  <c r="G582" i="10"/>
  <c r="G566" i="10"/>
  <c r="G550" i="10"/>
  <c r="G534" i="10"/>
  <c r="G518" i="10"/>
  <c r="G502" i="10"/>
  <c r="G486" i="10"/>
  <c r="G470" i="10"/>
  <c r="G454" i="10"/>
  <c r="G438" i="10"/>
  <c r="G422" i="10"/>
  <c r="G406" i="10"/>
  <c r="G390" i="10"/>
  <c r="G374" i="10"/>
  <c r="G358" i="10"/>
  <c r="G342" i="10"/>
  <c r="G326" i="10"/>
  <c r="G310" i="10"/>
  <c r="G294" i="10"/>
  <c r="G278" i="10"/>
  <c r="G262" i="10"/>
  <c r="G246" i="10"/>
  <c r="G230" i="10"/>
  <c r="G214" i="10"/>
  <c r="G198" i="10"/>
  <c r="G182" i="10"/>
  <c r="G166" i="10"/>
  <c r="G150" i="10"/>
  <c r="G134" i="10"/>
  <c r="G118" i="10"/>
  <c r="G102" i="10"/>
  <c r="G86" i="10"/>
  <c r="G70" i="10"/>
  <c r="G54" i="10"/>
  <c r="G38" i="10"/>
  <c r="G22" i="10"/>
  <c r="G6" i="10"/>
  <c r="F658" i="10"/>
  <c r="G709" i="10"/>
  <c r="G693" i="10"/>
  <c r="G677" i="10"/>
  <c r="G661" i="10"/>
  <c r="G645" i="10"/>
  <c r="G629" i="10"/>
  <c r="G613" i="10"/>
  <c r="G597" i="10"/>
  <c r="G581" i="10"/>
  <c r="G565" i="10"/>
  <c r="G549" i="10"/>
  <c r="G533" i="10"/>
  <c r="G517" i="10"/>
  <c r="G501" i="10"/>
  <c r="G485" i="10"/>
  <c r="G469" i="10"/>
  <c r="G453" i="10"/>
  <c r="G437" i="10"/>
  <c r="G421" i="10"/>
  <c r="G405" i="10"/>
  <c r="G389" i="10"/>
  <c r="G373" i="10"/>
  <c r="G357" i="10"/>
  <c r="G341" i="10"/>
  <c r="G325" i="10"/>
  <c r="G309" i="10"/>
  <c r="G293" i="10"/>
  <c r="G277" i="10"/>
  <c r="G261" i="10"/>
  <c r="G245" i="10"/>
  <c r="G229" i="10"/>
  <c r="G213" i="10"/>
  <c r="G197" i="10"/>
  <c r="G181" i="10"/>
  <c r="G165" i="10"/>
  <c r="G149" i="10"/>
  <c r="G133" i="10"/>
  <c r="G117" i="10"/>
  <c r="G101" i="10"/>
  <c r="G85" i="10"/>
  <c r="G69" i="10"/>
  <c r="G53" i="10"/>
  <c r="G37" i="10"/>
  <c r="G21" i="10"/>
  <c r="G5" i="10"/>
  <c r="F530" i="10"/>
  <c r="G708" i="10"/>
  <c r="G692" i="10"/>
  <c r="G676" i="10"/>
  <c r="G660" i="10"/>
  <c r="G644" i="10"/>
  <c r="G628" i="10"/>
  <c r="G612" i="10"/>
  <c r="G596" i="10"/>
  <c r="G580" i="10"/>
  <c r="G564" i="10"/>
  <c r="G548" i="10"/>
  <c r="G532" i="10"/>
  <c r="G516" i="10"/>
  <c r="G500" i="10"/>
  <c r="G484" i="10"/>
  <c r="G468" i="10"/>
  <c r="G452" i="10"/>
  <c r="G436" i="10"/>
  <c r="G420" i="10"/>
  <c r="G404" i="10"/>
  <c r="G388" i="10"/>
  <c r="G372" i="10"/>
  <c r="G356" i="10"/>
  <c r="G340" i="10"/>
  <c r="G324" i="10"/>
  <c r="G308" i="10"/>
  <c r="G292" i="10"/>
  <c r="G276" i="10"/>
  <c r="G260" i="10"/>
  <c r="G244" i="10"/>
  <c r="G228" i="10"/>
  <c r="G212" i="10"/>
  <c r="G196" i="10"/>
  <c r="G180" i="10"/>
  <c r="G164" i="10"/>
  <c r="G148" i="10"/>
  <c r="G132" i="10"/>
  <c r="G116" i="10"/>
  <c r="G100" i="10"/>
  <c r="G84" i="10"/>
  <c r="G68" i="10"/>
  <c r="G52" i="10"/>
  <c r="G36" i="10"/>
  <c r="G20" i="10"/>
  <c r="G4" i="10"/>
  <c r="F402" i="10"/>
  <c r="G691" i="10"/>
  <c r="G675" i="10"/>
  <c r="G659" i="10"/>
  <c r="G643" i="10"/>
  <c r="G627" i="10"/>
  <c r="G611" i="10"/>
  <c r="G595" i="10"/>
  <c r="G579" i="10"/>
  <c r="G563" i="10"/>
  <c r="G547" i="10"/>
  <c r="G531" i="10"/>
  <c r="G515" i="10"/>
  <c r="G499" i="10"/>
  <c r="G483" i="10"/>
  <c r="G467" i="10"/>
  <c r="G451" i="10"/>
  <c r="G435" i="10"/>
  <c r="G419" i="10"/>
  <c r="G403" i="10"/>
  <c r="G387" i="10"/>
  <c r="G371" i="10"/>
  <c r="G355" i="10"/>
  <c r="G339" i="10"/>
  <c r="G323" i="10"/>
  <c r="G307" i="10"/>
  <c r="G291" i="10"/>
  <c r="G275" i="10"/>
  <c r="G259" i="10"/>
  <c r="G243" i="10"/>
  <c r="G227" i="10"/>
  <c r="G211" i="10"/>
  <c r="G195" i="10"/>
  <c r="G179" i="10"/>
  <c r="G163" i="10"/>
  <c r="G147" i="10"/>
  <c r="G131" i="10"/>
  <c r="G115" i="10"/>
  <c r="G99" i="10"/>
  <c r="G83" i="10"/>
  <c r="G67" i="10"/>
  <c r="G51" i="10"/>
  <c r="G35" i="10"/>
  <c r="G19" i="10"/>
  <c r="G3" i="10"/>
  <c r="F717" i="10"/>
  <c r="F648" i="10"/>
  <c r="F520" i="10"/>
  <c r="F392" i="10"/>
  <c r="F242" i="10"/>
  <c r="F712" i="10"/>
  <c r="F642" i="10"/>
  <c r="F514" i="10"/>
  <c r="F386" i="10"/>
  <c r="F226" i="10"/>
  <c r="F711" i="10"/>
  <c r="F632" i="10"/>
  <c r="F504" i="10"/>
  <c r="F376" i="10"/>
  <c r="F210" i="10"/>
  <c r="F710" i="10"/>
  <c r="F626" i="10"/>
  <c r="F498" i="10"/>
  <c r="F370" i="10"/>
  <c r="F194" i="10"/>
  <c r="F706" i="10"/>
  <c r="F616" i="10"/>
  <c r="F488" i="10"/>
  <c r="F360" i="10"/>
  <c r="F178" i="10"/>
  <c r="F705" i="10"/>
  <c r="F610" i="10"/>
  <c r="F482" i="10"/>
  <c r="F354" i="10"/>
  <c r="F162" i="10"/>
  <c r="F702" i="10"/>
  <c r="F600" i="10"/>
  <c r="F472" i="10"/>
  <c r="F344" i="10"/>
  <c r="F146" i="10"/>
  <c r="F701" i="10"/>
  <c r="F594" i="10"/>
  <c r="F466" i="10"/>
  <c r="F338" i="10"/>
  <c r="F130" i="10"/>
  <c r="F696" i="10"/>
  <c r="F584" i="10"/>
  <c r="F456" i="10"/>
  <c r="F328" i="10"/>
  <c r="F114" i="10"/>
  <c r="F690" i="10"/>
  <c r="F578" i="10"/>
  <c r="F450" i="10"/>
  <c r="F322" i="10"/>
  <c r="F98" i="10"/>
  <c r="F689" i="10"/>
  <c r="F568" i="10"/>
  <c r="F440" i="10"/>
  <c r="F312" i="10"/>
  <c r="F82" i="10"/>
  <c r="F680" i="10"/>
  <c r="F562" i="10"/>
  <c r="F434" i="10"/>
  <c r="F306" i="10"/>
  <c r="F66" i="10"/>
  <c r="F674" i="10"/>
  <c r="F552" i="10"/>
  <c r="F424" i="10"/>
  <c r="F296" i="10"/>
  <c r="F50" i="10"/>
  <c r="F673" i="10"/>
  <c r="F546" i="10"/>
  <c r="F418" i="10"/>
  <c r="F290" i="10"/>
  <c r="F34" i="10"/>
  <c r="F664" i="10"/>
  <c r="F536" i="10"/>
  <c r="F408" i="10"/>
  <c r="F274" i="10"/>
  <c r="F18" i="10"/>
  <c r="F657" i="10"/>
  <c r="F641" i="10"/>
  <c r="F625" i="10"/>
  <c r="F609" i="10"/>
  <c r="F593" i="10"/>
  <c r="F577" i="10"/>
  <c r="F561" i="10"/>
  <c r="F545" i="10"/>
  <c r="F529" i="10"/>
  <c r="F513" i="10"/>
  <c r="F497" i="10"/>
  <c r="F481" i="10"/>
  <c r="F465" i="10"/>
  <c r="F449" i="10"/>
  <c r="F433" i="10"/>
  <c r="F417" i="10"/>
  <c r="F401" i="10"/>
  <c r="F385" i="10"/>
  <c r="F369" i="10"/>
  <c r="F353" i="10"/>
  <c r="F337" i="10"/>
  <c r="F321" i="10"/>
  <c r="F305" i="10"/>
  <c r="F289" i="10"/>
  <c r="F273" i="10"/>
  <c r="F257" i="10"/>
  <c r="F241" i="10"/>
  <c r="F225" i="10"/>
  <c r="F209" i="10"/>
  <c r="F193" i="10"/>
  <c r="F177" i="10"/>
  <c r="F161" i="10"/>
  <c r="F145" i="10"/>
  <c r="F129" i="10"/>
  <c r="F113" i="10"/>
  <c r="F97" i="10"/>
  <c r="F81" i="10"/>
  <c r="F65" i="10"/>
  <c r="F49" i="10"/>
  <c r="F33" i="10"/>
  <c r="F17" i="10"/>
  <c r="F720" i="10"/>
  <c r="F704" i="10"/>
  <c r="F688" i="10"/>
  <c r="F672" i="10"/>
  <c r="F656" i="10"/>
  <c r="F640" i="10"/>
  <c r="F624" i="10"/>
  <c r="F608" i="10"/>
  <c r="F592" i="10"/>
  <c r="F576" i="10"/>
  <c r="F560" i="10"/>
  <c r="F544" i="10"/>
  <c r="F528" i="10"/>
  <c r="F512" i="10"/>
  <c r="F496" i="10"/>
  <c r="F480" i="10"/>
  <c r="F464" i="10"/>
  <c r="F448" i="10"/>
  <c r="F432" i="10"/>
  <c r="F416" i="10"/>
  <c r="F400" i="10"/>
  <c r="F384" i="10"/>
  <c r="F368" i="10"/>
  <c r="F352" i="10"/>
  <c r="F336" i="10"/>
  <c r="F320" i="10"/>
  <c r="F304" i="10"/>
  <c r="F288" i="10"/>
  <c r="F272" i="10"/>
  <c r="F256" i="10"/>
  <c r="F240" i="10"/>
  <c r="F224" i="10"/>
  <c r="F208" i="10"/>
  <c r="F192" i="10"/>
  <c r="F176" i="10"/>
  <c r="F160" i="10"/>
  <c r="F144" i="10"/>
  <c r="F128" i="10"/>
  <c r="F112" i="10"/>
  <c r="F96" i="10"/>
  <c r="F80" i="10"/>
  <c r="F64" i="10"/>
  <c r="F48" i="10"/>
  <c r="F32" i="10"/>
  <c r="F16" i="10"/>
  <c r="F719" i="10"/>
  <c r="F703" i="10"/>
  <c r="F687" i="10"/>
  <c r="F671" i="10"/>
  <c r="F655" i="10"/>
  <c r="F639" i="10"/>
  <c r="F623" i="10"/>
  <c r="F607" i="10"/>
  <c r="F591" i="10"/>
  <c r="F575" i="10"/>
  <c r="F559" i="10"/>
  <c r="F543" i="10"/>
  <c r="F527" i="10"/>
  <c r="F511" i="10"/>
  <c r="F495" i="10"/>
  <c r="F479" i="10"/>
  <c r="F463" i="10"/>
  <c r="F447" i="10"/>
  <c r="F431" i="10"/>
  <c r="F415" i="10"/>
  <c r="F399" i="10"/>
  <c r="F383" i="10"/>
  <c r="F367" i="10"/>
  <c r="F351" i="10"/>
  <c r="F335" i="10"/>
  <c r="F319" i="10"/>
  <c r="F303" i="10"/>
  <c r="F287" i="10"/>
  <c r="F271" i="10"/>
  <c r="F255" i="10"/>
  <c r="F239" i="10"/>
  <c r="F223" i="10"/>
  <c r="F207" i="10"/>
  <c r="F191" i="10"/>
  <c r="F175" i="10"/>
  <c r="F159" i="10"/>
  <c r="F143" i="10"/>
  <c r="F127" i="10"/>
  <c r="F111" i="10"/>
  <c r="F95" i="10"/>
  <c r="F79" i="10"/>
  <c r="F63" i="10"/>
  <c r="F47" i="10"/>
  <c r="F31" i="10"/>
  <c r="F15" i="10"/>
  <c r="F686" i="10"/>
  <c r="F670" i="10"/>
  <c r="F654" i="10"/>
  <c r="F638" i="10"/>
  <c r="F622" i="10"/>
  <c r="F606" i="10"/>
  <c r="F590" i="10"/>
  <c r="F574" i="10"/>
  <c r="F558" i="10"/>
  <c r="F542" i="10"/>
  <c r="F526" i="10"/>
  <c r="F510" i="10"/>
  <c r="F494" i="10"/>
  <c r="F478" i="10"/>
  <c r="F462" i="10"/>
  <c r="F446" i="10"/>
  <c r="F430" i="10"/>
  <c r="F414" i="10"/>
  <c r="F398" i="10"/>
  <c r="F382" i="10"/>
  <c r="F366" i="10"/>
  <c r="F350" i="10"/>
  <c r="F334" i="10"/>
  <c r="F318" i="10"/>
  <c r="F302" i="10"/>
  <c r="F286" i="10"/>
  <c r="F270" i="10"/>
  <c r="F254" i="10"/>
  <c r="F238" i="10"/>
  <c r="F222" i="10"/>
  <c r="F206" i="10"/>
  <c r="F190" i="10"/>
  <c r="F174" i="10"/>
  <c r="F158" i="10"/>
  <c r="F142" i="10"/>
  <c r="F126" i="10"/>
  <c r="F110" i="10"/>
  <c r="F94" i="10"/>
  <c r="F78" i="10"/>
  <c r="F62" i="10"/>
  <c r="F46" i="10"/>
  <c r="F30" i="10"/>
  <c r="F14" i="10"/>
  <c r="F685" i="10"/>
  <c r="F669" i="10"/>
  <c r="F653" i="10"/>
  <c r="F637" i="10"/>
  <c r="F621" i="10"/>
  <c r="F605" i="10"/>
  <c r="F589" i="10"/>
  <c r="F573" i="10"/>
  <c r="F557" i="10"/>
  <c r="F541" i="10"/>
  <c r="F525" i="10"/>
  <c r="F509" i="10"/>
  <c r="F493" i="10"/>
  <c r="F477" i="10"/>
  <c r="F461" i="10"/>
  <c r="F445" i="10"/>
  <c r="F429" i="10"/>
  <c r="F413" i="10"/>
  <c r="F397" i="10"/>
  <c r="F381" i="10"/>
  <c r="F365" i="10"/>
  <c r="F349" i="10"/>
  <c r="F333" i="10"/>
  <c r="F317" i="10"/>
  <c r="F301" i="10"/>
  <c r="F285" i="10"/>
  <c r="F269" i="10"/>
  <c r="F253" i="10"/>
  <c r="F237" i="10"/>
  <c r="F221" i="10"/>
  <c r="F205" i="10"/>
  <c r="F189" i="10"/>
  <c r="F173" i="10"/>
  <c r="F157" i="10"/>
  <c r="F141" i="10"/>
  <c r="F125" i="10"/>
  <c r="F109" i="10"/>
  <c r="F93" i="10"/>
  <c r="F77" i="10"/>
  <c r="F61" i="10"/>
  <c r="F45" i="10"/>
  <c r="F29" i="10"/>
  <c r="F13" i="10"/>
  <c r="F716" i="10"/>
  <c r="F700" i="10"/>
  <c r="F684" i="10"/>
  <c r="F668" i="10"/>
  <c r="F652" i="10"/>
  <c r="F636" i="10"/>
  <c r="F620" i="10"/>
  <c r="F604" i="10"/>
  <c r="F588" i="10"/>
  <c r="F572" i="10"/>
  <c r="F556" i="10"/>
  <c r="F540" i="10"/>
  <c r="F524" i="10"/>
  <c r="F508" i="10"/>
  <c r="F492" i="10"/>
  <c r="F476" i="10"/>
  <c r="F460" i="10"/>
  <c r="F444" i="10"/>
  <c r="F428" i="10"/>
  <c r="F412" i="10"/>
  <c r="F396" i="10"/>
  <c r="F380" i="10"/>
  <c r="F364" i="10"/>
  <c r="F348" i="10"/>
  <c r="F332" i="10"/>
  <c r="F316" i="10"/>
  <c r="F300" i="10"/>
  <c r="F284" i="10"/>
  <c r="F268" i="10"/>
  <c r="F252" i="10"/>
  <c r="F236" i="10"/>
  <c r="F220" i="10"/>
  <c r="F204" i="10"/>
  <c r="F188" i="10"/>
  <c r="F172" i="10"/>
  <c r="F156" i="10"/>
  <c r="F140" i="10"/>
  <c r="F124" i="10"/>
  <c r="F108" i="10"/>
  <c r="F92" i="10"/>
  <c r="F76" i="10"/>
  <c r="F60" i="10"/>
  <c r="F44" i="10"/>
  <c r="F28" i="10"/>
  <c r="F12" i="10"/>
  <c r="F715" i="10"/>
  <c r="F699" i="10"/>
  <c r="F683" i="10"/>
  <c r="F667" i="10"/>
  <c r="F651" i="10"/>
  <c r="F635" i="10"/>
  <c r="F619" i="10"/>
  <c r="F603" i="10"/>
  <c r="F587" i="10"/>
  <c r="F571" i="10"/>
  <c r="F555" i="10"/>
  <c r="F539" i="10"/>
  <c r="F523" i="10"/>
  <c r="F507" i="10"/>
  <c r="F491" i="10"/>
  <c r="F475" i="10"/>
  <c r="F459" i="10"/>
  <c r="F443" i="10"/>
  <c r="F427" i="10"/>
  <c r="F411" i="10"/>
  <c r="F395" i="10"/>
  <c r="F379" i="10"/>
  <c r="F363" i="10"/>
  <c r="F347" i="10"/>
  <c r="F331" i="10"/>
  <c r="F315" i="10"/>
  <c r="F299" i="10"/>
  <c r="F283" i="10"/>
  <c r="F267" i="10"/>
  <c r="F251" i="10"/>
  <c r="F235" i="10"/>
  <c r="F219" i="10"/>
  <c r="F203" i="10"/>
  <c r="F187" i="10"/>
  <c r="F171" i="10"/>
  <c r="F155" i="10"/>
  <c r="F139" i="10"/>
  <c r="F123" i="10"/>
  <c r="F107" i="10"/>
  <c r="F91" i="10"/>
  <c r="F75" i="10"/>
  <c r="F59" i="10"/>
  <c r="F43" i="10"/>
  <c r="F27" i="10"/>
  <c r="F11" i="10"/>
  <c r="F714" i="10"/>
  <c r="F698" i="10"/>
  <c r="F682" i="10"/>
  <c r="F666" i="10"/>
  <c r="F650" i="10"/>
  <c r="F634" i="10"/>
  <c r="F618" i="10"/>
  <c r="F602" i="10"/>
  <c r="F586" i="10"/>
  <c r="F570" i="10"/>
  <c r="F554" i="10"/>
  <c r="F538" i="10"/>
  <c r="F522" i="10"/>
  <c r="F506" i="10"/>
  <c r="F490" i="10"/>
  <c r="F474" i="10"/>
  <c r="F458" i="10"/>
  <c r="F442" i="10"/>
  <c r="F426" i="10"/>
  <c r="F410" i="10"/>
  <c r="F394" i="10"/>
  <c r="F378" i="10"/>
  <c r="F362" i="10"/>
  <c r="F346" i="10"/>
  <c r="F330" i="10"/>
  <c r="F314" i="10"/>
  <c r="F298" i="10"/>
  <c r="F282" i="10"/>
  <c r="F266" i="10"/>
  <c r="F250" i="10"/>
  <c r="F234" i="10"/>
  <c r="F218" i="10"/>
  <c r="F202" i="10"/>
  <c r="F186" i="10"/>
  <c r="F170" i="10"/>
  <c r="F154" i="10"/>
  <c r="F138" i="10"/>
  <c r="F122" i="10"/>
  <c r="F106" i="10"/>
  <c r="F90" i="10"/>
  <c r="F74" i="10"/>
  <c r="F58" i="10"/>
  <c r="F42" i="10"/>
  <c r="F26" i="10"/>
  <c r="F10" i="10"/>
  <c r="F713" i="10"/>
  <c r="F697" i="10"/>
  <c r="F681" i="10"/>
  <c r="F665" i="10"/>
  <c r="F649" i="10"/>
  <c r="F633" i="10"/>
  <c r="F617" i="10"/>
  <c r="F601" i="10"/>
  <c r="F585" i="10"/>
  <c r="F569" i="10"/>
  <c r="F553" i="10"/>
  <c r="F537" i="10"/>
  <c r="F521" i="10"/>
  <c r="F505" i="10"/>
  <c r="F489" i="10"/>
  <c r="F473" i="10"/>
  <c r="F457" i="10"/>
  <c r="F441" i="10"/>
  <c r="F425" i="10"/>
  <c r="F409" i="10"/>
  <c r="F393" i="10"/>
  <c r="F377" i="10"/>
  <c r="F361" i="10"/>
  <c r="F345" i="10"/>
  <c r="F329" i="10"/>
  <c r="F313" i="10"/>
  <c r="F297" i="10"/>
  <c r="F281" i="10"/>
  <c r="F265" i="10"/>
  <c r="F249" i="10"/>
  <c r="F233" i="10"/>
  <c r="F217" i="10"/>
  <c r="F201" i="10"/>
  <c r="F185" i="10"/>
  <c r="F169" i="10"/>
  <c r="F153" i="10"/>
  <c r="F137" i="10"/>
  <c r="F121" i="10"/>
  <c r="F105" i="10"/>
  <c r="F89" i="10"/>
  <c r="F73" i="10"/>
  <c r="F57" i="10"/>
  <c r="F41" i="10"/>
  <c r="F25" i="10"/>
  <c r="F9" i="10"/>
  <c r="F280" i="10"/>
  <c r="F264" i="10"/>
  <c r="F248" i="10"/>
  <c r="F232" i="10"/>
  <c r="F216" i="10"/>
  <c r="F200" i="10"/>
  <c r="F184" i="10"/>
  <c r="F168" i="10"/>
  <c r="F152" i="10"/>
  <c r="F136" i="10"/>
  <c r="F120" i="10"/>
  <c r="F104" i="10"/>
  <c r="F88" i="10"/>
  <c r="F72" i="10"/>
  <c r="F56" i="10"/>
  <c r="F40" i="10"/>
  <c r="F24" i="10"/>
  <c r="F8" i="10"/>
  <c r="F695" i="10"/>
  <c r="F679" i="10"/>
  <c r="F663" i="10"/>
  <c r="F647" i="10"/>
  <c r="F631" i="10"/>
  <c r="F615" i="10"/>
  <c r="F599" i="10"/>
  <c r="F583" i="10"/>
  <c r="F567" i="10"/>
  <c r="F551" i="10"/>
  <c r="F535" i="10"/>
  <c r="F519" i="10"/>
  <c r="F503" i="10"/>
  <c r="F487" i="10"/>
  <c r="F471" i="10"/>
  <c r="F455" i="10"/>
  <c r="F439" i="10"/>
  <c r="F423" i="10"/>
  <c r="F407" i="10"/>
  <c r="F391" i="10"/>
  <c r="F375" i="10"/>
  <c r="F359" i="10"/>
  <c r="F343" i="10"/>
  <c r="F327" i="10"/>
  <c r="F311" i="10"/>
  <c r="F295" i="10"/>
  <c r="F279" i="10"/>
  <c r="F263" i="10"/>
  <c r="F247" i="10"/>
  <c r="F231" i="10"/>
  <c r="F215" i="10"/>
  <c r="F199" i="10"/>
  <c r="F183" i="10"/>
  <c r="F167" i="10"/>
  <c r="F151" i="10"/>
  <c r="F135" i="10"/>
  <c r="F119" i="10"/>
  <c r="F103" i="10"/>
  <c r="F87" i="10"/>
  <c r="F71" i="10"/>
  <c r="F55" i="10"/>
  <c r="F39" i="10"/>
  <c r="F23" i="10"/>
  <c r="F7" i="10"/>
  <c r="F694" i="10"/>
  <c r="F678" i="10"/>
  <c r="F662" i="10"/>
  <c r="F646" i="10"/>
  <c r="F630" i="10"/>
  <c r="F614" i="10"/>
  <c r="F598" i="10"/>
  <c r="F582" i="10"/>
  <c r="F566" i="10"/>
  <c r="F550" i="10"/>
  <c r="F534" i="10"/>
  <c r="F518" i="10"/>
  <c r="F502" i="10"/>
  <c r="F486" i="10"/>
  <c r="F470" i="10"/>
  <c r="F454" i="10"/>
  <c r="F438" i="10"/>
  <c r="F422" i="10"/>
  <c r="F406" i="10"/>
  <c r="F390" i="10"/>
  <c r="F374" i="10"/>
  <c r="F358" i="10"/>
  <c r="F342" i="10"/>
  <c r="F326" i="10"/>
  <c r="F310" i="10"/>
  <c r="F294" i="10"/>
  <c r="F278" i="10"/>
  <c r="F262" i="10"/>
  <c r="F246" i="10"/>
  <c r="F230" i="10"/>
  <c r="F214" i="10"/>
  <c r="F198" i="10"/>
  <c r="F182" i="10"/>
  <c r="F166" i="10"/>
  <c r="F150" i="10"/>
  <c r="F134" i="10"/>
  <c r="F118" i="10"/>
  <c r="F102" i="10"/>
  <c r="F86" i="10"/>
  <c r="F70" i="10"/>
  <c r="F54" i="10"/>
  <c r="F38" i="10"/>
  <c r="F22" i="10"/>
  <c r="F6" i="10"/>
  <c r="F709" i="10"/>
  <c r="F693" i="10"/>
  <c r="F677" i="10"/>
  <c r="F661" i="10"/>
  <c r="F645" i="10"/>
  <c r="F629" i="10"/>
  <c r="F613" i="10"/>
  <c r="F597" i="10"/>
  <c r="F581" i="10"/>
  <c r="F565" i="10"/>
  <c r="F549" i="10"/>
  <c r="F533" i="10"/>
  <c r="F517" i="10"/>
  <c r="F501" i="10"/>
  <c r="F485" i="10"/>
  <c r="F469" i="10"/>
  <c r="F453" i="10"/>
  <c r="F437" i="10"/>
  <c r="F421" i="10"/>
  <c r="F405" i="10"/>
  <c r="F389" i="10"/>
  <c r="F373" i="10"/>
  <c r="F357" i="10"/>
  <c r="F341" i="10"/>
  <c r="F325" i="10"/>
  <c r="F309" i="10"/>
  <c r="F293" i="10"/>
  <c r="F277" i="10"/>
  <c r="F261" i="10"/>
  <c r="F245" i="10"/>
  <c r="F229" i="10"/>
  <c r="F213" i="10"/>
  <c r="F197" i="10"/>
  <c r="F181" i="10"/>
  <c r="F165" i="10"/>
  <c r="F149" i="10"/>
  <c r="F133" i="10"/>
  <c r="F117" i="10"/>
  <c r="F101" i="10"/>
  <c r="F85" i="10"/>
  <c r="F69" i="10"/>
  <c r="F53" i="10"/>
  <c r="F37" i="10"/>
  <c r="F21" i="10"/>
  <c r="F5" i="10"/>
  <c r="F708" i="10"/>
  <c r="F692" i="10"/>
  <c r="F676" i="10"/>
  <c r="F660" i="10"/>
  <c r="F644" i="10"/>
  <c r="F628" i="10"/>
  <c r="F612" i="10"/>
  <c r="F596" i="10"/>
  <c r="F580" i="10"/>
  <c r="F564" i="10"/>
  <c r="F548" i="10"/>
  <c r="F532" i="10"/>
  <c r="F516" i="10"/>
  <c r="F500" i="10"/>
  <c r="F484" i="10"/>
  <c r="F468" i="10"/>
  <c r="F452" i="10"/>
  <c r="F436" i="10"/>
  <c r="F420" i="10"/>
  <c r="F404" i="10"/>
  <c r="F388" i="10"/>
  <c r="F372" i="10"/>
  <c r="F356" i="10"/>
  <c r="F340" i="10"/>
  <c r="F324" i="10"/>
  <c r="F308" i="10"/>
  <c r="F292" i="10"/>
  <c r="F276" i="10"/>
  <c r="F260" i="10"/>
  <c r="F244" i="10"/>
  <c r="F228" i="10"/>
  <c r="F212" i="10"/>
  <c r="F196" i="10"/>
  <c r="F180" i="10"/>
  <c r="F164" i="10"/>
  <c r="F148" i="10"/>
  <c r="F132" i="10"/>
  <c r="F116" i="10"/>
  <c r="F100" i="10"/>
  <c r="F84" i="10"/>
  <c r="F68" i="10"/>
  <c r="F52" i="10"/>
  <c r="F36" i="10"/>
  <c r="F20" i="10"/>
  <c r="F4" i="10"/>
  <c r="F707" i="10"/>
  <c r="F691" i="10"/>
  <c r="F675" i="10"/>
  <c r="F659" i="10"/>
  <c r="F643" i="10"/>
  <c r="F627" i="10"/>
  <c r="F611" i="10"/>
  <c r="F595" i="10"/>
  <c r="F579" i="10"/>
  <c r="F563" i="10"/>
  <c r="F547" i="10"/>
  <c r="F531" i="10"/>
  <c r="F515" i="10"/>
  <c r="F499" i="10"/>
  <c r="F483" i="10"/>
  <c r="F467" i="10"/>
  <c r="F451" i="10"/>
  <c r="F435" i="10"/>
  <c r="F419" i="10"/>
  <c r="F403" i="10"/>
  <c r="F387" i="10"/>
  <c r="F371" i="10"/>
  <c r="F355" i="10"/>
  <c r="F339" i="10"/>
  <c r="F323" i="10"/>
  <c r="F307" i="10"/>
  <c r="F291" i="10"/>
  <c r="F275" i="10"/>
  <c r="F259" i="10"/>
  <c r="F243" i="10"/>
  <c r="F227" i="10"/>
  <c r="F211" i="10"/>
  <c r="F195" i="10"/>
  <c r="F179" i="10"/>
  <c r="F163" i="10"/>
  <c r="F147" i="10"/>
  <c r="F131" i="10"/>
  <c r="F115" i="10"/>
  <c r="F99" i="10"/>
  <c r="F83" i="10"/>
  <c r="F67" i="10"/>
  <c r="F51" i="10"/>
  <c r="F35" i="10"/>
  <c r="F19" i="10"/>
  <c r="F3" i="10"/>
  <c r="E498" i="10"/>
  <c r="E242" i="10"/>
  <c r="E482" i="10"/>
  <c r="E226" i="10"/>
  <c r="D712" i="10"/>
  <c r="E466" i="10"/>
  <c r="E210" i="10"/>
  <c r="E706" i="10"/>
  <c r="E450" i="10"/>
  <c r="E194" i="10"/>
  <c r="E690" i="10"/>
  <c r="E434" i="10"/>
  <c r="E178" i="10"/>
  <c r="E674" i="10"/>
  <c r="E418" i="10"/>
  <c r="E162" i="10"/>
  <c r="E658" i="10"/>
  <c r="E402" i="10"/>
  <c r="E146" i="10"/>
  <c r="E642" i="10"/>
  <c r="E386" i="10"/>
  <c r="E130" i="10"/>
  <c r="E626" i="10"/>
  <c r="E370" i="10"/>
  <c r="E114" i="10"/>
  <c r="E610" i="10"/>
  <c r="E354" i="10"/>
  <c r="E98" i="10"/>
  <c r="E594" i="10"/>
  <c r="E338" i="10"/>
  <c r="E82" i="10"/>
  <c r="E578" i="10"/>
  <c r="E322" i="10"/>
  <c r="E66" i="10"/>
  <c r="E562" i="10"/>
  <c r="E306" i="10"/>
  <c r="E50" i="10"/>
  <c r="E546" i="10"/>
  <c r="E290" i="10"/>
  <c r="E34" i="10"/>
  <c r="E530" i="10"/>
  <c r="E274" i="10"/>
  <c r="E18" i="10"/>
  <c r="E514" i="10"/>
  <c r="E258" i="10"/>
  <c r="F2" i="10"/>
  <c r="E705" i="10"/>
  <c r="E689" i="10"/>
  <c r="E673" i="10"/>
  <c r="E657" i="10"/>
  <c r="E641" i="10"/>
  <c r="E625" i="10"/>
  <c r="E609" i="10"/>
  <c r="E593" i="10"/>
  <c r="E577" i="10"/>
  <c r="E561" i="10"/>
  <c r="E545" i="10"/>
  <c r="E529" i="10"/>
  <c r="E513" i="10"/>
  <c r="E497" i="10"/>
  <c r="E481" i="10"/>
  <c r="E465" i="10"/>
  <c r="E449" i="10"/>
  <c r="E433" i="10"/>
  <c r="E417" i="10"/>
  <c r="E401" i="10"/>
  <c r="E385" i="10"/>
  <c r="E369" i="10"/>
  <c r="E353" i="10"/>
  <c r="E337" i="10"/>
  <c r="E321" i="10"/>
  <c r="E305" i="10"/>
  <c r="E289" i="10"/>
  <c r="E273" i="10"/>
  <c r="E257" i="10"/>
  <c r="E241" i="10"/>
  <c r="E225" i="10"/>
  <c r="E209" i="10"/>
  <c r="E193" i="10"/>
  <c r="E177" i="10"/>
  <c r="E161" i="10"/>
  <c r="E145" i="10"/>
  <c r="E129" i="10"/>
  <c r="E113" i="10"/>
  <c r="E97" i="10"/>
  <c r="E81" i="10"/>
  <c r="E65" i="10"/>
  <c r="E49" i="10"/>
  <c r="E33" i="10"/>
  <c r="E17" i="10"/>
  <c r="E720" i="10"/>
  <c r="E704" i="10"/>
  <c r="E688" i="10"/>
  <c r="E672" i="10"/>
  <c r="E656" i="10"/>
  <c r="E640" i="10"/>
  <c r="E624" i="10"/>
  <c r="E608" i="10"/>
  <c r="E592" i="10"/>
  <c r="E576" i="10"/>
  <c r="E560" i="10"/>
  <c r="E544" i="10"/>
  <c r="E528" i="10"/>
  <c r="E512" i="10"/>
  <c r="E496" i="10"/>
  <c r="E480" i="10"/>
  <c r="E464" i="10"/>
  <c r="E448" i="10"/>
  <c r="E432" i="10"/>
  <c r="E416" i="10"/>
  <c r="E400" i="10"/>
  <c r="E384" i="10"/>
  <c r="E368" i="10"/>
  <c r="E352" i="10"/>
  <c r="E336" i="10"/>
  <c r="E320" i="10"/>
  <c r="E304" i="10"/>
  <c r="E288" i="10"/>
  <c r="E272" i="10"/>
  <c r="E256" i="10"/>
  <c r="E240" i="10"/>
  <c r="E224" i="10"/>
  <c r="E208" i="10"/>
  <c r="E192" i="10"/>
  <c r="E176" i="10"/>
  <c r="E160" i="10"/>
  <c r="E144" i="10"/>
  <c r="E128" i="10"/>
  <c r="E112" i="10"/>
  <c r="E96" i="10"/>
  <c r="E80" i="10"/>
  <c r="E64" i="10"/>
  <c r="E48" i="10"/>
  <c r="E32" i="10"/>
  <c r="E16" i="10"/>
  <c r="E719" i="10"/>
  <c r="E703" i="10"/>
  <c r="E687" i="10"/>
  <c r="E671" i="10"/>
  <c r="E655" i="10"/>
  <c r="E639" i="10"/>
  <c r="E623" i="10"/>
  <c r="E607" i="10"/>
  <c r="E591" i="10"/>
  <c r="E575" i="10"/>
  <c r="E559" i="10"/>
  <c r="E543" i="10"/>
  <c r="E527" i="10"/>
  <c r="E511" i="10"/>
  <c r="E495" i="10"/>
  <c r="E479" i="10"/>
  <c r="E463" i="10"/>
  <c r="E447" i="10"/>
  <c r="E431" i="10"/>
  <c r="E415" i="10"/>
  <c r="E399" i="10"/>
  <c r="E383" i="10"/>
  <c r="E367" i="10"/>
  <c r="E351" i="10"/>
  <c r="E335" i="10"/>
  <c r="E319" i="10"/>
  <c r="E303" i="10"/>
  <c r="E287" i="10"/>
  <c r="E271" i="10"/>
  <c r="E255" i="10"/>
  <c r="E239" i="10"/>
  <c r="E223" i="10"/>
  <c r="E207" i="10"/>
  <c r="E191" i="10"/>
  <c r="E175" i="10"/>
  <c r="E159" i="10"/>
  <c r="E143" i="10"/>
  <c r="E127" i="10"/>
  <c r="E111" i="10"/>
  <c r="E95" i="10"/>
  <c r="E79" i="10"/>
  <c r="E63" i="10"/>
  <c r="E47" i="10"/>
  <c r="E31" i="10"/>
  <c r="E15" i="10"/>
  <c r="E718" i="10"/>
  <c r="E702" i="10"/>
  <c r="E686" i="10"/>
  <c r="E670" i="10"/>
  <c r="E654" i="10"/>
  <c r="E638" i="10"/>
  <c r="E622" i="10"/>
  <c r="E606" i="10"/>
  <c r="E590" i="10"/>
  <c r="E574" i="10"/>
  <c r="E558" i="10"/>
  <c r="E542" i="10"/>
  <c r="E526" i="10"/>
  <c r="E510" i="10"/>
  <c r="E494" i="10"/>
  <c r="E478" i="10"/>
  <c r="E462" i="10"/>
  <c r="E446" i="10"/>
  <c r="E430" i="10"/>
  <c r="E414" i="10"/>
  <c r="E398" i="10"/>
  <c r="E382" i="10"/>
  <c r="E366" i="10"/>
  <c r="E350" i="10"/>
  <c r="E334" i="10"/>
  <c r="E318" i="10"/>
  <c r="E302" i="10"/>
  <c r="E286" i="10"/>
  <c r="E270" i="10"/>
  <c r="E254" i="10"/>
  <c r="E238" i="10"/>
  <c r="E222" i="10"/>
  <c r="E206" i="10"/>
  <c r="E190" i="10"/>
  <c r="E174" i="10"/>
  <c r="E158" i="10"/>
  <c r="E142" i="10"/>
  <c r="E126" i="10"/>
  <c r="E110" i="10"/>
  <c r="E94" i="10"/>
  <c r="E78" i="10"/>
  <c r="E62" i="10"/>
  <c r="E46" i="10"/>
  <c r="E30" i="10"/>
  <c r="E14" i="10"/>
  <c r="E717" i="10"/>
  <c r="E701" i="10"/>
  <c r="E685" i="10"/>
  <c r="E669" i="10"/>
  <c r="E653" i="10"/>
  <c r="E637" i="10"/>
  <c r="E621" i="10"/>
  <c r="E605" i="10"/>
  <c r="E589" i="10"/>
  <c r="E573" i="10"/>
  <c r="E557" i="10"/>
  <c r="E541" i="10"/>
  <c r="E525" i="10"/>
  <c r="E509" i="10"/>
  <c r="E493" i="10"/>
  <c r="E477" i="10"/>
  <c r="E461" i="10"/>
  <c r="E445" i="10"/>
  <c r="E429" i="10"/>
  <c r="E413" i="10"/>
  <c r="E397" i="10"/>
  <c r="E381" i="10"/>
  <c r="E365" i="10"/>
  <c r="E349" i="10"/>
  <c r="E333" i="10"/>
  <c r="E317" i="10"/>
  <c r="E301" i="10"/>
  <c r="E285" i="10"/>
  <c r="E269" i="10"/>
  <c r="E253" i="10"/>
  <c r="E237" i="10"/>
  <c r="E221" i="10"/>
  <c r="E205" i="10"/>
  <c r="E189" i="10"/>
  <c r="E173" i="10"/>
  <c r="E157" i="10"/>
  <c r="E141" i="10"/>
  <c r="E125" i="10"/>
  <c r="E109" i="10"/>
  <c r="E93" i="10"/>
  <c r="E77" i="10"/>
  <c r="E61" i="10"/>
  <c r="E45" i="10"/>
  <c r="E29" i="10"/>
  <c r="E13" i="10"/>
  <c r="E716" i="10"/>
  <c r="E700" i="10"/>
  <c r="E684" i="10"/>
  <c r="E668" i="10"/>
  <c r="E652" i="10"/>
  <c r="E636" i="10"/>
  <c r="E620" i="10"/>
  <c r="E604" i="10"/>
  <c r="E588" i="10"/>
  <c r="E572" i="10"/>
  <c r="E556" i="10"/>
  <c r="E540" i="10"/>
  <c r="E524" i="10"/>
  <c r="E508" i="10"/>
  <c r="E492" i="10"/>
  <c r="E476" i="10"/>
  <c r="E460" i="10"/>
  <c r="E444" i="10"/>
  <c r="E428" i="10"/>
  <c r="E412" i="10"/>
  <c r="E396" i="10"/>
  <c r="E380" i="10"/>
  <c r="E364" i="10"/>
  <c r="E348" i="10"/>
  <c r="E332" i="10"/>
  <c r="E316" i="10"/>
  <c r="E300" i="10"/>
  <c r="E284" i="10"/>
  <c r="E268" i="10"/>
  <c r="E252" i="10"/>
  <c r="E236" i="10"/>
  <c r="E220" i="10"/>
  <c r="E204" i="10"/>
  <c r="E188" i="10"/>
  <c r="E172" i="10"/>
  <c r="E156" i="10"/>
  <c r="E140" i="10"/>
  <c r="E124" i="10"/>
  <c r="E108" i="10"/>
  <c r="E92" i="10"/>
  <c r="E76" i="10"/>
  <c r="E60" i="10"/>
  <c r="E44" i="10"/>
  <c r="E28" i="10"/>
  <c r="E12" i="10"/>
  <c r="E715" i="10"/>
  <c r="E699" i="10"/>
  <c r="E683" i="10"/>
  <c r="E667" i="10"/>
  <c r="E651" i="10"/>
  <c r="E635" i="10"/>
  <c r="E619" i="10"/>
  <c r="E603" i="10"/>
  <c r="E587" i="10"/>
  <c r="E571" i="10"/>
  <c r="E555" i="10"/>
  <c r="E539" i="10"/>
  <c r="E523" i="10"/>
  <c r="E507" i="10"/>
  <c r="E491" i="10"/>
  <c r="E475" i="10"/>
  <c r="E459" i="10"/>
  <c r="E443" i="10"/>
  <c r="E427" i="10"/>
  <c r="E411" i="10"/>
  <c r="E395" i="10"/>
  <c r="E379" i="10"/>
  <c r="E363" i="10"/>
  <c r="E347" i="10"/>
  <c r="E331" i="10"/>
  <c r="E315" i="10"/>
  <c r="E299" i="10"/>
  <c r="E283" i="10"/>
  <c r="E267" i="10"/>
  <c r="E251" i="10"/>
  <c r="E235" i="10"/>
  <c r="E219" i="10"/>
  <c r="E203" i="10"/>
  <c r="E187" i="10"/>
  <c r="E171" i="10"/>
  <c r="E155" i="10"/>
  <c r="E139" i="10"/>
  <c r="E123" i="10"/>
  <c r="E107" i="10"/>
  <c r="E91" i="10"/>
  <c r="E75" i="10"/>
  <c r="E59" i="10"/>
  <c r="E43" i="10"/>
  <c r="E27" i="10"/>
  <c r="E11" i="10"/>
  <c r="E714" i="10"/>
  <c r="E698" i="10"/>
  <c r="E682" i="10"/>
  <c r="E666" i="10"/>
  <c r="E650" i="10"/>
  <c r="E634" i="10"/>
  <c r="E618" i="10"/>
  <c r="E602" i="10"/>
  <c r="E586" i="10"/>
  <c r="E570" i="10"/>
  <c r="E554" i="10"/>
  <c r="E538" i="10"/>
  <c r="E522" i="10"/>
  <c r="E506" i="10"/>
  <c r="E490" i="10"/>
  <c r="E474" i="10"/>
  <c r="E458" i="10"/>
  <c r="E442" i="10"/>
  <c r="E426" i="10"/>
  <c r="E410" i="10"/>
  <c r="E394" i="10"/>
  <c r="E378" i="10"/>
  <c r="E362" i="10"/>
  <c r="E346" i="10"/>
  <c r="E330" i="10"/>
  <c r="E314" i="10"/>
  <c r="E298" i="10"/>
  <c r="E282" i="10"/>
  <c r="E266" i="10"/>
  <c r="E250" i="10"/>
  <c r="E234" i="10"/>
  <c r="E218" i="10"/>
  <c r="E202" i="10"/>
  <c r="E186" i="10"/>
  <c r="E170" i="10"/>
  <c r="E154" i="10"/>
  <c r="E138" i="10"/>
  <c r="E122" i="10"/>
  <c r="E106" i="10"/>
  <c r="E90" i="10"/>
  <c r="E74" i="10"/>
  <c r="E58" i="10"/>
  <c r="E42" i="10"/>
  <c r="E26" i="10"/>
  <c r="E10" i="10"/>
  <c r="E713" i="10"/>
  <c r="E697" i="10"/>
  <c r="E681" i="10"/>
  <c r="E665" i="10"/>
  <c r="E649" i="10"/>
  <c r="E633" i="10"/>
  <c r="E617" i="10"/>
  <c r="E601" i="10"/>
  <c r="E585" i="10"/>
  <c r="E569" i="10"/>
  <c r="E553" i="10"/>
  <c r="E537" i="10"/>
  <c r="E521" i="10"/>
  <c r="E505" i="10"/>
  <c r="E489" i="10"/>
  <c r="E473" i="10"/>
  <c r="E457" i="10"/>
  <c r="E441" i="10"/>
  <c r="E425" i="10"/>
  <c r="E409" i="10"/>
  <c r="E393" i="10"/>
  <c r="E377" i="10"/>
  <c r="E361" i="10"/>
  <c r="E345" i="10"/>
  <c r="E329" i="10"/>
  <c r="E313" i="10"/>
  <c r="E297" i="10"/>
  <c r="E281" i="10"/>
  <c r="E265" i="10"/>
  <c r="E249" i="10"/>
  <c r="E233" i="10"/>
  <c r="E217" i="10"/>
  <c r="E201" i="10"/>
  <c r="E185" i="10"/>
  <c r="E169" i="10"/>
  <c r="E153" i="10"/>
  <c r="E137" i="10"/>
  <c r="E121" i="10"/>
  <c r="E105" i="10"/>
  <c r="E89" i="10"/>
  <c r="E73" i="10"/>
  <c r="E57" i="10"/>
  <c r="E41" i="10"/>
  <c r="E25" i="10"/>
  <c r="E9" i="10"/>
  <c r="E712" i="10"/>
  <c r="E696" i="10"/>
  <c r="E680" i="10"/>
  <c r="E664" i="10"/>
  <c r="E648" i="10"/>
  <c r="E632" i="10"/>
  <c r="E616" i="10"/>
  <c r="E600" i="10"/>
  <c r="E584" i="10"/>
  <c r="E568" i="10"/>
  <c r="E552" i="10"/>
  <c r="E536" i="10"/>
  <c r="E520" i="10"/>
  <c r="E504" i="10"/>
  <c r="E488" i="10"/>
  <c r="E472" i="10"/>
  <c r="E456" i="10"/>
  <c r="E440" i="10"/>
  <c r="E424" i="10"/>
  <c r="E408" i="10"/>
  <c r="E392" i="10"/>
  <c r="E376" i="10"/>
  <c r="E360" i="10"/>
  <c r="E344" i="10"/>
  <c r="E328" i="10"/>
  <c r="E312" i="10"/>
  <c r="E296" i="10"/>
  <c r="E280" i="10"/>
  <c r="E264" i="10"/>
  <c r="E248" i="10"/>
  <c r="E232" i="10"/>
  <c r="E216" i="10"/>
  <c r="E200" i="10"/>
  <c r="E184" i="10"/>
  <c r="E168" i="10"/>
  <c r="E152" i="10"/>
  <c r="E136" i="10"/>
  <c r="E120" i="10"/>
  <c r="E104" i="10"/>
  <c r="E88" i="10"/>
  <c r="E72" i="10"/>
  <c r="E56" i="10"/>
  <c r="E40" i="10"/>
  <c r="E24" i="10"/>
  <c r="E8" i="10"/>
  <c r="E711" i="10"/>
  <c r="E695" i="10"/>
  <c r="E679" i="10"/>
  <c r="E663" i="10"/>
  <c r="E647" i="10"/>
  <c r="E631" i="10"/>
  <c r="E615" i="10"/>
  <c r="E599" i="10"/>
  <c r="E583" i="10"/>
  <c r="E567" i="10"/>
  <c r="E551" i="10"/>
  <c r="E535" i="10"/>
  <c r="E519" i="10"/>
  <c r="E503" i="10"/>
  <c r="E487" i="10"/>
  <c r="E471" i="10"/>
  <c r="E455" i="10"/>
  <c r="E439" i="10"/>
  <c r="E423" i="10"/>
  <c r="E407" i="10"/>
  <c r="E391" i="10"/>
  <c r="E375" i="10"/>
  <c r="E359" i="10"/>
  <c r="E343" i="10"/>
  <c r="E327" i="10"/>
  <c r="E311" i="10"/>
  <c r="E295" i="10"/>
  <c r="E279" i="10"/>
  <c r="E263" i="10"/>
  <c r="E247" i="10"/>
  <c r="E231" i="10"/>
  <c r="E215" i="10"/>
  <c r="E199" i="10"/>
  <c r="E183" i="10"/>
  <c r="E167" i="10"/>
  <c r="E151" i="10"/>
  <c r="E135" i="10"/>
  <c r="E119" i="10"/>
  <c r="E103" i="10"/>
  <c r="E87" i="10"/>
  <c r="E71" i="10"/>
  <c r="E55" i="10"/>
  <c r="E39" i="10"/>
  <c r="E23" i="10"/>
  <c r="E7" i="10"/>
  <c r="E710" i="10"/>
  <c r="E694" i="10"/>
  <c r="E678" i="10"/>
  <c r="E662" i="10"/>
  <c r="E646" i="10"/>
  <c r="E630" i="10"/>
  <c r="E614" i="10"/>
  <c r="E598" i="10"/>
  <c r="E582" i="10"/>
  <c r="E566" i="10"/>
  <c r="E550" i="10"/>
  <c r="E534" i="10"/>
  <c r="E518" i="10"/>
  <c r="E502" i="10"/>
  <c r="E486" i="10"/>
  <c r="E470" i="10"/>
  <c r="E454" i="10"/>
  <c r="E438" i="10"/>
  <c r="E422" i="10"/>
  <c r="E406" i="10"/>
  <c r="E390" i="10"/>
  <c r="E374" i="10"/>
  <c r="E358" i="10"/>
  <c r="E342" i="10"/>
  <c r="E326" i="10"/>
  <c r="E310" i="10"/>
  <c r="E294" i="10"/>
  <c r="E278" i="10"/>
  <c r="E262" i="10"/>
  <c r="E246" i="10"/>
  <c r="E230" i="10"/>
  <c r="E214" i="10"/>
  <c r="E198" i="10"/>
  <c r="E182" i="10"/>
  <c r="E166" i="10"/>
  <c r="E150" i="10"/>
  <c r="E134" i="10"/>
  <c r="E118" i="10"/>
  <c r="E102" i="10"/>
  <c r="E86" i="10"/>
  <c r="E70" i="10"/>
  <c r="E54" i="10"/>
  <c r="E38" i="10"/>
  <c r="E22" i="10"/>
  <c r="E6" i="10"/>
  <c r="E709" i="10"/>
  <c r="E693" i="10"/>
  <c r="E677" i="10"/>
  <c r="E661" i="10"/>
  <c r="E645" i="10"/>
  <c r="E629" i="10"/>
  <c r="E613" i="10"/>
  <c r="E597" i="10"/>
  <c r="E581" i="10"/>
  <c r="E565" i="10"/>
  <c r="E549" i="10"/>
  <c r="E533" i="10"/>
  <c r="E517" i="10"/>
  <c r="E501" i="10"/>
  <c r="E485" i="10"/>
  <c r="E469" i="10"/>
  <c r="E453" i="10"/>
  <c r="E437" i="10"/>
  <c r="E421" i="10"/>
  <c r="E405" i="10"/>
  <c r="E389" i="10"/>
  <c r="E373" i="10"/>
  <c r="E357" i="10"/>
  <c r="E341" i="10"/>
  <c r="E325" i="10"/>
  <c r="E309" i="10"/>
  <c r="E293" i="10"/>
  <c r="E277" i="10"/>
  <c r="E261" i="10"/>
  <c r="E245" i="10"/>
  <c r="E229" i="10"/>
  <c r="E213" i="10"/>
  <c r="E197" i="10"/>
  <c r="E181" i="10"/>
  <c r="E165" i="10"/>
  <c r="E149" i="10"/>
  <c r="E133" i="10"/>
  <c r="E117" i="10"/>
  <c r="E101" i="10"/>
  <c r="E85" i="10"/>
  <c r="E69" i="10"/>
  <c r="E53" i="10"/>
  <c r="E37" i="10"/>
  <c r="E21" i="10"/>
  <c r="E5" i="10"/>
  <c r="E708" i="10"/>
  <c r="E692" i="10"/>
  <c r="E676" i="10"/>
  <c r="E660" i="10"/>
  <c r="E644" i="10"/>
  <c r="E628" i="10"/>
  <c r="E612" i="10"/>
  <c r="E596" i="10"/>
  <c r="E580" i="10"/>
  <c r="E564" i="10"/>
  <c r="E548" i="10"/>
  <c r="E532" i="10"/>
  <c r="E516" i="10"/>
  <c r="E500" i="10"/>
  <c r="E484" i="10"/>
  <c r="E468" i="10"/>
  <c r="E452" i="10"/>
  <c r="E436" i="10"/>
  <c r="E420" i="10"/>
  <c r="E404" i="10"/>
  <c r="E388" i="10"/>
  <c r="E372" i="10"/>
  <c r="E356" i="10"/>
  <c r="E340" i="10"/>
  <c r="E324" i="10"/>
  <c r="E308" i="10"/>
  <c r="E292" i="10"/>
  <c r="E276" i="10"/>
  <c r="E260" i="10"/>
  <c r="E244" i="10"/>
  <c r="E228" i="10"/>
  <c r="E212" i="10"/>
  <c r="E196" i="10"/>
  <c r="E180" i="10"/>
  <c r="E164" i="10"/>
  <c r="E148" i="10"/>
  <c r="E132" i="10"/>
  <c r="E116" i="10"/>
  <c r="E100" i="10"/>
  <c r="E84" i="10"/>
  <c r="E68" i="10"/>
  <c r="E52" i="10"/>
  <c r="E36" i="10"/>
  <c r="E20" i="10"/>
  <c r="E4" i="10"/>
  <c r="E707" i="10"/>
  <c r="E691" i="10"/>
  <c r="E675" i="10"/>
  <c r="E659" i="10"/>
  <c r="E643" i="10"/>
  <c r="E627" i="10"/>
  <c r="E611" i="10"/>
  <c r="E595" i="10"/>
  <c r="E579" i="10"/>
  <c r="E563" i="10"/>
  <c r="E547" i="10"/>
  <c r="E531" i="10"/>
  <c r="E515" i="10"/>
  <c r="E499" i="10"/>
  <c r="E483" i="10"/>
  <c r="E467" i="10"/>
  <c r="E451" i="10"/>
  <c r="E435" i="10"/>
  <c r="E419" i="10"/>
  <c r="E403" i="10"/>
  <c r="E387" i="10"/>
  <c r="E371" i="10"/>
  <c r="E355" i="10"/>
  <c r="E339" i="10"/>
  <c r="E323" i="10"/>
  <c r="E307" i="10"/>
  <c r="E291" i="10"/>
  <c r="E275" i="10"/>
  <c r="E259" i="10"/>
  <c r="E243" i="10"/>
  <c r="E227" i="10"/>
  <c r="E211" i="10"/>
  <c r="E195" i="10"/>
  <c r="E179" i="10"/>
  <c r="E163" i="10"/>
  <c r="E147" i="10"/>
  <c r="E131" i="10"/>
  <c r="E115" i="10"/>
  <c r="E99" i="10"/>
  <c r="E83" i="10"/>
  <c r="E67" i="10"/>
  <c r="E51" i="10"/>
  <c r="E35" i="10"/>
  <c r="E19" i="10"/>
  <c r="E3" i="10"/>
  <c r="D498" i="10"/>
  <c r="D242" i="10"/>
  <c r="D718" i="10"/>
  <c r="D482" i="10"/>
  <c r="D226" i="10"/>
  <c r="D706" i="10"/>
  <c r="D450" i="10"/>
  <c r="D194" i="10"/>
  <c r="D690" i="10"/>
  <c r="D434" i="10"/>
  <c r="D178" i="10"/>
  <c r="D466" i="10"/>
  <c r="D674" i="10"/>
  <c r="D418" i="10"/>
  <c r="D162" i="10"/>
  <c r="D210" i="10"/>
  <c r="D658" i="10"/>
  <c r="D402" i="10"/>
  <c r="D146" i="10"/>
  <c r="D642" i="10"/>
  <c r="D386" i="10"/>
  <c r="D130" i="10"/>
  <c r="D626" i="10"/>
  <c r="D370" i="10"/>
  <c r="D114" i="10"/>
  <c r="D610" i="10"/>
  <c r="D354" i="10"/>
  <c r="D98" i="10"/>
  <c r="D594" i="10"/>
  <c r="D338" i="10"/>
  <c r="D82" i="10"/>
  <c r="D578" i="10"/>
  <c r="D322" i="10"/>
  <c r="D66" i="10"/>
  <c r="D562" i="10"/>
  <c r="D306" i="10"/>
  <c r="D50" i="10"/>
  <c r="D546" i="10"/>
  <c r="D290" i="10"/>
  <c r="D34" i="10"/>
  <c r="D530" i="10"/>
  <c r="D274" i="10"/>
  <c r="D18" i="10"/>
  <c r="D514" i="10"/>
  <c r="D258" i="10"/>
  <c r="E2" i="10"/>
  <c r="D705" i="10"/>
  <c r="D689" i="10"/>
  <c r="D673" i="10"/>
  <c r="D657" i="10"/>
  <c r="D641" i="10"/>
  <c r="D625" i="10"/>
  <c r="D609" i="10"/>
  <c r="D593" i="10"/>
  <c r="D577" i="10"/>
  <c r="D561" i="10"/>
  <c r="D545" i="10"/>
  <c r="D529" i="10"/>
  <c r="D513" i="10"/>
  <c r="D497" i="10"/>
  <c r="D481" i="10"/>
  <c r="D465" i="10"/>
  <c r="D449" i="10"/>
  <c r="D433" i="10"/>
  <c r="D417" i="10"/>
  <c r="D401" i="10"/>
  <c r="D385" i="10"/>
  <c r="D369" i="10"/>
  <c r="D353" i="10"/>
  <c r="D337" i="10"/>
  <c r="D321" i="10"/>
  <c r="D305" i="10"/>
  <c r="D289" i="10"/>
  <c r="D273" i="10"/>
  <c r="D257" i="10"/>
  <c r="D241" i="10"/>
  <c r="D225" i="10"/>
  <c r="D209" i="10"/>
  <c r="D193" i="10"/>
  <c r="D177" i="10"/>
  <c r="D161" i="10"/>
  <c r="D145" i="10"/>
  <c r="D129" i="10"/>
  <c r="D113" i="10"/>
  <c r="D97" i="10"/>
  <c r="D81" i="10"/>
  <c r="D65" i="10"/>
  <c r="D49" i="10"/>
  <c r="D33" i="10"/>
  <c r="D17" i="10"/>
  <c r="D720" i="10"/>
  <c r="D704" i="10"/>
  <c r="D688" i="10"/>
  <c r="D672" i="10"/>
  <c r="D656" i="10"/>
  <c r="D640" i="10"/>
  <c r="D624" i="10"/>
  <c r="D608" i="10"/>
  <c r="D592" i="10"/>
  <c r="D576" i="10"/>
  <c r="D560" i="10"/>
  <c r="D544" i="10"/>
  <c r="D528" i="10"/>
  <c r="D512" i="10"/>
  <c r="D496" i="10"/>
  <c r="D480" i="10"/>
  <c r="D464" i="10"/>
  <c r="D448" i="10"/>
  <c r="D432" i="10"/>
  <c r="D416" i="10"/>
  <c r="D400" i="10"/>
  <c r="D384" i="10"/>
  <c r="D368" i="10"/>
  <c r="D352" i="10"/>
  <c r="D336" i="10"/>
  <c r="D320" i="10"/>
  <c r="D304" i="10"/>
  <c r="D288" i="10"/>
  <c r="D272" i="10"/>
  <c r="D256" i="10"/>
  <c r="D240" i="10"/>
  <c r="D224" i="10"/>
  <c r="D208" i="10"/>
  <c r="D192" i="10"/>
  <c r="D176" i="10"/>
  <c r="D160" i="10"/>
  <c r="D144" i="10"/>
  <c r="D128" i="10"/>
  <c r="D112" i="10"/>
  <c r="D96" i="10"/>
  <c r="D80" i="10"/>
  <c r="D64" i="10"/>
  <c r="D48" i="10"/>
  <c r="D32" i="10"/>
  <c r="D16" i="10"/>
  <c r="D719" i="10"/>
  <c r="D703" i="10"/>
  <c r="D687" i="10"/>
  <c r="D671" i="10"/>
  <c r="D655" i="10"/>
  <c r="D639" i="10"/>
  <c r="D623" i="10"/>
  <c r="D607" i="10"/>
  <c r="D591" i="10"/>
  <c r="D575" i="10"/>
  <c r="D559" i="10"/>
  <c r="D543" i="10"/>
  <c r="D527" i="10"/>
  <c r="D511" i="10"/>
  <c r="D495" i="10"/>
  <c r="D479" i="10"/>
  <c r="D463" i="10"/>
  <c r="D447" i="10"/>
  <c r="D431" i="10"/>
  <c r="D415" i="10"/>
  <c r="D399" i="10"/>
  <c r="D383" i="10"/>
  <c r="D367" i="10"/>
  <c r="D351" i="10"/>
  <c r="D335" i="10"/>
  <c r="D319" i="10"/>
  <c r="D303" i="10"/>
  <c r="D287" i="10"/>
  <c r="D271" i="10"/>
  <c r="D255" i="10"/>
  <c r="D239" i="10"/>
  <c r="D223" i="10"/>
  <c r="D207" i="10"/>
  <c r="D191" i="10"/>
  <c r="D175" i="10"/>
  <c r="D159" i="10"/>
  <c r="D143" i="10"/>
  <c r="D127" i="10"/>
  <c r="D111" i="10"/>
  <c r="D95" i="10"/>
  <c r="D79" i="10"/>
  <c r="D63" i="10"/>
  <c r="D47" i="10"/>
  <c r="D31" i="10"/>
  <c r="D15" i="10"/>
  <c r="D702" i="10"/>
  <c r="D686" i="10"/>
  <c r="D670" i="10"/>
  <c r="D654" i="10"/>
  <c r="D638" i="10"/>
  <c r="D622" i="10"/>
  <c r="D606" i="10"/>
  <c r="D590" i="10"/>
  <c r="D574" i="10"/>
  <c r="D558" i="10"/>
  <c r="D542" i="10"/>
  <c r="D526" i="10"/>
  <c r="D510" i="10"/>
  <c r="D494" i="10"/>
  <c r="D478" i="10"/>
  <c r="D462" i="10"/>
  <c r="D446" i="10"/>
  <c r="D430" i="10"/>
  <c r="D414" i="10"/>
  <c r="D398" i="10"/>
  <c r="D382" i="10"/>
  <c r="D366" i="10"/>
  <c r="D350" i="10"/>
  <c r="D334" i="10"/>
  <c r="D318" i="10"/>
  <c r="D302" i="10"/>
  <c r="D286" i="10"/>
  <c r="D270" i="10"/>
  <c r="D254" i="10"/>
  <c r="D238" i="10"/>
  <c r="D222" i="10"/>
  <c r="D206" i="10"/>
  <c r="D190" i="10"/>
  <c r="D174" i="10"/>
  <c r="D158" i="10"/>
  <c r="D142" i="10"/>
  <c r="D126" i="10"/>
  <c r="D110" i="10"/>
  <c r="D94" i="10"/>
  <c r="D78" i="10"/>
  <c r="D62" i="10"/>
  <c r="D46" i="10"/>
  <c r="D30" i="10"/>
  <c r="D14" i="10"/>
  <c r="D717" i="10"/>
  <c r="D701" i="10"/>
  <c r="D685" i="10"/>
  <c r="D669" i="10"/>
  <c r="D653" i="10"/>
  <c r="D637" i="10"/>
  <c r="D621" i="10"/>
  <c r="D605" i="10"/>
  <c r="D589" i="10"/>
  <c r="D573" i="10"/>
  <c r="D557" i="10"/>
  <c r="D541" i="10"/>
  <c r="D525" i="10"/>
  <c r="D509" i="10"/>
  <c r="D493" i="10"/>
  <c r="D477" i="10"/>
  <c r="D461" i="10"/>
  <c r="D445" i="10"/>
  <c r="D429" i="10"/>
  <c r="D413" i="10"/>
  <c r="D397" i="10"/>
  <c r="D381" i="10"/>
  <c r="D365" i="10"/>
  <c r="D349" i="10"/>
  <c r="D333" i="10"/>
  <c r="D317" i="10"/>
  <c r="D301" i="10"/>
  <c r="D285" i="10"/>
  <c r="D269" i="10"/>
  <c r="D253" i="10"/>
  <c r="D237" i="10"/>
  <c r="D221" i="10"/>
  <c r="D205" i="10"/>
  <c r="D189" i="10"/>
  <c r="D173" i="10"/>
  <c r="D157" i="10"/>
  <c r="D141" i="10"/>
  <c r="D125" i="10"/>
  <c r="D109" i="10"/>
  <c r="D93" i="10"/>
  <c r="D77" i="10"/>
  <c r="D61" i="10"/>
  <c r="D45" i="10"/>
  <c r="D29" i="10"/>
  <c r="D13" i="10"/>
  <c r="D716" i="10"/>
  <c r="D700" i="10"/>
  <c r="D684" i="10"/>
  <c r="D668" i="10"/>
  <c r="D652" i="10"/>
  <c r="D636" i="10"/>
  <c r="D620" i="10"/>
  <c r="D604" i="10"/>
  <c r="D588" i="10"/>
  <c r="D572" i="10"/>
  <c r="D556" i="10"/>
  <c r="D540" i="10"/>
  <c r="D524" i="10"/>
  <c r="D508" i="10"/>
  <c r="D492" i="10"/>
  <c r="D476" i="10"/>
  <c r="D460" i="10"/>
  <c r="D444" i="10"/>
  <c r="D428" i="10"/>
  <c r="D412" i="10"/>
  <c r="D396" i="10"/>
  <c r="D380" i="10"/>
  <c r="D364" i="10"/>
  <c r="D348" i="10"/>
  <c r="D332" i="10"/>
  <c r="D316" i="10"/>
  <c r="D300" i="10"/>
  <c r="D284" i="10"/>
  <c r="D268" i="10"/>
  <c r="D252" i="10"/>
  <c r="D236" i="10"/>
  <c r="D220" i="10"/>
  <c r="D204" i="10"/>
  <c r="D188" i="10"/>
  <c r="D172" i="10"/>
  <c r="D156" i="10"/>
  <c r="D140" i="10"/>
  <c r="D124" i="10"/>
  <c r="D108" i="10"/>
  <c r="D92" i="10"/>
  <c r="D76" i="10"/>
  <c r="D60" i="10"/>
  <c r="D44" i="10"/>
  <c r="D28" i="10"/>
  <c r="D12" i="10"/>
  <c r="D715" i="10"/>
  <c r="D699" i="10"/>
  <c r="D683" i="10"/>
  <c r="D667" i="10"/>
  <c r="D651" i="10"/>
  <c r="D635" i="10"/>
  <c r="D619" i="10"/>
  <c r="D603" i="10"/>
  <c r="D587" i="10"/>
  <c r="D571" i="10"/>
  <c r="D555" i="10"/>
  <c r="D539" i="10"/>
  <c r="D523" i="10"/>
  <c r="D507" i="10"/>
  <c r="D491" i="10"/>
  <c r="D475" i="10"/>
  <c r="D459" i="10"/>
  <c r="D443" i="10"/>
  <c r="D427" i="10"/>
  <c r="D411" i="10"/>
  <c r="D395" i="10"/>
  <c r="D379" i="10"/>
  <c r="D363" i="10"/>
  <c r="D347" i="10"/>
  <c r="D331" i="10"/>
  <c r="D315" i="10"/>
  <c r="D299" i="10"/>
  <c r="D283" i="10"/>
  <c r="D267" i="10"/>
  <c r="D251" i="10"/>
  <c r="D235" i="10"/>
  <c r="D219" i="10"/>
  <c r="D203" i="10"/>
  <c r="D187" i="10"/>
  <c r="D171" i="10"/>
  <c r="D155" i="10"/>
  <c r="D139" i="10"/>
  <c r="D123" i="10"/>
  <c r="D107" i="10"/>
  <c r="D91" i="10"/>
  <c r="D75" i="10"/>
  <c r="D59" i="10"/>
  <c r="D43" i="10"/>
  <c r="D27" i="10"/>
  <c r="D11" i="10"/>
  <c r="D714" i="10"/>
  <c r="D698" i="10"/>
  <c r="D682" i="10"/>
  <c r="D666" i="10"/>
  <c r="D650" i="10"/>
  <c r="D634" i="10"/>
  <c r="D618" i="10"/>
  <c r="D602" i="10"/>
  <c r="D586" i="10"/>
  <c r="D570" i="10"/>
  <c r="D554" i="10"/>
  <c r="D538" i="10"/>
  <c r="D522" i="10"/>
  <c r="D506" i="10"/>
  <c r="D490" i="10"/>
  <c r="D474" i="10"/>
  <c r="D458" i="10"/>
  <c r="D442" i="10"/>
  <c r="D426" i="10"/>
  <c r="D410" i="10"/>
  <c r="D394" i="10"/>
  <c r="D378" i="10"/>
  <c r="D362" i="10"/>
  <c r="D346" i="10"/>
  <c r="D330" i="10"/>
  <c r="D314" i="10"/>
  <c r="D298" i="10"/>
  <c r="D282" i="10"/>
  <c r="D266" i="10"/>
  <c r="D250" i="10"/>
  <c r="D234" i="10"/>
  <c r="D218" i="10"/>
  <c r="D202" i="10"/>
  <c r="D186" i="10"/>
  <c r="D170" i="10"/>
  <c r="D154" i="10"/>
  <c r="D138" i="10"/>
  <c r="D122" i="10"/>
  <c r="D106" i="10"/>
  <c r="D90" i="10"/>
  <c r="D74" i="10"/>
  <c r="D58" i="10"/>
  <c r="D42" i="10"/>
  <c r="D26" i="10"/>
  <c r="D10" i="10"/>
  <c r="D713" i="10"/>
  <c r="D697" i="10"/>
  <c r="D681" i="10"/>
  <c r="D665" i="10"/>
  <c r="D649" i="10"/>
  <c r="D633" i="10"/>
  <c r="D617" i="10"/>
  <c r="D601" i="10"/>
  <c r="D585" i="10"/>
  <c r="D569" i="10"/>
  <c r="D553" i="10"/>
  <c r="D537" i="10"/>
  <c r="D521" i="10"/>
  <c r="D505" i="10"/>
  <c r="D489" i="10"/>
  <c r="D473" i="10"/>
  <c r="D457" i="10"/>
  <c r="D441" i="10"/>
  <c r="D425" i="10"/>
  <c r="D409" i="10"/>
  <c r="D393" i="10"/>
  <c r="D377" i="10"/>
  <c r="D361" i="10"/>
  <c r="D345" i="10"/>
  <c r="D329" i="10"/>
  <c r="D313" i="10"/>
  <c r="D297" i="10"/>
  <c r="D281" i="10"/>
  <c r="D265" i="10"/>
  <c r="D249" i="10"/>
  <c r="D233" i="10"/>
  <c r="D217" i="10"/>
  <c r="D201" i="10"/>
  <c r="D185" i="10"/>
  <c r="D169" i="10"/>
  <c r="D153" i="10"/>
  <c r="D137" i="10"/>
  <c r="D121" i="10"/>
  <c r="D105" i="10"/>
  <c r="D89" i="10"/>
  <c r="D73" i="10"/>
  <c r="D57" i="10"/>
  <c r="D41" i="10"/>
  <c r="D25" i="10"/>
  <c r="D9" i="10"/>
  <c r="D696" i="10"/>
  <c r="D680" i="10"/>
  <c r="D664" i="10"/>
  <c r="D648" i="10"/>
  <c r="D632" i="10"/>
  <c r="D616" i="10"/>
  <c r="D600" i="10"/>
  <c r="D584" i="10"/>
  <c r="D568" i="10"/>
  <c r="D552" i="10"/>
  <c r="D536" i="10"/>
  <c r="D520" i="10"/>
  <c r="D504" i="10"/>
  <c r="D488" i="10"/>
  <c r="D472" i="10"/>
  <c r="D456" i="10"/>
  <c r="D440" i="10"/>
  <c r="D424" i="10"/>
  <c r="D408" i="10"/>
  <c r="D392" i="10"/>
  <c r="D376" i="10"/>
  <c r="D360" i="10"/>
  <c r="D344" i="10"/>
  <c r="D328" i="10"/>
  <c r="D312" i="10"/>
  <c r="D296" i="10"/>
  <c r="D280" i="10"/>
  <c r="D264" i="10"/>
  <c r="D248" i="10"/>
  <c r="D232" i="10"/>
  <c r="D216" i="10"/>
  <c r="D200" i="10"/>
  <c r="D184" i="10"/>
  <c r="D168" i="10"/>
  <c r="D152" i="10"/>
  <c r="D136" i="10"/>
  <c r="D120" i="10"/>
  <c r="D104" i="10"/>
  <c r="D88" i="10"/>
  <c r="D72" i="10"/>
  <c r="D56" i="10"/>
  <c r="D40" i="10"/>
  <c r="D24" i="10"/>
  <c r="D8" i="10"/>
  <c r="D711" i="10"/>
  <c r="D695" i="10"/>
  <c r="D679" i="10"/>
  <c r="D663" i="10"/>
  <c r="D647" i="10"/>
  <c r="D631" i="10"/>
  <c r="D615" i="10"/>
  <c r="D599" i="10"/>
  <c r="D583" i="10"/>
  <c r="D567" i="10"/>
  <c r="D551" i="10"/>
  <c r="D535" i="10"/>
  <c r="D519" i="10"/>
  <c r="D503" i="10"/>
  <c r="D487" i="10"/>
  <c r="D471" i="10"/>
  <c r="D455" i="10"/>
  <c r="D439" i="10"/>
  <c r="D423" i="10"/>
  <c r="D407" i="10"/>
  <c r="D391" i="10"/>
  <c r="D375" i="10"/>
  <c r="D359" i="10"/>
  <c r="D343" i="10"/>
  <c r="D327" i="10"/>
  <c r="D311" i="10"/>
  <c r="D295" i="10"/>
  <c r="D279" i="10"/>
  <c r="D263" i="10"/>
  <c r="D247" i="10"/>
  <c r="D231" i="10"/>
  <c r="D215" i="10"/>
  <c r="D199" i="10"/>
  <c r="D183" i="10"/>
  <c r="D167" i="10"/>
  <c r="D151" i="10"/>
  <c r="D135" i="10"/>
  <c r="D119" i="10"/>
  <c r="D103" i="10"/>
  <c r="D87" i="10"/>
  <c r="D71" i="10"/>
  <c r="D55" i="10"/>
  <c r="D39" i="10"/>
  <c r="D23" i="10"/>
  <c r="D7" i="10"/>
  <c r="D710" i="10"/>
  <c r="D694" i="10"/>
  <c r="D678" i="10"/>
  <c r="D662" i="10"/>
  <c r="D646" i="10"/>
  <c r="D630" i="10"/>
  <c r="D614" i="10"/>
  <c r="D598" i="10"/>
  <c r="D582" i="10"/>
  <c r="D566" i="10"/>
  <c r="D550" i="10"/>
  <c r="D534" i="10"/>
  <c r="D518" i="10"/>
  <c r="D502" i="10"/>
  <c r="D486" i="10"/>
  <c r="D470" i="10"/>
  <c r="D454" i="10"/>
  <c r="D438" i="10"/>
  <c r="D422" i="10"/>
  <c r="D406" i="10"/>
  <c r="D390" i="10"/>
  <c r="D374" i="10"/>
  <c r="D358" i="10"/>
  <c r="D342" i="10"/>
  <c r="D326" i="10"/>
  <c r="D310" i="10"/>
  <c r="D294" i="10"/>
  <c r="D278" i="10"/>
  <c r="D262" i="10"/>
  <c r="D246" i="10"/>
  <c r="D230" i="10"/>
  <c r="D214" i="10"/>
  <c r="D198" i="10"/>
  <c r="D182" i="10"/>
  <c r="D166" i="10"/>
  <c r="D150" i="10"/>
  <c r="D134" i="10"/>
  <c r="D118" i="10"/>
  <c r="D102" i="10"/>
  <c r="D86" i="10"/>
  <c r="D70" i="10"/>
  <c r="D54" i="10"/>
  <c r="D38" i="10"/>
  <c r="D22" i="10"/>
  <c r="D6" i="10"/>
  <c r="D709" i="10"/>
  <c r="D693" i="10"/>
  <c r="D677" i="10"/>
  <c r="D661" i="10"/>
  <c r="D645" i="10"/>
  <c r="D629" i="10"/>
  <c r="D613" i="10"/>
  <c r="D597" i="10"/>
  <c r="D581" i="10"/>
  <c r="D565" i="10"/>
  <c r="D549" i="10"/>
  <c r="D533" i="10"/>
  <c r="D517" i="10"/>
  <c r="D501" i="10"/>
  <c r="D485" i="10"/>
  <c r="D469" i="10"/>
  <c r="D453" i="10"/>
  <c r="D437" i="10"/>
  <c r="D421" i="10"/>
  <c r="D405" i="10"/>
  <c r="D389" i="10"/>
  <c r="D373" i="10"/>
  <c r="D357" i="10"/>
  <c r="D341" i="10"/>
  <c r="D325" i="10"/>
  <c r="D309" i="10"/>
  <c r="D293" i="10"/>
  <c r="D277" i="10"/>
  <c r="D261" i="10"/>
  <c r="D245" i="10"/>
  <c r="D229" i="10"/>
  <c r="D213" i="10"/>
  <c r="D197" i="10"/>
  <c r="D181" i="10"/>
  <c r="D165" i="10"/>
  <c r="D149" i="10"/>
  <c r="D133" i="10"/>
  <c r="D117" i="10"/>
  <c r="D101" i="10"/>
  <c r="D85" i="10"/>
  <c r="D69" i="10"/>
  <c r="D53" i="10"/>
  <c r="D37" i="10"/>
  <c r="D21" i="10"/>
  <c r="D5" i="10"/>
  <c r="D708" i="10"/>
  <c r="D692" i="10"/>
  <c r="D676" i="10"/>
  <c r="D660" i="10"/>
  <c r="D644" i="10"/>
  <c r="D628" i="10"/>
  <c r="D612" i="10"/>
  <c r="D596" i="10"/>
  <c r="D580" i="10"/>
  <c r="D564" i="10"/>
  <c r="D548" i="10"/>
  <c r="D532" i="10"/>
  <c r="D516" i="10"/>
  <c r="D500" i="10"/>
  <c r="D484" i="10"/>
  <c r="D468" i="10"/>
  <c r="D452" i="10"/>
  <c r="D436" i="10"/>
  <c r="D420" i="10"/>
  <c r="D404" i="10"/>
  <c r="D388" i="10"/>
  <c r="D372" i="10"/>
  <c r="D356" i="10"/>
  <c r="D340" i="10"/>
  <c r="D324" i="10"/>
  <c r="D308" i="10"/>
  <c r="D292" i="10"/>
  <c r="D276" i="10"/>
  <c r="D260" i="10"/>
  <c r="D244" i="10"/>
  <c r="D228" i="10"/>
  <c r="D212" i="10"/>
  <c r="D196" i="10"/>
  <c r="D180" i="10"/>
  <c r="D164" i="10"/>
  <c r="D148" i="10"/>
  <c r="D132" i="10"/>
  <c r="D116" i="10"/>
  <c r="D100" i="10"/>
  <c r="D84" i="10"/>
  <c r="D68" i="10"/>
  <c r="D52" i="10"/>
  <c r="D36" i="10"/>
  <c r="D20" i="10"/>
  <c r="D4" i="10"/>
  <c r="D707" i="10"/>
  <c r="D691" i="10"/>
  <c r="D675" i="10"/>
  <c r="D659" i="10"/>
  <c r="D643" i="10"/>
  <c r="D627" i="10"/>
  <c r="D611" i="10"/>
  <c r="D595" i="10"/>
  <c r="D579" i="10"/>
  <c r="D563" i="10"/>
  <c r="D547" i="10"/>
  <c r="D531" i="10"/>
  <c r="D515" i="10"/>
  <c r="D499" i="10"/>
  <c r="D483" i="10"/>
  <c r="D467" i="10"/>
  <c r="D451" i="10"/>
  <c r="D435" i="10"/>
  <c r="D419" i="10"/>
  <c r="D403" i="10"/>
  <c r="D387" i="10"/>
  <c r="D371" i="10"/>
  <c r="D355" i="10"/>
  <c r="D339" i="10"/>
  <c r="D323" i="10"/>
  <c r="D307" i="10"/>
  <c r="D291" i="10"/>
  <c r="D275" i="10"/>
  <c r="D259" i="10"/>
  <c r="D243" i="10"/>
  <c r="D227" i="10"/>
  <c r="D211" i="10"/>
  <c r="D195" i="10"/>
  <c r="D179" i="10"/>
  <c r="D163" i="10"/>
  <c r="D147" i="10"/>
  <c r="D131" i="10"/>
  <c r="D115" i="10"/>
  <c r="D99" i="10"/>
  <c r="D83" i="10"/>
  <c r="D67" i="10"/>
  <c r="D51" i="10"/>
  <c r="D35" i="10"/>
  <c r="D19" i="10"/>
  <c r="D3" i="10"/>
  <c r="C718" i="10"/>
  <c r="C662" i="10"/>
  <c r="C498" i="10"/>
  <c r="C242" i="10"/>
  <c r="C717" i="10"/>
  <c r="C658" i="10"/>
  <c r="C482" i="10"/>
  <c r="C226" i="10"/>
  <c r="C716" i="10"/>
  <c r="C653" i="10"/>
  <c r="C466" i="10"/>
  <c r="C210" i="10"/>
  <c r="C710" i="10"/>
  <c r="C646" i="10"/>
  <c r="C450" i="10"/>
  <c r="C194" i="10"/>
  <c r="C708" i="10"/>
  <c r="C642" i="10"/>
  <c r="C434" i="10"/>
  <c r="C178" i="10"/>
  <c r="C706" i="10"/>
  <c r="C637" i="10"/>
  <c r="C418" i="10"/>
  <c r="C162" i="10"/>
  <c r="C702" i="10"/>
  <c r="C626" i="10"/>
  <c r="C402" i="10"/>
  <c r="C146" i="10"/>
  <c r="C701" i="10"/>
  <c r="C621" i="10"/>
  <c r="C386" i="10"/>
  <c r="C130" i="10"/>
  <c r="C700" i="10"/>
  <c r="C610" i="10"/>
  <c r="C370" i="10"/>
  <c r="C114" i="10"/>
  <c r="C694" i="10"/>
  <c r="C605" i="10"/>
  <c r="C354" i="10"/>
  <c r="C98" i="10"/>
  <c r="C692" i="10"/>
  <c r="C594" i="10"/>
  <c r="C338" i="10"/>
  <c r="C82" i="10"/>
  <c r="C690" i="10"/>
  <c r="C578" i="10"/>
  <c r="C322" i="10"/>
  <c r="C66" i="10"/>
  <c r="C685" i="10"/>
  <c r="C562" i="10"/>
  <c r="C306" i="10"/>
  <c r="C50" i="10"/>
  <c r="C678" i="10"/>
  <c r="C546" i="10"/>
  <c r="C290" i="10"/>
  <c r="C34" i="10"/>
  <c r="C674" i="10"/>
  <c r="C530" i="10"/>
  <c r="C274" i="10"/>
  <c r="C18" i="10"/>
  <c r="B414" i="10"/>
  <c r="C669" i="10"/>
  <c r="C514" i="10"/>
  <c r="C258" i="10"/>
  <c r="D2" i="10"/>
  <c r="B250" i="10"/>
  <c r="C705" i="10"/>
  <c r="C689" i="10"/>
  <c r="C673" i="10"/>
  <c r="C657" i="10"/>
  <c r="C641" i="10"/>
  <c r="C625" i="10"/>
  <c r="C609" i="10"/>
  <c r="C593" i="10"/>
  <c r="C577" i="10"/>
  <c r="C561" i="10"/>
  <c r="C545" i="10"/>
  <c r="C529" i="10"/>
  <c r="C513" i="10"/>
  <c r="C497" i="10"/>
  <c r="C481" i="10"/>
  <c r="C465" i="10"/>
  <c r="C449" i="10"/>
  <c r="C433" i="10"/>
  <c r="C417" i="10"/>
  <c r="C401" i="10"/>
  <c r="C385" i="10"/>
  <c r="C369" i="10"/>
  <c r="C353" i="10"/>
  <c r="C337" i="10"/>
  <c r="C321" i="10"/>
  <c r="C305" i="10"/>
  <c r="C289" i="10"/>
  <c r="C273" i="10"/>
  <c r="C257" i="10"/>
  <c r="C241" i="10"/>
  <c r="C225" i="10"/>
  <c r="C209" i="10"/>
  <c r="C193" i="10"/>
  <c r="C177" i="10"/>
  <c r="C161" i="10"/>
  <c r="C145" i="10"/>
  <c r="C129" i="10"/>
  <c r="C113" i="10"/>
  <c r="C97" i="10"/>
  <c r="C81" i="10"/>
  <c r="C65" i="10"/>
  <c r="C49" i="10"/>
  <c r="C33" i="10"/>
  <c r="C17" i="10"/>
  <c r="C720" i="10"/>
  <c r="C704" i="10"/>
  <c r="C688" i="10"/>
  <c r="C672" i="10"/>
  <c r="C656" i="10"/>
  <c r="C640" i="10"/>
  <c r="C624" i="10"/>
  <c r="C608" i="10"/>
  <c r="C592" i="10"/>
  <c r="C576" i="10"/>
  <c r="C560" i="10"/>
  <c r="C544" i="10"/>
  <c r="C528" i="10"/>
  <c r="C512" i="10"/>
  <c r="C496" i="10"/>
  <c r="C480" i="10"/>
  <c r="C464" i="10"/>
  <c r="C448" i="10"/>
  <c r="C432" i="10"/>
  <c r="C416" i="10"/>
  <c r="C400" i="10"/>
  <c r="C384" i="10"/>
  <c r="C368" i="10"/>
  <c r="C352" i="10"/>
  <c r="C336" i="10"/>
  <c r="C320" i="10"/>
  <c r="C304" i="10"/>
  <c r="C288" i="10"/>
  <c r="C272" i="10"/>
  <c r="C256" i="10"/>
  <c r="C240" i="10"/>
  <c r="C224" i="10"/>
  <c r="C208" i="10"/>
  <c r="C192" i="10"/>
  <c r="C176" i="10"/>
  <c r="C160" i="10"/>
  <c r="C144" i="10"/>
  <c r="C128" i="10"/>
  <c r="C112" i="10"/>
  <c r="C96" i="10"/>
  <c r="C80" i="10"/>
  <c r="C64" i="10"/>
  <c r="C48" i="10"/>
  <c r="C32" i="10"/>
  <c r="C16" i="10"/>
  <c r="C719" i="10"/>
  <c r="C703" i="10"/>
  <c r="C687" i="10"/>
  <c r="C671" i="10"/>
  <c r="C655" i="10"/>
  <c r="C639" i="10"/>
  <c r="C623" i="10"/>
  <c r="C607" i="10"/>
  <c r="C591" i="10"/>
  <c r="C575" i="10"/>
  <c r="C559" i="10"/>
  <c r="C543" i="10"/>
  <c r="C527" i="10"/>
  <c r="C511" i="10"/>
  <c r="C495" i="10"/>
  <c r="C479" i="10"/>
  <c r="C463" i="10"/>
  <c r="C447" i="10"/>
  <c r="C431" i="10"/>
  <c r="C415" i="10"/>
  <c r="C399" i="10"/>
  <c r="C383" i="10"/>
  <c r="C367" i="10"/>
  <c r="C351" i="10"/>
  <c r="C335" i="10"/>
  <c r="C319" i="10"/>
  <c r="C303" i="10"/>
  <c r="C287" i="10"/>
  <c r="C271" i="10"/>
  <c r="C255" i="10"/>
  <c r="C239" i="10"/>
  <c r="C223" i="10"/>
  <c r="C207" i="10"/>
  <c r="C191" i="10"/>
  <c r="C175" i="10"/>
  <c r="C159" i="10"/>
  <c r="C143" i="10"/>
  <c r="C127" i="10"/>
  <c r="C111" i="10"/>
  <c r="C95" i="10"/>
  <c r="C79" i="10"/>
  <c r="C63" i="10"/>
  <c r="C47" i="10"/>
  <c r="C31" i="10"/>
  <c r="C15" i="10"/>
  <c r="C686" i="10"/>
  <c r="C670" i="10"/>
  <c r="C654" i="10"/>
  <c r="C638" i="10"/>
  <c r="C622" i="10"/>
  <c r="C606" i="10"/>
  <c r="C590" i="10"/>
  <c r="C574" i="10"/>
  <c r="C558" i="10"/>
  <c r="C542" i="10"/>
  <c r="C526" i="10"/>
  <c r="C510" i="10"/>
  <c r="C494" i="10"/>
  <c r="C478" i="10"/>
  <c r="C462" i="10"/>
  <c r="C446" i="10"/>
  <c r="C430" i="10"/>
  <c r="C398" i="10"/>
  <c r="C382" i="10"/>
  <c r="C366" i="10"/>
  <c r="C350" i="10"/>
  <c r="C334" i="10"/>
  <c r="C318" i="10"/>
  <c r="C302" i="10"/>
  <c r="C286" i="10"/>
  <c r="C270" i="10"/>
  <c r="C254" i="10"/>
  <c r="C238" i="10"/>
  <c r="C222" i="10"/>
  <c r="C206" i="10"/>
  <c r="C190" i="10"/>
  <c r="C174" i="10"/>
  <c r="C158" i="10"/>
  <c r="C142" i="10"/>
  <c r="C126" i="10"/>
  <c r="C110" i="10"/>
  <c r="C94" i="10"/>
  <c r="C78" i="10"/>
  <c r="C62" i="10"/>
  <c r="C46" i="10"/>
  <c r="C30" i="10"/>
  <c r="C14" i="10"/>
  <c r="C589" i="10"/>
  <c r="C573" i="10"/>
  <c r="C557" i="10"/>
  <c r="C541" i="10"/>
  <c r="C525" i="10"/>
  <c r="C509" i="10"/>
  <c r="C493" i="10"/>
  <c r="C477" i="10"/>
  <c r="C461" i="10"/>
  <c r="C445" i="10"/>
  <c r="C429" i="10"/>
  <c r="C413" i="10"/>
  <c r="C397" i="10"/>
  <c r="C381" i="10"/>
  <c r="C365" i="10"/>
  <c r="C349" i="10"/>
  <c r="C333" i="10"/>
  <c r="C317" i="10"/>
  <c r="C301" i="10"/>
  <c r="C285" i="10"/>
  <c r="C269" i="10"/>
  <c r="C253" i="10"/>
  <c r="C237" i="10"/>
  <c r="C221" i="10"/>
  <c r="C205" i="10"/>
  <c r="C189" i="10"/>
  <c r="C173" i="10"/>
  <c r="C157" i="10"/>
  <c r="C141" i="10"/>
  <c r="C125" i="10"/>
  <c r="C109" i="10"/>
  <c r="C93" i="10"/>
  <c r="C77" i="10"/>
  <c r="C61" i="10"/>
  <c r="C45" i="10"/>
  <c r="C29" i="10"/>
  <c r="C13" i="10"/>
  <c r="C684" i="10"/>
  <c r="C668" i="10"/>
  <c r="C652" i="10"/>
  <c r="C636" i="10"/>
  <c r="C620" i="10"/>
  <c r="C604" i="10"/>
  <c r="C588" i="10"/>
  <c r="C572" i="10"/>
  <c r="C556" i="10"/>
  <c r="C540" i="10"/>
  <c r="C524" i="10"/>
  <c r="C508" i="10"/>
  <c r="C492" i="10"/>
  <c r="C476" i="10"/>
  <c r="C460" i="10"/>
  <c r="C444" i="10"/>
  <c r="C428" i="10"/>
  <c r="C412" i="10"/>
  <c r="C396" i="10"/>
  <c r="C380" i="10"/>
  <c r="C364" i="10"/>
  <c r="C348" i="10"/>
  <c r="C332" i="10"/>
  <c r="C316" i="10"/>
  <c r="C300" i="10"/>
  <c r="C284" i="10"/>
  <c r="C268" i="10"/>
  <c r="C252" i="10"/>
  <c r="C236" i="10"/>
  <c r="C220" i="10"/>
  <c r="C204" i="10"/>
  <c r="C188" i="10"/>
  <c r="C172" i="10"/>
  <c r="C156" i="10"/>
  <c r="C140" i="10"/>
  <c r="C124" i="10"/>
  <c r="C108" i="10"/>
  <c r="C92" i="10"/>
  <c r="C76" i="10"/>
  <c r="C60" i="10"/>
  <c r="C44" i="10"/>
  <c r="C28" i="10"/>
  <c r="C12" i="10"/>
  <c r="C715" i="10"/>
  <c r="C699" i="10"/>
  <c r="C683" i="10"/>
  <c r="C667" i="10"/>
  <c r="C651" i="10"/>
  <c r="C635" i="10"/>
  <c r="C619" i="10"/>
  <c r="C603" i="10"/>
  <c r="C587" i="10"/>
  <c r="C571" i="10"/>
  <c r="C555" i="10"/>
  <c r="C539" i="10"/>
  <c r="C523" i="10"/>
  <c r="C507" i="10"/>
  <c r="C491" i="10"/>
  <c r="C475" i="10"/>
  <c r="C459" i="10"/>
  <c r="C443" i="10"/>
  <c r="C427" i="10"/>
  <c r="C411" i="10"/>
  <c r="C395" i="10"/>
  <c r="C379" i="10"/>
  <c r="C363" i="10"/>
  <c r="C347" i="10"/>
  <c r="C331" i="10"/>
  <c r="C315" i="10"/>
  <c r="C299" i="10"/>
  <c r="C283" i="10"/>
  <c r="C267" i="10"/>
  <c r="C251" i="10"/>
  <c r="C235" i="10"/>
  <c r="C219" i="10"/>
  <c r="C203" i="10"/>
  <c r="C187" i="10"/>
  <c r="C171" i="10"/>
  <c r="C155" i="10"/>
  <c r="C139" i="10"/>
  <c r="C123" i="10"/>
  <c r="C107" i="10"/>
  <c r="C91" i="10"/>
  <c r="C75" i="10"/>
  <c r="C59" i="10"/>
  <c r="C43" i="10"/>
  <c r="C27" i="10"/>
  <c r="C11" i="10"/>
  <c r="C714" i="10"/>
  <c r="C698" i="10"/>
  <c r="C682" i="10"/>
  <c r="C666" i="10"/>
  <c r="C650" i="10"/>
  <c r="C634" i="10"/>
  <c r="C618" i="10"/>
  <c r="C602" i="10"/>
  <c r="C586" i="10"/>
  <c r="C570" i="10"/>
  <c r="C554" i="10"/>
  <c r="C538" i="10"/>
  <c r="C522" i="10"/>
  <c r="C506" i="10"/>
  <c r="C490" i="10"/>
  <c r="C474" i="10"/>
  <c r="C458" i="10"/>
  <c r="C442" i="10"/>
  <c r="C426" i="10"/>
  <c r="C410" i="10"/>
  <c r="C394" i="10"/>
  <c r="C378" i="10"/>
  <c r="C362" i="10"/>
  <c r="C346" i="10"/>
  <c r="C330" i="10"/>
  <c r="C314" i="10"/>
  <c r="C298" i="10"/>
  <c r="C282" i="10"/>
  <c r="C266" i="10"/>
  <c r="C234" i="10"/>
  <c r="C218" i="10"/>
  <c r="C202" i="10"/>
  <c r="C186" i="10"/>
  <c r="C170" i="10"/>
  <c r="C154" i="10"/>
  <c r="C138" i="10"/>
  <c r="C122" i="10"/>
  <c r="C106" i="10"/>
  <c r="C90" i="10"/>
  <c r="C74" i="10"/>
  <c r="C58" i="10"/>
  <c r="C42" i="10"/>
  <c r="C26" i="10"/>
  <c r="C10" i="10"/>
  <c r="C713" i="10"/>
  <c r="C697" i="10"/>
  <c r="C681" i="10"/>
  <c r="C665" i="10"/>
  <c r="C649" i="10"/>
  <c r="C633" i="10"/>
  <c r="C617" i="10"/>
  <c r="C601" i="10"/>
  <c r="C585" i="10"/>
  <c r="C569" i="10"/>
  <c r="C553" i="10"/>
  <c r="C537" i="10"/>
  <c r="C521" i="10"/>
  <c r="C505" i="10"/>
  <c r="C489" i="10"/>
  <c r="C473" i="10"/>
  <c r="C457" i="10"/>
  <c r="C441" i="10"/>
  <c r="C425" i="10"/>
  <c r="C409" i="10"/>
  <c r="C393" i="10"/>
  <c r="C377" i="10"/>
  <c r="C361" i="10"/>
  <c r="C345" i="10"/>
  <c r="C329" i="10"/>
  <c r="C313" i="10"/>
  <c r="C297" i="10"/>
  <c r="C281" i="10"/>
  <c r="C265" i="10"/>
  <c r="C249" i="10"/>
  <c r="C233" i="10"/>
  <c r="C217" i="10"/>
  <c r="C201" i="10"/>
  <c r="C185" i="10"/>
  <c r="C169" i="10"/>
  <c r="C153" i="10"/>
  <c r="C137" i="10"/>
  <c r="C121" i="10"/>
  <c r="C105" i="10"/>
  <c r="C89" i="10"/>
  <c r="C73" i="10"/>
  <c r="C57" i="10"/>
  <c r="C41" i="10"/>
  <c r="C25" i="10"/>
  <c r="C9" i="10"/>
  <c r="C712" i="10"/>
  <c r="C696" i="10"/>
  <c r="C680" i="10"/>
  <c r="C664" i="10"/>
  <c r="C648" i="10"/>
  <c r="C632" i="10"/>
  <c r="C616" i="10"/>
  <c r="C600" i="10"/>
  <c r="C584" i="10"/>
  <c r="C568" i="10"/>
  <c r="C552" i="10"/>
  <c r="C536" i="10"/>
  <c r="C520" i="10"/>
  <c r="C504" i="10"/>
  <c r="C488" i="10"/>
  <c r="C472" i="10"/>
  <c r="C456" i="10"/>
  <c r="C440" i="10"/>
  <c r="C424" i="10"/>
  <c r="C408" i="10"/>
  <c r="C392" i="10"/>
  <c r="C376" i="10"/>
  <c r="C360" i="10"/>
  <c r="C344" i="10"/>
  <c r="C328" i="10"/>
  <c r="C312" i="10"/>
  <c r="C296" i="10"/>
  <c r="C280" i="10"/>
  <c r="C264" i="10"/>
  <c r="C248" i="10"/>
  <c r="C232" i="10"/>
  <c r="C216" i="10"/>
  <c r="C200" i="10"/>
  <c r="C184" i="10"/>
  <c r="C168" i="10"/>
  <c r="C152" i="10"/>
  <c r="C136" i="10"/>
  <c r="C120" i="10"/>
  <c r="C104" i="10"/>
  <c r="C88" i="10"/>
  <c r="C72" i="10"/>
  <c r="C56" i="10"/>
  <c r="C40" i="10"/>
  <c r="C24" i="10"/>
  <c r="C8" i="10"/>
  <c r="C711" i="10"/>
  <c r="C695" i="10"/>
  <c r="C679" i="10"/>
  <c r="C663" i="10"/>
  <c r="C647" i="10"/>
  <c r="C631" i="10"/>
  <c r="C615" i="10"/>
  <c r="C599" i="10"/>
  <c r="C583" i="10"/>
  <c r="C567" i="10"/>
  <c r="C551" i="10"/>
  <c r="C535" i="10"/>
  <c r="C519" i="10"/>
  <c r="C503" i="10"/>
  <c r="C487" i="10"/>
  <c r="C471" i="10"/>
  <c r="C455" i="10"/>
  <c r="C439" i="10"/>
  <c r="C423" i="10"/>
  <c r="C407" i="10"/>
  <c r="C391" i="10"/>
  <c r="C375" i="10"/>
  <c r="C359" i="10"/>
  <c r="C343" i="10"/>
  <c r="C327" i="10"/>
  <c r="C311" i="10"/>
  <c r="C295" i="10"/>
  <c r="C279" i="10"/>
  <c r="C263" i="10"/>
  <c r="C247" i="10"/>
  <c r="C231" i="10"/>
  <c r="C215" i="10"/>
  <c r="C199" i="10"/>
  <c r="C183" i="10"/>
  <c r="C167" i="10"/>
  <c r="C151" i="10"/>
  <c r="C135" i="10"/>
  <c r="C119" i="10"/>
  <c r="C103" i="10"/>
  <c r="C87" i="10"/>
  <c r="C71" i="10"/>
  <c r="C55" i="10"/>
  <c r="C39" i="10"/>
  <c r="C23" i="10"/>
  <c r="C7" i="10"/>
  <c r="C630" i="10"/>
  <c r="C614" i="10"/>
  <c r="C598" i="10"/>
  <c r="C582" i="10"/>
  <c r="C566" i="10"/>
  <c r="C550" i="10"/>
  <c r="C534" i="10"/>
  <c r="C518" i="10"/>
  <c r="C502" i="10"/>
  <c r="C486" i="10"/>
  <c r="C470" i="10"/>
  <c r="C454" i="10"/>
  <c r="C438" i="10"/>
  <c r="C422" i="10"/>
  <c r="C406" i="10"/>
  <c r="C390" i="10"/>
  <c r="C374" i="10"/>
  <c r="C358" i="10"/>
  <c r="C342" i="10"/>
  <c r="C326" i="10"/>
  <c r="C310" i="10"/>
  <c r="C294" i="10"/>
  <c r="C278" i="10"/>
  <c r="C262" i="10"/>
  <c r="C246" i="10"/>
  <c r="C230" i="10"/>
  <c r="C214" i="10"/>
  <c r="C198" i="10"/>
  <c r="C182" i="10"/>
  <c r="C166" i="10"/>
  <c r="C150" i="10"/>
  <c r="C134" i="10"/>
  <c r="C118" i="10"/>
  <c r="C102" i="10"/>
  <c r="C86" i="10"/>
  <c r="C70" i="10"/>
  <c r="C54" i="10"/>
  <c r="C38" i="10"/>
  <c r="C22" i="10"/>
  <c r="C6" i="10"/>
  <c r="C709" i="10"/>
  <c r="C693" i="10"/>
  <c r="C677" i="10"/>
  <c r="C661" i="10"/>
  <c r="C645" i="10"/>
  <c r="C629" i="10"/>
  <c r="C613" i="10"/>
  <c r="C597" i="10"/>
  <c r="C581" i="10"/>
  <c r="C565" i="10"/>
  <c r="C549" i="10"/>
  <c r="C533" i="10"/>
  <c r="C517" i="10"/>
  <c r="C501" i="10"/>
  <c r="C485" i="10"/>
  <c r="C469" i="10"/>
  <c r="C453" i="10"/>
  <c r="C437" i="10"/>
  <c r="C421" i="10"/>
  <c r="C405" i="10"/>
  <c r="C389" i="10"/>
  <c r="C373" i="10"/>
  <c r="C357" i="10"/>
  <c r="C341" i="10"/>
  <c r="C325" i="10"/>
  <c r="C309" i="10"/>
  <c r="C293" i="10"/>
  <c r="C277" i="10"/>
  <c r="C261" i="10"/>
  <c r="C245" i="10"/>
  <c r="C229" i="10"/>
  <c r="C213" i="10"/>
  <c r="C197" i="10"/>
  <c r="C181" i="10"/>
  <c r="C165" i="10"/>
  <c r="C149" i="10"/>
  <c r="C133" i="10"/>
  <c r="C117" i="10"/>
  <c r="C101" i="10"/>
  <c r="C85" i="10"/>
  <c r="C69" i="10"/>
  <c r="C53" i="10"/>
  <c r="C37" i="10"/>
  <c r="C21" i="10"/>
  <c r="C5" i="10"/>
  <c r="C676" i="10"/>
  <c r="C660" i="10"/>
  <c r="C644" i="10"/>
  <c r="C628" i="10"/>
  <c r="C612" i="10"/>
  <c r="C596" i="10"/>
  <c r="C580" i="10"/>
  <c r="C564" i="10"/>
  <c r="C548" i="10"/>
  <c r="C532" i="10"/>
  <c r="C516" i="10"/>
  <c r="C500" i="10"/>
  <c r="C484" i="10"/>
  <c r="C468" i="10"/>
  <c r="C452" i="10"/>
  <c r="C436" i="10"/>
  <c r="C420" i="10"/>
  <c r="C404" i="10"/>
  <c r="C388" i="10"/>
  <c r="C372" i="10"/>
  <c r="C356" i="10"/>
  <c r="C340" i="10"/>
  <c r="C324" i="10"/>
  <c r="C308" i="10"/>
  <c r="C292" i="10"/>
  <c r="C276" i="10"/>
  <c r="C260" i="10"/>
  <c r="C244" i="10"/>
  <c r="C228" i="10"/>
  <c r="C212" i="10"/>
  <c r="C196" i="10"/>
  <c r="C180" i="10"/>
  <c r="C164" i="10"/>
  <c r="C148" i="10"/>
  <c r="C132" i="10"/>
  <c r="C116" i="10"/>
  <c r="C100" i="10"/>
  <c r="C84" i="10"/>
  <c r="C68" i="10"/>
  <c r="C52" i="10"/>
  <c r="C36" i="10"/>
  <c r="C20" i="10"/>
  <c r="C4" i="10"/>
  <c r="C707" i="10"/>
  <c r="C691" i="10"/>
  <c r="C675" i="10"/>
  <c r="C659" i="10"/>
  <c r="C643" i="10"/>
  <c r="C627" i="10"/>
  <c r="C611" i="10"/>
  <c r="C595" i="10"/>
  <c r="C579" i="10"/>
  <c r="C563" i="10"/>
  <c r="C547" i="10"/>
  <c r="C531" i="10"/>
  <c r="C515" i="10"/>
  <c r="C499" i="10"/>
  <c r="C483" i="10"/>
  <c r="C467" i="10"/>
  <c r="C451" i="10"/>
  <c r="C435" i="10"/>
  <c r="C419" i="10"/>
  <c r="C403" i="10"/>
  <c r="C387" i="10"/>
  <c r="C371" i="10"/>
  <c r="C355" i="10"/>
  <c r="C339" i="10"/>
  <c r="C323" i="10"/>
  <c r="C307" i="10"/>
  <c r="C291" i="10"/>
  <c r="C275" i="10"/>
  <c r="C259" i="10"/>
  <c r="C243" i="10"/>
  <c r="C227" i="10"/>
  <c r="C211" i="10"/>
  <c r="C195" i="10"/>
  <c r="C179" i="10"/>
  <c r="C163" i="10"/>
  <c r="C147" i="10"/>
  <c r="C131" i="10"/>
  <c r="C115" i="10"/>
  <c r="C99" i="10"/>
  <c r="C83" i="10"/>
  <c r="C67" i="10"/>
  <c r="C51" i="10"/>
  <c r="C35" i="10"/>
  <c r="C19" i="10"/>
  <c r="C3" i="10"/>
  <c r="C2" i="10"/>
  <c r="O470" i="1"/>
  <c r="O7" i="1"/>
  <c r="O995" i="1"/>
  <c r="O883" i="1"/>
  <c r="O803" i="1"/>
  <c r="O787" i="1"/>
  <c r="O755" i="1"/>
  <c r="O707" i="1"/>
  <c r="O659" i="1"/>
  <c r="O627" i="1"/>
  <c r="O595" i="1"/>
  <c r="O547" i="1"/>
  <c r="O531" i="1"/>
  <c r="O515" i="1"/>
  <c r="O451" i="1"/>
  <c r="O419" i="1"/>
  <c r="O387" i="1"/>
  <c r="O355" i="1"/>
  <c r="O339" i="1"/>
  <c r="O323" i="1"/>
  <c r="O275" i="1"/>
  <c r="O259" i="1"/>
  <c r="O227" i="1"/>
  <c r="O195" i="1"/>
  <c r="O147" i="1"/>
  <c r="O131" i="1"/>
  <c r="O115" i="1"/>
  <c r="O99" i="1"/>
  <c r="O51" i="1"/>
  <c r="O35" i="1"/>
  <c r="O58" i="1"/>
  <c r="O892" i="1"/>
  <c r="O620" i="1"/>
  <c r="O556" i="1"/>
  <c r="O396" i="1"/>
  <c r="O316" i="1"/>
  <c r="O60" i="1"/>
  <c r="O28" i="1"/>
  <c r="O660" i="1"/>
  <c r="O468" i="1"/>
  <c r="O420" i="1"/>
  <c r="O260" i="1"/>
  <c r="O244" i="1"/>
  <c r="O196" i="1"/>
  <c r="O36" i="1"/>
  <c r="O27" i="1"/>
  <c r="O699" i="1"/>
  <c r="O635" i="1"/>
  <c r="O539" i="1"/>
  <c r="O299" i="1"/>
  <c r="O283" i="1"/>
  <c r="O267" i="1"/>
  <c r="O251" i="1"/>
  <c r="O235" i="1"/>
  <c r="O219" i="1"/>
  <c r="O203" i="1"/>
  <c r="O187" i="1"/>
  <c r="O107" i="1"/>
  <c r="O11" i="1"/>
  <c r="O726" i="1"/>
  <c r="O246" i="1"/>
  <c r="O214" i="1"/>
  <c r="O693" i="1"/>
  <c r="O421" i="1"/>
  <c r="O133" i="1"/>
  <c r="O4" i="1"/>
  <c r="O686" i="1"/>
  <c r="O622" i="1"/>
  <c r="O510" i="1"/>
  <c r="O430" i="1"/>
  <c r="O749" i="1"/>
  <c r="O573" i="1"/>
  <c r="O541" i="1"/>
  <c r="O397" i="1"/>
  <c r="O317" i="1"/>
  <c r="O947" i="1"/>
  <c r="O948" i="1"/>
  <c r="O835" i="1"/>
  <c r="O643" i="1"/>
  <c r="O179" i="1"/>
  <c r="O456" i="1"/>
  <c r="O280" i="1"/>
  <c r="O136" i="1"/>
  <c r="O806" i="1"/>
  <c r="O790" i="1"/>
  <c r="O326" i="1"/>
  <c r="O182" i="1"/>
  <c r="O38" i="1"/>
  <c r="O22" i="1"/>
  <c r="O508" i="1"/>
  <c r="O356" i="1"/>
  <c r="O532" i="1"/>
  <c r="O180" i="1"/>
  <c r="O20" i="1"/>
  <c r="O220" i="1"/>
  <c r="O76" i="1"/>
  <c r="O80" i="1"/>
  <c r="O64" i="1"/>
  <c r="O48" i="1"/>
  <c r="O32" i="1"/>
  <c r="O16" i="1"/>
  <c r="O447" i="1"/>
  <c r="O319" i="1"/>
  <c r="O191" i="1"/>
  <c r="O638" i="1"/>
  <c r="O908" i="1"/>
  <c r="O572" i="1"/>
  <c r="O148" i="1"/>
  <c r="O380" i="1"/>
  <c r="O92" i="1"/>
  <c r="O334" i="1"/>
  <c r="O454" i="1"/>
  <c r="O406" i="1"/>
  <c r="O70" i="1"/>
  <c r="O142" i="1"/>
  <c r="O5" i="1"/>
  <c r="O932" i="1"/>
  <c r="O700" i="1"/>
  <c r="O3" i="1"/>
  <c r="O979" i="1"/>
  <c r="O963" i="1"/>
  <c r="O899" i="1"/>
  <c r="O819" i="1"/>
  <c r="O771" i="1"/>
  <c r="O739" i="1"/>
  <c r="O723" i="1"/>
  <c r="O691" i="1"/>
  <c r="O675" i="1"/>
  <c r="O611" i="1"/>
  <c r="O467" i="1"/>
  <c r="O435" i="1"/>
  <c r="O403" i="1"/>
  <c r="O307" i="1"/>
  <c r="O830" i="1"/>
  <c r="O804" i="1"/>
  <c r="O916" i="1"/>
  <c r="O100" i="1"/>
  <c r="O931" i="1"/>
  <c r="O915" i="1"/>
  <c r="O579" i="1"/>
  <c r="O483" i="1"/>
  <c r="O302" i="1"/>
  <c r="O14" i="1"/>
  <c r="O926" i="1"/>
  <c r="O766" i="1"/>
  <c r="O102" i="1"/>
  <c r="O452" i="1"/>
  <c r="O867" i="1"/>
  <c r="O987" i="1"/>
  <c r="O955" i="1"/>
  <c r="O939" i="1"/>
  <c r="O923" i="1"/>
  <c r="O891" i="1"/>
  <c r="O875" i="1"/>
  <c r="O859" i="1"/>
  <c r="O843" i="1"/>
  <c r="O827" i="1"/>
  <c r="O811" i="1"/>
  <c r="O795" i="1"/>
  <c r="O779" i="1"/>
  <c r="O763" i="1"/>
  <c r="O747" i="1"/>
  <c r="O731" i="1"/>
  <c r="O715" i="1"/>
  <c r="O683" i="1"/>
  <c r="O667" i="1"/>
  <c r="O651" i="1"/>
  <c r="O619" i="1"/>
  <c r="O603" i="1"/>
  <c r="O587" i="1"/>
  <c r="O571" i="1"/>
  <c r="O555" i="1"/>
  <c r="O523" i="1"/>
  <c r="O507" i="1"/>
  <c r="O491" i="1"/>
  <c r="O475" i="1"/>
  <c r="O459" i="1"/>
  <c r="O443" i="1"/>
  <c r="O427" i="1"/>
  <c r="O411" i="1"/>
  <c r="O395" i="1"/>
  <c r="O379" i="1"/>
  <c r="O363" i="1"/>
  <c r="O347" i="1"/>
  <c r="O331" i="1"/>
  <c r="O315" i="1"/>
  <c r="O973" i="1"/>
  <c r="O941" i="1"/>
  <c r="O893" i="1"/>
  <c r="O877" i="1"/>
  <c r="O829" i="1"/>
  <c r="O813" i="1"/>
  <c r="O93" i="1"/>
  <c r="O29" i="1"/>
  <c r="O972" i="1"/>
  <c r="O924" i="1"/>
  <c r="O828" i="1"/>
  <c r="O636" i="1"/>
  <c r="O12" i="1"/>
  <c r="O588" i="1"/>
  <c r="O492" i="1"/>
  <c r="O253" i="1"/>
  <c r="O748" i="1"/>
  <c r="O171" i="1"/>
  <c r="O155" i="1"/>
  <c r="O123" i="1"/>
  <c r="O91" i="1"/>
  <c r="O75" i="1"/>
  <c r="O59" i="1"/>
  <c r="O2" i="1"/>
  <c r="O83" i="1"/>
  <c r="O291" i="1"/>
  <c r="O67" i="1"/>
  <c r="O139" i="1"/>
  <c r="O43" i="1"/>
  <c r="O674" i="1"/>
  <c r="O658" i="1"/>
  <c r="O642" i="1"/>
  <c r="O626" i="1"/>
  <c r="O610" i="1"/>
  <c r="O594" i="1"/>
  <c r="O578" i="1"/>
  <c r="O562" i="1"/>
  <c r="O546" i="1"/>
  <c r="O530" i="1"/>
  <c r="O514" i="1"/>
  <c r="O498" i="1"/>
  <c r="O482" i="1"/>
  <c r="O466" i="1"/>
  <c r="O450" i="1"/>
  <c r="O434" i="1"/>
  <c r="O418" i="1"/>
  <c r="O402" i="1"/>
  <c r="O386" i="1"/>
  <c r="O370" i="1"/>
  <c r="O354" i="1"/>
  <c r="O338" i="1"/>
  <c r="O322" i="1"/>
  <c r="O306" i="1"/>
  <c r="O290" i="1"/>
  <c r="O274" i="1"/>
  <c r="O258" i="1"/>
  <c r="O242" i="1"/>
  <c r="O226" i="1"/>
  <c r="O210" i="1"/>
  <c r="O194" i="1"/>
  <c r="O178" i="1"/>
  <c r="O162" i="1"/>
  <c r="O146" i="1"/>
  <c r="O130" i="1"/>
  <c r="O114" i="1"/>
  <c r="O98" i="1"/>
  <c r="O82" i="1"/>
  <c r="O66" i="1"/>
  <c r="O50" i="1"/>
  <c r="O34" i="1"/>
  <c r="O18" i="1"/>
  <c r="O752" i="1"/>
  <c r="O736" i="1"/>
  <c r="O720" i="1"/>
  <c r="O704" i="1"/>
  <c r="O688" i="1"/>
  <c r="O672" i="1"/>
  <c r="O656" i="1"/>
  <c r="O640" i="1"/>
  <c r="O624" i="1"/>
  <c r="O608" i="1"/>
  <c r="O592" i="1"/>
  <c r="O576" i="1"/>
  <c r="O560" i="1"/>
  <c r="O544" i="1"/>
  <c r="O528" i="1"/>
  <c r="O512" i="1"/>
  <c r="O496" i="1"/>
  <c r="O480" i="1"/>
  <c r="O464" i="1"/>
  <c r="O448" i="1"/>
  <c r="O432" i="1"/>
  <c r="O416" i="1"/>
  <c r="O400" i="1"/>
  <c r="O384" i="1"/>
  <c r="O368" i="1"/>
  <c r="O352" i="1"/>
  <c r="O336" i="1"/>
  <c r="O320" i="1"/>
  <c r="O304" i="1"/>
  <c r="O288" i="1"/>
  <c r="O272" i="1"/>
  <c r="O256" i="1"/>
  <c r="O240" i="1"/>
  <c r="O224" i="1"/>
  <c r="O208" i="1"/>
  <c r="O192" i="1"/>
  <c r="O176" i="1"/>
  <c r="O160" i="1"/>
  <c r="O144" i="1"/>
  <c r="O128" i="1"/>
  <c r="O112" i="1"/>
  <c r="O96" i="1"/>
  <c r="O942" i="1"/>
  <c r="O846" i="1"/>
  <c r="O782" i="1"/>
  <c r="O750" i="1"/>
  <c r="O734" i="1"/>
  <c r="O702" i="1"/>
  <c r="O670" i="1"/>
  <c r="O606" i="1"/>
  <c r="O590" i="1"/>
  <c r="O574" i="1"/>
  <c r="O558" i="1"/>
  <c r="O494" i="1"/>
  <c r="O478" i="1"/>
  <c r="O366" i="1"/>
  <c r="O190" i="1"/>
  <c r="O126" i="1"/>
  <c r="O46" i="1"/>
  <c r="O382" i="1"/>
  <c r="O254" i="1"/>
  <c r="O986" i="1"/>
  <c r="O970" i="1"/>
  <c r="O954" i="1"/>
  <c r="O922" i="1"/>
  <c r="O890" i="1"/>
  <c r="O874" i="1"/>
  <c r="O842" i="1"/>
  <c r="O826" i="1"/>
  <c r="O810" i="1"/>
  <c r="O794" i="1"/>
  <c r="O762" i="1"/>
  <c r="O730" i="1"/>
  <c r="O698" i="1"/>
  <c r="O682" i="1"/>
  <c r="O666" i="1"/>
  <c r="O650" i="1"/>
  <c r="O634" i="1"/>
  <c r="O602" i="1"/>
  <c r="O586" i="1"/>
  <c r="O570" i="1"/>
  <c r="O538" i="1"/>
  <c r="O522" i="1"/>
  <c r="O506" i="1"/>
  <c r="O490" i="1"/>
  <c r="O474" i="1"/>
  <c r="O458" i="1"/>
  <c r="O442" i="1"/>
  <c r="O426" i="1"/>
  <c r="O996" i="1"/>
  <c r="O980" i="1"/>
  <c r="O964" i="1"/>
  <c r="O900" i="1"/>
  <c r="O884" i="1"/>
  <c r="O868" i="1"/>
  <c r="O852" i="1"/>
  <c r="O836" i="1"/>
  <c r="O820" i="1"/>
  <c r="O788" i="1"/>
  <c r="O772" i="1"/>
  <c r="O756" i="1"/>
  <c r="O740" i="1"/>
  <c r="O724" i="1"/>
  <c r="O708" i="1"/>
  <c r="O692" i="1"/>
  <c r="O676" i="1"/>
  <c r="O644" i="1"/>
  <c r="O628" i="1"/>
  <c r="O612" i="1"/>
  <c r="O596" i="1"/>
  <c r="O580" i="1"/>
  <c r="O564" i="1"/>
  <c r="O548" i="1"/>
  <c r="O516" i="1"/>
  <c r="O500" i="1"/>
  <c r="O484" i="1"/>
  <c r="O436" i="1"/>
  <c r="O404" i="1"/>
  <c r="O388" i="1"/>
  <c r="O372" i="1"/>
  <c r="O340" i="1"/>
  <c r="O324" i="1"/>
  <c r="O308" i="1"/>
  <c r="O292" i="1"/>
  <c r="O276" i="1"/>
  <c r="O228" i="1"/>
  <c r="O212" i="1"/>
  <c r="O164" i="1"/>
  <c r="O132" i="1"/>
  <c r="O116" i="1"/>
  <c r="O84" i="1"/>
  <c r="O68" i="1"/>
  <c r="O52" i="1"/>
  <c r="O350" i="1"/>
  <c r="O222" i="1"/>
  <c r="O94" i="1"/>
  <c r="O410" i="1"/>
  <c r="O394" i="1"/>
  <c r="O362" i="1"/>
  <c r="O330" i="1"/>
  <c r="O314" i="1"/>
  <c r="O298" i="1"/>
  <c r="O282" i="1"/>
  <c r="O266" i="1"/>
  <c r="O250" i="1"/>
  <c r="O234" i="1"/>
  <c r="O218" i="1"/>
  <c r="O186" i="1"/>
  <c r="O170" i="1"/>
  <c r="O154" i="1"/>
  <c r="O138" i="1"/>
  <c r="O122" i="1"/>
  <c r="O106" i="1"/>
  <c r="O90" i="1"/>
  <c r="O74" i="1"/>
  <c r="O10" i="1"/>
  <c r="O545" i="1"/>
  <c r="O305" i="1"/>
  <c r="O145" i="1"/>
  <c r="O998" i="1"/>
  <c r="O982" i="1"/>
  <c r="O966" i="1"/>
  <c r="O934" i="1"/>
  <c r="O886" i="1"/>
  <c r="O870" i="1"/>
  <c r="O838" i="1"/>
  <c r="O822" i="1"/>
  <c r="O758" i="1"/>
  <c r="O742" i="1"/>
  <c r="O710" i="1"/>
  <c r="O694" i="1"/>
  <c r="O678" i="1"/>
  <c r="O662" i="1"/>
  <c r="O646" i="1"/>
  <c r="O630" i="1"/>
  <c r="O614" i="1"/>
  <c r="O598" i="1"/>
  <c r="O582" i="1"/>
  <c r="O566" i="1"/>
  <c r="O550" i="1"/>
  <c r="O534" i="1"/>
  <c r="O518" i="1"/>
  <c r="O502" i="1"/>
  <c r="O486" i="1"/>
  <c r="O438" i="1"/>
  <c r="O422" i="1"/>
  <c r="O390" i="1"/>
  <c r="O374" i="1"/>
  <c r="O358" i="1"/>
  <c r="O342" i="1"/>
  <c r="O310" i="1"/>
  <c r="O294" i="1"/>
  <c r="O278" i="1"/>
  <c r="O262" i="1"/>
  <c r="O230" i="1"/>
  <c r="O198" i="1"/>
  <c r="O166" i="1"/>
  <c r="O150" i="1"/>
  <c r="O134" i="1"/>
  <c r="O118" i="1"/>
  <c r="O86" i="1"/>
  <c r="O54" i="1"/>
  <c r="O401" i="1"/>
  <c r="O849" i="1"/>
  <c r="O833" i="1"/>
  <c r="O817" i="1"/>
  <c r="O801" i="1"/>
  <c r="O785" i="1"/>
  <c r="O769" i="1"/>
  <c r="O753" i="1"/>
  <c r="O737" i="1"/>
  <c r="O705" i="1"/>
  <c r="O689" i="1"/>
  <c r="O673" i="1"/>
  <c r="O657" i="1"/>
  <c r="O641" i="1"/>
  <c r="O625" i="1"/>
  <c r="O609" i="1"/>
  <c r="O593" i="1"/>
  <c r="O577" i="1"/>
  <c r="O561" i="1"/>
  <c r="O529" i="1"/>
  <c r="O513" i="1"/>
  <c r="O497" i="1"/>
  <c r="O481" i="1"/>
  <c r="O465" i="1"/>
  <c r="O449" i="1"/>
  <c r="O433" i="1"/>
  <c r="O417" i="1"/>
  <c r="O385" i="1"/>
  <c r="O369" i="1"/>
  <c r="O353" i="1"/>
  <c r="O337" i="1"/>
  <c r="O321" i="1"/>
  <c r="O289" i="1"/>
  <c r="O273" i="1"/>
  <c r="O257" i="1"/>
  <c r="O241" i="1"/>
  <c r="O225" i="1"/>
  <c r="O209" i="1"/>
  <c r="O193" i="1"/>
  <c r="O177" i="1"/>
  <c r="O161" i="1"/>
  <c r="O129" i="1"/>
  <c r="O97" i="1"/>
  <c r="O65" i="1"/>
  <c r="O49" i="1"/>
  <c r="O33" i="1"/>
  <c r="O81" i="1"/>
  <c r="O913" i="1"/>
  <c r="O768" i="1"/>
  <c r="O113" i="1"/>
  <c r="O17" i="1"/>
  <c r="O940" i="1"/>
  <c r="O812" i="1"/>
  <c r="O780" i="1"/>
  <c r="O732" i="1"/>
  <c r="O652" i="1"/>
  <c r="O476" i="1"/>
  <c r="O364" i="1"/>
  <c r="O348" i="1"/>
  <c r="O252" i="1"/>
  <c r="O204" i="1"/>
  <c r="O156" i="1"/>
  <c r="O124" i="1"/>
  <c r="O44" i="1"/>
  <c r="O721" i="1"/>
  <c r="O906" i="1"/>
  <c r="O1000" i="1"/>
  <c r="O984" i="1"/>
  <c r="O968" i="1"/>
  <c r="O952" i="1"/>
  <c r="O936" i="1"/>
  <c r="O920" i="1"/>
  <c r="O904" i="1"/>
  <c r="O888" i="1"/>
  <c r="O872" i="1"/>
  <c r="O856" i="1"/>
  <c r="O840" i="1"/>
  <c r="O824" i="1"/>
  <c r="O808" i="1"/>
  <c r="O792" i="1"/>
  <c r="O776" i="1"/>
  <c r="O760" i="1"/>
  <c r="O744" i="1"/>
  <c r="O728" i="1"/>
  <c r="O712" i="1"/>
  <c r="O696" i="1"/>
  <c r="O680" i="1"/>
  <c r="O664" i="1"/>
  <c r="O648" i="1"/>
  <c r="O632" i="1"/>
  <c r="O616" i="1"/>
  <c r="O600" i="1"/>
  <c r="O584" i="1"/>
  <c r="O568" i="1"/>
  <c r="O552" i="1"/>
  <c r="O536" i="1"/>
  <c r="O520" i="1"/>
  <c r="O504" i="1"/>
  <c r="O488" i="1"/>
  <c r="O472" i="1"/>
  <c r="O440" i="1"/>
  <c r="O424" i="1"/>
  <c r="O408" i="1"/>
  <c r="O392" i="1"/>
  <c r="O376" i="1"/>
  <c r="O360" i="1"/>
  <c r="O344" i="1"/>
  <c r="O328" i="1"/>
  <c r="O312" i="1"/>
  <c r="O296" i="1"/>
  <c r="O264" i="1"/>
  <c r="O248" i="1"/>
  <c r="O232" i="1"/>
  <c r="O216" i="1"/>
  <c r="O200" i="1"/>
  <c r="O184" i="1"/>
  <c r="O168" i="1"/>
  <c r="O152" i="1"/>
  <c r="O120" i="1"/>
  <c r="O104" i="1"/>
  <c r="O88" i="1"/>
  <c r="O72" i="1"/>
  <c r="O56" i="1"/>
  <c r="O40" i="1"/>
  <c r="O24" i="1"/>
  <c r="O8" i="1"/>
  <c r="O938" i="1"/>
  <c r="O993" i="1"/>
  <c r="O977" i="1"/>
  <c r="O961" i="1"/>
  <c r="O945" i="1"/>
  <c r="O929" i="1"/>
  <c r="O897" i="1"/>
  <c r="O881" i="1"/>
  <c r="O865" i="1"/>
  <c r="O992" i="1"/>
  <c r="O976" i="1"/>
  <c r="O960" i="1"/>
  <c r="O944" i="1"/>
  <c r="O928" i="1"/>
  <c r="O912" i="1"/>
  <c r="O896" i="1"/>
  <c r="O880" i="1"/>
  <c r="O864" i="1"/>
  <c r="O848" i="1"/>
  <c r="O832" i="1"/>
  <c r="O816" i="1"/>
  <c r="O800" i="1"/>
  <c r="O784" i="1"/>
  <c r="O989" i="1"/>
  <c r="O861" i="1"/>
  <c r="O797" i="1"/>
  <c r="O701" i="1"/>
  <c r="O669" i="1"/>
  <c r="O653" i="1"/>
  <c r="O621" i="1"/>
  <c r="O557" i="1"/>
  <c r="O525" i="1"/>
  <c r="O493" i="1"/>
  <c r="O477" i="1"/>
  <c r="O445" i="1"/>
  <c r="O429" i="1"/>
  <c r="O413" i="1"/>
  <c r="O365" i="1"/>
  <c r="O349" i="1"/>
  <c r="O269" i="1"/>
  <c r="O221" i="1"/>
  <c r="O173" i="1"/>
  <c r="O141" i="1"/>
  <c r="O109" i="1"/>
  <c r="O61" i="1"/>
  <c r="O45" i="1"/>
  <c r="O13" i="1"/>
  <c r="O858" i="1"/>
  <c r="O778" i="1"/>
  <c r="O746" i="1"/>
  <c r="O714" i="1"/>
  <c r="O618" i="1"/>
  <c r="O554" i="1"/>
  <c r="O378" i="1"/>
  <c r="O346" i="1"/>
  <c r="O202" i="1"/>
  <c r="O42" i="1"/>
  <c r="O26" i="1"/>
  <c r="O949" i="1"/>
  <c r="O933" i="1"/>
  <c r="O885" i="1"/>
  <c r="O869" i="1"/>
  <c r="O853" i="1"/>
  <c r="O821" i="1"/>
  <c r="O805" i="1"/>
  <c r="O789" i="1"/>
  <c r="O773" i="1"/>
  <c r="O677" i="1"/>
  <c r="O549" i="1"/>
  <c r="O533" i="1"/>
  <c r="O517" i="1"/>
  <c r="O485" i="1"/>
  <c r="O405" i="1"/>
  <c r="O357" i="1"/>
  <c r="O229" i="1"/>
  <c r="O85" i="1"/>
  <c r="O53" i="1"/>
  <c r="O988" i="1"/>
  <c r="O764" i="1"/>
  <c r="O684" i="1"/>
  <c r="O524" i="1"/>
  <c r="O444" i="1"/>
  <c r="O300" i="1"/>
  <c r="O268" i="1"/>
  <c r="O236" i="1"/>
  <c r="O188" i="1"/>
  <c r="O172" i="1"/>
  <c r="O140" i="1"/>
  <c r="O108" i="1"/>
  <c r="O910" i="1"/>
  <c r="O894" i="1"/>
  <c r="O878" i="1"/>
  <c r="O798" i="1"/>
  <c r="O526" i="1"/>
  <c r="O446" i="1"/>
  <c r="O270" i="1"/>
  <c r="O78" i="1"/>
  <c r="O647" i="1"/>
  <c r="O974" i="1"/>
  <c r="O851" i="1"/>
  <c r="O990" i="1"/>
  <c r="O958" i="1"/>
  <c r="O654" i="1"/>
  <c r="O862" i="1"/>
  <c r="O814" i="1"/>
  <c r="O718" i="1"/>
  <c r="O542" i="1"/>
  <c r="O462" i="1"/>
  <c r="O414" i="1"/>
  <c r="O398" i="1"/>
  <c r="O318" i="1"/>
  <c r="O286" i="1"/>
  <c r="O238" i="1"/>
  <c r="O206" i="1"/>
  <c r="O174" i="1"/>
  <c r="O158" i="1"/>
  <c r="O110" i="1"/>
  <c r="O62" i="1"/>
  <c r="O30" i="1"/>
  <c r="O909" i="1"/>
  <c r="O781" i="1"/>
  <c r="O733" i="1"/>
  <c r="O685" i="1"/>
  <c r="O605" i="1"/>
  <c r="O301" i="1"/>
  <c r="O237" i="1"/>
  <c r="O189" i="1"/>
  <c r="O157" i="1"/>
  <c r="O125" i="1"/>
  <c r="O263" i="1"/>
  <c r="O231" i="1"/>
  <c r="O563" i="1"/>
  <c r="O499" i="1"/>
  <c r="O371" i="1"/>
  <c r="O243" i="1"/>
  <c r="O211" i="1"/>
  <c r="O163" i="1"/>
  <c r="O19" i="1"/>
  <c r="O907" i="1"/>
  <c r="O971" i="1"/>
  <c r="O957" i="1"/>
  <c r="O925" i="1"/>
  <c r="O845" i="1"/>
  <c r="O765" i="1"/>
  <c r="O717" i="1"/>
  <c r="O637" i="1"/>
  <c r="O589" i="1"/>
  <c r="O509" i="1"/>
  <c r="O461" i="1"/>
  <c r="O381" i="1"/>
  <c r="O333" i="1"/>
  <c r="O285" i="1"/>
  <c r="O205" i="1"/>
  <c r="O77" i="1"/>
  <c r="O997" i="1"/>
  <c r="O981" i="1"/>
  <c r="O965" i="1"/>
  <c r="O917" i="1"/>
  <c r="O901" i="1"/>
  <c r="O837" i="1"/>
  <c r="O757" i="1"/>
  <c r="O741" i="1"/>
  <c r="O725" i="1"/>
  <c r="O709" i="1"/>
  <c r="O661" i="1"/>
  <c r="O645" i="1"/>
  <c r="O629" i="1"/>
  <c r="O613" i="1"/>
  <c r="O597" i="1"/>
  <c r="O581" i="1"/>
  <c r="O565" i="1"/>
  <c r="O501" i="1"/>
  <c r="O469" i="1"/>
  <c r="O453" i="1"/>
  <c r="O437" i="1"/>
  <c r="O389" i="1"/>
  <c r="O373" i="1"/>
  <c r="O341" i="1"/>
  <c r="O325" i="1"/>
  <c r="O309" i="1"/>
  <c r="O293" i="1"/>
  <c r="O277" i="1"/>
  <c r="O261" i="1"/>
  <c r="O245" i="1"/>
  <c r="O213" i="1"/>
  <c r="O197" i="1"/>
  <c r="O181" i="1"/>
  <c r="O165" i="1"/>
  <c r="O149" i="1"/>
  <c r="O117" i="1"/>
  <c r="O101" i="1"/>
  <c r="O69" i="1"/>
  <c r="O37" i="1"/>
  <c r="O21" i="1"/>
  <c r="O217" i="1"/>
  <c r="O668" i="1"/>
  <c r="O412" i="1"/>
  <c r="O991" i="1"/>
  <c r="O975" i="1"/>
  <c r="O959" i="1"/>
  <c r="O943" i="1"/>
  <c r="O927" i="1"/>
  <c r="O911" i="1"/>
  <c r="O895" i="1"/>
  <c r="O879" i="1"/>
  <c r="O863" i="1"/>
  <c r="O847" i="1"/>
  <c r="O831" i="1"/>
  <c r="O815" i="1"/>
  <c r="O799" i="1"/>
  <c r="O783" i="1"/>
  <c r="O767" i="1"/>
  <c r="O751" i="1"/>
  <c r="O735" i="1"/>
  <c r="O719" i="1"/>
  <c r="O703" i="1"/>
  <c r="O687" i="1"/>
  <c r="O671" i="1"/>
  <c r="O655" i="1"/>
  <c r="O639" i="1"/>
  <c r="O623" i="1"/>
  <c r="O607" i="1"/>
  <c r="O591" i="1"/>
  <c r="O575" i="1"/>
  <c r="O559" i="1"/>
  <c r="O543" i="1"/>
  <c r="O527" i="1"/>
  <c r="O511" i="1"/>
  <c r="O495" i="1"/>
  <c r="O479" i="1"/>
  <c r="O463" i="1"/>
  <c r="O431" i="1"/>
  <c r="O415" i="1"/>
  <c r="O399" i="1"/>
  <c r="O383" i="1"/>
  <c r="O367" i="1"/>
  <c r="O351" i="1"/>
  <c r="O335" i="1"/>
  <c r="O303" i="1"/>
  <c r="O287" i="1"/>
  <c r="O271" i="1"/>
  <c r="O255" i="1"/>
  <c r="O239" i="1"/>
  <c r="O223" i="1"/>
  <c r="O207" i="1"/>
  <c r="O175" i="1"/>
  <c r="O159" i="1"/>
  <c r="O143" i="1"/>
  <c r="O127" i="1"/>
  <c r="O111" i="1"/>
  <c r="O95" i="1"/>
  <c r="O79" i="1"/>
  <c r="O63" i="1"/>
  <c r="O47" i="1"/>
  <c r="O31" i="1"/>
  <c r="O15" i="1"/>
  <c r="O729" i="1"/>
  <c r="O844" i="1"/>
  <c r="O332" i="1"/>
  <c r="O137" i="1"/>
  <c r="O233" i="1"/>
  <c r="O409" i="1"/>
  <c r="O860" i="1"/>
  <c r="O604" i="1"/>
  <c r="O585" i="1"/>
  <c r="O428" i="1"/>
  <c r="O876" i="1"/>
  <c r="O796" i="1"/>
  <c r="O540" i="1"/>
  <c r="O956" i="1"/>
  <c r="O716" i="1"/>
  <c r="O460" i="1"/>
  <c r="O284" i="1"/>
  <c r="O994" i="1"/>
  <c r="O978" i="1"/>
  <c r="O962" i="1"/>
  <c r="O946" i="1"/>
  <c r="O930" i="1"/>
  <c r="O914" i="1"/>
  <c r="O898" i="1"/>
  <c r="O882" i="1"/>
  <c r="O866" i="1"/>
  <c r="O850" i="1"/>
  <c r="O834" i="1"/>
  <c r="O818" i="1"/>
  <c r="O802" i="1"/>
  <c r="O786" i="1"/>
  <c r="O770" i="1"/>
  <c r="O754" i="1"/>
  <c r="O738" i="1"/>
  <c r="O722" i="1"/>
  <c r="O706" i="1"/>
  <c r="O690" i="1"/>
  <c r="O617" i="1"/>
  <c r="O759" i="1"/>
  <c r="O727" i="1"/>
  <c r="O695" i="1"/>
  <c r="O599" i="1"/>
  <c r="O551" i="1"/>
  <c r="O535" i="1"/>
  <c r="O519" i="1"/>
  <c r="O407" i="1"/>
  <c r="O359" i="1"/>
  <c r="O343" i="1"/>
  <c r="O327" i="1"/>
  <c r="O295" i="1"/>
  <c r="O279" i="1"/>
  <c r="O199" i="1"/>
  <c r="O167" i="1"/>
  <c r="O151" i="1"/>
  <c r="O119" i="1"/>
  <c r="O6" i="1"/>
  <c r="O950" i="1"/>
  <c r="O711" i="1"/>
  <c r="O663" i="1"/>
  <c r="O487" i="1"/>
  <c r="O471" i="1"/>
  <c r="O455" i="1"/>
  <c r="O423" i="1"/>
  <c r="O215" i="1"/>
  <c r="O183" i="1"/>
  <c r="O87" i="1"/>
  <c r="O39" i="1"/>
  <c r="O23" i="1"/>
  <c r="O329" i="1"/>
  <c r="O135" i="1"/>
  <c r="O601" i="1"/>
  <c r="O854" i="1"/>
  <c r="O249" i="1"/>
  <c r="O969" i="1"/>
  <c r="O345" i="1"/>
  <c r="O777" i="1"/>
  <c r="O889" i="1"/>
  <c r="O361" i="1"/>
  <c r="O905" i="1"/>
  <c r="O281" i="1"/>
  <c r="O105" i="1"/>
  <c r="O25" i="1"/>
  <c r="O375" i="1"/>
  <c r="O1001" i="1"/>
  <c r="O985" i="1"/>
  <c r="O953" i="1"/>
  <c r="O937" i="1"/>
  <c r="O921" i="1"/>
  <c r="O873" i="1"/>
  <c r="O857" i="1"/>
  <c r="O841" i="1"/>
  <c r="O825" i="1"/>
  <c r="O809" i="1"/>
  <c r="O793" i="1"/>
  <c r="O745" i="1"/>
  <c r="O713" i="1"/>
  <c r="O697" i="1"/>
  <c r="O681" i="1"/>
  <c r="O665" i="1"/>
  <c r="O649" i="1"/>
  <c r="O633" i="1"/>
  <c r="O569" i="1"/>
  <c r="O553" i="1"/>
  <c r="O537" i="1"/>
  <c r="O521" i="1"/>
  <c r="O505" i="1"/>
  <c r="O489" i="1"/>
  <c r="O473" i="1"/>
  <c r="O457" i="1"/>
  <c r="O441" i="1"/>
  <c r="O425" i="1"/>
  <c r="O393" i="1"/>
  <c r="O377" i="1"/>
  <c r="O313" i="1"/>
  <c r="O297" i="1"/>
  <c r="O265" i="1"/>
  <c r="O201" i="1"/>
  <c r="O185" i="1"/>
  <c r="O169" i="1"/>
  <c r="O153" i="1"/>
  <c r="O121" i="1"/>
  <c r="O89" i="1"/>
  <c r="O73" i="1"/>
  <c r="O57" i="1"/>
  <c r="O41" i="1"/>
  <c r="O9" i="1"/>
  <c r="O103" i="1"/>
  <c r="O391" i="1"/>
  <c r="O902" i="1"/>
  <c r="O774" i="1"/>
  <c r="O918" i="1"/>
  <c r="O503" i="1"/>
  <c r="O247" i="1"/>
  <c r="O311" i="1"/>
  <c r="O55" i="1"/>
  <c r="O583" i="1"/>
  <c r="O71" i="1"/>
  <c r="O999" i="1"/>
  <c r="O983" i="1"/>
  <c r="O967" i="1"/>
  <c r="O951" i="1"/>
  <c r="O935" i="1"/>
  <c r="O919" i="1"/>
  <c r="O903" i="1"/>
  <c r="O871" i="1"/>
  <c r="O855" i="1"/>
  <c r="O839" i="1"/>
  <c r="O823" i="1"/>
  <c r="O807" i="1"/>
  <c r="O791" i="1"/>
  <c r="O775" i="1"/>
  <c r="O743" i="1"/>
  <c r="O679" i="1"/>
  <c r="O631" i="1"/>
  <c r="O615" i="1"/>
  <c r="O567" i="1"/>
  <c r="O439" i="1"/>
  <c r="O761" i="1"/>
  <c r="O88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<sst xmlns="http://schemas.openxmlformats.org/spreadsheetml/2006/main" count="10378" uniqueCount="3302">
  <si>
    <t>Order ID</t>
  </si>
  <si>
    <t>Date</t>
  </si>
  <si>
    <t>Customer Name</t>
  </si>
  <si>
    <t>Region</t>
  </si>
  <si>
    <t>Product</t>
  </si>
  <si>
    <t>Category</t>
  </si>
  <si>
    <t>Quantity</t>
  </si>
  <si>
    <t>Unit Price</t>
  </si>
  <si>
    <t>Total Sale</t>
  </si>
  <si>
    <t>ORD00001</t>
  </si>
  <si>
    <t>ORD00002</t>
  </si>
  <si>
    <t>ORD00003</t>
  </si>
  <si>
    <t>ORD00004</t>
  </si>
  <si>
    <t>ORD00005</t>
  </si>
  <si>
    <t>ORD00006</t>
  </si>
  <si>
    <t>ORD00007</t>
  </si>
  <si>
    <t>ORD00008</t>
  </si>
  <si>
    <t>ORD00009</t>
  </si>
  <si>
    <t>ORD00010</t>
  </si>
  <si>
    <t>ORD00011</t>
  </si>
  <si>
    <t>ORD00012</t>
  </si>
  <si>
    <t>ORD00013</t>
  </si>
  <si>
    <t>ORD00014</t>
  </si>
  <si>
    <t>ORD00015</t>
  </si>
  <si>
    <t>ORD00016</t>
  </si>
  <si>
    <t>ORD00017</t>
  </si>
  <si>
    <t>ORD00018</t>
  </si>
  <si>
    <t>ORD00019</t>
  </si>
  <si>
    <t>ORD00020</t>
  </si>
  <si>
    <t>ORD00021</t>
  </si>
  <si>
    <t>ORD00022</t>
  </si>
  <si>
    <t>ORD00023</t>
  </si>
  <si>
    <t>ORD00024</t>
  </si>
  <si>
    <t>ORD00025</t>
  </si>
  <si>
    <t>ORD00026</t>
  </si>
  <si>
    <t>ORD00027</t>
  </si>
  <si>
    <t>ORD00028</t>
  </si>
  <si>
    <t>ORD00029</t>
  </si>
  <si>
    <t>ORD00030</t>
  </si>
  <si>
    <t>ORD00031</t>
  </si>
  <si>
    <t>ORD00032</t>
  </si>
  <si>
    <t>ORD00033</t>
  </si>
  <si>
    <t>ORD00034</t>
  </si>
  <si>
    <t>ORD00035</t>
  </si>
  <si>
    <t>ORD00036</t>
  </si>
  <si>
    <t>ORD00037</t>
  </si>
  <si>
    <t>ORD00038</t>
  </si>
  <si>
    <t>ORD00039</t>
  </si>
  <si>
    <t>ORD00040</t>
  </si>
  <si>
    <t>ORD00041</t>
  </si>
  <si>
    <t>ORD00042</t>
  </si>
  <si>
    <t>ORD00043</t>
  </si>
  <si>
    <t>ORD00044</t>
  </si>
  <si>
    <t>ORD00045</t>
  </si>
  <si>
    <t>ORD00046</t>
  </si>
  <si>
    <t>ORD00047</t>
  </si>
  <si>
    <t>ORD00048</t>
  </si>
  <si>
    <t>ORD00049</t>
  </si>
  <si>
    <t>ORD00050</t>
  </si>
  <si>
    <t>ORD00051</t>
  </si>
  <si>
    <t>ORD00052</t>
  </si>
  <si>
    <t>ORD00053</t>
  </si>
  <si>
    <t>ORD00054</t>
  </si>
  <si>
    <t>ORD00055</t>
  </si>
  <si>
    <t>ORD00056</t>
  </si>
  <si>
    <t>ORD00057</t>
  </si>
  <si>
    <t>ORD00058</t>
  </si>
  <si>
    <t>ORD00059</t>
  </si>
  <si>
    <t>ORD00060</t>
  </si>
  <si>
    <t>ORD00061</t>
  </si>
  <si>
    <t>ORD00062</t>
  </si>
  <si>
    <t>ORD00063</t>
  </si>
  <si>
    <t>ORD00064</t>
  </si>
  <si>
    <t>ORD00065</t>
  </si>
  <si>
    <t>ORD00066</t>
  </si>
  <si>
    <t>ORD00067</t>
  </si>
  <si>
    <t>ORD00068</t>
  </si>
  <si>
    <t>ORD00069</t>
  </si>
  <si>
    <t>ORD00070</t>
  </si>
  <si>
    <t>ORD00071</t>
  </si>
  <si>
    <t>ORD00072</t>
  </si>
  <si>
    <t>ORD00073</t>
  </si>
  <si>
    <t>ORD00074</t>
  </si>
  <si>
    <t>ORD00075</t>
  </si>
  <si>
    <t>ORD00076</t>
  </si>
  <si>
    <t>ORD00077</t>
  </si>
  <si>
    <t>ORD00078</t>
  </si>
  <si>
    <t>ORD00079</t>
  </si>
  <si>
    <t>ORD00080</t>
  </si>
  <si>
    <t>ORD00081</t>
  </si>
  <si>
    <t>ORD00082</t>
  </si>
  <si>
    <t>ORD00083</t>
  </si>
  <si>
    <t>ORD00084</t>
  </si>
  <si>
    <t>ORD00085</t>
  </si>
  <si>
    <t>ORD00086</t>
  </si>
  <si>
    <t>ORD00087</t>
  </si>
  <si>
    <t>ORD00088</t>
  </si>
  <si>
    <t>ORD00089</t>
  </si>
  <si>
    <t>ORD00090</t>
  </si>
  <si>
    <t>ORD00091</t>
  </si>
  <si>
    <t>ORD00092</t>
  </si>
  <si>
    <t>ORD00093</t>
  </si>
  <si>
    <t>ORD00094</t>
  </si>
  <si>
    <t>ORD00095</t>
  </si>
  <si>
    <t>ORD00096</t>
  </si>
  <si>
    <t>ORD00097</t>
  </si>
  <si>
    <t>ORD00098</t>
  </si>
  <si>
    <t>ORD00099</t>
  </si>
  <si>
    <t>ORD00100</t>
  </si>
  <si>
    <t>ORD00101</t>
  </si>
  <si>
    <t>ORD00102</t>
  </si>
  <si>
    <t>ORD00103</t>
  </si>
  <si>
    <t>ORD00104</t>
  </si>
  <si>
    <t>ORD00105</t>
  </si>
  <si>
    <t>ORD00106</t>
  </si>
  <si>
    <t>ORD00107</t>
  </si>
  <si>
    <t>ORD00108</t>
  </si>
  <si>
    <t>ORD00109</t>
  </si>
  <si>
    <t>ORD00110</t>
  </si>
  <si>
    <t>ORD00111</t>
  </si>
  <si>
    <t>ORD00112</t>
  </si>
  <si>
    <t>ORD00113</t>
  </si>
  <si>
    <t>ORD00114</t>
  </si>
  <si>
    <t>ORD00115</t>
  </si>
  <si>
    <t>ORD00116</t>
  </si>
  <si>
    <t>ORD00117</t>
  </si>
  <si>
    <t>ORD00118</t>
  </si>
  <si>
    <t>ORD00119</t>
  </si>
  <si>
    <t>ORD00120</t>
  </si>
  <si>
    <t>ORD00121</t>
  </si>
  <si>
    <t>ORD00122</t>
  </si>
  <si>
    <t>ORD00123</t>
  </si>
  <si>
    <t>ORD00124</t>
  </si>
  <si>
    <t>ORD00125</t>
  </si>
  <si>
    <t>ORD00126</t>
  </si>
  <si>
    <t>ORD00127</t>
  </si>
  <si>
    <t>ORD00128</t>
  </si>
  <si>
    <t>ORD00129</t>
  </si>
  <si>
    <t>ORD00130</t>
  </si>
  <si>
    <t>ORD00131</t>
  </si>
  <si>
    <t>ORD00132</t>
  </si>
  <si>
    <t>ORD00133</t>
  </si>
  <si>
    <t>ORD00134</t>
  </si>
  <si>
    <t>ORD00135</t>
  </si>
  <si>
    <t>ORD00136</t>
  </si>
  <si>
    <t>ORD00137</t>
  </si>
  <si>
    <t>ORD00138</t>
  </si>
  <si>
    <t>ORD00139</t>
  </si>
  <si>
    <t>ORD00140</t>
  </si>
  <si>
    <t>ORD00141</t>
  </si>
  <si>
    <t>ORD00142</t>
  </si>
  <si>
    <t>ORD00143</t>
  </si>
  <si>
    <t>ORD00144</t>
  </si>
  <si>
    <t>ORD00145</t>
  </si>
  <si>
    <t>ORD00146</t>
  </si>
  <si>
    <t>ORD00147</t>
  </si>
  <si>
    <t>ORD00148</t>
  </si>
  <si>
    <t>ORD00149</t>
  </si>
  <si>
    <t>ORD00150</t>
  </si>
  <si>
    <t>ORD00151</t>
  </si>
  <si>
    <t>ORD00152</t>
  </si>
  <si>
    <t>ORD00153</t>
  </si>
  <si>
    <t>ORD00154</t>
  </si>
  <si>
    <t>ORD00155</t>
  </si>
  <si>
    <t>ORD00156</t>
  </si>
  <si>
    <t>ORD00157</t>
  </si>
  <si>
    <t>ORD00158</t>
  </si>
  <si>
    <t>ORD00159</t>
  </si>
  <si>
    <t>ORD00160</t>
  </si>
  <si>
    <t>ORD00161</t>
  </si>
  <si>
    <t>ORD00162</t>
  </si>
  <si>
    <t>ORD00163</t>
  </si>
  <si>
    <t>ORD00164</t>
  </si>
  <si>
    <t>ORD00165</t>
  </si>
  <si>
    <t>ORD00166</t>
  </si>
  <si>
    <t>ORD00167</t>
  </si>
  <si>
    <t>ORD00168</t>
  </si>
  <si>
    <t>ORD00169</t>
  </si>
  <si>
    <t>ORD00170</t>
  </si>
  <si>
    <t>ORD00171</t>
  </si>
  <si>
    <t>ORD00172</t>
  </si>
  <si>
    <t>ORD00173</t>
  </si>
  <si>
    <t>ORD00174</t>
  </si>
  <si>
    <t>ORD00175</t>
  </si>
  <si>
    <t>ORD00176</t>
  </si>
  <si>
    <t>ORD00177</t>
  </si>
  <si>
    <t>ORD00178</t>
  </si>
  <si>
    <t>ORD00179</t>
  </si>
  <si>
    <t>ORD00180</t>
  </si>
  <si>
    <t>ORD00181</t>
  </si>
  <si>
    <t>ORD00182</t>
  </si>
  <si>
    <t>ORD00183</t>
  </si>
  <si>
    <t>ORD00184</t>
  </si>
  <si>
    <t>ORD00185</t>
  </si>
  <si>
    <t>ORD00186</t>
  </si>
  <si>
    <t>ORD00187</t>
  </si>
  <si>
    <t>ORD00188</t>
  </si>
  <si>
    <t>ORD00189</t>
  </si>
  <si>
    <t>ORD00190</t>
  </si>
  <si>
    <t>ORD00191</t>
  </si>
  <si>
    <t>ORD00192</t>
  </si>
  <si>
    <t>ORD00193</t>
  </si>
  <si>
    <t>ORD00194</t>
  </si>
  <si>
    <t>ORD00195</t>
  </si>
  <si>
    <t>ORD00196</t>
  </si>
  <si>
    <t>ORD00197</t>
  </si>
  <si>
    <t>ORD00198</t>
  </si>
  <si>
    <t>ORD00199</t>
  </si>
  <si>
    <t>ORD00200</t>
  </si>
  <si>
    <t>ORD00201</t>
  </si>
  <si>
    <t>ORD00202</t>
  </si>
  <si>
    <t>ORD00203</t>
  </si>
  <si>
    <t>ORD00204</t>
  </si>
  <si>
    <t>ORD00205</t>
  </si>
  <si>
    <t>ORD00206</t>
  </si>
  <si>
    <t>ORD00207</t>
  </si>
  <si>
    <t>ORD00208</t>
  </si>
  <si>
    <t>ORD00209</t>
  </si>
  <si>
    <t>ORD00210</t>
  </si>
  <si>
    <t>ORD00211</t>
  </si>
  <si>
    <t>ORD00212</t>
  </si>
  <si>
    <t>ORD00213</t>
  </si>
  <si>
    <t>ORD00214</t>
  </si>
  <si>
    <t>ORD00215</t>
  </si>
  <si>
    <t>ORD00216</t>
  </si>
  <si>
    <t>ORD00217</t>
  </si>
  <si>
    <t>ORD00218</t>
  </si>
  <si>
    <t>ORD00219</t>
  </si>
  <si>
    <t>ORD00220</t>
  </si>
  <si>
    <t>ORD00221</t>
  </si>
  <si>
    <t>ORD00222</t>
  </si>
  <si>
    <t>ORD00223</t>
  </si>
  <si>
    <t>ORD00224</t>
  </si>
  <si>
    <t>ORD00225</t>
  </si>
  <si>
    <t>ORD00226</t>
  </si>
  <si>
    <t>ORD00227</t>
  </si>
  <si>
    <t>ORD00228</t>
  </si>
  <si>
    <t>ORD00229</t>
  </si>
  <si>
    <t>ORD00230</t>
  </si>
  <si>
    <t>ORD00231</t>
  </si>
  <si>
    <t>ORD00232</t>
  </si>
  <si>
    <t>ORD00233</t>
  </si>
  <si>
    <t>ORD00234</t>
  </si>
  <si>
    <t>ORD00235</t>
  </si>
  <si>
    <t>ORD00236</t>
  </si>
  <si>
    <t>ORD00237</t>
  </si>
  <si>
    <t>ORD00238</t>
  </si>
  <si>
    <t>ORD00239</t>
  </si>
  <si>
    <t>ORD00240</t>
  </si>
  <si>
    <t>ORD00241</t>
  </si>
  <si>
    <t>ORD00242</t>
  </si>
  <si>
    <t>ORD00243</t>
  </si>
  <si>
    <t>ORD00244</t>
  </si>
  <si>
    <t>ORD00245</t>
  </si>
  <si>
    <t>ORD00246</t>
  </si>
  <si>
    <t>ORD00247</t>
  </si>
  <si>
    <t>ORD00248</t>
  </si>
  <si>
    <t>ORD00249</t>
  </si>
  <si>
    <t>ORD00250</t>
  </si>
  <si>
    <t>ORD00251</t>
  </si>
  <si>
    <t>ORD00252</t>
  </si>
  <si>
    <t>ORD00253</t>
  </si>
  <si>
    <t>ORD00254</t>
  </si>
  <si>
    <t>ORD00255</t>
  </si>
  <si>
    <t>ORD00256</t>
  </si>
  <si>
    <t>ORD00257</t>
  </si>
  <si>
    <t>ORD00258</t>
  </si>
  <si>
    <t>ORD00259</t>
  </si>
  <si>
    <t>ORD00260</t>
  </si>
  <si>
    <t>ORD00261</t>
  </si>
  <si>
    <t>ORD00262</t>
  </si>
  <si>
    <t>ORD00263</t>
  </si>
  <si>
    <t>ORD00264</t>
  </si>
  <si>
    <t>ORD00265</t>
  </si>
  <si>
    <t>ORD00266</t>
  </si>
  <si>
    <t>ORD00267</t>
  </si>
  <si>
    <t>ORD00268</t>
  </si>
  <si>
    <t>ORD00269</t>
  </si>
  <si>
    <t>ORD00270</t>
  </si>
  <si>
    <t>ORD00271</t>
  </si>
  <si>
    <t>ORD00272</t>
  </si>
  <si>
    <t>ORD00273</t>
  </si>
  <si>
    <t>ORD00274</t>
  </si>
  <si>
    <t>ORD00275</t>
  </si>
  <si>
    <t>ORD00276</t>
  </si>
  <si>
    <t>ORD00277</t>
  </si>
  <si>
    <t>ORD00278</t>
  </si>
  <si>
    <t>ORD00279</t>
  </si>
  <si>
    <t>ORD00280</t>
  </si>
  <si>
    <t>ORD00281</t>
  </si>
  <si>
    <t>ORD00282</t>
  </si>
  <si>
    <t>ORD00283</t>
  </si>
  <si>
    <t>ORD00284</t>
  </si>
  <si>
    <t>ORD00285</t>
  </si>
  <si>
    <t>ORD00286</t>
  </si>
  <si>
    <t>ORD00287</t>
  </si>
  <si>
    <t>ORD00288</t>
  </si>
  <si>
    <t>ORD00289</t>
  </si>
  <si>
    <t>ORD00290</t>
  </si>
  <si>
    <t>ORD00291</t>
  </si>
  <si>
    <t>ORD00292</t>
  </si>
  <si>
    <t>ORD00293</t>
  </si>
  <si>
    <t>ORD00294</t>
  </si>
  <si>
    <t>ORD00295</t>
  </si>
  <si>
    <t>ORD00296</t>
  </si>
  <si>
    <t>ORD00297</t>
  </si>
  <si>
    <t>ORD00298</t>
  </si>
  <si>
    <t>ORD00299</t>
  </si>
  <si>
    <t>ORD00300</t>
  </si>
  <si>
    <t>ORD00301</t>
  </si>
  <si>
    <t>ORD00302</t>
  </si>
  <si>
    <t>ORD00303</t>
  </si>
  <si>
    <t>ORD00304</t>
  </si>
  <si>
    <t>ORD00305</t>
  </si>
  <si>
    <t>ORD00306</t>
  </si>
  <si>
    <t>ORD00307</t>
  </si>
  <si>
    <t>ORD00308</t>
  </si>
  <si>
    <t>ORD00309</t>
  </si>
  <si>
    <t>ORD00310</t>
  </si>
  <si>
    <t>ORD00311</t>
  </si>
  <si>
    <t>ORD00312</t>
  </si>
  <si>
    <t>ORD00313</t>
  </si>
  <si>
    <t>ORD00314</t>
  </si>
  <si>
    <t>ORD00315</t>
  </si>
  <si>
    <t>ORD00316</t>
  </si>
  <si>
    <t>ORD00317</t>
  </si>
  <si>
    <t>ORD00318</t>
  </si>
  <si>
    <t>ORD00319</t>
  </si>
  <si>
    <t>ORD00320</t>
  </si>
  <si>
    <t>ORD00321</t>
  </si>
  <si>
    <t>ORD00322</t>
  </si>
  <si>
    <t>ORD00323</t>
  </si>
  <si>
    <t>ORD00324</t>
  </si>
  <si>
    <t>ORD00325</t>
  </si>
  <si>
    <t>ORD00326</t>
  </si>
  <si>
    <t>ORD00327</t>
  </si>
  <si>
    <t>ORD00328</t>
  </si>
  <si>
    <t>ORD00329</t>
  </si>
  <si>
    <t>ORD00330</t>
  </si>
  <si>
    <t>ORD00331</t>
  </si>
  <si>
    <t>ORD00332</t>
  </si>
  <si>
    <t>ORD00333</t>
  </si>
  <si>
    <t>ORD00334</t>
  </si>
  <si>
    <t>ORD00335</t>
  </si>
  <si>
    <t>ORD00336</t>
  </si>
  <si>
    <t>ORD00337</t>
  </si>
  <si>
    <t>ORD00338</t>
  </si>
  <si>
    <t>ORD00339</t>
  </si>
  <si>
    <t>ORD00340</t>
  </si>
  <si>
    <t>ORD00341</t>
  </si>
  <si>
    <t>ORD00342</t>
  </si>
  <si>
    <t>ORD00343</t>
  </si>
  <si>
    <t>ORD00344</t>
  </si>
  <si>
    <t>ORD00345</t>
  </si>
  <si>
    <t>ORD00346</t>
  </si>
  <si>
    <t>ORD00347</t>
  </si>
  <si>
    <t>ORD00348</t>
  </si>
  <si>
    <t>ORD00349</t>
  </si>
  <si>
    <t>ORD00350</t>
  </si>
  <si>
    <t>ORD00351</t>
  </si>
  <si>
    <t>ORD00352</t>
  </si>
  <si>
    <t>ORD00353</t>
  </si>
  <si>
    <t>ORD00354</t>
  </si>
  <si>
    <t>ORD00355</t>
  </si>
  <si>
    <t>ORD00356</t>
  </si>
  <si>
    <t>ORD00357</t>
  </si>
  <si>
    <t>ORD00358</t>
  </si>
  <si>
    <t>ORD00359</t>
  </si>
  <si>
    <t>ORD00360</t>
  </si>
  <si>
    <t>ORD00361</t>
  </si>
  <si>
    <t>ORD00362</t>
  </si>
  <si>
    <t>ORD00363</t>
  </si>
  <si>
    <t>ORD00364</t>
  </si>
  <si>
    <t>ORD00365</t>
  </si>
  <si>
    <t>ORD00366</t>
  </si>
  <si>
    <t>ORD00367</t>
  </si>
  <si>
    <t>ORD00368</t>
  </si>
  <si>
    <t>ORD00369</t>
  </si>
  <si>
    <t>ORD00370</t>
  </si>
  <si>
    <t>ORD00371</t>
  </si>
  <si>
    <t>ORD00372</t>
  </si>
  <si>
    <t>ORD00373</t>
  </si>
  <si>
    <t>ORD00374</t>
  </si>
  <si>
    <t>ORD00375</t>
  </si>
  <si>
    <t>ORD00376</t>
  </si>
  <si>
    <t>ORD00377</t>
  </si>
  <si>
    <t>ORD00378</t>
  </si>
  <si>
    <t>ORD00379</t>
  </si>
  <si>
    <t>ORD00380</t>
  </si>
  <si>
    <t>ORD00381</t>
  </si>
  <si>
    <t>ORD00382</t>
  </si>
  <si>
    <t>ORD00383</t>
  </si>
  <si>
    <t>ORD00384</t>
  </si>
  <si>
    <t>ORD00385</t>
  </si>
  <si>
    <t>ORD00386</t>
  </si>
  <si>
    <t>ORD00387</t>
  </si>
  <si>
    <t>ORD00388</t>
  </si>
  <si>
    <t>ORD00389</t>
  </si>
  <si>
    <t>ORD00390</t>
  </si>
  <si>
    <t>ORD00391</t>
  </si>
  <si>
    <t>ORD00392</t>
  </si>
  <si>
    <t>ORD00393</t>
  </si>
  <si>
    <t>ORD00394</t>
  </si>
  <si>
    <t>ORD00395</t>
  </si>
  <si>
    <t>ORD00396</t>
  </si>
  <si>
    <t>ORD00397</t>
  </si>
  <si>
    <t>ORD00398</t>
  </si>
  <si>
    <t>ORD00399</t>
  </si>
  <si>
    <t>ORD00400</t>
  </si>
  <si>
    <t>ORD00401</t>
  </si>
  <si>
    <t>ORD00402</t>
  </si>
  <si>
    <t>ORD00403</t>
  </si>
  <si>
    <t>ORD00404</t>
  </si>
  <si>
    <t>ORD00405</t>
  </si>
  <si>
    <t>ORD00406</t>
  </si>
  <si>
    <t>ORD00407</t>
  </si>
  <si>
    <t>ORD00408</t>
  </si>
  <si>
    <t>ORD00409</t>
  </si>
  <si>
    <t>ORD00410</t>
  </si>
  <si>
    <t>ORD00411</t>
  </si>
  <si>
    <t>ORD00412</t>
  </si>
  <si>
    <t>ORD00413</t>
  </si>
  <si>
    <t>ORD00414</t>
  </si>
  <si>
    <t>ORD00415</t>
  </si>
  <si>
    <t>ORD00416</t>
  </si>
  <si>
    <t>ORD00417</t>
  </si>
  <si>
    <t>ORD00418</t>
  </si>
  <si>
    <t>ORD00419</t>
  </si>
  <si>
    <t>ORD00420</t>
  </si>
  <si>
    <t>ORD00421</t>
  </si>
  <si>
    <t>ORD00422</t>
  </si>
  <si>
    <t>ORD00423</t>
  </si>
  <si>
    <t>ORD00424</t>
  </si>
  <si>
    <t>ORD00425</t>
  </si>
  <si>
    <t>ORD00426</t>
  </si>
  <si>
    <t>ORD00427</t>
  </si>
  <si>
    <t>ORD00428</t>
  </si>
  <si>
    <t>ORD00429</t>
  </si>
  <si>
    <t>ORD00430</t>
  </si>
  <si>
    <t>ORD00431</t>
  </si>
  <si>
    <t>ORD00432</t>
  </si>
  <si>
    <t>ORD00433</t>
  </si>
  <si>
    <t>ORD00434</t>
  </si>
  <si>
    <t>ORD00435</t>
  </si>
  <si>
    <t>ORD00436</t>
  </si>
  <si>
    <t>ORD00437</t>
  </si>
  <si>
    <t>ORD00438</t>
  </si>
  <si>
    <t>ORD00439</t>
  </si>
  <si>
    <t>ORD00440</t>
  </si>
  <si>
    <t>ORD00441</t>
  </si>
  <si>
    <t>ORD00442</t>
  </si>
  <si>
    <t>ORD00443</t>
  </si>
  <si>
    <t>ORD00444</t>
  </si>
  <si>
    <t>ORD00445</t>
  </si>
  <si>
    <t>ORD00446</t>
  </si>
  <si>
    <t>ORD00447</t>
  </si>
  <si>
    <t>ORD00448</t>
  </si>
  <si>
    <t>ORD00449</t>
  </si>
  <si>
    <t>ORD00450</t>
  </si>
  <si>
    <t>ORD00451</t>
  </si>
  <si>
    <t>ORD00452</t>
  </si>
  <si>
    <t>ORD00453</t>
  </si>
  <si>
    <t>ORD00454</t>
  </si>
  <si>
    <t>ORD00455</t>
  </si>
  <si>
    <t>ORD00456</t>
  </si>
  <si>
    <t>ORD00457</t>
  </si>
  <si>
    <t>ORD00458</t>
  </si>
  <si>
    <t>ORD00459</t>
  </si>
  <si>
    <t>ORD00460</t>
  </si>
  <si>
    <t>ORD00461</t>
  </si>
  <si>
    <t>ORD00462</t>
  </si>
  <si>
    <t>ORD00463</t>
  </si>
  <si>
    <t>ORD00464</t>
  </si>
  <si>
    <t>ORD00465</t>
  </si>
  <si>
    <t>ORD00466</t>
  </si>
  <si>
    <t>ORD00467</t>
  </si>
  <si>
    <t>ORD00468</t>
  </si>
  <si>
    <t>ORD00469</t>
  </si>
  <si>
    <t>ORD00470</t>
  </si>
  <si>
    <t>ORD00471</t>
  </si>
  <si>
    <t>ORD00472</t>
  </si>
  <si>
    <t>ORD00473</t>
  </si>
  <si>
    <t>ORD00474</t>
  </si>
  <si>
    <t>ORD00475</t>
  </si>
  <si>
    <t>ORD00476</t>
  </si>
  <si>
    <t>ORD00477</t>
  </si>
  <si>
    <t>ORD00478</t>
  </si>
  <si>
    <t>ORD00479</t>
  </si>
  <si>
    <t>ORD00480</t>
  </si>
  <si>
    <t>ORD00481</t>
  </si>
  <si>
    <t>ORD00482</t>
  </si>
  <si>
    <t>ORD00483</t>
  </si>
  <si>
    <t>ORD00484</t>
  </si>
  <si>
    <t>ORD00485</t>
  </si>
  <si>
    <t>ORD00486</t>
  </si>
  <si>
    <t>ORD00487</t>
  </si>
  <si>
    <t>ORD00488</t>
  </si>
  <si>
    <t>ORD00489</t>
  </si>
  <si>
    <t>ORD00490</t>
  </si>
  <si>
    <t>ORD00491</t>
  </si>
  <si>
    <t>ORD00492</t>
  </si>
  <si>
    <t>ORD00493</t>
  </si>
  <si>
    <t>ORD00494</t>
  </si>
  <si>
    <t>ORD00495</t>
  </si>
  <si>
    <t>ORD00496</t>
  </si>
  <si>
    <t>ORD00497</t>
  </si>
  <si>
    <t>ORD00498</t>
  </si>
  <si>
    <t>ORD00499</t>
  </si>
  <si>
    <t>ORD00500</t>
  </si>
  <si>
    <t>ORD00501</t>
  </si>
  <si>
    <t>ORD00502</t>
  </si>
  <si>
    <t>ORD00503</t>
  </si>
  <si>
    <t>ORD00504</t>
  </si>
  <si>
    <t>ORD00505</t>
  </si>
  <si>
    <t>ORD00506</t>
  </si>
  <si>
    <t>ORD00507</t>
  </si>
  <si>
    <t>ORD00508</t>
  </si>
  <si>
    <t>ORD00509</t>
  </si>
  <si>
    <t>ORD00510</t>
  </si>
  <si>
    <t>ORD00511</t>
  </si>
  <si>
    <t>ORD00512</t>
  </si>
  <si>
    <t>ORD00513</t>
  </si>
  <si>
    <t>ORD00514</t>
  </si>
  <si>
    <t>ORD00515</t>
  </si>
  <si>
    <t>ORD00516</t>
  </si>
  <si>
    <t>ORD00517</t>
  </si>
  <si>
    <t>ORD00518</t>
  </si>
  <si>
    <t>ORD00519</t>
  </si>
  <si>
    <t>ORD00520</t>
  </si>
  <si>
    <t>ORD00521</t>
  </si>
  <si>
    <t>ORD00522</t>
  </si>
  <si>
    <t>ORD00523</t>
  </si>
  <si>
    <t>ORD00524</t>
  </si>
  <si>
    <t>ORD00525</t>
  </si>
  <si>
    <t>ORD00526</t>
  </si>
  <si>
    <t>ORD00527</t>
  </si>
  <si>
    <t>ORD00528</t>
  </si>
  <si>
    <t>ORD00529</t>
  </si>
  <si>
    <t>ORD00530</t>
  </si>
  <si>
    <t>ORD00531</t>
  </si>
  <si>
    <t>ORD00532</t>
  </si>
  <si>
    <t>ORD00533</t>
  </si>
  <si>
    <t>ORD00534</t>
  </si>
  <si>
    <t>ORD00535</t>
  </si>
  <si>
    <t>ORD00536</t>
  </si>
  <si>
    <t>ORD00537</t>
  </si>
  <si>
    <t>ORD00538</t>
  </si>
  <si>
    <t>ORD00539</t>
  </si>
  <si>
    <t>ORD00540</t>
  </si>
  <si>
    <t>ORD00541</t>
  </si>
  <si>
    <t>ORD00542</t>
  </si>
  <si>
    <t>ORD00543</t>
  </si>
  <si>
    <t>ORD00544</t>
  </si>
  <si>
    <t>ORD00545</t>
  </si>
  <si>
    <t>ORD00546</t>
  </si>
  <si>
    <t>ORD00547</t>
  </si>
  <si>
    <t>ORD00548</t>
  </si>
  <si>
    <t>ORD00549</t>
  </si>
  <si>
    <t>ORD00550</t>
  </si>
  <si>
    <t>ORD00551</t>
  </si>
  <si>
    <t>ORD00552</t>
  </si>
  <si>
    <t>ORD00553</t>
  </si>
  <si>
    <t>ORD00554</t>
  </si>
  <si>
    <t>ORD00555</t>
  </si>
  <si>
    <t>ORD00556</t>
  </si>
  <si>
    <t>ORD00557</t>
  </si>
  <si>
    <t>ORD00558</t>
  </si>
  <si>
    <t>ORD00559</t>
  </si>
  <si>
    <t>ORD00560</t>
  </si>
  <si>
    <t>ORD00561</t>
  </si>
  <si>
    <t>ORD00562</t>
  </si>
  <si>
    <t>ORD00563</t>
  </si>
  <si>
    <t>ORD00564</t>
  </si>
  <si>
    <t>ORD00565</t>
  </si>
  <si>
    <t>ORD00566</t>
  </si>
  <si>
    <t>ORD00567</t>
  </si>
  <si>
    <t>ORD00568</t>
  </si>
  <si>
    <t>ORD00569</t>
  </si>
  <si>
    <t>ORD00570</t>
  </si>
  <si>
    <t>ORD00571</t>
  </si>
  <si>
    <t>ORD00572</t>
  </si>
  <si>
    <t>ORD00573</t>
  </si>
  <si>
    <t>ORD00574</t>
  </si>
  <si>
    <t>ORD00575</t>
  </si>
  <si>
    <t>ORD00576</t>
  </si>
  <si>
    <t>ORD00577</t>
  </si>
  <si>
    <t>ORD00578</t>
  </si>
  <si>
    <t>ORD00579</t>
  </si>
  <si>
    <t>ORD00580</t>
  </si>
  <si>
    <t>ORD00581</t>
  </si>
  <si>
    <t>ORD00582</t>
  </si>
  <si>
    <t>ORD00583</t>
  </si>
  <si>
    <t>ORD00584</t>
  </si>
  <si>
    <t>ORD00585</t>
  </si>
  <si>
    <t>ORD00586</t>
  </si>
  <si>
    <t>ORD00587</t>
  </si>
  <si>
    <t>ORD00588</t>
  </si>
  <si>
    <t>ORD00589</t>
  </si>
  <si>
    <t>ORD00590</t>
  </si>
  <si>
    <t>ORD00591</t>
  </si>
  <si>
    <t>ORD00592</t>
  </si>
  <si>
    <t>ORD00593</t>
  </si>
  <si>
    <t>ORD00594</t>
  </si>
  <si>
    <t>ORD00595</t>
  </si>
  <si>
    <t>ORD00596</t>
  </si>
  <si>
    <t>ORD00597</t>
  </si>
  <si>
    <t>ORD00598</t>
  </si>
  <si>
    <t>ORD00599</t>
  </si>
  <si>
    <t>ORD00600</t>
  </si>
  <si>
    <t>ORD00601</t>
  </si>
  <si>
    <t>ORD00602</t>
  </si>
  <si>
    <t>ORD00603</t>
  </si>
  <si>
    <t>ORD00604</t>
  </si>
  <si>
    <t>ORD00605</t>
  </si>
  <si>
    <t>ORD00606</t>
  </si>
  <si>
    <t>ORD00607</t>
  </si>
  <si>
    <t>ORD00608</t>
  </si>
  <si>
    <t>ORD00609</t>
  </si>
  <si>
    <t>ORD00610</t>
  </si>
  <si>
    <t>ORD00611</t>
  </si>
  <si>
    <t>ORD00612</t>
  </si>
  <si>
    <t>ORD00613</t>
  </si>
  <si>
    <t>ORD00614</t>
  </si>
  <si>
    <t>ORD00615</t>
  </si>
  <si>
    <t>ORD00616</t>
  </si>
  <si>
    <t>ORD00617</t>
  </si>
  <si>
    <t>ORD00618</t>
  </si>
  <si>
    <t>ORD00619</t>
  </si>
  <si>
    <t>ORD00620</t>
  </si>
  <si>
    <t>ORD00621</t>
  </si>
  <si>
    <t>ORD00622</t>
  </si>
  <si>
    <t>ORD00623</t>
  </si>
  <si>
    <t>ORD00624</t>
  </si>
  <si>
    <t>ORD00625</t>
  </si>
  <si>
    <t>ORD00626</t>
  </si>
  <si>
    <t>ORD00627</t>
  </si>
  <si>
    <t>ORD00628</t>
  </si>
  <si>
    <t>ORD00629</t>
  </si>
  <si>
    <t>ORD00630</t>
  </si>
  <si>
    <t>ORD00631</t>
  </si>
  <si>
    <t>ORD00632</t>
  </si>
  <si>
    <t>ORD00633</t>
  </si>
  <si>
    <t>ORD00634</t>
  </si>
  <si>
    <t>ORD00635</t>
  </si>
  <si>
    <t>ORD00636</t>
  </si>
  <si>
    <t>ORD00637</t>
  </si>
  <si>
    <t>ORD00638</t>
  </si>
  <si>
    <t>ORD00639</t>
  </si>
  <si>
    <t>ORD00640</t>
  </si>
  <si>
    <t>ORD00641</t>
  </si>
  <si>
    <t>ORD00642</t>
  </si>
  <si>
    <t>ORD00643</t>
  </si>
  <si>
    <t>ORD00644</t>
  </si>
  <si>
    <t>ORD00645</t>
  </si>
  <si>
    <t>ORD00646</t>
  </si>
  <si>
    <t>ORD00647</t>
  </si>
  <si>
    <t>ORD00648</t>
  </si>
  <si>
    <t>ORD00649</t>
  </si>
  <si>
    <t>ORD00650</t>
  </si>
  <si>
    <t>ORD00651</t>
  </si>
  <si>
    <t>ORD00652</t>
  </si>
  <si>
    <t>ORD00653</t>
  </si>
  <si>
    <t>ORD00654</t>
  </si>
  <si>
    <t>ORD00655</t>
  </si>
  <si>
    <t>ORD00656</t>
  </si>
  <si>
    <t>ORD00657</t>
  </si>
  <si>
    <t>ORD00658</t>
  </si>
  <si>
    <t>ORD00659</t>
  </si>
  <si>
    <t>ORD00660</t>
  </si>
  <si>
    <t>ORD00661</t>
  </si>
  <si>
    <t>ORD00662</t>
  </si>
  <si>
    <t>ORD00663</t>
  </si>
  <si>
    <t>ORD00664</t>
  </si>
  <si>
    <t>ORD00665</t>
  </si>
  <si>
    <t>ORD00666</t>
  </si>
  <si>
    <t>ORD00667</t>
  </si>
  <si>
    <t>ORD00668</t>
  </si>
  <si>
    <t>ORD00669</t>
  </si>
  <si>
    <t>ORD00670</t>
  </si>
  <si>
    <t>ORD00671</t>
  </si>
  <si>
    <t>ORD00672</t>
  </si>
  <si>
    <t>ORD00673</t>
  </si>
  <si>
    <t>ORD00674</t>
  </si>
  <si>
    <t>ORD00675</t>
  </si>
  <si>
    <t>ORD00676</t>
  </si>
  <si>
    <t>ORD00677</t>
  </si>
  <si>
    <t>ORD00678</t>
  </si>
  <si>
    <t>ORD00679</t>
  </si>
  <si>
    <t>ORD00680</t>
  </si>
  <si>
    <t>ORD00681</t>
  </si>
  <si>
    <t>ORD00682</t>
  </si>
  <si>
    <t>ORD00683</t>
  </si>
  <si>
    <t>ORD00684</t>
  </si>
  <si>
    <t>ORD00685</t>
  </si>
  <si>
    <t>ORD00686</t>
  </si>
  <si>
    <t>ORD00687</t>
  </si>
  <si>
    <t>ORD00688</t>
  </si>
  <si>
    <t>ORD00689</t>
  </si>
  <si>
    <t>ORD00690</t>
  </si>
  <si>
    <t>ORD00691</t>
  </si>
  <si>
    <t>ORD00692</t>
  </si>
  <si>
    <t>ORD00693</t>
  </si>
  <si>
    <t>ORD00694</t>
  </si>
  <si>
    <t>ORD00695</t>
  </si>
  <si>
    <t>ORD00696</t>
  </si>
  <si>
    <t>ORD00697</t>
  </si>
  <si>
    <t>ORD00698</t>
  </si>
  <si>
    <t>ORD00699</t>
  </si>
  <si>
    <t>ORD00700</t>
  </si>
  <si>
    <t>ORD00701</t>
  </si>
  <si>
    <t>ORD00702</t>
  </si>
  <si>
    <t>ORD00703</t>
  </si>
  <si>
    <t>ORD00704</t>
  </si>
  <si>
    <t>ORD00705</t>
  </si>
  <si>
    <t>ORD00706</t>
  </si>
  <si>
    <t>ORD00707</t>
  </si>
  <si>
    <t>ORD00708</t>
  </si>
  <si>
    <t>ORD00709</t>
  </si>
  <si>
    <t>ORD00710</t>
  </si>
  <si>
    <t>ORD00711</t>
  </si>
  <si>
    <t>ORD00712</t>
  </si>
  <si>
    <t>ORD00713</t>
  </si>
  <si>
    <t>ORD00714</t>
  </si>
  <si>
    <t>ORD00715</t>
  </si>
  <si>
    <t>ORD00716</t>
  </si>
  <si>
    <t>ORD00717</t>
  </si>
  <si>
    <t>ORD00718</t>
  </si>
  <si>
    <t>ORD00719</t>
  </si>
  <si>
    <t>ORD00720</t>
  </si>
  <si>
    <t>ORD00721</t>
  </si>
  <si>
    <t>ORD00722</t>
  </si>
  <si>
    <t>ORD00723</t>
  </si>
  <si>
    <t>ORD00724</t>
  </si>
  <si>
    <t>ORD00725</t>
  </si>
  <si>
    <t>ORD00726</t>
  </si>
  <si>
    <t>ORD00727</t>
  </si>
  <si>
    <t>ORD00728</t>
  </si>
  <si>
    <t>ORD00729</t>
  </si>
  <si>
    <t>ORD00730</t>
  </si>
  <si>
    <t>ORD00731</t>
  </si>
  <si>
    <t>ORD00732</t>
  </si>
  <si>
    <t>ORD00733</t>
  </si>
  <si>
    <t>ORD00734</t>
  </si>
  <si>
    <t>ORD00735</t>
  </si>
  <si>
    <t>ORD00736</t>
  </si>
  <si>
    <t>ORD00737</t>
  </si>
  <si>
    <t>ORD00738</t>
  </si>
  <si>
    <t>ORD00739</t>
  </si>
  <si>
    <t>ORD00740</t>
  </si>
  <si>
    <t>ORD00741</t>
  </si>
  <si>
    <t>ORD00742</t>
  </si>
  <si>
    <t>ORD00743</t>
  </si>
  <si>
    <t>ORD00744</t>
  </si>
  <si>
    <t>ORD00745</t>
  </si>
  <si>
    <t>ORD00746</t>
  </si>
  <si>
    <t>ORD00747</t>
  </si>
  <si>
    <t>ORD00748</t>
  </si>
  <si>
    <t>ORD00749</t>
  </si>
  <si>
    <t>ORD00750</t>
  </si>
  <si>
    <t>ORD00751</t>
  </si>
  <si>
    <t>ORD00752</t>
  </si>
  <si>
    <t>ORD00753</t>
  </si>
  <si>
    <t>ORD00754</t>
  </si>
  <si>
    <t>ORD00755</t>
  </si>
  <si>
    <t>ORD00756</t>
  </si>
  <si>
    <t>ORD00757</t>
  </si>
  <si>
    <t>ORD00758</t>
  </si>
  <si>
    <t>ORD00759</t>
  </si>
  <si>
    <t>ORD00760</t>
  </si>
  <si>
    <t>ORD00761</t>
  </si>
  <si>
    <t>ORD00762</t>
  </si>
  <si>
    <t>ORD00763</t>
  </si>
  <si>
    <t>ORD00764</t>
  </si>
  <si>
    <t>ORD00765</t>
  </si>
  <si>
    <t>ORD00766</t>
  </si>
  <si>
    <t>ORD00767</t>
  </si>
  <si>
    <t>ORD00768</t>
  </si>
  <si>
    <t>ORD00769</t>
  </si>
  <si>
    <t>ORD00770</t>
  </si>
  <si>
    <t>ORD00771</t>
  </si>
  <si>
    <t>ORD00772</t>
  </si>
  <si>
    <t>ORD00773</t>
  </si>
  <si>
    <t>ORD00774</t>
  </si>
  <si>
    <t>ORD00775</t>
  </si>
  <si>
    <t>ORD00776</t>
  </si>
  <si>
    <t>ORD00777</t>
  </si>
  <si>
    <t>ORD00778</t>
  </si>
  <si>
    <t>ORD00779</t>
  </si>
  <si>
    <t>ORD00780</t>
  </si>
  <si>
    <t>ORD00781</t>
  </si>
  <si>
    <t>ORD00782</t>
  </si>
  <si>
    <t>ORD00783</t>
  </si>
  <si>
    <t>ORD00784</t>
  </si>
  <si>
    <t>ORD00785</t>
  </si>
  <si>
    <t>ORD00786</t>
  </si>
  <si>
    <t>ORD00787</t>
  </si>
  <si>
    <t>ORD00788</t>
  </si>
  <si>
    <t>ORD00789</t>
  </si>
  <si>
    <t>ORD00790</t>
  </si>
  <si>
    <t>ORD00791</t>
  </si>
  <si>
    <t>ORD00792</t>
  </si>
  <si>
    <t>ORD00793</t>
  </si>
  <si>
    <t>ORD00794</t>
  </si>
  <si>
    <t>ORD00795</t>
  </si>
  <si>
    <t>ORD00796</t>
  </si>
  <si>
    <t>ORD00797</t>
  </si>
  <si>
    <t>ORD00798</t>
  </si>
  <si>
    <t>ORD00799</t>
  </si>
  <si>
    <t>ORD00800</t>
  </si>
  <si>
    <t>ORD00801</t>
  </si>
  <si>
    <t>ORD00802</t>
  </si>
  <si>
    <t>ORD00803</t>
  </si>
  <si>
    <t>ORD00804</t>
  </si>
  <si>
    <t>ORD00805</t>
  </si>
  <si>
    <t>ORD00806</t>
  </si>
  <si>
    <t>ORD00807</t>
  </si>
  <si>
    <t>ORD00808</t>
  </si>
  <si>
    <t>ORD00809</t>
  </si>
  <si>
    <t>ORD00810</t>
  </si>
  <si>
    <t>ORD00811</t>
  </si>
  <si>
    <t>ORD00812</t>
  </si>
  <si>
    <t>ORD00813</t>
  </si>
  <si>
    <t>ORD00814</t>
  </si>
  <si>
    <t>ORD00815</t>
  </si>
  <si>
    <t>ORD00816</t>
  </si>
  <si>
    <t>ORD00817</t>
  </si>
  <si>
    <t>ORD00818</t>
  </si>
  <si>
    <t>ORD00819</t>
  </si>
  <si>
    <t>ORD00820</t>
  </si>
  <si>
    <t>ORD00821</t>
  </si>
  <si>
    <t>ORD00822</t>
  </si>
  <si>
    <t>ORD00823</t>
  </si>
  <si>
    <t>ORD00824</t>
  </si>
  <si>
    <t>ORD00825</t>
  </si>
  <si>
    <t>ORD00826</t>
  </si>
  <si>
    <t>ORD00827</t>
  </si>
  <si>
    <t>ORD00828</t>
  </si>
  <si>
    <t>ORD00829</t>
  </si>
  <si>
    <t>ORD00830</t>
  </si>
  <si>
    <t>ORD00831</t>
  </si>
  <si>
    <t>ORD00832</t>
  </si>
  <si>
    <t>ORD00833</t>
  </si>
  <si>
    <t>ORD00834</t>
  </si>
  <si>
    <t>ORD00835</t>
  </si>
  <si>
    <t>ORD00836</t>
  </si>
  <si>
    <t>ORD00837</t>
  </si>
  <si>
    <t>ORD00838</t>
  </si>
  <si>
    <t>ORD00839</t>
  </si>
  <si>
    <t>ORD00840</t>
  </si>
  <si>
    <t>ORD00841</t>
  </si>
  <si>
    <t>ORD00842</t>
  </si>
  <si>
    <t>ORD00843</t>
  </si>
  <si>
    <t>ORD00844</t>
  </si>
  <si>
    <t>ORD00845</t>
  </si>
  <si>
    <t>ORD00846</t>
  </si>
  <si>
    <t>ORD00847</t>
  </si>
  <si>
    <t>ORD00848</t>
  </si>
  <si>
    <t>ORD00849</t>
  </si>
  <si>
    <t>ORD00850</t>
  </si>
  <si>
    <t>ORD00851</t>
  </si>
  <si>
    <t>ORD00852</t>
  </si>
  <si>
    <t>ORD00853</t>
  </si>
  <si>
    <t>ORD00854</t>
  </si>
  <si>
    <t>ORD00855</t>
  </si>
  <si>
    <t>ORD00856</t>
  </si>
  <si>
    <t>ORD00857</t>
  </si>
  <si>
    <t>ORD00858</t>
  </si>
  <si>
    <t>ORD00859</t>
  </si>
  <si>
    <t>ORD00860</t>
  </si>
  <si>
    <t>ORD00861</t>
  </si>
  <si>
    <t>ORD00862</t>
  </si>
  <si>
    <t>ORD00863</t>
  </si>
  <si>
    <t>ORD00864</t>
  </si>
  <si>
    <t>ORD00865</t>
  </si>
  <si>
    <t>ORD00866</t>
  </si>
  <si>
    <t>ORD00867</t>
  </si>
  <si>
    <t>ORD00868</t>
  </si>
  <si>
    <t>ORD00869</t>
  </si>
  <si>
    <t>ORD00870</t>
  </si>
  <si>
    <t>ORD00871</t>
  </si>
  <si>
    <t>ORD00872</t>
  </si>
  <si>
    <t>ORD00873</t>
  </si>
  <si>
    <t>ORD00874</t>
  </si>
  <si>
    <t>ORD00875</t>
  </si>
  <si>
    <t>ORD00876</t>
  </si>
  <si>
    <t>ORD00877</t>
  </si>
  <si>
    <t>ORD00878</t>
  </si>
  <si>
    <t>ORD00879</t>
  </si>
  <si>
    <t>ORD00880</t>
  </si>
  <si>
    <t>ORD00881</t>
  </si>
  <si>
    <t>ORD00882</t>
  </si>
  <si>
    <t>ORD00883</t>
  </si>
  <si>
    <t>ORD00884</t>
  </si>
  <si>
    <t>ORD00885</t>
  </si>
  <si>
    <t>ORD00886</t>
  </si>
  <si>
    <t>ORD00887</t>
  </si>
  <si>
    <t>ORD00888</t>
  </si>
  <si>
    <t>ORD00889</t>
  </si>
  <si>
    <t>ORD00890</t>
  </si>
  <si>
    <t>ORD00891</t>
  </si>
  <si>
    <t>ORD00892</t>
  </si>
  <si>
    <t>ORD00893</t>
  </si>
  <si>
    <t>ORD00894</t>
  </si>
  <si>
    <t>ORD00895</t>
  </si>
  <si>
    <t>ORD00896</t>
  </si>
  <si>
    <t>ORD00897</t>
  </si>
  <si>
    <t>ORD00898</t>
  </si>
  <si>
    <t>ORD00899</t>
  </si>
  <si>
    <t>ORD00900</t>
  </si>
  <si>
    <t>ORD00901</t>
  </si>
  <si>
    <t>ORD00902</t>
  </si>
  <si>
    <t>ORD00903</t>
  </si>
  <si>
    <t>ORD00904</t>
  </si>
  <si>
    <t>ORD00905</t>
  </si>
  <si>
    <t>ORD00906</t>
  </si>
  <si>
    <t>ORD00907</t>
  </si>
  <si>
    <t>ORD00908</t>
  </si>
  <si>
    <t>ORD00909</t>
  </si>
  <si>
    <t>ORD00910</t>
  </si>
  <si>
    <t>ORD00911</t>
  </si>
  <si>
    <t>ORD00912</t>
  </si>
  <si>
    <t>ORD00913</t>
  </si>
  <si>
    <t>ORD00914</t>
  </si>
  <si>
    <t>ORD00915</t>
  </si>
  <si>
    <t>ORD00916</t>
  </si>
  <si>
    <t>ORD00917</t>
  </si>
  <si>
    <t>ORD00918</t>
  </si>
  <si>
    <t>ORD00919</t>
  </si>
  <si>
    <t>ORD00920</t>
  </si>
  <si>
    <t>ORD00921</t>
  </si>
  <si>
    <t>ORD00922</t>
  </si>
  <si>
    <t>ORD00923</t>
  </si>
  <si>
    <t>ORD00924</t>
  </si>
  <si>
    <t>ORD00925</t>
  </si>
  <si>
    <t>ORD00926</t>
  </si>
  <si>
    <t>ORD00927</t>
  </si>
  <si>
    <t>ORD00928</t>
  </si>
  <si>
    <t>ORD00929</t>
  </si>
  <si>
    <t>ORD00930</t>
  </si>
  <si>
    <t>ORD00931</t>
  </si>
  <si>
    <t>ORD00932</t>
  </si>
  <si>
    <t>ORD00933</t>
  </si>
  <si>
    <t>ORD00934</t>
  </si>
  <si>
    <t>ORD00935</t>
  </si>
  <si>
    <t>ORD00936</t>
  </si>
  <si>
    <t>ORD00937</t>
  </si>
  <si>
    <t>ORD00938</t>
  </si>
  <si>
    <t>ORD00939</t>
  </si>
  <si>
    <t>ORD00940</t>
  </si>
  <si>
    <t>ORD00941</t>
  </si>
  <si>
    <t>ORD00942</t>
  </si>
  <si>
    <t>ORD00943</t>
  </si>
  <si>
    <t>ORD00944</t>
  </si>
  <si>
    <t>ORD00945</t>
  </si>
  <si>
    <t>ORD00946</t>
  </si>
  <si>
    <t>ORD00947</t>
  </si>
  <si>
    <t>ORD00948</t>
  </si>
  <si>
    <t>ORD00949</t>
  </si>
  <si>
    <t>ORD00950</t>
  </si>
  <si>
    <t>ORD00951</t>
  </si>
  <si>
    <t>ORD00952</t>
  </si>
  <si>
    <t>ORD00953</t>
  </si>
  <si>
    <t>ORD00954</t>
  </si>
  <si>
    <t>ORD00955</t>
  </si>
  <si>
    <t>ORD00956</t>
  </si>
  <si>
    <t>ORD00957</t>
  </si>
  <si>
    <t>ORD00958</t>
  </si>
  <si>
    <t>ORD00959</t>
  </si>
  <si>
    <t>ORD00960</t>
  </si>
  <si>
    <t>ORD00961</t>
  </si>
  <si>
    <t>ORD00962</t>
  </si>
  <si>
    <t>ORD00963</t>
  </si>
  <si>
    <t>ORD00964</t>
  </si>
  <si>
    <t>ORD00965</t>
  </si>
  <si>
    <t>ORD00966</t>
  </si>
  <si>
    <t>ORD00967</t>
  </si>
  <si>
    <t>ORD00968</t>
  </si>
  <si>
    <t>ORD00969</t>
  </si>
  <si>
    <t>ORD00970</t>
  </si>
  <si>
    <t>ORD00971</t>
  </si>
  <si>
    <t>ORD00972</t>
  </si>
  <si>
    <t>ORD00973</t>
  </si>
  <si>
    <t>ORD00974</t>
  </si>
  <si>
    <t>ORD00975</t>
  </si>
  <si>
    <t>ORD00976</t>
  </si>
  <si>
    <t>ORD00977</t>
  </si>
  <si>
    <t>ORD00978</t>
  </si>
  <si>
    <t>ORD00979</t>
  </si>
  <si>
    <t>ORD00980</t>
  </si>
  <si>
    <t>ORD00981</t>
  </si>
  <si>
    <t>ORD00982</t>
  </si>
  <si>
    <t>ORD00983</t>
  </si>
  <si>
    <t>ORD00984</t>
  </si>
  <si>
    <t>ORD00985</t>
  </si>
  <si>
    <t>ORD00986</t>
  </si>
  <si>
    <t>ORD00987</t>
  </si>
  <si>
    <t>ORD00988</t>
  </si>
  <si>
    <t>ORD00989</t>
  </si>
  <si>
    <t>ORD00990</t>
  </si>
  <si>
    <t>ORD00991</t>
  </si>
  <si>
    <t>ORD00992</t>
  </si>
  <si>
    <t>ORD00993</t>
  </si>
  <si>
    <t>ORD00994</t>
  </si>
  <si>
    <t>ORD00995</t>
  </si>
  <si>
    <t>ORD00996</t>
  </si>
  <si>
    <t>ORD00997</t>
  </si>
  <si>
    <t>ORD00998</t>
  </si>
  <si>
    <t>ORD00999</t>
  </si>
  <si>
    <t>ORD01000</t>
  </si>
  <si>
    <t>Patrick Sanchez</t>
  </si>
  <si>
    <t>Megan Mcclain</t>
  </si>
  <si>
    <t>Amanda Davis</t>
  </si>
  <si>
    <t>Alyssa Gonzalez</t>
  </si>
  <si>
    <t>Jennifer Cole</t>
  </si>
  <si>
    <t>Abigail Shaffer</t>
  </si>
  <si>
    <t>Donald Lewis</t>
  </si>
  <si>
    <t>Brandon Davis</t>
  </si>
  <si>
    <t>Dennis Williams</t>
  </si>
  <si>
    <t>Valerie Gray</t>
  </si>
  <si>
    <t>Mark Mcclure</t>
  </si>
  <si>
    <t>Michele Williams</t>
  </si>
  <si>
    <t>Victoria Wyatt</t>
  </si>
  <si>
    <t>Donald Reid</t>
  </si>
  <si>
    <t>Henry Santiago</t>
  </si>
  <si>
    <t>Maria Lynch</t>
  </si>
  <si>
    <t>Danielle Ford</t>
  </si>
  <si>
    <t>Margaret Hawkins DDS</t>
  </si>
  <si>
    <t>Amy Underwood</t>
  </si>
  <si>
    <t>Derek Clark</t>
  </si>
  <si>
    <t>Emily Rios</t>
  </si>
  <si>
    <t>Maria Thomas</t>
  </si>
  <si>
    <t>Justin Baker</t>
  </si>
  <si>
    <t>Kevin Cox</t>
  </si>
  <si>
    <t>Ann Williams</t>
  </si>
  <si>
    <t>Christopher Becker</t>
  </si>
  <si>
    <t>James Ferrell</t>
  </si>
  <si>
    <t>Juan Dunlap</t>
  </si>
  <si>
    <t>Melanie Herrera</t>
  </si>
  <si>
    <t>Gina Carter</t>
  </si>
  <si>
    <t>Troy Liu</t>
  </si>
  <si>
    <t>Pamela Romero</t>
  </si>
  <si>
    <t>Elizabeth Fowler</t>
  </si>
  <si>
    <t>James Martin</t>
  </si>
  <si>
    <t>Tamara George</t>
  </si>
  <si>
    <t>Timothy Koch</t>
  </si>
  <si>
    <t>Cynthia Allen</t>
  </si>
  <si>
    <t>Angelica Tucker</t>
  </si>
  <si>
    <t>Kim Martinez</t>
  </si>
  <si>
    <t>Joshua Baker</t>
  </si>
  <si>
    <t>Tracey Hickman</t>
  </si>
  <si>
    <t>Christina Collins</t>
  </si>
  <si>
    <t>Jessica Holmes</t>
  </si>
  <si>
    <t>Austin Smith</t>
  </si>
  <si>
    <t>Daniel Jones</t>
  </si>
  <si>
    <t>Austin Johnson</t>
  </si>
  <si>
    <t>David Caldwell</t>
  </si>
  <si>
    <t>Miranda Khan</t>
  </si>
  <si>
    <t>Richard Aguirre</t>
  </si>
  <si>
    <t>Matthew Gomez</t>
  </si>
  <si>
    <t>Nicholas Nunez</t>
  </si>
  <si>
    <t>James Morgan</t>
  </si>
  <si>
    <t>Corey Herrera</t>
  </si>
  <si>
    <t>Donald Wright</t>
  </si>
  <si>
    <t>Robert Chase</t>
  </si>
  <si>
    <t>Zachary Huff</t>
  </si>
  <si>
    <t>Sarah Martin</t>
  </si>
  <si>
    <t>Dr. Steven Martin</t>
  </si>
  <si>
    <t>Mrs. Rachel Gibson</t>
  </si>
  <si>
    <t>Monica Logan</t>
  </si>
  <si>
    <t>Brittney Phillips</t>
  </si>
  <si>
    <t>Kimberly Adkins</t>
  </si>
  <si>
    <t>John Calhoun</t>
  </si>
  <si>
    <t>Tyler Miller</t>
  </si>
  <si>
    <t>Barry Hensley</t>
  </si>
  <si>
    <t>Steve Sanchez</t>
  </si>
  <si>
    <t>Bradley Sandoval</t>
  </si>
  <si>
    <t>Taylor Harris</t>
  </si>
  <si>
    <t>Derek Anderson</t>
  </si>
  <si>
    <t>Eugene Walton</t>
  </si>
  <si>
    <t>Marc Hart</t>
  </si>
  <si>
    <t>Daniel Baker</t>
  </si>
  <si>
    <t>Benjamin Sanchez</t>
  </si>
  <si>
    <t>Roy Warner</t>
  </si>
  <si>
    <t>Dr. Kendra Contreras</t>
  </si>
  <si>
    <t>Matthew Mcmillan</t>
  </si>
  <si>
    <t>Steve Newton</t>
  </si>
  <si>
    <t>Larry Robbins</t>
  </si>
  <si>
    <t>Sarah Wagner</t>
  </si>
  <si>
    <t>Sarah Davis</t>
  </si>
  <si>
    <t>Amanda Cook</t>
  </si>
  <si>
    <t>Deborah Figueroa</t>
  </si>
  <si>
    <t>Kristina Rodriguez</t>
  </si>
  <si>
    <t>Brittany Johnson</t>
  </si>
  <si>
    <t>Brittany Anderson</t>
  </si>
  <si>
    <t>Timothy Stanton</t>
  </si>
  <si>
    <t>Christine Wright</t>
  </si>
  <si>
    <t>Justin Baxter</t>
  </si>
  <si>
    <t>Tammy Young</t>
  </si>
  <si>
    <t>Rita Keith</t>
  </si>
  <si>
    <t>Tim Patton</t>
  </si>
  <si>
    <t>Sharon Cochran</t>
  </si>
  <si>
    <t>Michael Reyes</t>
  </si>
  <si>
    <t>Courtney Velasquez</t>
  </si>
  <si>
    <t>Robert Savage</t>
  </si>
  <si>
    <t>Corey Murphy</t>
  </si>
  <si>
    <t>Raymond Bell</t>
  </si>
  <si>
    <t>William Herrera</t>
  </si>
  <si>
    <t>Shawn Green</t>
  </si>
  <si>
    <t>Deborah Rodriguez</t>
  </si>
  <si>
    <t>Richard Graham</t>
  </si>
  <si>
    <t>Steven Lee</t>
  </si>
  <si>
    <t>April Frost</t>
  </si>
  <si>
    <t>Teresa Mclaughlin</t>
  </si>
  <si>
    <t>Benjamin Beck</t>
  </si>
  <si>
    <t>Mary Martinez</t>
  </si>
  <si>
    <t>Eric Ortiz</t>
  </si>
  <si>
    <t>Kristen Lee</t>
  </si>
  <si>
    <t>Megan Orr</t>
  </si>
  <si>
    <t>Jennifer Bass</t>
  </si>
  <si>
    <t>Jeffrey Carpenter</t>
  </si>
  <si>
    <t>Jeremy Lowe</t>
  </si>
  <si>
    <t>Steven Flynn</t>
  </si>
  <si>
    <t>Diane Beck</t>
  </si>
  <si>
    <t>Robert Potter</t>
  </si>
  <si>
    <t>Robert Hernandez</t>
  </si>
  <si>
    <t>John Atkinson</t>
  </si>
  <si>
    <t>Stephen Johnston</t>
  </si>
  <si>
    <t>Kathleen Sanchez</t>
  </si>
  <si>
    <t>Stephanie Dalton</t>
  </si>
  <si>
    <t>Jeffery Thompson</t>
  </si>
  <si>
    <t>Amber Wright</t>
  </si>
  <si>
    <t>Casey Marshall</t>
  </si>
  <si>
    <t>Linda Dodson DVM</t>
  </si>
  <si>
    <t>Stephanie Simmons</t>
  </si>
  <si>
    <t>Stephanie Manning</t>
  </si>
  <si>
    <t>Paul Larsen</t>
  </si>
  <si>
    <t>Kelly Sims</t>
  </si>
  <si>
    <t>Micheal Young</t>
  </si>
  <si>
    <t>Joshua Taylor</t>
  </si>
  <si>
    <t>Christian Lewis</t>
  </si>
  <si>
    <t>Joshua Perry</t>
  </si>
  <si>
    <t>Jean Carrillo</t>
  </si>
  <si>
    <t>Spencer Johnston</t>
  </si>
  <si>
    <t>Guy Molina</t>
  </si>
  <si>
    <t>Sara Medina</t>
  </si>
  <si>
    <t>Lindsey Walker</t>
  </si>
  <si>
    <t>John Price</t>
  </si>
  <si>
    <t>Jennifer Martin</t>
  </si>
  <si>
    <t>Veronica Ferguson</t>
  </si>
  <si>
    <t>Justin Johnson</t>
  </si>
  <si>
    <t>Sean White</t>
  </si>
  <si>
    <t>Daniel Murphy</t>
  </si>
  <si>
    <t>Diana Bean</t>
  </si>
  <si>
    <t>Bradley Smith</t>
  </si>
  <si>
    <t>Trevor Walker</t>
  </si>
  <si>
    <t>Marissa Webster</t>
  </si>
  <si>
    <t>Alex Hernandez</t>
  </si>
  <si>
    <t>Brian Gould</t>
  </si>
  <si>
    <t>Pamela Jackson</t>
  </si>
  <si>
    <t>Michelle Strickland</t>
  </si>
  <si>
    <t>Ashley Johnson</t>
  </si>
  <si>
    <t>Susan Brooks</t>
  </si>
  <si>
    <t>Angela Vaughn</t>
  </si>
  <si>
    <t>Michael Turner</t>
  </si>
  <si>
    <t>Barbara Riggs</t>
  </si>
  <si>
    <t>Joseph Stanley</t>
  </si>
  <si>
    <t>Gloria Atkinson</t>
  </si>
  <si>
    <t>Jeffrey Cox PhD</t>
  </si>
  <si>
    <t>Jessica Gross</t>
  </si>
  <si>
    <t>Robert Medina</t>
  </si>
  <si>
    <t>Roger Vargas</t>
  </si>
  <si>
    <t>Sandra Miller</t>
  </si>
  <si>
    <t>Paul Hudson</t>
  </si>
  <si>
    <t>Allen Rosales</t>
  </si>
  <si>
    <t>Mr. David Ramirez</t>
  </si>
  <si>
    <t>Desiree Smith</t>
  </si>
  <si>
    <t>Nathan Freeman</t>
  </si>
  <si>
    <t>John Joseph</t>
  </si>
  <si>
    <t>Anna Walker</t>
  </si>
  <si>
    <t>Matthew Wood</t>
  </si>
  <si>
    <t>Jessica Reese</t>
  </si>
  <si>
    <t>Jesse Parker</t>
  </si>
  <si>
    <t>Corey Wilson</t>
  </si>
  <si>
    <t>Melissa Lee</t>
  </si>
  <si>
    <t>Dr. William Warren</t>
  </si>
  <si>
    <t>Dr. Elizabeth Ward</t>
  </si>
  <si>
    <t>Joseph Hill</t>
  </si>
  <si>
    <t>Melissa Martinez</t>
  </si>
  <si>
    <t>Ashley Smith</t>
  </si>
  <si>
    <t>Jeremiah Lopez</t>
  </si>
  <si>
    <t>Scott Wilson</t>
  </si>
  <si>
    <t>Benjamin Soto</t>
  </si>
  <si>
    <t>Robert Avery</t>
  </si>
  <si>
    <t>Bailey Duran DDS</t>
  </si>
  <si>
    <t>Patricia James</t>
  </si>
  <si>
    <t>Scott Branch</t>
  </si>
  <si>
    <t>Amy Choi</t>
  </si>
  <si>
    <t>Christine Clark</t>
  </si>
  <si>
    <t>David Arnold</t>
  </si>
  <si>
    <t>Jerry Wheeler</t>
  </si>
  <si>
    <t>Dwayne Campbell</t>
  </si>
  <si>
    <t>Michael Bradshaw</t>
  </si>
  <si>
    <t>Leah Lara</t>
  </si>
  <si>
    <t>Joshua Holland</t>
  </si>
  <si>
    <t>Charles Brown</t>
  </si>
  <si>
    <t>Paul Carroll</t>
  </si>
  <si>
    <t>John Torres</t>
  </si>
  <si>
    <t>Kathryn Snyder</t>
  </si>
  <si>
    <t>Stacy Navarro</t>
  </si>
  <si>
    <t>Brandon Hayden</t>
  </si>
  <si>
    <t>Laurie Smith</t>
  </si>
  <si>
    <t>Debra Williams</t>
  </si>
  <si>
    <t>Joseph Ramos</t>
  </si>
  <si>
    <t>Kevin Walters</t>
  </si>
  <si>
    <t>Julie Ortiz</t>
  </si>
  <si>
    <t>Shannon Rivera</t>
  </si>
  <si>
    <t>Matthew Morales DDS</t>
  </si>
  <si>
    <t>Ernest Morris</t>
  </si>
  <si>
    <t>Jose Travis</t>
  </si>
  <si>
    <t>Julia Brown</t>
  </si>
  <si>
    <t>Peter Garrett</t>
  </si>
  <si>
    <t>Michael Martinez</t>
  </si>
  <si>
    <t>Cynthia Moore</t>
  </si>
  <si>
    <t>Jason Walker</t>
  </si>
  <si>
    <t>Julia Wilson</t>
  </si>
  <si>
    <t>Timothy Carter</t>
  </si>
  <si>
    <t>Ruben Baird</t>
  </si>
  <si>
    <t>Charles Lee</t>
  </si>
  <si>
    <t>Sherry Shields</t>
  </si>
  <si>
    <t>Sarah Morgan</t>
  </si>
  <si>
    <t>Samantha Campbell</t>
  </si>
  <si>
    <t>Lauren Keller</t>
  </si>
  <si>
    <t>Joshua Reed</t>
  </si>
  <si>
    <t>Jamie Cantu</t>
  </si>
  <si>
    <t>Michael Armstrong</t>
  </si>
  <si>
    <t>Jennifer Flores</t>
  </si>
  <si>
    <t>Roberta Hughes</t>
  </si>
  <si>
    <t>Marissa Hernandez</t>
  </si>
  <si>
    <t>Vincent Rivera</t>
  </si>
  <si>
    <t>Jessica Fox</t>
  </si>
  <si>
    <t>Charles Pitts</t>
  </si>
  <si>
    <t>Richard Baker</t>
  </si>
  <si>
    <t>Marie Christian</t>
  </si>
  <si>
    <t>Kimberly Finley</t>
  </si>
  <si>
    <t>Olivia Brennan</t>
  </si>
  <si>
    <t>Cynthia Cohen</t>
  </si>
  <si>
    <t>Nicole Hamilton MD</t>
  </si>
  <si>
    <t>Ashlee Jackson</t>
  </si>
  <si>
    <t>Amber Flynn</t>
  </si>
  <si>
    <t>Jeffrey Sanchez</t>
  </si>
  <si>
    <t>Rebecca Jackson</t>
  </si>
  <si>
    <t>Janet Vega</t>
  </si>
  <si>
    <t>Briana Murray</t>
  </si>
  <si>
    <t>Michael Nolan</t>
  </si>
  <si>
    <t>Megan Moore</t>
  </si>
  <si>
    <t>Victoria Evans</t>
  </si>
  <si>
    <t>Joyce Turner</t>
  </si>
  <si>
    <t>Ashley James</t>
  </si>
  <si>
    <t>Wendy Phillips</t>
  </si>
  <si>
    <t>Denise Knight</t>
  </si>
  <si>
    <t>Valerie Lozano</t>
  </si>
  <si>
    <t>Tanner Mitchell DDS</t>
  </si>
  <si>
    <t>Colleen Lee</t>
  </si>
  <si>
    <t>Michelle Hopkins</t>
  </si>
  <si>
    <t>Brent Burton</t>
  </si>
  <si>
    <t>Jeremiah Riley</t>
  </si>
  <si>
    <t>Theodore Murphy</t>
  </si>
  <si>
    <t>Carlos Ryan</t>
  </si>
  <si>
    <t>Susan Rivas</t>
  </si>
  <si>
    <t>Terry Coffey</t>
  </si>
  <si>
    <t>Gina Wilson</t>
  </si>
  <si>
    <t>Vincent Dalton</t>
  </si>
  <si>
    <t>Jennifer Singleton</t>
  </si>
  <si>
    <t>Richard Smith</t>
  </si>
  <si>
    <t>Jacob Curry</t>
  </si>
  <si>
    <t>Samantha Bentley</t>
  </si>
  <si>
    <t>Kaitlyn Harvey</t>
  </si>
  <si>
    <t>Leonard Holland</t>
  </si>
  <si>
    <t>Susan Turner</t>
  </si>
  <si>
    <t>Andrew Johnson</t>
  </si>
  <si>
    <t>David Medina</t>
  </si>
  <si>
    <t>Michael Paul</t>
  </si>
  <si>
    <t>Patrick Moore</t>
  </si>
  <si>
    <t>Sandra Gilbert</t>
  </si>
  <si>
    <t>Amanda Wood</t>
  </si>
  <si>
    <t>David Cox</t>
  </si>
  <si>
    <t>Steven Newman</t>
  </si>
  <si>
    <t>Colton Martinez</t>
  </si>
  <si>
    <t>Anna Lewis</t>
  </si>
  <si>
    <t>Alison Buchanan</t>
  </si>
  <si>
    <t>Rachel Harris DVM</t>
  </si>
  <si>
    <t>Daniel Kane</t>
  </si>
  <si>
    <t>Rachel Carlson</t>
  </si>
  <si>
    <t>Brianna Anderson</t>
  </si>
  <si>
    <t>Ashley Delacruz</t>
  </si>
  <si>
    <t>Richard Young</t>
  </si>
  <si>
    <t>Derek Martinez</t>
  </si>
  <si>
    <t>Nichole Alvarez</t>
  </si>
  <si>
    <t>Kevin Hayes</t>
  </si>
  <si>
    <t>Amanda Logan</t>
  </si>
  <si>
    <t>Elizabeth Schneider</t>
  </si>
  <si>
    <t>John Morales</t>
  </si>
  <si>
    <t>Micheal Wallace</t>
  </si>
  <si>
    <t>Lee Jones</t>
  </si>
  <si>
    <t>Lauren Joseph</t>
  </si>
  <si>
    <t>Kerry Chavez DDS</t>
  </si>
  <si>
    <t>Ashley Pena</t>
  </si>
  <si>
    <t>Michelle Lewis</t>
  </si>
  <si>
    <t>Jennifer Wilcox</t>
  </si>
  <si>
    <t>Brandon Simmons</t>
  </si>
  <si>
    <t>Troy Mcdaniel</t>
  </si>
  <si>
    <t>Ronald Davis</t>
  </si>
  <si>
    <t>Jacqueline Anderson</t>
  </si>
  <si>
    <t>Kristina Rivera</t>
  </si>
  <si>
    <t>Shane Pugh</t>
  </si>
  <si>
    <t>Michelle Schmitt</t>
  </si>
  <si>
    <t>Brian Romero</t>
  </si>
  <si>
    <t>Courtney Rodriguez</t>
  </si>
  <si>
    <t>Ashley Ramirez</t>
  </si>
  <si>
    <t>Sarah Villegas</t>
  </si>
  <si>
    <t>Megan Hawkins</t>
  </si>
  <si>
    <t>Sandra Adams</t>
  </si>
  <si>
    <t>Phillip Dorsey</t>
  </si>
  <si>
    <t>Sergio Knight</t>
  </si>
  <si>
    <t>Patrick Bonilla</t>
  </si>
  <si>
    <t>Cindy Barnes</t>
  </si>
  <si>
    <t>Eric Nguyen</t>
  </si>
  <si>
    <t>Angela Williams</t>
  </si>
  <si>
    <t>Amber Miller</t>
  </si>
  <si>
    <t>Karla Ramos</t>
  </si>
  <si>
    <t>Jose Reed</t>
  </si>
  <si>
    <t>Michael Tucker</t>
  </si>
  <si>
    <t>Daniel Joyce</t>
  </si>
  <si>
    <t>Eric Clark</t>
  </si>
  <si>
    <t>Donna Wilson</t>
  </si>
  <si>
    <t>Casey James</t>
  </si>
  <si>
    <t>Justin Barnett</t>
  </si>
  <si>
    <t>Scott Williams</t>
  </si>
  <si>
    <t>Blake Edwards</t>
  </si>
  <si>
    <t>Michelle Butler</t>
  </si>
  <si>
    <t>Vincent Jackson</t>
  </si>
  <si>
    <t>Michael Cox</t>
  </si>
  <si>
    <t>Dana Chapman</t>
  </si>
  <si>
    <t>Seth Reese</t>
  </si>
  <si>
    <t>Christopher Dixon</t>
  </si>
  <si>
    <t>Cheyenne Parsons</t>
  </si>
  <si>
    <t>Sabrina Briggs</t>
  </si>
  <si>
    <t>David Thompson</t>
  </si>
  <si>
    <t>Mary Thompson</t>
  </si>
  <si>
    <t>Julie Elliott</t>
  </si>
  <si>
    <t>Thomas Cunningham</t>
  </si>
  <si>
    <t>Mrs. Tricia Stewart</t>
  </si>
  <si>
    <t>Jeremy Turner</t>
  </si>
  <si>
    <t>Heather Jones</t>
  </si>
  <si>
    <t>Anthony Decker</t>
  </si>
  <si>
    <t>Vanessa Davis</t>
  </si>
  <si>
    <t>Julie Spencer</t>
  </si>
  <si>
    <t>Amanda Stout</t>
  </si>
  <si>
    <t>Erica Alvarez</t>
  </si>
  <si>
    <t>Joanna Shepherd</t>
  </si>
  <si>
    <t>Miguel Wagner</t>
  </si>
  <si>
    <t>Michael Ritter</t>
  </si>
  <si>
    <t>Caitlin Watson</t>
  </si>
  <si>
    <t>Raymond Shelton</t>
  </si>
  <si>
    <t>Maria Jones</t>
  </si>
  <si>
    <t>Jasmine King</t>
  </si>
  <si>
    <t>Susan Marks</t>
  </si>
  <si>
    <t>Matthew Rangel</t>
  </si>
  <si>
    <t>Melissa Myers</t>
  </si>
  <si>
    <t>Angela Hansen</t>
  </si>
  <si>
    <t>Robin Santiago</t>
  </si>
  <si>
    <t>Yolanda Gaines</t>
  </si>
  <si>
    <t>Jessica Cox</t>
  </si>
  <si>
    <t>Trevor Peterson</t>
  </si>
  <si>
    <t>Mr. Chad Jones</t>
  </si>
  <si>
    <t>Katie Fernandez</t>
  </si>
  <si>
    <t>Amanda Rogers</t>
  </si>
  <si>
    <t>Linda Moore</t>
  </si>
  <si>
    <t>Patricia Lamb</t>
  </si>
  <si>
    <t>Amanda Diaz</t>
  </si>
  <si>
    <t>Jeremy Mitchell</t>
  </si>
  <si>
    <t>Stephanie Lee</t>
  </si>
  <si>
    <t>Victoria Murray</t>
  </si>
  <si>
    <t>Kathryn Barnes</t>
  </si>
  <si>
    <t>Rebecca Taylor</t>
  </si>
  <si>
    <t>John Watson</t>
  </si>
  <si>
    <t>Ryan Rosales</t>
  </si>
  <si>
    <t>Christopher Cole</t>
  </si>
  <si>
    <t>Jeffrey Potts</t>
  </si>
  <si>
    <t>Stacey Arias</t>
  </si>
  <si>
    <t>Jonathan Young</t>
  </si>
  <si>
    <t>Alfred Galvan</t>
  </si>
  <si>
    <t>Gabriela Thomas</t>
  </si>
  <si>
    <t>Ronald Horton</t>
  </si>
  <si>
    <t>Julie Gilbert</t>
  </si>
  <si>
    <t>David Conley</t>
  </si>
  <si>
    <t>Lisa Henderson</t>
  </si>
  <si>
    <t>Eric Williams</t>
  </si>
  <si>
    <t>Lisa Brown</t>
  </si>
  <si>
    <t>Linda Smith</t>
  </si>
  <si>
    <t>Michelle Carter</t>
  </si>
  <si>
    <t>Cynthia Butler</t>
  </si>
  <si>
    <t>Kelly Ward</t>
  </si>
  <si>
    <t>Rachel Romero</t>
  </si>
  <si>
    <t>John Reid</t>
  </si>
  <si>
    <t>Alan Kramer</t>
  </si>
  <si>
    <t>Matthew Garcia</t>
  </si>
  <si>
    <t>Evelyn Williams</t>
  </si>
  <si>
    <t>Marvin Greer</t>
  </si>
  <si>
    <t>Michael Welch</t>
  </si>
  <si>
    <t>Mike Acevedo</t>
  </si>
  <si>
    <t>Andrew Gonzalez</t>
  </si>
  <si>
    <t>Eric Sanders</t>
  </si>
  <si>
    <t>Dawn Mullins</t>
  </si>
  <si>
    <t>Caleb Richardson</t>
  </si>
  <si>
    <t>Jeremiah Huber</t>
  </si>
  <si>
    <t>Kathleen Jimenez</t>
  </si>
  <si>
    <t>Debra Miller</t>
  </si>
  <si>
    <t>Lance Short</t>
  </si>
  <si>
    <t>Brian Murphy</t>
  </si>
  <si>
    <t>Lance Simmons</t>
  </si>
  <si>
    <t>Jeremy Acosta</t>
  </si>
  <si>
    <t>Zachary Hill</t>
  </si>
  <si>
    <t>Angela Walsh</t>
  </si>
  <si>
    <t>Nicole Moore</t>
  </si>
  <si>
    <t>Lawrence Harrington</t>
  </si>
  <si>
    <t>David Brewer</t>
  </si>
  <si>
    <t>Keith Jacobs</t>
  </si>
  <si>
    <t>Jacob Wallace</t>
  </si>
  <si>
    <t>Kendra Sanders</t>
  </si>
  <si>
    <t>Tyler Johnson</t>
  </si>
  <si>
    <t>Mr. Justin Green III</t>
  </si>
  <si>
    <t>Logan Benson</t>
  </si>
  <si>
    <t>Chad Jones</t>
  </si>
  <si>
    <t>Jill Miller</t>
  </si>
  <si>
    <t>Victoria Contreras</t>
  </si>
  <si>
    <t>Joshua Vance</t>
  </si>
  <si>
    <t>Michael Graves</t>
  </si>
  <si>
    <t>Katie Martinez</t>
  </si>
  <si>
    <t>Cynthia Snyder</t>
  </si>
  <si>
    <t>Jackie Lara</t>
  </si>
  <si>
    <t>Stephen Jones</t>
  </si>
  <si>
    <t>Dr. Kelly Hammond DVM</t>
  </si>
  <si>
    <t>Evan Jones</t>
  </si>
  <si>
    <t>Haley Humphrey</t>
  </si>
  <si>
    <t>Laurie Saunders</t>
  </si>
  <si>
    <t>Thomas Brown</t>
  </si>
  <si>
    <t>Elizabeth Martin</t>
  </si>
  <si>
    <t>Hannah Everett</t>
  </si>
  <si>
    <t>Blake Gonzalez</t>
  </si>
  <si>
    <t>Mario Mendez</t>
  </si>
  <si>
    <t>Caroline David</t>
  </si>
  <si>
    <t>Marcus Winters</t>
  </si>
  <si>
    <t>Kristy Bryan</t>
  </si>
  <si>
    <t>Travis Wise</t>
  </si>
  <si>
    <t>Pamela Butler</t>
  </si>
  <si>
    <t>Stephen Gardner</t>
  </si>
  <si>
    <t>Karen Ballard</t>
  </si>
  <si>
    <t>Jesse Barker</t>
  </si>
  <si>
    <t>John Harris</t>
  </si>
  <si>
    <t>Scott Flores</t>
  </si>
  <si>
    <t>James Hodges</t>
  </si>
  <si>
    <t>Emma Owens</t>
  </si>
  <si>
    <t>Charles Williams</t>
  </si>
  <si>
    <t>Jennifer Estes</t>
  </si>
  <si>
    <t>Garrett Lane</t>
  </si>
  <si>
    <t>Christopher Ferrell</t>
  </si>
  <si>
    <t>Mr. Alexander Landry MD</t>
  </si>
  <si>
    <t>Harry Williams</t>
  </si>
  <si>
    <t>Sarah Chambers</t>
  </si>
  <si>
    <t>Sarah Jordan</t>
  </si>
  <si>
    <t>Jacob Powell</t>
  </si>
  <si>
    <t>Kelly Lee</t>
  </si>
  <si>
    <t>James Cole</t>
  </si>
  <si>
    <t>William Becker</t>
  </si>
  <si>
    <t>Brent Brooks</t>
  </si>
  <si>
    <t>Holly Thomas</t>
  </si>
  <si>
    <t>Kathryn Williams</t>
  </si>
  <si>
    <t>Regina Stone</t>
  </si>
  <si>
    <t>Kaylee Murphy</t>
  </si>
  <si>
    <t>James Jensen</t>
  </si>
  <si>
    <t>George Clayton</t>
  </si>
  <si>
    <t>Justin Wells Jr.</t>
  </si>
  <si>
    <t>Veronica Silva</t>
  </si>
  <si>
    <t>Shelby Soto</t>
  </si>
  <si>
    <t>Walter Patton</t>
  </si>
  <si>
    <t>Crystal Williams</t>
  </si>
  <si>
    <t>Mark Harvey</t>
  </si>
  <si>
    <t>Roberto Allen</t>
  </si>
  <si>
    <t>Jason Harris</t>
  </si>
  <si>
    <t>Tami Salas</t>
  </si>
  <si>
    <t>Michele Stone</t>
  </si>
  <si>
    <t>Matthew Fox</t>
  </si>
  <si>
    <t>Julia Patel</t>
  </si>
  <si>
    <t>Raymond Le</t>
  </si>
  <si>
    <t>Deborah Washington</t>
  </si>
  <si>
    <t>Edwin David</t>
  </si>
  <si>
    <t>Michele Vaughn</t>
  </si>
  <si>
    <t>Gregory Peck</t>
  </si>
  <si>
    <t>Donna Berry</t>
  </si>
  <si>
    <t>William Cardenas</t>
  </si>
  <si>
    <t>Donna Roberts</t>
  </si>
  <si>
    <t>Thomas Douglas</t>
  </si>
  <si>
    <t>Dale Ryan</t>
  </si>
  <si>
    <t>Denise Rodriguez</t>
  </si>
  <si>
    <t>Dana Santiago</t>
  </si>
  <si>
    <t>David Garcia</t>
  </si>
  <si>
    <t>Ashlee Townsend</t>
  </si>
  <si>
    <t>Vanessa Moore</t>
  </si>
  <si>
    <t>Sherry Woods</t>
  </si>
  <si>
    <t>Donna Mitchell</t>
  </si>
  <si>
    <t>Ann Andrews</t>
  </si>
  <si>
    <t>Sarah Johnson</t>
  </si>
  <si>
    <t>Stephen Thompson</t>
  </si>
  <si>
    <t>Russell French</t>
  </si>
  <si>
    <t>Tonya Howe</t>
  </si>
  <si>
    <t>Edwin Morrison</t>
  </si>
  <si>
    <t>Mrs. Virginia Daniels</t>
  </si>
  <si>
    <t>Brandi Gordon</t>
  </si>
  <si>
    <t>Brian Martin</t>
  </si>
  <si>
    <t>Michelle Smith</t>
  </si>
  <si>
    <t>Laura Todd</t>
  </si>
  <si>
    <t>Margaret Sullivan</t>
  </si>
  <si>
    <t>Angie Caldwell</t>
  </si>
  <si>
    <t>Mrs. Taylor Smith</t>
  </si>
  <si>
    <t>Paul Finley</t>
  </si>
  <si>
    <t>Laura Green</t>
  </si>
  <si>
    <t>Amy Wilson</t>
  </si>
  <si>
    <t>Michael Leblanc</t>
  </si>
  <si>
    <t>Emily Wilson</t>
  </si>
  <si>
    <t>Holly Walker</t>
  </si>
  <si>
    <t>Jesse Zhang</t>
  </si>
  <si>
    <t>Joshua Ruiz</t>
  </si>
  <si>
    <t>Samantha Gill</t>
  </si>
  <si>
    <t>Shelley Miller</t>
  </si>
  <si>
    <t>Heidi Stark</t>
  </si>
  <si>
    <t>Joshua Wagner</t>
  </si>
  <si>
    <t>Carmen Bond</t>
  </si>
  <si>
    <t>Daniel Aguilar</t>
  </si>
  <si>
    <t>Jill Brown</t>
  </si>
  <si>
    <t>Joyce Brown</t>
  </si>
  <si>
    <t>Elizabeth Johnson</t>
  </si>
  <si>
    <t>Nichole Lane</t>
  </si>
  <si>
    <t>Michael Weaver</t>
  </si>
  <si>
    <t>Andrea Peck</t>
  </si>
  <si>
    <t>Christopher Taylor</t>
  </si>
  <si>
    <t>Maria Fisher</t>
  </si>
  <si>
    <t>Sergio Knox</t>
  </si>
  <si>
    <t>Victor Baxter</t>
  </si>
  <si>
    <t>Hannah White</t>
  </si>
  <si>
    <t>Cameron Irwin</t>
  </si>
  <si>
    <t>Alexander Evans</t>
  </si>
  <si>
    <t>Jessica Gray</t>
  </si>
  <si>
    <t>Gregory Hill</t>
  </si>
  <si>
    <t>Pamela Johnson</t>
  </si>
  <si>
    <t>Ralph Stephenson</t>
  </si>
  <si>
    <t>Austin Wheeler</t>
  </si>
  <si>
    <t>Jeffrey Fernandez</t>
  </si>
  <si>
    <t>Amy Gordon</t>
  </si>
  <si>
    <t>Thomas Johnston</t>
  </si>
  <si>
    <t>Megan Flores</t>
  </si>
  <si>
    <t>Victoria Boyd</t>
  </si>
  <si>
    <t>Antonio Fry</t>
  </si>
  <si>
    <t>Casey Shelton</t>
  </si>
  <si>
    <t>William David DDS</t>
  </si>
  <si>
    <t>Melissa Russell</t>
  </si>
  <si>
    <t>Paul Wells</t>
  </si>
  <si>
    <t>Scott Thomas</t>
  </si>
  <si>
    <t>Kristina Faulkner</t>
  </si>
  <si>
    <t>Jasmine Scott</t>
  </si>
  <si>
    <t>Tammy Boone</t>
  </si>
  <si>
    <t>Sandra Williams</t>
  </si>
  <si>
    <t>Lindsey Russo</t>
  </si>
  <si>
    <t>Laurie Powers</t>
  </si>
  <si>
    <t>Sean Cook</t>
  </si>
  <si>
    <t>Timothy Hayden</t>
  </si>
  <si>
    <t>Nicole Rocha</t>
  </si>
  <si>
    <t>Christine Herman</t>
  </si>
  <si>
    <t>Douglas Owens</t>
  </si>
  <si>
    <t>Dennis Hunt</t>
  </si>
  <si>
    <t>Robert Bowen</t>
  </si>
  <si>
    <t>Suzanne Wood</t>
  </si>
  <si>
    <t>Sean Figueroa</t>
  </si>
  <si>
    <t>Timothy Riley</t>
  </si>
  <si>
    <t>Craig Hall</t>
  </si>
  <si>
    <t>Kathryn Pena</t>
  </si>
  <si>
    <t>Phillip Burns</t>
  </si>
  <si>
    <t>Katherine Jackson</t>
  </si>
  <si>
    <t>Charles Payne</t>
  </si>
  <si>
    <t>Kimberly May</t>
  </si>
  <si>
    <t>Sara Jones</t>
  </si>
  <si>
    <t>Pamela Gutierrez</t>
  </si>
  <si>
    <t>Andrea Hernandez</t>
  </si>
  <si>
    <t>Jacqueline Williamson</t>
  </si>
  <si>
    <t>Susan Hopkins</t>
  </si>
  <si>
    <t>Juan Smith</t>
  </si>
  <si>
    <t>Kimberly Mitchell</t>
  </si>
  <si>
    <t>Megan Drake</t>
  </si>
  <si>
    <t>Thomas Warren</t>
  </si>
  <si>
    <t>Joseph Ochoa</t>
  </si>
  <si>
    <t>Angela Chung</t>
  </si>
  <si>
    <t>Wanda Perez</t>
  </si>
  <si>
    <t>Angela Frey</t>
  </si>
  <si>
    <t>Anna Gray</t>
  </si>
  <si>
    <t>Mark Warner</t>
  </si>
  <si>
    <t>Mr. Richard Knight PhD</t>
  </si>
  <si>
    <t>Tamara Hall</t>
  </si>
  <si>
    <t>Stacy Alvarez</t>
  </si>
  <si>
    <t>Melinda Ramirez</t>
  </si>
  <si>
    <t>Amanda Mcfarland</t>
  </si>
  <si>
    <t>Daniel Thomas</t>
  </si>
  <si>
    <t>Jennifer Jones</t>
  </si>
  <si>
    <t>Lacey Atkinson</t>
  </si>
  <si>
    <t>Evelyn Campos</t>
  </si>
  <si>
    <t>Melissa Miller</t>
  </si>
  <si>
    <t>Amy Kim</t>
  </si>
  <si>
    <t>Larry Austin</t>
  </si>
  <si>
    <t>Raymond Johnson</t>
  </si>
  <si>
    <t>Joanne Perez</t>
  </si>
  <si>
    <t>Jessica Frazier</t>
  </si>
  <si>
    <t>Raymond Phillips</t>
  </si>
  <si>
    <t>Angela Moore</t>
  </si>
  <si>
    <t>Brittany Price</t>
  </si>
  <si>
    <t>Aaron Parker</t>
  </si>
  <si>
    <t>Ashley Miller</t>
  </si>
  <si>
    <t>Justin Russell</t>
  </si>
  <si>
    <t>Julian Carlson</t>
  </si>
  <si>
    <t>James Carter</t>
  </si>
  <si>
    <t>Misty Hansen</t>
  </si>
  <si>
    <t>Carolyn James</t>
  </si>
  <si>
    <t>Derrick Thomas</t>
  </si>
  <si>
    <t>Jason Washington</t>
  </si>
  <si>
    <t>Tony Le</t>
  </si>
  <si>
    <t>Christina Rodriguez</t>
  </si>
  <si>
    <t>James Skinner</t>
  </si>
  <si>
    <t>Erin Cook</t>
  </si>
  <si>
    <t>Marilyn Wheeler</t>
  </si>
  <si>
    <t>Travis Harris</t>
  </si>
  <si>
    <t>James Flores</t>
  </si>
  <si>
    <t>Katherine Johnston</t>
  </si>
  <si>
    <t>Douglas Hartman</t>
  </si>
  <si>
    <t>Justin Vargas</t>
  </si>
  <si>
    <t>Randall Johnson</t>
  </si>
  <si>
    <t>Michael Gonzales</t>
  </si>
  <si>
    <t>Andrea Abbott</t>
  </si>
  <si>
    <t>Jonathan Schultz</t>
  </si>
  <si>
    <t>Christian Henderson</t>
  </si>
  <si>
    <t>William Mendoza</t>
  </si>
  <si>
    <t>Tammy Kane</t>
  </si>
  <si>
    <t>Rachel Ward</t>
  </si>
  <si>
    <t>Linda Rocha</t>
  </si>
  <si>
    <t>Mary Kelly</t>
  </si>
  <si>
    <t>Kristine Newman</t>
  </si>
  <si>
    <t>Paul Sheppard</t>
  </si>
  <si>
    <t>Brett Walker</t>
  </si>
  <si>
    <t>Lauren Johnston</t>
  </si>
  <si>
    <t>Joel Frazier</t>
  </si>
  <si>
    <t>Haley Johnson</t>
  </si>
  <si>
    <t>Thomas Miller</t>
  </si>
  <si>
    <t>Brenda Collins</t>
  </si>
  <si>
    <t>Kelly Bailey</t>
  </si>
  <si>
    <t>Michael Flores</t>
  </si>
  <si>
    <t>Michael Johnson</t>
  </si>
  <si>
    <t>Megan Martin</t>
  </si>
  <si>
    <t>Christopher Moore</t>
  </si>
  <si>
    <t>Joel Salinas</t>
  </si>
  <si>
    <t>Martin Reynolds</t>
  </si>
  <si>
    <t>Sonya Cole</t>
  </si>
  <si>
    <t>Michael Harris</t>
  </si>
  <si>
    <t>Rebecca Ray</t>
  </si>
  <si>
    <t>Chelsea Nguyen</t>
  </si>
  <si>
    <t>Michael Burns</t>
  </si>
  <si>
    <t>James Long</t>
  </si>
  <si>
    <t>Ryan Williamson</t>
  </si>
  <si>
    <t>Rebecca Sellers</t>
  </si>
  <si>
    <t>Cesar Wilson</t>
  </si>
  <si>
    <t>James Thomas</t>
  </si>
  <si>
    <t>Chad Reyes</t>
  </si>
  <si>
    <t>Mr. Thomas Arias</t>
  </si>
  <si>
    <t>Katherine Taylor</t>
  </si>
  <si>
    <t>Lisa Glenn</t>
  </si>
  <si>
    <t>Mr. James Hoffman</t>
  </si>
  <si>
    <t>Michael Perry PhD</t>
  </si>
  <si>
    <t>Keith Flynn</t>
  </si>
  <si>
    <t>Donald Medina</t>
  </si>
  <si>
    <t>Krystal Barton</t>
  </si>
  <si>
    <t>Ashley Wilson</t>
  </si>
  <si>
    <t>Wendy Weaver</t>
  </si>
  <si>
    <t>Nathan Payne</t>
  </si>
  <si>
    <t>Ronald Potter</t>
  </si>
  <si>
    <t>Amanda Baker</t>
  </si>
  <si>
    <t>Jessica Mcknight</t>
  </si>
  <si>
    <t>Christine Rojas</t>
  </si>
  <si>
    <t>Michael Chen</t>
  </si>
  <si>
    <t>Rachel Li</t>
  </si>
  <si>
    <t>Gregory Campbell</t>
  </si>
  <si>
    <t>William Carter</t>
  </si>
  <si>
    <t>Scott Duke</t>
  </si>
  <si>
    <t>Brandy Brady</t>
  </si>
  <si>
    <t>Wendy Camacho</t>
  </si>
  <si>
    <t>Brandi Thomas</t>
  </si>
  <si>
    <t>Pam Lowe</t>
  </si>
  <si>
    <t>Mark Burton</t>
  </si>
  <si>
    <t>Mark Beard</t>
  </si>
  <si>
    <t>Paul Neal</t>
  </si>
  <si>
    <t>Travis Murphy</t>
  </si>
  <si>
    <t>Melissa Horn</t>
  </si>
  <si>
    <t>Claudia Jordan</t>
  </si>
  <si>
    <t>Frank Campbell MD</t>
  </si>
  <si>
    <t>Karina Cooper</t>
  </si>
  <si>
    <t>Amber Sims</t>
  </si>
  <si>
    <t>Caleb Mathews</t>
  </si>
  <si>
    <t>William Patterson</t>
  </si>
  <si>
    <t>Sonia Turner</t>
  </si>
  <si>
    <t>Denise Pena</t>
  </si>
  <si>
    <t>Matthew Banks</t>
  </si>
  <si>
    <t>Eric Lyons</t>
  </si>
  <si>
    <t>Casey Perez</t>
  </si>
  <si>
    <t>Adam Cooper</t>
  </si>
  <si>
    <t>Jennifer Anderson MD</t>
  </si>
  <si>
    <t>Robert Garcia</t>
  </si>
  <si>
    <t>Breanna Ayala</t>
  </si>
  <si>
    <t>Margaret Byrd</t>
  </si>
  <si>
    <t>Alejandra Santos</t>
  </si>
  <si>
    <t>Daniel Goodman</t>
  </si>
  <si>
    <t>Michael Heath</t>
  </si>
  <si>
    <t>Brenda Martinez</t>
  </si>
  <si>
    <t>Victor Edwards</t>
  </si>
  <si>
    <t>Matthew Wright</t>
  </si>
  <si>
    <t>Lisa Maxwell</t>
  </si>
  <si>
    <t>Ryan Liu</t>
  </si>
  <si>
    <t>Katrina Adkins</t>
  </si>
  <si>
    <t>Rachel Leon</t>
  </si>
  <si>
    <t>Brian Porter MD</t>
  </si>
  <si>
    <t>Alexandria Ward</t>
  </si>
  <si>
    <t>Scott Carroll</t>
  </si>
  <si>
    <t>Carrie Ruiz</t>
  </si>
  <si>
    <t>Kevin Smith</t>
  </si>
  <si>
    <t>Antonio Mccormick</t>
  </si>
  <si>
    <t>Micheal Wang</t>
  </si>
  <si>
    <t>Angela Herrera</t>
  </si>
  <si>
    <t>Bradley Miller</t>
  </si>
  <si>
    <t>Robert Herrera</t>
  </si>
  <si>
    <t>Pamela Santos</t>
  </si>
  <si>
    <t>Michael Blair</t>
  </si>
  <si>
    <t>David Middleton</t>
  </si>
  <si>
    <t>Lee Parker</t>
  </si>
  <si>
    <t>Casey Smith</t>
  </si>
  <si>
    <t>Carla Benton</t>
  </si>
  <si>
    <t>Samantha Green</t>
  </si>
  <si>
    <t>Richard Adams</t>
  </si>
  <si>
    <t>Steven Rogers</t>
  </si>
  <si>
    <t>Austin Joseph</t>
  </si>
  <si>
    <t>Kathleen Dixon</t>
  </si>
  <si>
    <t>Mr. Jacob Scott Jr.</t>
  </si>
  <si>
    <t>Ashley Yang</t>
  </si>
  <si>
    <t>Scott Sanchez</t>
  </si>
  <si>
    <t>Thomas White</t>
  </si>
  <si>
    <t>Robert Klein</t>
  </si>
  <si>
    <t>Frank Butler</t>
  </si>
  <si>
    <t>Roger Duncan</t>
  </si>
  <si>
    <t>Stephanie White</t>
  </si>
  <si>
    <t>Amber Morales</t>
  </si>
  <si>
    <t>Douglas Kirk</t>
  </si>
  <si>
    <t>Jesus Wood</t>
  </si>
  <si>
    <t>Elizabeth Dean</t>
  </si>
  <si>
    <t>Wesley Cuevas</t>
  </si>
  <si>
    <t>Steven Hodges</t>
  </si>
  <si>
    <t>Timothy Johnson</t>
  </si>
  <si>
    <t>Ryan Wiley</t>
  </si>
  <si>
    <t>Matthew Sweeney</t>
  </si>
  <si>
    <t>Daniel Bird</t>
  </si>
  <si>
    <t>Anthony Shea DDS</t>
  </si>
  <si>
    <t>David Bruce</t>
  </si>
  <si>
    <t>Jacqueline Villegas</t>
  </si>
  <si>
    <t>Kathy Walsh</t>
  </si>
  <si>
    <t>Keith Graham</t>
  </si>
  <si>
    <t>Dean Edwards</t>
  </si>
  <si>
    <t>Ronnie Nguyen</t>
  </si>
  <si>
    <t>Benjamin Harris</t>
  </si>
  <si>
    <t>Ashley Garcia</t>
  </si>
  <si>
    <t>Jason Herrera</t>
  </si>
  <si>
    <t>Eric Baker</t>
  </si>
  <si>
    <t>Robert Torres</t>
  </si>
  <si>
    <t>Amanda Huff</t>
  </si>
  <si>
    <t>Michael Schmitt</t>
  </si>
  <si>
    <t>Megan Green</t>
  </si>
  <si>
    <t>Jared Chavez</t>
  </si>
  <si>
    <t>Anna Garcia</t>
  </si>
  <si>
    <t>Adam Greer</t>
  </si>
  <si>
    <t>Rodney Watson</t>
  </si>
  <si>
    <t>Angela Willis</t>
  </si>
  <si>
    <t>Alison Brown</t>
  </si>
  <si>
    <t>Rhonda Davis</t>
  </si>
  <si>
    <t>Erin Williams</t>
  </si>
  <si>
    <t>Thomas Hamilton</t>
  </si>
  <si>
    <t>Allen Vega</t>
  </si>
  <si>
    <t>Terry Hill</t>
  </si>
  <si>
    <t>Amanda Harvey</t>
  </si>
  <si>
    <t>Kathleen Andrade</t>
  </si>
  <si>
    <t>Douglas Taylor</t>
  </si>
  <si>
    <t>Rebecca Wright</t>
  </si>
  <si>
    <t>Alicia Reyes</t>
  </si>
  <si>
    <t>Joshua Washington</t>
  </si>
  <si>
    <t>Erica Nelson</t>
  </si>
  <si>
    <t>Daniel Huang</t>
  </si>
  <si>
    <t>Robert Ruiz</t>
  </si>
  <si>
    <t>Yvonne Dickson</t>
  </si>
  <si>
    <t>David Ferguson</t>
  </si>
  <si>
    <t>Amy Davies</t>
  </si>
  <si>
    <t>Vickie Price</t>
  </si>
  <si>
    <t>Sarah Thompson</t>
  </si>
  <si>
    <t>Oscar Howard</t>
  </si>
  <si>
    <t>Michael Meza</t>
  </si>
  <si>
    <t>Travis Copeland</t>
  </si>
  <si>
    <t>Katherine Parker</t>
  </si>
  <si>
    <t>Anthony Guzman</t>
  </si>
  <si>
    <t>April Hardin</t>
  </si>
  <si>
    <t>Gina Thompson</t>
  </si>
  <si>
    <t>Erica Johnson</t>
  </si>
  <si>
    <t>Brenda Rodriguez</t>
  </si>
  <si>
    <t>Toni Brooks</t>
  </si>
  <si>
    <t>Laurie Rogers</t>
  </si>
  <si>
    <t>Christopher Fry</t>
  </si>
  <si>
    <t>Katelyn Stewart</t>
  </si>
  <si>
    <t>Melissa Mcfarland</t>
  </si>
  <si>
    <t>Max Olsen</t>
  </si>
  <si>
    <t>Michael Anderson</t>
  </si>
  <si>
    <t>Michael Berry</t>
  </si>
  <si>
    <t>Traci Johnson DDS</t>
  </si>
  <si>
    <t>Lisa Bowman</t>
  </si>
  <si>
    <t>Brenda Mcgee</t>
  </si>
  <si>
    <t>Francisco Fields</t>
  </si>
  <si>
    <t>Meagan Daniel</t>
  </si>
  <si>
    <t>Derek Wright</t>
  </si>
  <si>
    <t>Richard Le</t>
  </si>
  <si>
    <t>Nicholas Costa</t>
  </si>
  <si>
    <t>Stephen Bell</t>
  </si>
  <si>
    <t>John Shields</t>
  </si>
  <si>
    <t>Courtney Hayes</t>
  </si>
  <si>
    <t>Elizabeth Flores</t>
  </si>
  <si>
    <t>Christopher Bennett</t>
  </si>
  <si>
    <t>Tom Spence</t>
  </si>
  <si>
    <t>Lisa Webb</t>
  </si>
  <si>
    <t>Matthew Lawson</t>
  </si>
  <si>
    <t>Brian Harris</t>
  </si>
  <si>
    <t>Julian Frost</t>
  </si>
  <si>
    <t>Douglas Young</t>
  </si>
  <si>
    <t>Joshua Henry</t>
  </si>
  <si>
    <t>Jeffrey Phillips</t>
  </si>
  <si>
    <t>Karen Davis</t>
  </si>
  <si>
    <t>Edgar Miller</t>
  </si>
  <si>
    <t>Richard Ruiz</t>
  </si>
  <si>
    <t>Anna Stephens</t>
  </si>
  <si>
    <t>James Lopez</t>
  </si>
  <si>
    <t>John Perez</t>
  </si>
  <si>
    <t>Brittany Horton</t>
  </si>
  <si>
    <t>Gregg Weaver</t>
  </si>
  <si>
    <t>Kristen Randall</t>
  </si>
  <si>
    <t>Tracie Mcdaniel</t>
  </si>
  <si>
    <t>Stephen Alvarez</t>
  </si>
  <si>
    <t>Scott Johnson</t>
  </si>
  <si>
    <t>Rebecca Byrd</t>
  </si>
  <si>
    <t>Travis Cole</t>
  </si>
  <si>
    <t>Rhonda Martinez</t>
  </si>
  <si>
    <t>Sandra Scott</t>
  </si>
  <si>
    <t>Renee Miller</t>
  </si>
  <si>
    <t>Gabriel Hill</t>
  </si>
  <si>
    <t>Alexandria Graves</t>
  </si>
  <si>
    <t>Jennifer Perry</t>
  </si>
  <si>
    <t>Lauren Hanna</t>
  </si>
  <si>
    <t>Kristine Garcia</t>
  </si>
  <si>
    <t>Sheryl Humphrey</t>
  </si>
  <si>
    <t>John Lynch</t>
  </si>
  <si>
    <t>Jamie Montgomery</t>
  </si>
  <si>
    <t>Amanda Preston</t>
  </si>
  <si>
    <t>Amber Alvarez</t>
  </si>
  <si>
    <t>Alicia Roth</t>
  </si>
  <si>
    <t>Ryan Garrison</t>
  </si>
  <si>
    <t>Sean Taylor</t>
  </si>
  <si>
    <t>Roger Adams</t>
  </si>
  <si>
    <t>Ann Alexander</t>
  </si>
  <si>
    <t>Natalie Malone</t>
  </si>
  <si>
    <t>Anthony Moody</t>
  </si>
  <si>
    <t>Jonathon Taylor</t>
  </si>
  <si>
    <t>Laura Thompson</t>
  </si>
  <si>
    <t>Sara Wright</t>
  </si>
  <si>
    <t>Isaac Gonzalez</t>
  </si>
  <si>
    <t>Kathy Reid</t>
  </si>
  <si>
    <t>Dana Burns</t>
  </si>
  <si>
    <t>Seth Matthews</t>
  </si>
  <si>
    <t>Ryan Green</t>
  </si>
  <si>
    <t>Dominique Hughes</t>
  </si>
  <si>
    <t>Penny Lewis</t>
  </si>
  <si>
    <t>Megan Adams</t>
  </si>
  <si>
    <t>Sharon Coffey</t>
  </si>
  <si>
    <t>Thomas Holland</t>
  </si>
  <si>
    <t>Courtney Franklin</t>
  </si>
  <si>
    <t>Michelle Hill</t>
  </si>
  <si>
    <t>Gregory King</t>
  </si>
  <si>
    <t>Joseph Hanson</t>
  </si>
  <si>
    <t>Jorge Bates</t>
  </si>
  <si>
    <t>Kristina Wheeler</t>
  </si>
  <si>
    <t>Brian Brown</t>
  </si>
  <si>
    <t>Shannon Green</t>
  </si>
  <si>
    <t>Marisa Lopez</t>
  </si>
  <si>
    <t>Stephanie Trujillo</t>
  </si>
  <si>
    <t>Mary Bright</t>
  </si>
  <si>
    <t>Jennifer Doyle</t>
  </si>
  <si>
    <t>Laura Lee</t>
  </si>
  <si>
    <t>Melissa Little</t>
  </si>
  <si>
    <t>Megan Romero</t>
  </si>
  <si>
    <t>Matthew Grant</t>
  </si>
  <si>
    <t>Carl Green</t>
  </si>
  <si>
    <t>Susan Arroyo</t>
  </si>
  <si>
    <t>Brandon Kelly</t>
  </si>
  <si>
    <t>Jennifer Eaton</t>
  </si>
  <si>
    <t>Edward York</t>
  </si>
  <si>
    <t>Mark Carpenter</t>
  </si>
  <si>
    <t>Steve Mason</t>
  </si>
  <si>
    <t>Kendra Gutierrez</t>
  </si>
  <si>
    <t>Brenda Gonzalez</t>
  </si>
  <si>
    <t>Dr. Victoria Thomas</t>
  </si>
  <si>
    <t>Peggy Freeman</t>
  </si>
  <si>
    <t>Mrs. Amy Hayes</t>
  </si>
  <si>
    <t>Caroline Duran</t>
  </si>
  <si>
    <t>Penny Anderson</t>
  </si>
  <si>
    <t>Jennifer Sanford</t>
  </si>
  <si>
    <t>Joseph Cross</t>
  </si>
  <si>
    <t>Nicole Schmidt</t>
  </si>
  <si>
    <t>Lori Wright</t>
  </si>
  <si>
    <t>Emily Garcia</t>
  </si>
  <si>
    <t>Carol Colon</t>
  </si>
  <si>
    <t>Joy Meyer</t>
  </si>
  <si>
    <t>Stephen Cowan</t>
  </si>
  <si>
    <t>Katherine Christensen MD</t>
  </si>
  <si>
    <t>Jennifer Perez</t>
  </si>
  <si>
    <t>Mrs. Alison Wagner</t>
  </si>
  <si>
    <t>Matthew Johnson</t>
  </si>
  <si>
    <t>Patricia Dean</t>
  </si>
  <si>
    <t>Mary Valdez MD</t>
  </si>
  <si>
    <t>Jeremy Martinez</t>
  </si>
  <si>
    <t>Christian Neal</t>
  </si>
  <si>
    <t>Jason Garcia</t>
  </si>
  <si>
    <t>Larry Taylor</t>
  </si>
  <si>
    <t>Kayla Williamson</t>
  </si>
  <si>
    <t>Brian Gonzalez</t>
  </si>
  <si>
    <t>Sandra Dudley</t>
  </si>
  <si>
    <t>Elizabeth Williams</t>
  </si>
  <si>
    <t>Melissa Castillo</t>
  </si>
  <si>
    <t>Michael Meadows</t>
  </si>
  <si>
    <t>Kathleen Herring</t>
  </si>
  <si>
    <t>Misty Garcia</t>
  </si>
  <si>
    <t>Joyce Madden</t>
  </si>
  <si>
    <t>Brett Thompson</t>
  </si>
  <si>
    <t>Heather Rhodes</t>
  </si>
  <si>
    <t>Anna Chang</t>
  </si>
  <si>
    <t>Charles Holland</t>
  </si>
  <si>
    <t>Jeffrey Howell</t>
  </si>
  <si>
    <t>Jacqueline Cooper</t>
  </si>
  <si>
    <t>Victor Nelson</t>
  </si>
  <si>
    <t>Karen Fisher</t>
  </si>
  <si>
    <t>Ashley Horton</t>
  </si>
  <si>
    <t>Dr. Ashley Pruitt</t>
  </si>
  <si>
    <t>Meghan White</t>
  </si>
  <si>
    <t>Lisa Huffman</t>
  </si>
  <si>
    <t>Valerie Anderson</t>
  </si>
  <si>
    <t>Stephen Alexander Jr.</t>
  </si>
  <si>
    <t>Michael Gregory</t>
  </si>
  <si>
    <t>Misty Walker</t>
  </si>
  <si>
    <t>Kelly Watts</t>
  </si>
  <si>
    <t>Margaret Hernandez</t>
  </si>
  <si>
    <t>Victoria Brown</t>
  </si>
  <si>
    <t>Kathy Harrison</t>
  </si>
  <si>
    <t>Angela Vasquez</t>
  </si>
  <si>
    <t>Donald Hunter</t>
  </si>
  <si>
    <t>Jennifer Young</t>
  </si>
  <si>
    <t>Kenneth Miller</t>
  </si>
  <si>
    <t>Bryan Jimenez</t>
  </si>
  <si>
    <t>Jamie Johnson</t>
  </si>
  <si>
    <t>Brandon Munoz</t>
  </si>
  <si>
    <t>Stefanie Hart</t>
  </si>
  <si>
    <t>Tiffany Cox</t>
  </si>
  <si>
    <t>Sarah Rivera</t>
  </si>
  <si>
    <t>Kara Sandoval</t>
  </si>
  <si>
    <t>Brent Hopkins</t>
  </si>
  <si>
    <t>Ronald Brandt</t>
  </si>
  <si>
    <t>Jacqueline Rodriguez</t>
  </si>
  <si>
    <t>Charles Love</t>
  </si>
  <si>
    <t>David Gonzalez</t>
  </si>
  <si>
    <t>Jenna Bryant</t>
  </si>
  <si>
    <t>George Sherman</t>
  </si>
  <si>
    <t>Sara Chapman</t>
  </si>
  <si>
    <t>Judith Lawrence</t>
  </si>
  <si>
    <t>Jonathan Moreno</t>
  </si>
  <si>
    <t>Jessica Richards</t>
  </si>
  <si>
    <t>Tammy Thompson</t>
  </si>
  <si>
    <t>Sonya Gordon</t>
  </si>
  <si>
    <t>South</t>
  </si>
  <si>
    <t>North</t>
  </si>
  <si>
    <t>West</t>
  </si>
  <si>
    <t>East</t>
  </si>
  <si>
    <t>Pen</t>
  </si>
  <si>
    <t>Smartphone</t>
  </si>
  <si>
    <t>Envelope</t>
  </si>
  <si>
    <t>Laptop</t>
  </si>
  <si>
    <t>Headphones</t>
  </si>
  <si>
    <t>Chair</t>
  </si>
  <si>
    <t>Table</t>
  </si>
  <si>
    <t>Notebook</t>
  </si>
  <si>
    <t>Cabinet</t>
  </si>
  <si>
    <t>Tablet</t>
  </si>
  <si>
    <t>Stapler</t>
  </si>
  <si>
    <t>Desk</t>
  </si>
  <si>
    <t>Office Supplies</t>
  </si>
  <si>
    <t>Electronics</t>
  </si>
  <si>
    <t>Furniture</t>
  </si>
  <si>
    <t>Payment Mode</t>
  </si>
  <si>
    <t>Profit Margin</t>
  </si>
  <si>
    <t>Profit</t>
  </si>
  <si>
    <t>Row Labels</t>
  </si>
  <si>
    <t>Sum of Profit</t>
  </si>
  <si>
    <t>Grand Total</t>
  </si>
  <si>
    <t>Sum of Total Sale</t>
  </si>
  <si>
    <t>Country</t>
  </si>
  <si>
    <t>Burundi</t>
  </si>
  <si>
    <t>Namibia</t>
  </si>
  <si>
    <t>Netherlands Antilles</t>
  </si>
  <si>
    <t>Italy</t>
  </si>
  <si>
    <t>Senegal</t>
  </si>
  <si>
    <t>Cuba</t>
  </si>
  <si>
    <t>Tanzania</t>
  </si>
  <si>
    <t>Martinique</t>
  </si>
  <si>
    <t>Switzerland</t>
  </si>
  <si>
    <t>Romania</t>
  </si>
  <si>
    <t>Belgium</t>
  </si>
  <si>
    <t>Norfolk Island</t>
  </si>
  <si>
    <t>Ethiopia</t>
  </si>
  <si>
    <t>Chile</t>
  </si>
  <si>
    <t>Uzbekistan</t>
  </si>
  <si>
    <t>Seychelles</t>
  </si>
  <si>
    <t>Iran</t>
  </si>
  <si>
    <t>Saint Barthelemy</t>
  </si>
  <si>
    <t>Norway</t>
  </si>
  <si>
    <t>Guyana</t>
  </si>
  <si>
    <t>Tokelau</t>
  </si>
  <si>
    <t>Nauru</t>
  </si>
  <si>
    <t>El Salvador</t>
  </si>
  <si>
    <t>Pitcairn Islands</t>
  </si>
  <si>
    <t>Bouvet Island (Bouvetoya)</t>
  </si>
  <si>
    <t>Turkey</t>
  </si>
  <si>
    <t>United States Minor Outlying Islands</t>
  </si>
  <si>
    <t>Netherlands</t>
  </si>
  <si>
    <t>Slovakia (Slovak Republic)</t>
  </si>
  <si>
    <t>Andorra</t>
  </si>
  <si>
    <t>Gambia</t>
  </si>
  <si>
    <t>Belize</t>
  </si>
  <si>
    <t>Brunei Darussalam</t>
  </si>
  <si>
    <t>Tunisia</t>
  </si>
  <si>
    <t>Saint Lucia</t>
  </si>
  <si>
    <t>Pakistan</t>
  </si>
  <si>
    <t>Czech Republic</t>
  </si>
  <si>
    <t>Cyprus</t>
  </si>
  <si>
    <t>United Kingdom</t>
  </si>
  <si>
    <t>Paraguay</t>
  </si>
  <si>
    <t>Montenegro</t>
  </si>
  <si>
    <t>Comoros</t>
  </si>
  <si>
    <t>Lao People's Democratic Republic</t>
  </si>
  <si>
    <t>Bolivia</t>
  </si>
  <si>
    <t>Egypt</t>
  </si>
  <si>
    <t>Fiji</t>
  </si>
  <si>
    <t>Taiwan</t>
  </si>
  <si>
    <t>Chad</t>
  </si>
  <si>
    <t>Hong Kong</t>
  </si>
  <si>
    <t>Jamaica</t>
  </si>
  <si>
    <t>Morocco</t>
  </si>
  <si>
    <t>Mozambique</t>
  </si>
  <si>
    <t>Madagascar</t>
  </si>
  <si>
    <t>Monaco</t>
  </si>
  <si>
    <t>Germany</t>
  </si>
  <si>
    <t>Kuwait</t>
  </si>
  <si>
    <t>Niger</t>
  </si>
  <si>
    <t>Venezuela</t>
  </si>
  <si>
    <t>Cayman Islands</t>
  </si>
  <si>
    <t>Sri Lanka</t>
  </si>
  <si>
    <t>Tuvalu</t>
  </si>
  <si>
    <t>Cote d'Ivoire</t>
  </si>
  <si>
    <t>Macedonia</t>
  </si>
  <si>
    <t>Bulgaria</t>
  </si>
  <si>
    <t>Portugal</t>
  </si>
  <si>
    <t>Mexico</t>
  </si>
  <si>
    <t>Dominica</t>
  </si>
  <si>
    <t>Isle of Man</t>
  </si>
  <si>
    <t>Latvia</t>
  </si>
  <si>
    <t>Swaziland</t>
  </si>
  <si>
    <t>Guernsey</t>
  </si>
  <si>
    <t>Greenland</t>
  </si>
  <si>
    <t>Solomon Islands</t>
  </si>
  <si>
    <t>United Arab Emirates</t>
  </si>
  <si>
    <t>Maldives</t>
  </si>
  <si>
    <t>Saint Pierre and Miquelon</t>
  </si>
  <si>
    <t>Uruguay</t>
  </si>
  <si>
    <t>Qatar</t>
  </si>
  <si>
    <t>Iraq</t>
  </si>
  <si>
    <t>Peru</t>
  </si>
  <si>
    <t>Nicaragua</t>
  </si>
  <si>
    <t>Georgia</t>
  </si>
  <si>
    <t>Lebanon</t>
  </si>
  <si>
    <t>Niue</t>
  </si>
  <si>
    <t>Ecuador</t>
  </si>
  <si>
    <t>Sierra Leone</t>
  </si>
  <si>
    <t>British Virgin Islands</t>
  </si>
  <si>
    <t>Moldova</t>
  </si>
  <si>
    <t>Suriname</t>
  </si>
  <si>
    <t>Kiribati</t>
  </si>
  <si>
    <t>Sao Tome and Principe</t>
  </si>
  <si>
    <t>Libyan Arab Jamahiriya</t>
  </si>
  <si>
    <t>Canada</t>
  </si>
  <si>
    <t>Israel</t>
  </si>
  <si>
    <t>Syrian Arab Republic</t>
  </si>
  <si>
    <t>Angola</t>
  </si>
  <si>
    <t>Western Sahara</t>
  </si>
  <si>
    <t>Ukraine</t>
  </si>
  <si>
    <t>Panama</t>
  </si>
  <si>
    <t>Cocos (Keeling) Islands</t>
  </si>
  <si>
    <t>Guadeloupe</t>
  </si>
  <si>
    <t>Austria</t>
  </si>
  <si>
    <t>Armenia</t>
  </si>
  <si>
    <t>Yemen</t>
  </si>
  <si>
    <t>Central African Republic</t>
  </si>
  <si>
    <t>Philippines</t>
  </si>
  <si>
    <t>Belarus</t>
  </si>
  <si>
    <t>Bangladesh</t>
  </si>
  <si>
    <t>Liechtenstein</t>
  </si>
  <si>
    <t>Lithuania</t>
  </si>
  <si>
    <t>Eritrea</t>
  </si>
  <si>
    <t>Micronesia</t>
  </si>
  <si>
    <t>Ireland</t>
  </si>
  <si>
    <t>Rwanda</t>
  </si>
  <si>
    <t>Guinea</t>
  </si>
  <si>
    <t>Saint Helena</t>
  </si>
  <si>
    <t>Myanmar</t>
  </si>
  <si>
    <t>Congo</t>
  </si>
  <si>
    <t>Marshall Islands</t>
  </si>
  <si>
    <t>American Samoa</t>
  </si>
  <si>
    <t>British Indian Ocean Territory (Chagos Archipelago)</t>
  </si>
  <si>
    <t>Saint Vincent and the Grenadines</t>
  </si>
  <si>
    <t>Afghanistan</t>
  </si>
  <si>
    <t>Djibouti</t>
  </si>
  <si>
    <t>Poland</t>
  </si>
  <si>
    <t>Oman</t>
  </si>
  <si>
    <t>France</t>
  </si>
  <si>
    <t>Bermuda</t>
  </si>
  <si>
    <t>Zambia</t>
  </si>
  <si>
    <t>Gibraltar</t>
  </si>
  <si>
    <t>Malaysia</t>
  </si>
  <si>
    <t>Turkmenistan</t>
  </si>
  <si>
    <t>Russian Federation</t>
  </si>
  <si>
    <t>Nepal</t>
  </si>
  <si>
    <t>Argentina</t>
  </si>
  <si>
    <t>Mauritania</t>
  </si>
  <si>
    <t>Holy See (Vatican City State)</t>
  </si>
  <si>
    <t>Somalia</t>
  </si>
  <si>
    <t>Kyrgyz Republic</t>
  </si>
  <si>
    <t>Spain</t>
  </si>
  <si>
    <t>Kenya</t>
  </si>
  <si>
    <t>Korea</t>
  </si>
  <si>
    <t>Botswana</t>
  </si>
  <si>
    <t>Reunion</t>
  </si>
  <si>
    <t>Algeria</t>
  </si>
  <si>
    <t>Singapore</t>
  </si>
  <si>
    <t>Cook Islands</t>
  </si>
  <si>
    <t>Macao</t>
  </si>
  <si>
    <t>Estonia</t>
  </si>
  <si>
    <t>Greece</t>
  </si>
  <si>
    <t>Aruba</t>
  </si>
  <si>
    <t>Samoa</t>
  </si>
  <si>
    <t>Cape Verde</t>
  </si>
  <si>
    <t>Indonesia</t>
  </si>
  <si>
    <t>Anguilla</t>
  </si>
  <si>
    <t>Mali</t>
  </si>
  <si>
    <t>Malawi</t>
  </si>
  <si>
    <t>Barbados</t>
  </si>
  <si>
    <t>Falkland Islands (Malvinas)</t>
  </si>
  <si>
    <t>South Africa</t>
  </si>
  <si>
    <t>Jersey</t>
  </si>
  <si>
    <t>Bahamas</t>
  </si>
  <si>
    <t>United States Virgin Islands</t>
  </si>
  <si>
    <t>Bosnia and Herzegovina</t>
  </si>
  <si>
    <t>Faroe Islands</t>
  </si>
  <si>
    <t>Honduras</t>
  </si>
  <si>
    <t>Luxembourg</t>
  </si>
  <si>
    <t>Denmark</t>
  </si>
  <si>
    <t>Northern Mariana Islands</t>
  </si>
  <si>
    <t>Malta</t>
  </si>
  <si>
    <t>Svalbard &amp; Jan Mayen Islands</t>
  </si>
  <si>
    <t>Christmas Island</t>
  </si>
  <si>
    <t>Azerbaijan</t>
  </si>
  <si>
    <t>Timor-Leste</t>
  </si>
  <si>
    <t>Kazakhstan</t>
  </si>
  <si>
    <t>United States of America</t>
  </si>
  <si>
    <t>Cambodia</t>
  </si>
  <si>
    <t>India</t>
  </si>
  <si>
    <t>Guam</t>
  </si>
  <si>
    <t>Turks and Caicos Islands</t>
  </si>
  <si>
    <t>Finland</t>
  </si>
  <si>
    <t>Cameroon</t>
  </si>
  <si>
    <t>Antarctica (the territory South of 60 deg S)</t>
  </si>
  <si>
    <t>Albania</t>
  </si>
  <si>
    <t>Mayotte</t>
  </si>
  <si>
    <t>Dominican Republic</t>
  </si>
  <si>
    <t>Saudi Arabia</t>
  </si>
  <si>
    <t>Lesotho</t>
  </si>
  <si>
    <t>Puerto Rico</t>
  </si>
  <si>
    <t>French Polynesia</t>
  </si>
  <si>
    <t>New Zealand</t>
  </si>
  <si>
    <t>Slovenia</t>
  </si>
  <si>
    <t>Haiti</t>
  </si>
  <si>
    <t>Croatia</t>
  </si>
  <si>
    <t>Papua New Guinea</t>
  </si>
  <si>
    <t>French Southern Territories</t>
  </si>
  <si>
    <t>China</t>
  </si>
  <si>
    <t>Guatemala</t>
  </si>
  <si>
    <t>Palestinian Territory</t>
  </si>
  <si>
    <t>French Guiana</t>
  </si>
  <si>
    <t>New Caledonia</t>
  </si>
  <si>
    <t>Grenada</t>
  </si>
  <si>
    <t>Antigua and Barbuda</t>
  </si>
  <si>
    <t>Ghana</t>
  </si>
  <si>
    <t>Palau</t>
  </si>
  <si>
    <t>Vanuatu</t>
  </si>
  <si>
    <t>Saint Martin</t>
  </si>
  <si>
    <t>Burkina Faso</t>
  </si>
  <si>
    <t>Bahrain</t>
  </si>
  <si>
    <t>Serbia</t>
  </si>
  <si>
    <t>Vietnam</t>
  </si>
  <si>
    <t>Japan</t>
  </si>
  <si>
    <t>Bhutan</t>
  </si>
  <si>
    <t>Trinidad and Tobago</t>
  </si>
  <si>
    <t>Iceland</t>
  </si>
  <si>
    <t>Guinea-Bissau</t>
  </si>
  <si>
    <t>Benin</t>
  </si>
  <si>
    <t>Tajikistan</t>
  </si>
  <si>
    <t>Mauritius</t>
  </si>
  <si>
    <t>Sudan</t>
  </si>
  <si>
    <t>San Marino</t>
  </si>
  <si>
    <t>South Georgia and the South Sandwich Islands</t>
  </si>
  <si>
    <t>Brazil</t>
  </si>
  <si>
    <t>Mongolia</t>
  </si>
  <si>
    <t>Togo</t>
  </si>
  <si>
    <t>Nigeria</t>
  </si>
  <si>
    <t>Wallis and Futuna</t>
  </si>
  <si>
    <t>Costa Rica</t>
  </si>
  <si>
    <t>Hungary</t>
  </si>
  <si>
    <t>Zimbabwe</t>
  </si>
  <si>
    <t>Gabon</t>
  </si>
  <si>
    <t>Montserrat</t>
  </si>
  <si>
    <t>Uganda</t>
  </si>
  <si>
    <t>Colombia</t>
  </si>
  <si>
    <t>Sweden</t>
  </si>
  <si>
    <t>Thailand</t>
  </si>
  <si>
    <t>Saint Kitts and Nevis</t>
  </si>
  <si>
    <t>Jordan</t>
  </si>
  <si>
    <t>Australia</t>
  </si>
  <si>
    <t>Equatorial Guinea</t>
  </si>
  <si>
    <t>Heard Island and McDonald Islands</t>
  </si>
  <si>
    <t>Liberia</t>
  </si>
  <si>
    <t>Jul</t>
  </si>
  <si>
    <t>Jan</t>
  </si>
  <si>
    <t>Feb</t>
  </si>
  <si>
    <t>Mar</t>
  </si>
  <si>
    <t>Apr</t>
  </si>
  <si>
    <t>May</t>
  </si>
  <si>
    <t>Jun</t>
  </si>
  <si>
    <t>Aug</t>
  </si>
  <si>
    <t>Sep</t>
  </si>
  <si>
    <t>Oct</t>
  </si>
  <si>
    <t>Nov</t>
  </si>
  <si>
    <t>Dec</t>
  </si>
  <si>
    <t>Customer ID</t>
  </si>
  <si>
    <t>C0001</t>
  </si>
  <si>
    <t>C0002</t>
  </si>
  <si>
    <t>C0003</t>
  </si>
  <si>
    <t>C0004</t>
  </si>
  <si>
    <t>C0005</t>
  </si>
  <si>
    <t>C0006</t>
  </si>
  <si>
    <t>C0007</t>
  </si>
  <si>
    <t>C0008</t>
  </si>
  <si>
    <t>C0009</t>
  </si>
  <si>
    <t>C0010</t>
  </si>
  <si>
    <t>C0011</t>
  </si>
  <si>
    <t>C0012</t>
  </si>
  <si>
    <t>C0013</t>
  </si>
  <si>
    <t>C0014</t>
  </si>
  <si>
    <t>C0015</t>
  </si>
  <si>
    <t>C0016</t>
  </si>
  <si>
    <t>C0017</t>
  </si>
  <si>
    <t>C0018</t>
  </si>
  <si>
    <t>C0019</t>
  </si>
  <si>
    <t>C0020</t>
  </si>
  <si>
    <t>C0021</t>
  </si>
  <si>
    <t>C0022</t>
  </si>
  <si>
    <t>C0023</t>
  </si>
  <si>
    <t>C0024</t>
  </si>
  <si>
    <t>C0025</t>
  </si>
  <si>
    <t>C0026</t>
  </si>
  <si>
    <t>C0027</t>
  </si>
  <si>
    <t>C0028</t>
  </si>
  <si>
    <t>C0029</t>
  </si>
  <si>
    <t>C0030</t>
  </si>
  <si>
    <t>C0031</t>
  </si>
  <si>
    <t>C0032</t>
  </si>
  <si>
    <t>C0033</t>
  </si>
  <si>
    <t>C0034</t>
  </si>
  <si>
    <t>C0035</t>
  </si>
  <si>
    <t>C0036</t>
  </si>
  <si>
    <t>C0037</t>
  </si>
  <si>
    <t>C0038</t>
  </si>
  <si>
    <t>C0039</t>
  </si>
  <si>
    <t>C0040</t>
  </si>
  <si>
    <t>C0041</t>
  </si>
  <si>
    <t>C0042</t>
  </si>
  <si>
    <t>C0043</t>
  </si>
  <si>
    <t>C0044</t>
  </si>
  <si>
    <t>C0045</t>
  </si>
  <si>
    <t>C0046</t>
  </si>
  <si>
    <t>C0047</t>
  </si>
  <si>
    <t>C0048</t>
  </si>
  <si>
    <t>C0049</t>
  </si>
  <si>
    <t>C0050</t>
  </si>
  <si>
    <t>C0051</t>
  </si>
  <si>
    <t>C0052</t>
  </si>
  <si>
    <t>C0053</t>
  </si>
  <si>
    <t>C0054</t>
  </si>
  <si>
    <t>C0055</t>
  </si>
  <si>
    <t>C0056</t>
  </si>
  <si>
    <t>C0057</t>
  </si>
  <si>
    <t>C0058</t>
  </si>
  <si>
    <t>C0059</t>
  </si>
  <si>
    <t>C0060</t>
  </si>
  <si>
    <t>C0061</t>
  </si>
  <si>
    <t>C0062</t>
  </si>
  <si>
    <t>C0063</t>
  </si>
  <si>
    <t>C0064</t>
  </si>
  <si>
    <t>C0065</t>
  </si>
  <si>
    <t>C0066</t>
  </si>
  <si>
    <t>C0067</t>
  </si>
  <si>
    <t>C0068</t>
  </si>
  <si>
    <t>C0069</t>
  </si>
  <si>
    <t>C0070</t>
  </si>
  <si>
    <t>C0071</t>
  </si>
  <si>
    <t>C0072</t>
  </si>
  <si>
    <t>C0073</t>
  </si>
  <si>
    <t>C0074</t>
  </si>
  <si>
    <t>C0075</t>
  </si>
  <si>
    <t>C0076</t>
  </si>
  <si>
    <t>C0077</t>
  </si>
  <si>
    <t>C0078</t>
  </si>
  <si>
    <t>C0079</t>
  </si>
  <si>
    <t>C0080</t>
  </si>
  <si>
    <t>C0081</t>
  </si>
  <si>
    <t>C0082</t>
  </si>
  <si>
    <t>C0083</t>
  </si>
  <si>
    <t>C0084</t>
  </si>
  <si>
    <t>C0085</t>
  </si>
  <si>
    <t>C0086</t>
  </si>
  <si>
    <t>C0087</t>
  </si>
  <si>
    <t>C0088</t>
  </si>
  <si>
    <t>C0089</t>
  </si>
  <si>
    <t>C0090</t>
  </si>
  <si>
    <t>C0091</t>
  </si>
  <si>
    <t>C0092</t>
  </si>
  <si>
    <t>C0093</t>
  </si>
  <si>
    <t>C0094</t>
  </si>
  <si>
    <t>C0095</t>
  </si>
  <si>
    <t>C0096</t>
  </si>
  <si>
    <t>C0097</t>
  </si>
  <si>
    <t>C0098</t>
  </si>
  <si>
    <t>C0099</t>
  </si>
  <si>
    <t>C0100</t>
  </si>
  <si>
    <t>C0101</t>
  </si>
  <si>
    <t>C0102</t>
  </si>
  <si>
    <t>C0103</t>
  </si>
  <si>
    <t>C0104</t>
  </si>
  <si>
    <t>C0105</t>
  </si>
  <si>
    <t>C0106</t>
  </si>
  <si>
    <t>C0107</t>
  </si>
  <si>
    <t>C0108</t>
  </si>
  <si>
    <t>C0109</t>
  </si>
  <si>
    <t>C0110</t>
  </si>
  <si>
    <t>C0111</t>
  </si>
  <si>
    <t>C0112</t>
  </si>
  <si>
    <t>C0113</t>
  </si>
  <si>
    <t>C0114</t>
  </si>
  <si>
    <t>C0115</t>
  </si>
  <si>
    <t>C0116</t>
  </si>
  <si>
    <t>C0117</t>
  </si>
  <si>
    <t>C0118</t>
  </si>
  <si>
    <t>C0119</t>
  </si>
  <si>
    <t>C0120</t>
  </si>
  <si>
    <t>C0121</t>
  </si>
  <si>
    <t>C0122</t>
  </si>
  <si>
    <t>C0123</t>
  </si>
  <si>
    <t>C0124</t>
  </si>
  <si>
    <t>C0125</t>
  </si>
  <si>
    <t>C0126</t>
  </si>
  <si>
    <t>C0127</t>
  </si>
  <si>
    <t>C0128</t>
  </si>
  <si>
    <t>C0129</t>
  </si>
  <si>
    <t>C0130</t>
  </si>
  <si>
    <t>C0131</t>
  </si>
  <si>
    <t>C0132</t>
  </si>
  <si>
    <t>C0133</t>
  </si>
  <si>
    <t>C0134</t>
  </si>
  <si>
    <t>C0135</t>
  </si>
  <si>
    <t>C0136</t>
  </si>
  <si>
    <t>C0137</t>
  </si>
  <si>
    <t>C0138</t>
  </si>
  <si>
    <t>C0139</t>
  </si>
  <si>
    <t>C0140</t>
  </si>
  <si>
    <t>C0141</t>
  </si>
  <si>
    <t>C0142</t>
  </si>
  <si>
    <t>C0143</t>
  </si>
  <si>
    <t>C0144</t>
  </si>
  <si>
    <t>C0145</t>
  </si>
  <si>
    <t>C0146</t>
  </si>
  <si>
    <t>C0147</t>
  </si>
  <si>
    <t>C0148</t>
  </si>
  <si>
    <t>C0149</t>
  </si>
  <si>
    <t>C0150</t>
  </si>
  <si>
    <t>C0151</t>
  </si>
  <si>
    <t>C0152</t>
  </si>
  <si>
    <t>C0153</t>
  </si>
  <si>
    <t>C0154</t>
  </si>
  <si>
    <t>C0155</t>
  </si>
  <si>
    <t>C0156</t>
  </si>
  <si>
    <t>C0157</t>
  </si>
  <si>
    <t>C0158</t>
  </si>
  <si>
    <t>C0159</t>
  </si>
  <si>
    <t>C0160</t>
  </si>
  <si>
    <t>C0161</t>
  </si>
  <si>
    <t>C0162</t>
  </si>
  <si>
    <t>C0163</t>
  </si>
  <si>
    <t>C0164</t>
  </si>
  <si>
    <t>C0165</t>
  </si>
  <si>
    <t>C0166</t>
  </si>
  <si>
    <t>C0167</t>
  </si>
  <si>
    <t>C0168</t>
  </si>
  <si>
    <t>C0169</t>
  </si>
  <si>
    <t>C0170</t>
  </si>
  <si>
    <t>C0171</t>
  </si>
  <si>
    <t>C0172</t>
  </si>
  <si>
    <t>C0173</t>
  </si>
  <si>
    <t>C0174</t>
  </si>
  <si>
    <t>C0175</t>
  </si>
  <si>
    <t>C0176</t>
  </si>
  <si>
    <t>C0177</t>
  </si>
  <si>
    <t>C0178</t>
  </si>
  <si>
    <t>C0179</t>
  </si>
  <si>
    <t>C0180</t>
  </si>
  <si>
    <t>C0181</t>
  </si>
  <si>
    <t>C0182</t>
  </si>
  <si>
    <t>C0183</t>
  </si>
  <si>
    <t>C0184</t>
  </si>
  <si>
    <t>C0185</t>
  </si>
  <si>
    <t>C0186</t>
  </si>
  <si>
    <t>C0187</t>
  </si>
  <si>
    <t>C0188</t>
  </si>
  <si>
    <t>C0189</t>
  </si>
  <si>
    <t>C0190</t>
  </si>
  <si>
    <t>C0191</t>
  </si>
  <si>
    <t>C0192</t>
  </si>
  <si>
    <t>C0193</t>
  </si>
  <si>
    <t>C0194</t>
  </si>
  <si>
    <t>C0195</t>
  </si>
  <si>
    <t>C0196</t>
  </si>
  <si>
    <t>C0197</t>
  </si>
  <si>
    <t>C0198</t>
  </si>
  <si>
    <t>C0199</t>
  </si>
  <si>
    <t>C0200</t>
  </si>
  <si>
    <t>C0201</t>
  </si>
  <si>
    <t>C0202</t>
  </si>
  <si>
    <t>C0203</t>
  </si>
  <si>
    <t>C0204</t>
  </si>
  <si>
    <t>C0205</t>
  </si>
  <si>
    <t>C0206</t>
  </si>
  <si>
    <t>C0207</t>
  </si>
  <si>
    <t>C0208</t>
  </si>
  <si>
    <t>C0209</t>
  </si>
  <si>
    <t>C0210</t>
  </si>
  <si>
    <t>C0211</t>
  </si>
  <si>
    <t>C0212</t>
  </si>
  <si>
    <t>C0213</t>
  </si>
  <si>
    <t>C0214</t>
  </si>
  <si>
    <t>C0215</t>
  </si>
  <si>
    <t>C0216</t>
  </si>
  <si>
    <t>C0217</t>
  </si>
  <si>
    <t>C0218</t>
  </si>
  <si>
    <t>C0219</t>
  </si>
  <si>
    <t>C0220</t>
  </si>
  <si>
    <t>C0221</t>
  </si>
  <si>
    <t>C0222</t>
  </si>
  <si>
    <t>C0223</t>
  </si>
  <si>
    <t>C0224</t>
  </si>
  <si>
    <t>C0225</t>
  </si>
  <si>
    <t>C0226</t>
  </si>
  <si>
    <t>C0227</t>
  </si>
  <si>
    <t>C0228</t>
  </si>
  <si>
    <t>C0229</t>
  </si>
  <si>
    <t>C0230</t>
  </si>
  <si>
    <t>C0231</t>
  </si>
  <si>
    <t>C0232</t>
  </si>
  <si>
    <t>C0233</t>
  </si>
  <si>
    <t>C0234</t>
  </si>
  <si>
    <t>C0235</t>
  </si>
  <si>
    <t>C0236</t>
  </si>
  <si>
    <t>C0237</t>
  </si>
  <si>
    <t>C0238</t>
  </si>
  <si>
    <t>C0239</t>
  </si>
  <si>
    <t>C0240</t>
  </si>
  <si>
    <t>C0241</t>
  </si>
  <si>
    <t>C0242</t>
  </si>
  <si>
    <t>C0243</t>
  </si>
  <si>
    <t>C0244</t>
  </si>
  <si>
    <t>C0245</t>
  </si>
  <si>
    <t>C0246</t>
  </si>
  <si>
    <t>C0247</t>
  </si>
  <si>
    <t>C0248</t>
  </si>
  <si>
    <t>C0249</t>
  </si>
  <si>
    <t>C0250</t>
  </si>
  <si>
    <t>C0251</t>
  </si>
  <si>
    <t>C0252</t>
  </si>
  <si>
    <t>C0253</t>
  </si>
  <si>
    <t>C0254</t>
  </si>
  <si>
    <t>C0255</t>
  </si>
  <si>
    <t>C0256</t>
  </si>
  <si>
    <t>C0257</t>
  </si>
  <si>
    <t>C0258</t>
  </si>
  <si>
    <t>C0259</t>
  </si>
  <si>
    <t>C0260</t>
  </si>
  <si>
    <t>C0261</t>
  </si>
  <si>
    <t>C0262</t>
  </si>
  <si>
    <t>C0263</t>
  </si>
  <si>
    <t>C0264</t>
  </si>
  <si>
    <t>C0265</t>
  </si>
  <si>
    <t>C0266</t>
  </si>
  <si>
    <t>C0267</t>
  </si>
  <si>
    <t>C0268</t>
  </si>
  <si>
    <t>C0269</t>
  </si>
  <si>
    <t>C0270</t>
  </si>
  <si>
    <t>C0271</t>
  </si>
  <si>
    <t>C0272</t>
  </si>
  <si>
    <t>C0273</t>
  </si>
  <si>
    <t>C0274</t>
  </si>
  <si>
    <t>C0275</t>
  </si>
  <si>
    <t>C0276</t>
  </si>
  <si>
    <t>C0277</t>
  </si>
  <si>
    <t>C0278</t>
  </si>
  <si>
    <t>C0279</t>
  </si>
  <si>
    <t>C0280</t>
  </si>
  <si>
    <t>C0281</t>
  </si>
  <si>
    <t>C0282</t>
  </si>
  <si>
    <t>C0283</t>
  </si>
  <si>
    <t>C0284</t>
  </si>
  <si>
    <t>C0285</t>
  </si>
  <si>
    <t>C0286</t>
  </si>
  <si>
    <t>C0287</t>
  </si>
  <si>
    <t>C0288</t>
  </si>
  <si>
    <t>C0289</t>
  </si>
  <si>
    <t>C0290</t>
  </si>
  <si>
    <t>C0291</t>
  </si>
  <si>
    <t>C0292</t>
  </si>
  <si>
    <t>C0293</t>
  </si>
  <si>
    <t>C0294</t>
  </si>
  <si>
    <t>C0295</t>
  </si>
  <si>
    <t>C0296</t>
  </si>
  <si>
    <t>C0297</t>
  </si>
  <si>
    <t>C0298</t>
  </si>
  <si>
    <t>C0299</t>
  </si>
  <si>
    <t>C0300</t>
  </si>
  <si>
    <t>C0301</t>
  </si>
  <si>
    <t>C0302</t>
  </si>
  <si>
    <t>C0303</t>
  </si>
  <si>
    <t>C0304</t>
  </si>
  <si>
    <t>C0305</t>
  </si>
  <si>
    <t>C0306</t>
  </si>
  <si>
    <t>C0307</t>
  </si>
  <si>
    <t>C0308</t>
  </si>
  <si>
    <t>C0309</t>
  </si>
  <si>
    <t>C0310</t>
  </si>
  <si>
    <t>C0311</t>
  </si>
  <si>
    <t>C0312</t>
  </si>
  <si>
    <t>C0313</t>
  </si>
  <si>
    <t>C0314</t>
  </si>
  <si>
    <t>C0315</t>
  </si>
  <si>
    <t>C0316</t>
  </si>
  <si>
    <t>C0317</t>
  </si>
  <si>
    <t>C0318</t>
  </si>
  <si>
    <t>C0319</t>
  </si>
  <si>
    <t>C0320</t>
  </si>
  <si>
    <t>C0321</t>
  </si>
  <si>
    <t>C0322</t>
  </si>
  <si>
    <t>C0323</t>
  </si>
  <si>
    <t>C0324</t>
  </si>
  <si>
    <t>C0325</t>
  </si>
  <si>
    <t>C0326</t>
  </si>
  <si>
    <t>C0327</t>
  </si>
  <si>
    <t>C0328</t>
  </si>
  <si>
    <t>C0329</t>
  </si>
  <si>
    <t>C0330</t>
  </si>
  <si>
    <t>C0331</t>
  </si>
  <si>
    <t>C0332</t>
  </si>
  <si>
    <t>C0333</t>
  </si>
  <si>
    <t>C0334</t>
  </si>
  <si>
    <t>C0335</t>
  </si>
  <si>
    <t>C0336</t>
  </si>
  <si>
    <t>C0337</t>
  </si>
  <si>
    <t>C0338</t>
  </si>
  <si>
    <t>C0339</t>
  </si>
  <si>
    <t>C0340</t>
  </si>
  <si>
    <t>C0341</t>
  </si>
  <si>
    <t>C0342</t>
  </si>
  <si>
    <t>C0343</t>
  </si>
  <si>
    <t>C0344</t>
  </si>
  <si>
    <t>C0345</t>
  </si>
  <si>
    <t>C0346</t>
  </si>
  <si>
    <t>C0347</t>
  </si>
  <si>
    <t>C0348</t>
  </si>
  <si>
    <t>C0349</t>
  </si>
  <si>
    <t>C0350</t>
  </si>
  <si>
    <t>C0351</t>
  </si>
  <si>
    <t>C0352</t>
  </si>
  <si>
    <t>C0353</t>
  </si>
  <si>
    <t>C0354</t>
  </si>
  <si>
    <t>C0355</t>
  </si>
  <si>
    <t>C0356</t>
  </si>
  <si>
    <t>C0357</t>
  </si>
  <si>
    <t>C0358</t>
  </si>
  <si>
    <t>C0359</t>
  </si>
  <si>
    <t>C0360</t>
  </si>
  <si>
    <t>C0361</t>
  </si>
  <si>
    <t>C0362</t>
  </si>
  <si>
    <t>C0363</t>
  </si>
  <si>
    <t>C0364</t>
  </si>
  <si>
    <t>C0365</t>
  </si>
  <si>
    <t>C0366</t>
  </si>
  <si>
    <t>C0367</t>
  </si>
  <si>
    <t>C0368</t>
  </si>
  <si>
    <t>C0369</t>
  </si>
  <si>
    <t>C0370</t>
  </si>
  <si>
    <t>C0371</t>
  </si>
  <si>
    <t>C0372</t>
  </si>
  <si>
    <t>C0373</t>
  </si>
  <si>
    <t>C0374</t>
  </si>
  <si>
    <t>C0375</t>
  </si>
  <si>
    <t>C0376</t>
  </si>
  <si>
    <t>C0377</t>
  </si>
  <si>
    <t>C0378</t>
  </si>
  <si>
    <t>C0379</t>
  </si>
  <si>
    <t>C0380</t>
  </si>
  <si>
    <t>C0381</t>
  </si>
  <si>
    <t>C0382</t>
  </si>
  <si>
    <t>C0383</t>
  </si>
  <si>
    <t>C0384</t>
  </si>
  <si>
    <t>C0385</t>
  </si>
  <si>
    <t>C0386</t>
  </si>
  <si>
    <t>C0387</t>
  </si>
  <si>
    <t>C0388</t>
  </si>
  <si>
    <t>C0389</t>
  </si>
  <si>
    <t>C0390</t>
  </si>
  <si>
    <t>C0391</t>
  </si>
  <si>
    <t>C0392</t>
  </si>
  <si>
    <t>C0393</t>
  </si>
  <si>
    <t>C0394</t>
  </si>
  <si>
    <t>C0395</t>
  </si>
  <si>
    <t>C0396</t>
  </si>
  <si>
    <t>C0397</t>
  </si>
  <si>
    <t>C0398</t>
  </si>
  <si>
    <t>C0399</t>
  </si>
  <si>
    <t>C0400</t>
  </si>
  <si>
    <t>C0401</t>
  </si>
  <si>
    <t>C0402</t>
  </si>
  <si>
    <t>C0403</t>
  </si>
  <si>
    <t>C0404</t>
  </si>
  <si>
    <t>C0405</t>
  </si>
  <si>
    <t>C0406</t>
  </si>
  <si>
    <t>C0407</t>
  </si>
  <si>
    <t>C0408</t>
  </si>
  <si>
    <t>C0409</t>
  </si>
  <si>
    <t>C0410</t>
  </si>
  <si>
    <t>C0411</t>
  </si>
  <si>
    <t>C0412</t>
  </si>
  <si>
    <t>C0413</t>
  </si>
  <si>
    <t>C0414</t>
  </si>
  <si>
    <t>C0415</t>
  </si>
  <si>
    <t>C0416</t>
  </si>
  <si>
    <t>C0417</t>
  </si>
  <si>
    <t>C0418</t>
  </si>
  <si>
    <t>C0419</t>
  </si>
  <si>
    <t>C0420</t>
  </si>
  <si>
    <t>C0421</t>
  </si>
  <si>
    <t>C0422</t>
  </si>
  <si>
    <t>C0423</t>
  </si>
  <si>
    <t>C0424</t>
  </si>
  <si>
    <t>C0425</t>
  </si>
  <si>
    <t>C0426</t>
  </si>
  <si>
    <t>C0427</t>
  </si>
  <si>
    <t>C0428</t>
  </si>
  <si>
    <t>C0429</t>
  </si>
  <si>
    <t>C0430</t>
  </si>
  <si>
    <t>C0431</t>
  </si>
  <si>
    <t>C0432</t>
  </si>
  <si>
    <t>C0433</t>
  </si>
  <si>
    <t>C0434</t>
  </si>
  <si>
    <t>C0435</t>
  </si>
  <si>
    <t>C0436</t>
  </si>
  <si>
    <t>C0437</t>
  </si>
  <si>
    <t>C0438</t>
  </si>
  <si>
    <t>C0439</t>
  </si>
  <si>
    <t>C0440</t>
  </si>
  <si>
    <t>C0441</t>
  </si>
  <si>
    <t>C0442</t>
  </si>
  <si>
    <t>C0443</t>
  </si>
  <si>
    <t>C0444</t>
  </si>
  <si>
    <t>C0445</t>
  </si>
  <si>
    <t>C0446</t>
  </si>
  <si>
    <t>C0447</t>
  </si>
  <si>
    <t>C0448</t>
  </si>
  <si>
    <t>C0449</t>
  </si>
  <si>
    <t>C0450</t>
  </si>
  <si>
    <t>C0451</t>
  </si>
  <si>
    <t>C0452</t>
  </si>
  <si>
    <t>C0453</t>
  </si>
  <si>
    <t>C0454</t>
  </si>
  <si>
    <t>C0455</t>
  </si>
  <si>
    <t>C0456</t>
  </si>
  <si>
    <t>C0457</t>
  </si>
  <si>
    <t>C0458</t>
  </si>
  <si>
    <t>C0459</t>
  </si>
  <si>
    <t>C0460</t>
  </si>
  <si>
    <t>C0461</t>
  </si>
  <si>
    <t>C0462</t>
  </si>
  <si>
    <t>C0463</t>
  </si>
  <si>
    <t>C0464</t>
  </si>
  <si>
    <t>C0465</t>
  </si>
  <si>
    <t>C0466</t>
  </si>
  <si>
    <t>C0467</t>
  </si>
  <si>
    <t>C0468</t>
  </si>
  <si>
    <t>C0469</t>
  </si>
  <si>
    <t>C0470</t>
  </si>
  <si>
    <t>C0471</t>
  </si>
  <si>
    <t>C0472</t>
  </si>
  <si>
    <t>C0473</t>
  </si>
  <si>
    <t>C0474</t>
  </si>
  <si>
    <t>C0475</t>
  </si>
  <si>
    <t>C0476</t>
  </si>
  <si>
    <t>C0477</t>
  </si>
  <si>
    <t>C0478</t>
  </si>
  <si>
    <t>C0479</t>
  </si>
  <si>
    <t>C0480</t>
  </si>
  <si>
    <t>C0481</t>
  </si>
  <si>
    <t>C0482</t>
  </si>
  <si>
    <t>C0483</t>
  </si>
  <si>
    <t>C0484</t>
  </si>
  <si>
    <t>C0485</t>
  </si>
  <si>
    <t>C0486</t>
  </si>
  <si>
    <t>C0487</t>
  </si>
  <si>
    <t>C0488</t>
  </si>
  <si>
    <t>C0489</t>
  </si>
  <si>
    <t>C0490</t>
  </si>
  <si>
    <t>C0491</t>
  </si>
  <si>
    <t>C0492</t>
  </si>
  <si>
    <t>C0493</t>
  </si>
  <si>
    <t>C0494</t>
  </si>
  <si>
    <t>C0495</t>
  </si>
  <si>
    <t>C0496</t>
  </si>
  <si>
    <t>C0497</t>
  </si>
  <si>
    <t>C0498</t>
  </si>
  <si>
    <t>C0499</t>
  </si>
  <si>
    <t>C0500</t>
  </si>
  <si>
    <t>C0501</t>
  </si>
  <si>
    <t>C0502</t>
  </si>
  <si>
    <t>C0503</t>
  </si>
  <si>
    <t>C0504</t>
  </si>
  <si>
    <t>C0505</t>
  </si>
  <si>
    <t>C0506</t>
  </si>
  <si>
    <t>C0507</t>
  </si>
  <si>
    <t>C0508</t>
  </si>
  <si>
    <t>C0509</t>
  </si>
  <si>
    <t>C0510</t>
  </si>
  <si>
    <t>C0511</t>
  </si>
  <si>
    <t>C0512</t>
  </si>
  <si>
    <t>C0513</t>
  </si>
  <si>
    <t>C0514</t>
  </si>
  <si>
    <t>C0515</t>
  </si>
  <si>
    <t>C0516</t>
  </si>
  <si>
    <t>C0517</t>
  </si>
  <si>
    <t>C0518</t>
  </si>
  <si>
    <t>C0519</t>
  </si>
  <si>
    <t>C0520</t>
  </si>
  <si>
    <t>C0521</t>
  </si>
  <si>
    <t>C0522</t>
  </si>
  <si>
    <t>C0523</t>
  </si>
  <si>
    <t>C0524</t>
  </si>
  <si>
    <t>C0525</t>
  </si>
  <si>
    <t>C0526</t>
  </si>
  <si>
    <t>C0527</t>
  </si>
  <si>
    <t>C0528</t>
  </si>
  <si>
    <t>C0529</t>
  </si>
  <si>
    <t>C0530</t>
  </si>
  <si>
    <t>C0531</t>
  </si>
  <si>
    <t>C0532</t>
  </si>
  <si>
    <t>C0533</t>
  </si>
  <si>
    <t>C0534</t>
  </si>
  <si>
    <t>C0535</t>
  </si>
  <si>
    <t>C0536</t>
  </si>
  <si>
    <t>C0537</t>
  </si>
  <si>
    <t>C0538</t>
  </si>
  <si>
    <t>C0539</t>
  </si>
  <si>
    <t>C0540</t>
  </si>
  <si>
    <t>C0541</t>
  </si>
  <si>
    <t>C0542</t>
  </si>
  <si>
    <t>C0543</t>
  </si>
  <si>
    <t>C0544</t>
  </si>
  <si>
    <t>C0545</t>
  </si>
  <si>
    <t>C0546</t>
  </si>
  <si>
    <t>C0547</t>
  </si>
  <si>
    <t>C0548</t>
  </si>
  <si>
    <t>C0549</t>
  </si>
  <si>
    <t>C0550</t>
  </si>
  <si>
    <t>C0551</t>
  </si>
  <si>
    <t>C0552</t>
  </si>
  <si>
    <t>C0553</t>
  </si>
  <si>
    <t>C0554</t>
  </si>
  <si>
    <t>C0555</t>
  </si>
  <si>
    <t>C0556</t>
  </si>
  <si>
    <t>C0557</t>
  </si>
  <si>
    <t>C0558</t>
  </si>
  <si>
    <t>C0559</t>
  </si>
  <si>
    <t>C0560</t>
  </si>
  <si>
    <t>C0561</t>
  </si>
  <si>
    <t>C0562</t>
  </si>
  <si>
    <t>C0563</t>
  </si>
  <si>
    <t>C0564</t>
  </si>
  <si>
    <t>C0565</t>
  </si>
  <si>
    <t>C0566</t>
  </si>
  <si>
    <t>C0567</t>
  </si>
  <si>
    <t>C0568</t>
  </si>
  <si>
    <t>C0569</t>
  </si>
  <si>
    <t>C0570</t>
  </si>
  <si>
    <t>C0571</t>
  </si>
  <si>
    <t>C0572</t>
  </si>
  <si>
    <t>C0573</t>
  </si>
  <si>
    <t>C0574</t>
  </si>
  <si>
    <t>C0575</t>
  </si>
  <si>
    <t>C0576</t>
  </si>
  <si>
    <t>C0577</t>
  </si>
  <si>
    <t>C0578</t>
  </si>
  <si>
    <t>C0579</t>
  </si>
  <si>
    <t>C0580</t>
  </si>
  <si>
    <t>C0581</t>
  </si>
  <si>
    <t>C0582</t>
  </si>
  <si>
    <t>C0583</t>
  </si>
  <si>
    <t>C0584</t>
  </si>
  <si>
    <t>C0585</t>
  </si>
  <si>
    <t>C0586</t>
  </si>
  <si>
    <t>C0587</t>
  </si>
  <si>
    <t>C0588</t>
  </si>
  <si>
    <t>C0589</t>
  </si>
  <si>
    <t>C0590</t>
  </si>
  <si>
    <t>C0591</t>
  </si>
  <si>
    <t>C0592</t>
  </si>
  <si>
    <t>C0593</t>
  </si>
  <si>
    <t>C0594</t>
  </si>
  <si>
    <t>C0595</t>
  </si>
  <si>
    <t>C0596</t>
  </si>
  <si>
    <t>C0597</t>
  </si>
  <si>
    <t>C0598</t>
  </si>
  <si>
    <t>C0599</t>
  </si>
  <si>
    <t>C0600</t>
  </si>
  <si>
    <t>C0601</t>
  </si>
  <si>
    <t>C0602</t>
  </si>
  <si>
    <t>C0603</t>
  </si>
  <si>
    <t>C0604</t>
  </si>
  <si>
    <t>C0605</t>
  </si>
  <si>
    <t>C0606</t>
  </si>
  <si>
    <t>C0607</t>
  </si>
  <si>
    <t>C0608</t>
  </si>
  <si>
    <t>C0609</t>
  </si>
  <si>
    <t>C0610</t>
  </si>
  <si>
    <t>C0611</t>
  </si>
  <si>
    <t>C0612</t>
  </si>
  <si>
    <t>C0613</t>
  </si>
  <si>
    <t>C0614</t>
  </si>
  <si>
    <t>C0615</t>
  </si>
  <si>
    <t>C0616</t>
  </si>
  <si>
    <t>C0617</t>
  </si>
  <si>
    <t>C0618</t>
  </si>
  <si>
    <t>C0619</t>
  </si>
  <si>
    <t>C0620</t>
  </si>
  <si>
    <t>C0621</t>
  </si>
  <si>
    <t>C0622</t>
  </si>
  <si>
    <t>C0623</t>
  </si>
  <si>
    <t>C0624</t>
  </si>
  <si>
    <t>C0625</t>
  </si>
  <si>
    <t>C0626</t>
  </si>
  <si>
    <t>C0627</t>
  </si>
  <si>
    <t>C0628</t>
  </si>
  <si>
    <t>C0629</t>
  </si>
  <si>
    <t>C0630</t>
  </si>
  <si>
    <t>C0631</t>
  </si>
  <si>
    <t>C0632</t>
  </si>
  <si>
    <t>C0633</t>
  </si>
  <si>
    <t>C0634</t>
  </si>
  <si>
    <t>C0635</t>
  </si>
  <si>
    <t>C0636</t>
  </si>
  <si>
    <t>C0637</t>
  </si>
  <si>
    <t>C0638</t>
  </si>
  <si>
    <t>C0639</t>
  </si>
  <si>
    <t>C0640</t>
  </si>
  <si>
    <t>C0641</t>
  </si>
  <si>
    <t>C0642</t>
  </si>
  <si>
    <t>C0643</t>
  </si>
  <si>
    <t>C0644</t>
  </si>
  <si>
    <t>C0645</t>
  </si>
  <si>
    <t>C0646</t>
  </si>
  <si>
    <t>C0647</t>
  </si>
  <si>
    <t>C0648</t>
  </si>
  <si>
    <t>C0649</t>
  </si>
  <si>
    <t>C0650</t>
  </si>
  <si>
    <t>C0651</t>
  </si>
  <si>
    <t>C0652</t>
  </si>
  <si>
    <t>C0653</t>
  </si>
  <si>
    <t>C0654</t>
  </si>
  <si>
    <t>C0655</t>
  </si>
  <si>
    <t>C0656</t>
  </si>
  <si>
    <t>C0657</t>
  </si>
  <si>
    <t>C0658</t>
  </si>
  <si>
    <t>C0659</t>
  </si>
  <si>
    <t>C0660</t>
  </si>
  <si>
    <t>C0661</t>
  </si>
  <si>
    <t>C0662</t>
  </si>
  <si>
    <t>C0663</t>
  </si>
  <si>
    <t>C0664</t>
  </si>
  <si>
    <t>C0665</t>
  </si>
  <si>
    <t>C0666</t>
  </si>
  <si>
    <t>C0667</t>
  </si>
  <si>
    <t>C0668</t>
  </si>
  <si>
    <t>C0669</t>
  </si>
  <si>
    <t>C0670</t>
  </si>
  <si>
    <t>C0671</t>
  </si>
  <si>
    <t>C0672</t>
  </si>
  <si>
    <t>C0673</t>
  </si>
  <si>
    <t>C0674</t>
  </si>
  <si>
    <t>C0675</t>
  </si>
  <si>
    <t>C0676</t>
  </si>
  <si>
    <t>C0677</t>
  </si>
  <si>
    <t>C0678</t>
  </si>
  <si>
    <t>C0679</t>
  </si>
  <si>
    <t>C0680</t>
  </si>
  <si>
    <t>C0681</t>
  </si>
  <si>
    <t>C0682</t>
  </si>
  <si>
    <t>C0683</t>
  </si>
  <si>
    <t>C0684</t>
  </si>
  <si>
    <t>C0685</t>
  </si>
  <si>
    <t>C0686</t>
  </si>
  <si>
    <t>C0687</t>
  </si>
  <si>
    <t>C0688</t>
  </si>
  <si>
    <t>C0689</t>
  </si>
  <si>
    <t>C0690</t>
  </si>
  <si>
    <t>C0691</t>
  </si>
  <si>
    <t>C0692</t>
  </si>
  <si>
    <t>C0693</t>
  </si>
  <si>
    <t>C0694</t>
  </si>
  <si>
    <t>C0695</t>
  </si>
  <si>
    <t>C0696</t>
  </si>
  <si>
    <t>C0697</t>
  </si>
  <si>
    <t>C0698</t>
  </si>
  <si>
    <t>C0699</t>
  </si>
  <si>
    <t>C0700</t>
  </si>
  <si>
    <t>C0701</t>
  </si>
  <si>
    <t>C0702</t>
  </si>
  <si>
    <t>C0703</t>
  </si>
  <si>
    <t>C0704</t>
  </si>
  <si>
    <t>C0705</t>
  </si>
  <si>
    <t>C0706</t>
  </si>
  <si>
    <t>C0707</t>
  </si>
  <si>
    <t>C0708</t>
  </si>
  <si>
    <t>C0709</t>
  </si>
  <si>
    <t>C0710</t>
  </si>
  <si>
    <t>C0711</t>
  </si>
  <si>
    <t>C0712</t>
  </si>
  <si>
    <t>C0713</t>
  </si>
  <si>
    <t>C0714</t>
  </si>
  <si>
    <t>C0715</t>
  </si>
  <si>
    <t>C0716</t>
  </si>
  <si>
    <t>C0717</t>
  </si>
  <si>
    <t>C0718</t>
  </si>
  <si>
    <t>C0719</t>
  </si>
  <si>
    <t>C0720</t>
  </si>
  <si>
    <t>C0721</t>
  </si>
  <si>
    <t>C0722</t>
  </si>
  <si>
    <t>C0723</t>
  </si>
  <si>
    <t>C0724</t>
  </si>
  <si>
    <t>C0725</t>
  </si>
  <si>
    <t>C0726</t>
  </si>
  <si>
    <t>C0727</t>
  </si>
  <si>
    <t>C0728</t>
  </si>
  <si>
    <t>C0729</t>
  </si>
  <si>
    <t>C0730</t>
  </si>
  <si>
    <t>C0731</t>
  </si>
  <si>
    <t>C0732</t>
  </si>
  <si>
    <t>C0733</t>
  </si>
  <si>
    <t>C0734</t>
  </si>
  <si>
    <t>C0735</t>
  </si>
  <si>
    <t>C0736</t>
  </si>
  <si>
    <t>C0737</t>
  </si>
  <si>
    <t>C0738</t>
  </si>
  <si>
    <t>C0739</t>
  </si>
  <si>
    <t>C0740</t>
  </si>
  <si>
    <t>C0741</t>
  </si>
  <si>
    <t>C0742</t>
  </si>
  <si>
    <t>C0743</t>
  </si>
  <si>
    <t>C0744</t>
  </si>
  <si>
    <t>C0745</t>
  </si>
  <si>
    <t>C0746</t>
  </si>
  <si>
    <t>C0747</t>
  </si>
  <si>
    <t>C0748</t>
  </si>
  <si>
    <t>C0749</t>
  </si>
  <si>
    <t>C0750</t>
  </si>
  <si>
    <t>C0751</t>
  </si>
  <si>
    <t>C0752</t>
  </si>
  <si>
    <t>C0753</t>
  </si>
  <si>
    <t>C0754</t>
  </si>
  <si>
    <t>C0755</t>
  </si>
  <si>
    <t>C0756</t>
  </si>
  <si>
    <t>C0757</t>
  </si>
  <si>
    <t>C0758</t>
  </si>
  <si>
    <t>C0759</t>
  </si>
  <si>
    <t>C0760</t>
  </si>
  <si>
    <t>C0761</t>
  </si>
  <si>
    <t>C0762</t>
  </si>
  <si>
    <t>C0763</t>
  </si>
  <si>
    <t>C0764</t>
  </si>
  <si>
    <t>C0765</t>
  </si>
  <si>
    <t>C0766</t>
  </si>
  <si>
    <t>C0767</t>
  </si>
  <si>
    <t>C0768</t>
  </si>
  <si>
    <t>C0769</t>
  </si>
  <si>
    <t>C0770</t>
  </si>
  <si>
    <t>C0771</t>
  </si>
  <si>
    <t>C0772</t>
  </si>
  <si>
    <t>C0773</t>
  </si>
  <si>
    <t>C0774</t>
  </si>
  <si>
    <t>C0775</t>
  </si>
  <si>
    <t>C0776</t>
  </si>
  <si>
    <t>C0777</t>
  </si>
  <si>
    <t>C0778</t>
  </si>
  <si>
    <t>C0779</t>
  </si>
  <si>
    <t>C0780</t>
  </si>
  <si>
    <t>C0781</t>
  </si>
  <si>
    <t>C0782</t>
  </si>
  <si>
    <t>C0783</t>
  </si>
  <si>
    <t>C0784</t>
  </si>
  <si>
    <t>C0785</t>
  </si>
  <si>
    <t>C0786</t>
  </si>
  <si>
    <t>C0787</t>
  </si>
  <si>
    <t>C0788</t>
  </si>
  <si>
    <t>C0789</t>
  </si>
  <si>
    <t>C0790</t>
  </si>
  <si>
    <t>C0791</t>
  </si>
  <si>
    <t>C0792</t>
  </si>
  <si>
    <t>C0793</t>
  </si>
  <si>
    <t>C0794</t>
  </si>
  <si>
    <t>C0795</t>
  </si>
  <si>
    <t>C0796</t>
  </si>
  <si>
    <t>C0797</t>
  </si>
  <si>
    <t>C0798</t>
  </si>
  <si>
    <t>C0799</t>
  </si>
  <si>
    <t>C0800</t>
  </si>
  <si>
    <t>C0801</t>
  </si>
  <si>
    <t>C0802</t>
  </si>
  <si>
    <t>C0803</t>
  </si>
  <si>
    <t>C0804</t>
  </si>
  <si>
    <t>C0805</t>
  </si>
  <si>
    <t>C0806</t>
  </si>
  <si>
    <t>C0807</t>
  </si>
  <si>
    <t>C0808</t>
  </si>
  <si>
    <t>C0809</t>
  </si>
  <si>
    <t>C0810</t>
  </si>
  <si>
    <t>C0811</t>
  </si>
  <si>
    <t>C0812</t>
  </si>
  <si>
    <t>C0813</t>
  </si>
  <si>
    <t>C0814</t>
  </si>
  <si>
    <t>C0815</t>
  </si>
  <si>
    <t>C0816</t>
  </si>
  <si>
    <t>C0817</t>
  </si>
  <si>
    <t>C0818</t>
  </si>
  <si>
    <t>C0819</t>
  </si>
  <si>
    <t>C0820</t>
  </si>
  <si>
    <t>C0821</t>
  </si>
  <si>
    <t>C0822</t>
  </si>
  <si>
    <t>C0823</t>
  </si>
  <si>
    <t>C0824</t>
  </si>
  <si>
    <t>C0825</t>
  </si>
  <si>
    <t>C0826</t>
  </si>
  <si>
    <t>C0827</t>
  </si>
  <si>
    <t>C0828</t>
  </si>
  <si>
    <t>C0829</t>
  </si>
  <si>
    <t>C0830</t>
  </si>
  <si>
    <t>C0831</t>
  </si>
  <si>
    <t>C0832</t>
  </si>
  <si>
    <t>C0833</t>
  </si>
  <si>
    <t>C0834</t>
  </si>
  <si>
    <t>C0835</t>
  </si>
  <si>
    <t>C0836</t>
  </si>
  <si>
    <t>C0837</t>
  </si>
  <si>
    <t>C0838</t>
  </si>
  <si>
    <t>C0839</t>
  </si>
  <si>
    <t>C0840</t>
  </si>
  <si>
    <t>C0841</t>
  </si>
  <si>
    <t>C0842</t>
  </si>
  <si>
    <t>C0843</t>
  </si>
  <si>
    <t>C0844</t>
  </si>
  <si>
    <t>C0845</t>
  </si>
  <si>
    <t>C0846</t>
  </si>
  <si>
    <t>C0847</t>
  </si>
  <si>
    <t>C0848</t>
  </si>
  <si>
    <t>C0849</t>
  </si>
  <si>
    <t>C0850</t>
  </si>
  <si>
    <t>C0851</t>
  </si>
  <si>
    <t>C0852</t>
  </si>
  <si>
    <t>C0853</t>
  </si>
  <si>
    <t>C0854</t>
  </si>
  <si>
    <t>C0855</t>
  </si>
  <si>
    <t>C0856</t>
  </si>
  <si>
    <t>C0857</t>
  </si>
  <si>
    <t>C0858</t>
  </si>
  <si>
    <t>C0859</t>
  </si>
  <si>
    <t>C0860</t>
  </si>
  <si>
    <t>C0861</t>
  </si>
  <si>
    <t>C0862</t>
  </si>
  <si>
    <t>C0863</t>
  </si>
  <si>
    <t>C0864</t>
  </si>
  <si>
    <t>C0865</t>
  </si>
  <si>
    <t>C0866</t>
  </si>
  <si>
    <t>C0867</t>
  </si>
  <si>
    <t>C0868</t>
  </si>
  <si>
    <t>C0869</t>
  </si>
  <si>
    <t>C0870</t>
  </si>
  <si>
    <t>C0871</t>
  </si>
  <si>
    <t>C0872</t>
  </si>
  <si>
    <t>C0873</t>
  </si>
  <si>
    <t>C0874</t>
  </si>
  <si>
    <t>C0875</t>
  </si>
  <si>
    <t>C0876</t>
  </si>
  <si>
    <t>C0877</t>
  </si>
  <si>
    <t>C0878</t>
  </si>
  <si>
    <t>C0879</t>
  </si>
  <si>
    <t>C0880</t>
  </si>
  <si>
    <t>C0881</t>
  </si>
  <si>
    <t>C0882</t>
  </si>
  <si>
    <t>C0883</t>
  </si>
  <si>
    <t>C0884</t>
  </si>
  <si>
    <t>C0885</t>
  </si>
  <si>
    <t>C0886</t>
  </si>
  <si>
    <t>C0887</t>
  </si>
  <si>
    <t>C0888</t>
  </si>
  <si>
    <t>C0889</t>
  </si>
  <si>
    <t>C0890</t>
  </si>
  <si>
    <t>C0891</t>
  </si>
  <si>
    <t>C0892</t>
  </si>
  <si>
    <t>C0893</t>
  </si>
  <si>
    <t>C0894</t>
  </si>
  <si>
    <t>C0895</t>
  </si>
  <si>
    <t>C0896</t>
  </si>
  <si>
    <t>C0897</t>
  </si>
  <si>
    <t>C0898</t>
  </si>
  <si>
    <t>C0899</t>
  </si>
  <si>
    <t>C0900</t>
  </si>
  <si>
    <t>C0901</t>
  </si>
  <si>
    <t>C0902</t>
  </si>
  <si>
    <t>C0903</t>
  </si>
  <si>
    <t>C0904</t>
  </si>
  <si>
    <t>C0905</t>
  </si>
  <si>
    <t>C0906</t>
  </si>
  <si>
    <t>C0907</t>
  </si>
  <si>
    <t>C0908</t>
  </si>
  <si>
    <t>C0909</t>
  </si>
  <si>
    <t>C0910</t>
  </si>
  <si>
    <t>C0911</t>
  </si>
  <si>
    <t>C0912</t>
  </si>
  <si>
    <t>C0913</t>
  </si>
  <si>
    <t>C0914</t>
  </si>
  <si>
    <t>C0915</t>
  </si>
  <si>
    <t>C0916</t>
  </si>
  <si>
    <t>C0917</t>
  </si>
  <si>
    <t>C0918</t>
  </si>
  <si>
    <t>C0919</t>
  </si>
  <si>
    <t>C0920</t>
  </si>
  <si>
    <t>C0921</t>
  </si>
  <si>
    <t>C0922</t>
  </si>
  <si>
    <t>C0923</t>
  </si>
  <si>
    <t>C0924</t>
  </si>
  <si>
    <t>C0925</t>
  </si>
  <si>
    <t>C0926</t>
  </si>
  <si>
    <t>C0927</t>
  </si>
  <si>
    <t>C0928</t>
  </si>
  <si>
    <t>C0929</t>
  </si>
  <si>
    <t>C0930</t>
  </si>
  <si>
    <t>C0931</t>
  </si>
  <si>
    <t>C0932</t>
  </si>
  <si>
    <t>C0933</t>
  </si>
  <si>
    <t>C0934</t>
  </si>
  <si>
    <t>C0935</t>
  </si>
  <si>
    <t>C0936</t>
  </si>
  <si>
    <t>C0937</t>
  </si>
  <si>
    <t>C0938</t>
  </si>
  <si>
    <t>C0939</t>
  </si>
  <si>
    <t>C0940</t>
  </si>
  <si>
    <t>C0941</t>
  </si>
  <si>
    <t>C0942</t>
  </si>
  <si>
    <t>C0943</t>
  </si>
  <si>
    <t>C0944</t>
  </si>
  <si>
    <t>C0945</t>
  </si>
  <si>
    <t>C0946</t>
  </si>
  <si>
    <t>C0947</t>
  </si>
  <si>
    <t>C0948</t>
  </si>
  <si>
    <t>C0949</t>
  </si>
  <si>
    <t>C0950</t>
  </si>
  <si>
    <t>C0951</t>
  </si>
  <si>
    <t>C0952</t>
  </si>
  <si>
    <t>C0953</t>
  </si>
  <si>
    <t>C0954</t>
  </si>
  <si>
    <t>C0955</t>
  </si>
  <si>
    <t>C0956</t>
  </si>
  <si>
    <t>C0957</t>
  </si>
  <si>
    <t>C0958</t>
  </si>
  <si>
    <t>C0959</t>
  </si>
  <si>
    <t>C0960</t>
  </si>
  <si>
    <t>C0961</t>
  </si>
  <si>
    <t>C0962</t>
  </si>
  <si>
    <t>C0963</t>
  </si>
  <si>
    <t>C0964</t>
  </si>
  <si>
    <t>C0965</t>
  </si>
  <si>
    <t>C0966</t>
  </si>
  <si>
    <t>C0967</t>
  </si>
  <si>
    <t>C0968</t>
  </si>
  <si>
    <t>C0969</t>
  </si>
  <si>
    <t>C0970</t>
  </si>
  <si>
    <t>C0971</t>
  </si>
  <si>
    <t>C0972</t>
  </si>
  <si>
    <t>C0973</t>
  </si>
  <si>
    <t>C0974</t>
  </si>
  <si>
    <t>C0975</t>
  </si>
  <si>
    <t>C0976</t>
  </si>
  <si>
    <t>C0977</t>
  </si>
  <si>
    <t>C0978</t>
  </si>
  <si>
    <t>C0979</t>
  </si>
  <si>
    <t>C0980</t>
  </si>
  <si>
    <t>C0981</t>
  </si>
  <si>
    <t>C0982</t>
  </si>
  <si>
    <t>C0983</t>
  </si>
  <si>
    <t>C0984</t>
  </si>
  <si>
    <t>C0985</t>
  </si>
  <si>
    <t>C0986</t>
  </si>
  <si>
    <t>C0987</t>
  </si>
  <si>
    <t>C0988</t>
  </si>
  <si>
    <t>C0989</t>
  </si>
  <si>
    <t>C0990</t>
  </si>
  <si>
    <t>C0991</t>
  </si>
  <si>
    <t>C0992</t>
  </si>
  <si>
    <t>C0993</t>
  </si>
  <si>
    <t>C0994</t>
  </si>
  <si>
    <t>C0995</t>
  </si>
  <si>
    <t>C0996</t>
  </si>
  <si>
    <t>C0997</t>
  </si>
  <si>
    <t>C0998</t>
  </si>
  <si>
    <t>C0999</t>
  </si>
  <si>
    <t>C1000</t>
  </si>
  <si>
    <t>Product ID</t>
  </si>
  <si>
    <t>P001</t>
  </si>
  <si>
    <t>P002</t>
  </si>
  <si>
    <t>P003</t>
  </si>
  <si>
    <t>P004</t>
  </si>
  <si>
    <t>P005</t>
  </si>
  <si>
    <t>P006</t>
  </si>
  <si>
    <t>P007</t>
  </si>
  <si>
    <t>P008</t>
  </si>
  <si>
    <t>P009</t>
  </si>
  <si>
    <t>P010</t>
  </si>
  <si>
    <t>P011</t>
  </si>
  <si>
    <t>P012</t>
  </si>
  <si>
    <t>Year</t>
  </si>
  <si>
    <t>Month</t>
  </si>
  <si>
    <t>Month Name</t>
  </si>
  <si>
    <t>Month Number</t>
  </si>
  <si>
    <t>Quarter</t>
  </si>
  <si>
    <t>Week Number</t>
  </si>
  <si>
    <t>Day</t>
  </si>
  <si>
    <t>Day Name</t>
  </si>
  <si>
    <t>Is Weekend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</si>
</sst>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yyyy\-mm\-dd"/>
  </numFmts>
  <fonts count="4" x14ac:knownFonts="1">
    <font>
      <sz val="11"/>
      <color theme="1"/>
      <name val="Calibri Light"/>
      <family val="2"/>
      <scheme val="minor"/>
    </font>
    <font>
      <b/>
      <sz val="11"/>
      <color theme="1"/>
      <name val="Calibri Light"/>
      <family val="2"/>
      <scheme val="minor"/>
    </font>
    <font>
      <sz val="11"/>
      <color theme="1"/>
      <name val="Calibri"/>
      <family val="2"/>
    </font>
    <font>
      <b/>
      <sz val="11"/>
      <color theme="0"/>
      <name val="Calibri Light"/>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5" tint="0.79998168889431442"/>
        <bgColor theme="5" tint="0.79998168889431442"/>
      </patternFill>
    </fill>
    <fill>
      <patternFill patternType="solid">
        <fgColor theme="5" tint="0.59999389629810485"/>
        <bgColor theme="5" tint="0.59999389629810485"/>
      </patternFill>
    </fill>
    <fill>
      <patternFill patternType="solid">
        <fgColor theme="5"/>
        <bgColor theme="5"/>
      </patternFill>
    </fill>
  </fills>
  <borders count="15">
    <border>
      <left/>
      <right/>
      <top/>
      <bottom/>
      <diagonal/>
    </border>
    <border>
      <left style="thin">
        <color auto="1"/>
      </left>
      <right style="thin">
        <color auto="1"/>
      </right>
      <top/>
      <bottom style="thin">
        <color auto="1"/>
      </bottom>
      <diagonal/>
    </border>
    <border>
      <left/>
      <right/>
      <top style="thin">
        <color theme="4" tint="0.39997558519241921"/>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xf numFmtId="0" fontId="0" fillId="0" borderId="0" xfId="0"/>
    <xf numFmtId="0" fontId="1" fillId="2" borderId="2" xfId="0" applyFont="1" applyFill="1" applyBorder="1" applyAlignment="1">
      <alignment horizontal="left"/>
    </xf>
    <xf numFmtId="164" fontId="0" fillId="0" borderId="0" xfId="0" applyNumberFormat="1" applyAlignment="1">
      <alignment horizontal="lef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1" fillId="2" borderId="2" xfId="0" applyNumberFormat="1" applyFont="1" applyFill="1" applyBorder="1"/>
    <xf numFmtId="0" fontId="2" fillId="0" borderId="0" xfId="0" applyFont="1"/>
    <xf numFmtId="164" fontId="2" fillId="0" borderId="0" xfId="0" applyNumberFormat="1" applyFont="1"/>
    <xf numFmtId="44" fontId="0" fillId="0" borderId="0" xfId="0" applyNumberFormat="1"/>
    <xf numFmtId="0" fontId="2" fillId="4" borderId="12" xfId="0" applyFont="1" applyFill="1" applyBorder="1"/>
    <xf numFmtId="0" fontId="2" fillId="3" borderId="12" xfId="0" applyFont="1" applyFill="1" applyBorder="1"/>
    <xf numFmtId="0" fontId="2" fillId="3" borderId="13" xfId="0" applyFont="1" applyFill="1" applyBorder="1"/>
    <xf numFmtId="0" fontId="3" fillId="5" borderId="1" xfId="0" applyFont="1" applyFill="1" applyBorder="1" applyAlignment="1">
      <alignment horizontal="center" vertical="top"/>
    </xf>
    <xf numFmtId="0" fontId="3" fillId="5" borderId="14" xfId="0" applyFont="1" applyFill="1" applyBorder="1" applyAlignment="1">
      <alignment horizontal="center" vertical="top"/>
    </xf>
    <xf numFmtId="164" fontId="2" fillId="4" borderId="12" xfId="0" applyNumberFormat="1" applyFont="1" applyFill="1" applyBorder="1"/>
    <xf numFmtId="164" fontId="2" fillId="3" borderId="12" xfId="0" applyNumberFormat="1" applyFont="1" applyFill="1" applyBorder="1"/>
    <xf numFmtId="0" fontId="0" fillId="0" borderId="0" xfId="0" applyAlignment="1">
      <alignment horizontal="center" vertical="top"/>
    </xf>
  </cellXfs>
  <cellStyles count="1">
    <cellStyle name="Normal" xfId="0" builtinId="0"/>
  </cellStyles>
  <dxfs count="57">
    <dxf>
      <font>
        <b val="0"/>
        <i val="0"/>
        <strike val="0"/>
        <condense val="0"/>
        <extend val="0"/>
        <outline val="0"/>
        <shadow val="0"/>
        <u val="none"/>
        <vertAlign val="baseline"/>
        <sz val="11"/>
        <color theme="1"/>
        <name val="Calibri"/>
        <family val="2"/>
        <scheme val="none"/>
      </font>
      <fill>
        <patternFill patternType="solid">
          <fgColor theme="5" tint="0.79998168889431442"/>
          <bgColor theme="5" tint="0.79998168889431442"/>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family val="2"/>
        <scheme val="none"/>
      </font>
      <fill>
        <patternFill patternType="solid">
          <fgColor theme="5" tint="0.79998168889431442"/>
          <bgColor theme="5" tint="0.79998168889431442"/>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family val="2"/>
        <scheme val="none"/>
      </font>
      <fill>
        <patternFill patternType="solid">
          <fgColor theme="5" tint="0.79998168889431442"/>
          <bgColor theme="5" tint="0.79998168889431442"/>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family val="2"/>
        <scheme val="none"/>
      </font>
      <fill>
        <patternFill patternType="solid">
          <fgColor theme="5" tint="0.79998168889431442"/>
          <bgColor theme="5" tint="0.79998168889431442"/>
        </patternFill>
      </fill>
      <border diagonalUp="0" diagonalDown="0" outline="0">
        <left style="thin">
          <color theme="0"/>
        </left>
        <right style="thin">
          <color theme="0"/>
        </right>
        <top style="thin">
          <color theme="0"/>
        </top>
        <bottom style="thin">
          <color theme="0"/>
        </bottom>
      </border>
    </dxf>
    <dxf>
      <border outline="0">
        <top style="thin">
          <color theme="0"/>
        </top>
      </border>
    </dxf>
    <dxf>
      <border outline="0">
        <top style="thin">
          <color auto="1"/>
        </top>
      </border>
    </dxf>
    <dxf>
      <font>
        <b val="0"/>
        <i val="0"/>
        <strike val="0"/>
        <condense val="0"/>
        <extend val="0"/>
        <outline val="0"/>
        <shadow val="0"/>
        <u val="none"/>
        <vertAlign val="baseline"/>
        <sz val="11"/>
        <color theme="1"/>
        <name val="Calibri"/>
        <family val="2"/>
        <scheme val="none"/>
      </font>
      <fill>
        <patternFill patternType="solid">
          <fgColor theme="5" tint="0.79998168889431442"/>
          <bgColor theme="5" tint="0.79998168889431442"/>
        </patternFill>
      </fill>
    </dxf>
    <dxf>
      <border outline="0">
        <bottom style="thin">
          <color auto="1"/>
        </bottom>
      </border>
    </dxf>
    <dxf>
      <font>
        <b/>
        <i val="0"/>
        <strike val="0"/>
        <condense val="0"/>
        <extend val="0"/>
        <outline val="0"/>
        <shadow val="0"/>
        <u val="none"/>
        <vertAlign val="baseline"/>
        <sz val="11"/>
        <color theme="0"/>
        <name val="Calibri Light"/>
        <family val="2"/>
        <scheme val="minor"/>
      </font>
      <fill>
        <patternFill patternType="solid">
          <fgColor theme="5"/>
          <bgColor theme="5"/>
        </patternFill>
      </fill>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family val="2"/>
        <scheme val="none"/>
      </font>
      <fill>
        <patternFill patternType="solid">
          <fgColor theme="5" tint="0.79998168889431442"/>
          <bgColor theme="5" tint="0.79998168889431442"/>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none"/>
      </font>
      <fill>
        <patternFill patternType="solid">
          <fgColor theme="5" tint="0.79998168889431442"/>
          <bgColor theme="5" tint="0.79998168889431442"/>
        </patternFill>
      </fill>
      <border diagonalUp="0" diagonalDown="0" outline="0">
        <left/>
        <right style="thin">
          <color theme="0"/>
        </right>
        <top style="thin">
          <color theme="0"/>
        </top>
        <bottom style="thin">
          <color theme="0"/>
        </bottom>
      </border>
    </dxf>
    <dxf>
      <font>
        <b val="0"/>
        <i val="0"/>
        <strike val="0"/>
        <condense val="0"/>
        <extend val="0"/>
        <outline val="0"/>
        <shadow val="0"/>
        <u val="none"/>
        <vertAlign val="baseline"/>
        <sz val="11"/>
        <color theme="1"/>
        <name val="Calibri"/>
        <family val="2"/>
        <scheme val="none"/>
      </font>
      <fill>
        <patternFill patternType="solid">
          <fgColor theme="5" tint="0.79998168889431442"/>
          <bgColor theme="5" tint="0.79998168889431442"/>
        </patternFill>
      </fill>
      <border diagonalUp="0" diagonalDown="0" outline="0">
        <left style="thin">
          <color theme="0"/>
        </left>
        <right style="thin">
          <color theme="0"/>
        </right>
        <top style="thin">
          <color theme="0"/>
        </top>
        <bottom style="thin">
          <color theme="0"/>
        </bottom>
      </border>
    </dxf>
    <dxf>
      <border outline="0">
        <top style="thin">
          <color theme="0"/>
        </top>
      </border>
    </dxf>
    <dxf>
      <border outline="0">
        <top style="thin">
          <color auto="1"/>
        </top>
      </border>
    </dxf>
    <dxf>
      <font>
        <b val="0"/>
        <i val="0"/>
        <strike val="0"/>
        <condense val="0"/>
        <extend val="0"/>
        <outline val="0"/>
        <shadow val="0"/>
        <u val="none"/>
        <vertAlign val="baseline"/>
        <sz val="11"/>
        <color theme="1"/>
        <name val="Calibri"/>
        <family val="2"/>
        <scheme val="none"/>
      </font>
      <fill>
        <patternFill patternType="solid">
          <fgColor theme="5" tint="0.79998168889431442"/>
          <bgColor theme="5" tint="0.79998168889431442"/>
        </patternFill>
      </fill>
    </dxf>
    <dxf>
      <border outline="0">
        <bottom style="thin">
          <color auto="1"/>
        </bottom>
      </border>
    </dxf>
    <dxf>
      <font>
        <b/>
        <i val="0"/>
        <strike val="0"/>
        <condense val="0"/>
        <extend val="0"/>
        <outline val="0"/>
        <shadow val="0"/>
        <u val="none"/>
        <vertAlign val="baseline"/>
        <sz val="11"/>
        <color theme="0"/>
        <name val="Calibri Light"/>
        <family val="2"/>
        <scheme val="minor"/>
      </font>
      <fill>
        <patternFill patternType="solid">
          <fgColor theme="5"/>
          <bgColor theme="5"/>
        </patternFill>
      </fill>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family val="2"/>
        <scheme val="none"/>
      </font>
    </dxf>
    <dxf>
      <border outline="0">
        <top style="thin">
          <color auto="1"/>
        </top>
      </border>
    </dxf>
    <dxf>
      <font>
        <b val="0"/>
        <i val="0"/>
        <strike val="0"/>
        <condense val="0"/>
        <extend val="0"/>
        <outline val="0"/>
        <shadow val="0"/>
        <u val="none"/>
        <vertAlign val="baseline"/>
        <sz val="11"/>
        <color theme="1"/>
        <name val="Calibri"/>
        <family val="2"/>
        <scheme val="none"/>
      </font>
    </dxf>
    <dxf>
      <border outline="0">
        <bottom style="thin">
          <color auto="1"/>
        </bottom>
      </border>
    </dxf>
    <dxf>
      <font>
        <b/>
        <i val="0"/>
        <strike val="0"/>
        <condense val="0"/>
        <extend val="0"/>
        <outline val="0"/>
        <shadow val="0"/>
        <u val="none"/>
        <vertAlign val="baseline"/>
        <sz val="11"/>
        <color theme="0"/>
        <name val="Calibri Light"/>
        <family val="2"/>
        <scheme val="minor"/>
      </font>
      <fill>
        <patternFill patternType="solid">
          <fgColor theme="5"/>
          <bgColor theme="5"/>
        </patternFill>
      </fill>
      <alignment horizontal="center" vertical="top" textRotation="0" wrapText="0" indent="0" justifyLastLine="0" shrinkToFit="0" readingOrder="0"/>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fill>
        <patternFill patternType="solid">
          <fgColor theme="5" tint="0.59999389629810485"/>
          <bgColor theme="5" tint="0.59999389629810485"/>
        </pattern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theme="1"/>
        <name val="Calibri"/>
        <family val="2"/>
        <scheme val="none"/>
      </font>
    </dxf>
    <dxf>
      <alignment horizontal="center" vertical="top" textRotation="0" wrapText="0" indent="0" justifyLastLine="0" shrinkToFit="0" readingOrder="0"/>
    </dxf>
    <dxf>
      <font>
        <strike val="0"/>
        <outline val="0"/>
        <shadow val="0"/>
        <u val="none"/>
        <vertAlign val="baseline"/>
        <sz val="11"/>
        <color theme="1"/>
        <name val="Calibri"/>
        <family val="2"/>
        <scheme val="none"/>
      </font>
      <numFmt numFmtId="0" formatCode="General"/>
    </dxf>
    <dxf>
      <font>
        <strike val="0"/>
        <outline val="0"/>
        <shadow val="0"/>
        <u val="none"/>
        <vertAlign val="baseline"/>
        <sz val="11"/>
        <color theme="1"/>
        <name val="Calibri"/>
        <family val="2"/>
        <scheme val="none"/>
      </font>
      <numFmt numFmtId="0" formatCode="General"/>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numFmt numFmtId="0" formatCode="General"/>
    </dxf>
    <dxf>
      <font>
        <strike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strike val="0"/>
        <outline val="0"/>
        <shadow val="0"/>
        <u val="none"/>
        <vertAlign val="baseline"/>
        <sz val="11"/>
        <color theme="1"/>
        <name val="Calibri"/>
        <family val="2"/>
        <scheme val="none"/>
      </font>
      <numFmt numFmtId="164" formatCode="yyyy\-mm\-dd"/>
    </dxf>
    <dxf>
      <font>
        <strike val="0"/>
        <outline val="0"/>
        <shadow val="0"/>
        <u val="none"/>
        <vertAlign val="baseline"/>
        <sz val="11"/>
        <color theme="1"/>
        <name val="Calibri"/>
        <family val="2"/>
        <scheme val="none"/>
      </font>
    </dxf>
    <dxf>
      <border outline="0">
        <top style="thin">
          <color auto="1"/>
        </top>
      </border>
    </dxf>
    <dxf>
      <font>
        <strike val="0"/>
        <outline val="0"/>
        <shadow val="0"/>
        <u val="none"/>
        <vertAlign val="baseline"/>
        <sz val="11"/>
        <color theme="1"/>
        <name val="Calibri"/>
        <family val="2"/>
        <scheme val="none"/>
      </font>
    </dxf>
    <dxf>
      <border outline="0">
        <bottom style="thin">
          <color auto="1"/>
        </bottom>
      </border>
    </dxf>
    <dxf>
      <font>
        <b/>
        <i val="0"/>
        <strike val="0"/>
        <condense val="0"/>
        <extend val="0"/>
        <outline val="0"/>
        <shadow val="0"/>
        <u val="none"/>
        <vertAlign val="baseline"/>
        <sz val="11"/>
        <color theme="1"/>
        <name val="Calibri Light"/>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19" Type="http://schemas.openxmlformats.org/officeDocument/2006/relationships/customXml" Target="../customXml/item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[DashboardSales.Project#1.xlsx]Sheet3!profitbyproduct</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PROFIT BY PRODUCT</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spPr>
          <a:gradFill rotWithShape="1">
            <a:gsLst>
              <a:gs pos="0">
                <a:schemeClr val="accent1">
                  <a:tint val="97000"/>
                  <a:satMod val="100000"/>
                  <a:lumMod val="102000"/>
                </a:schemeClr>
              </a:gs>
              <a:gs pos="50000">
                <a:schemeClr val="accent1">
                  <a:shade val="100000"/>
                  <a:satMod val="100000"/>
                  <a:lumMod val="100000"/>
                </a:schemeClr>
              </a:gs>
              <a:gs pos="100000">
                <a:schemeClr val="accent1">
                  <a:shade val="80000"/>
                  <a:satMod val="100000"/>
                  <a:lumMod val="99000"/>
                </a:schemeClr>
              </a:gs>
            </a:gsLst>
            <a:lin ang="27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tint val="41000"/>
                  <a:tint val="97000"/>
                  <a:satMod val="100000"/>
                  <a:lumMod val="102000"/>
                </a:schemeClr>
              </a:gs>
              <a:gs pos="50000">
                <a:schemeClr val="accent1">
                  <a:tint val="41000"/>
                  <a:shade val="100000"/>
                  <a:satMod val="100000"/>
                  <a:lumMod val="100000"/>
                </a:schemeClr>
              </a:gs>
              <a:gs pos="100000">
                <a:schemeClr val="accent1">
                  <a:tint val="41000"/>
                  <a:shade val="80000"/>
                  <a:satMod val="100000"/>
                  <a:lumMod val="99000"/>
                </a:schemeClr>
              </a:gs>
            </a:gsLst>
            <a:lin ang="2700000" scaled="0"/>
          </a:gradFill>
          <a:ln>
            <a:noFill/>
          </a:ln>
          <a:effectLst/>
        </c:spPr>
      </c:pivotFmt>
      <c:pivotFmt>
        <c:idx val="12"/>
        <c:spPr>
          <a:gradFill rotWithShape="1">
            <a:gsLst>
              <a:gs pos="0">
                <a:schemeClr val="accent1">
                  <a:tint val="52000"/>
                  <a:tint val="97000"/>
                  <a:satMod val="100000"/>
                  <a:lumMod val="102000"/>
                </a:schemeClr>
              </a:gs>
              <a:gs pos="50000">
                <a:schemeClr val="accent1">
                  <a:tint val="52000"/>
                  <a:shade val="100000"/>
                  <a:satMod val="100000"/>
                  <a:lumMod val="100000"/>
                </a:schemeClr>
              </a:gs>
              <a:gs pos="100000">
                <a:schemeClr val="accent1">
                  <a:tint val="52000"/>
                  <a:shade val="80000"/>
                  <a:satMod val="100000"/>
                  <a:lumMod val="99000"/>
                </a:schemeClr>
              </a:gs>
            </a:gsLst>
            <a:lin ang="2700000" scaled="0"/>
          </a:gradFill>
          <a:ln>
            <a:noFill/>
          </a:ln>
          <a:effectLst/>
        </c:spPr>
      </c:pivotFmt>
      <c:pivotFmt>
        <c:idx val="13"/>
        <c:spPr>
          <a:gradFill rotWithShape="1">
            <a:gsLst>
              <a:gs pos="0">
                <a:schemeClr val="accent1">
                  <a:tint val="74000"/>
                  <a:tint val="97000"/>
                  <a:satMod val="100000"/>
                  <a:lumMod val="102000"/>
                </a:schemeClr>
              </a:gs>
              <a:gs pos="50000">
                <a:schemeClr val="accent1">
                  <a:tint val="74000"/>
                  <a:shade val="100000"/>
                  <a:satMod val="100000"/>
                  <a:lumMod val="100000"/>
                </a:schemeClr>
              </a:gs>
              <a:gs pos="100000">
                <a:schemeClr val="accent1">
                  <a:tint val="74000"/>
                  <a:shade val="80000"/>
                  <a:satMod val="100000"/>
                  <a:lumMod val="99000"/>
                </a:schemeClr>
              </a:gs>
            </a:gsLst>
            <a:lin ang="2700000" scaled="0"/>
          </a:gradFill>
          <a:ln>
            <a:noFill/>
          </a:ln>
          <a:effectLst/>
        </c:spPr>
      </c:pivotFmt>
      <c:pivotFmt>
        <c:idx val="14"/>
        <c:spPr>
          <a:gradFill rotWithShape="1">
            <a:gsLst>
              <a:gs pos="0">
                <a:schemeClr val="accent1">
                  <a:tint val="84000"/>
                  <a:tint val="97000"/>
                  <a:satMod val="100000"/>
                  <a:lumMod val="102000"/>
                </a:schemeClr>
              </a:gs>
              <a:gs pos="50000">
                <a:schemeClr val="accent1">
                  <a:tint val="84000"/>
                  <a:shade val="100000"/>
                  <a:satMod val="100000"/>
                  <a:lumMod val="100000"/>
                </a:schemeClr>
              </a:gs>
              <a:gs pos="100000">
                <a:schemeClr val="accent1">
                  <a:tint val="84000"/>
                  <a:shade val="80000"/>
                  <a:satMod val="100000"/>
                  <a:lumMod val="99000"/>
                </a:schemeClr>
              </a:gs>
            </a:gsLst>
            <a:lin ang="2700000" scaled="0"/>
          </a:gradFill>
          <a:ln>
            <a:noFill/>
          </a:ln>
          <a:effectLst/>
        </c:spPr>
      </c:pivotFmt>
      <c:pivotFmt>
        <c:idx val="15"/>
        <c:spPr>
          <a:gradFill rotWithShape="1">
            <a:gsLst>
              <a:gs pos="0">
                <a:schemeClr val="accent1">
                  <a:shade val="94000"/>
                  <a:tint val="97000"/>
                  <a:satMod val="100000"/>
                  <a:lumMod val="102000"/>
                </a:schemeClr>
              </a:gs>
              <a:gs pos="50000">
                <a:schemeClr val="accent1">
                  <a:shade val="94000"/>
                  <a:shade val="100000"/>
                  <a:satMod val="100000"/>
                  <a:lumMod val="100000"/>
                </a:schemeClr>
              </a:gs>
              <a:gs pos="100000">
                <a:schemeClr val="accent1">
                  <a:shade val="94000"/>
                  <a:shade val="80000"/>
                  <a:satMod val="100000"/>
                  <a:lumMod val="99000"/>
                </a:schemeClr>
              </a:gs>
            </a:gsLst>
            <a:lin ang="2700000" scaled="0"/>
          </a:gradFill>
          <a:ln>
            <a:noFill/>
          </a:ln>
          <a:effectLst/>
        </c:spPr>
      </c:pivotFmt>
      <c:pivotFmt>
        <c:idx val="16"/>
        <c:spPr>
          <a:gradFill rotWithShape="1">
            <a:gsLst>
              <a:gs pos="0">
                <a:schemeClr val="accent1">
                  <a:shade val="83000"/>
                  <a:tint val="97000"/>
                  <a:satMod val="100000"/>
                  <a:lumMod val="102000"/>
                </a:schemeClr>
              </a:gs>
              <a:gs pos="50000">
                <a:schemeClr val="accent1">
                  <a:shade val="83000"/>
                  <a:shade val="100000"/>
                  <a:satMod val="100000"/>
                  <a:lumMod val="100000"/>
                </a:schemeClr>
              </a:gs>
              <a:gs pos="100000">
                <a:schemeClr val="accent1">
                  <a:shade val="83000"/>
                  <a:shade val="80000"/>
                  <a:satMod val="100000"/>
                  <a:lumMod val="99000"/>
                </a:schemeClr>
              </a:gs>
            </a:gsLst>
            <a:lin ang="2700000" scaled="0"/>
          </a:gradFill>
          <a:ln>
            <a:noFill/>
          </a:ln>
          <a:effectLst/>
        </c:spPr>
      </c:pivotFmt>
      <c:pivotFmt>
        <c:idx val="17"/>
        <c:spPr>
          <a:gradFill rotWithShape="1">
            <a:gsLst>
              <a:gs pos="0">
                <a:schemeClr val="accent1">
                  <a:shade val="62000"/>
                  <a:tint val="97000"/>
                  <a:satMod val="100000"/>
                  <a:lumMod val="102000"/>
                </a:schemeClr>
              </a:gs>
              <a:gs pos="50000">
                <a:schemeClr val="accent1">
                  <a:shade val="62000"/>
                  <a:shade val="100000"/>
                  <a:satMod val="100000"/>
                  <a:lumMod val="100000"/>
                </a:schemeClr>
              </a:gs>
              <a:gs pos="100000">
                <a:schemeClr val="accent1">
                  <a:shade val="62000"/>
                  <a:shade val="80000"/>
                  <a:satMod val="100000"/>
                  <a:lumMod val="99000"/>
                </a:schemeClr>
              </a:gs>
            </a:gsLst>
            <a:lin ang="2700000" scaled="0"/>
          </a:gradFill>
          <a:ln>
            <a:noFill/>
          </a:ln>
          <a:effectLst/>
        </c:spPr>
      </c:pivotFmt>
      <c:pivotFmt>
        <c:idx val="18"/>
        <c:spPr>
          <a:gradFill rotWithShape="1">
            <a:gsLst>
              <a:gs pos="0">
                <a:schemeClr val="accent1">
                  <a:shade val="40000"/>
                  <a:tint val="97000"/>
                  <a:satMod val="100000"/>
                  <a:lumMod val="102000"/>
                </a:schemeClr>
              </a:gs>
              <a:gs pos="50000">
                <a:schemeClr val="accent1">
                  <a:shade val="40000"/>
                  <a:shade val="100000"/>
                  <a:satMod val="100000"/>
                  <a:lumMod val="100000"/>
                </a:schemeClr>
              </a:gs>
              <a:gs pos="100000">
                <a:schemeClr val="accent1">
                  <a:shade val="40000"/>
                  <a:shade val="80000"/>
                  <a:satMod val="100000"/>
                  <a:lumMod val="99000"/>
                </a:schemeClr>
              </a:gs>
            </a:gsLst>
            <a:lin ang="2700000" scaled="0"/>
          </a:gradFill>
          <a:ln>
            <a:noFill/>
          </a:ln>
          <a:effectLst/>
        </c:spPr>
      </c:pivotFmt>
      <c:pivotFmt>
        <c:idx val="19"/>
        <c:spPr>
          <a:gradFill rotWithShape="1">
            <a:gsLst>
              <a:gs pos="0">
                <a:schemeClr val="accent1">
                  <a:tint val="63000"/>
                  <a:tint val="97000"/>
                  <a:satMod val="100000"/>
                  <a:lumMod val="102000"/>
                </a:schemeClr>
              </a:gs>
              <a:gs pos="50000">
                <a:schemeClr val="accent1">
                  <a:tint val="63000"/>
                  <a:shade val="100000"/>
                  <a:satMod val="100000"/>
                  <a:lumMod val="100000"/>
                </a:schemeClr>
              </a:gs>
              <a:gs pos="100000">
                <a:schemeClr val="accent1">
                  <a:tint val="63000"/>
                  <a:shade val="80000"/>
                  <a:satMod val="100000"/>
                  <a:lumMod val="99000"/>
                </a:schemeClr>
              </a:gs>
            </a:gsLst>
            <a:lin ang="2700000" scaled="0"/>
          </a:gradFill>
          <a:ln>
            <a:noFill/>
          </a:ln>
          <a:effectLst/>
        </c:spPr>
      </c:pivotFmt>
      <c:pivotFmt>
        <c:idx val="20"/>
        <c:spPr>
          <a:gradFill rotWithShape="1">
            <a:gsLst>
              <a:gs pos="0">
                <a:schemeClr val="accent1">
                  <a:tint val="95000"/>
                  <a:tint val="97000"/>
                  <a:satMod val="100000"/>
                  <a:lumMod val="102000"/>
                </a:schemeClr>
              </a:gs>
              <a:gs pos="50000">
                <a:schemeClr val="accent1">
                  <a:tint val="95000"/>
                  <a:shade val="100000"/>
                  <a:satMod val="100000"/>
                  <a:lumMod val="100000"/>
                </a:schemeClr>
              </a:gs>
              <a:gs pos="100000">
                <a:schemeClr val="accent1">
                  <a:tint val="95000"/>
                  <a:shade val="80000"/>
                  <a:satMod val="100000"/>
                  <a:lumMod val="99000"/>
                </a:schemeClr>
              </a:gs>
            </a:gsLst>
            <a:lin ang="2700000" scaled="0"/>
          </a:gradFill>
          <a:ln>
            <a:noFill/>
          </a:ln>
          <a:effectLst/>
        </c:spPr>
      </c:pivotFmt>
      <c:pivotFmt>
        <c:idx val="21"/>
        <c:spPr>
          <a:gradFill rotWithShape="1">
            <a:gsLst>
              <a:gs pos="0">
                <a:schemeClr val="accent1">
                  <a:shade val="73000"/>
                  <a:tint val="97000"/>
                  <a:satMod val="100000"/>
                  <a:lumMod val="102000"/>
                </a:schemeClr>
              </a:gs>
              <a:gs pos="50000">
                <a:schemeClr val="accent1">
                  <a:shade val="73000"/>
                  <a:shade val="100000"/>
                  <a:satMod val="100000"/>
                  <a:lumMod val="100000"/>
                </a:schemeClr>
              </a:gs>
              <a:gs pos="100000">
                <a:schemeClr val="accent1">
                  <a:shade val="73000"/>
                  <a:shade val="80000"/>
                  <a:satMod val="100000"/>
                  <a:lumMod val="99000"/>
                </a:schemeClr>
              </a:gs>
            </a:gsLst>
            <a:lin ang="2700000" scaled="0"/>
          </a:gradFill>
          <a:ln>
            <a:noFill/>
          </a:ln>
          <a:effectLst/>
        </c:spPr>
      </c:pivotFmt>
      <c:pivotFmt>
        <c:idx val="22"/>
        <c:spPr>
          <a:gradFill rotWithShape="1">
            <a:gsLst>
              <a:gs pos="0">
                <a:schemeClr val="accent1">
                  <a:shade val="51000"/>
                  <a:tint val="97000"/>
                  <a:satMod val="100000"/>
                  <a:lumMod val="102000"/>
                </a:schemeClr>
              </a:gs>
              <a:gs pos="50000">
                <a:schemeClr val="accent1">
                  <a:shade val="51000"/>
                  <a:shade val="100000"/>
                  <a:satMod val="100000"/>
                  <a:lumMod val="100000"/>
                </a:schemeClr>
              </a:gs>
              <a:gs pos="100000">
                <a:schemeClr val="accent1">
                  <a:shade val="51000"/>
                  <a:shade val="80000"/>
                  <a:satMod val="100000"/>
                  <a:lumMod val="99000"/>
                </a:schemeClr>
              </a:gs>
            </a:gsLst>
            <a:lin ang="2700000" scaled="0"/>
          </a:gradFill>
          <a:ln>
            <a:noFill/>
          </a:ln>
          <a:effectLst/>
        </c:spPr>
      </c:pivotFmt>
    </c:pivotFmts>
    <c:plotArea>
      <c:layout/>
      <c:pieChart>
        <c:varyColors val="1"/>
        <c:ser>
          <c:idx val="0"/>
          <c:order val="0"/>
          <c:tx>
            <c:strRef>
              <c:f>Sheet3!$F$5</c:f>
              <c:strCache>
                <c:ptCount val="1"/>
                <c:pt idx="0">
                  <c:v>Total</c:v>
                </c:pt>
              </c:strCache>
            </c:strRef>
          </c:tx>
          <c:dPt>
            <c:idx val="0"/>
            <c:bubble3D val="0"/>
            <c:spPr>
              <a:gradFill rotWithShape="1">
                <a:gsLst>
                  <a:gs pos="0">
                    <a:schemeClr val="accent1">
                      <a:tint val="41000"/>
                      <a:tint val="97000"/>
                      <a:satMod val="100000"/>
                      <a:lumMod val="102000"/>
                    </a:schemeClr>
                  </a:gs>
                  <a:gs pos="50000">
                    <a:schemeClr val="accent1">
                      <a:tint val="41000"/>
                      <a:shade val="100000"/>
                      <a:satMod val="100000"/>
                      <a:lumMod val="100000"/>
                    </a:schemeClr>
                  </a:gs>
                  <a:gs pos="100000">
                    <a:schemeClr val="accent1">
                      <a:tint val="41000"/>
                      <a:shade val="80000"/>
                      <a:satMod val="100000"/>
                      <a:lumMod val="99000"/>
                    </a:schemeClr>
                  </a:gs>
                </a:gsLst>
                <a:lin ang="2700000" scaled="0"/>
              </a:gradFill>
              <a:ln>
                <a:noFill/>
              </a:ln>
              <a:effectLst/>
            </c:spPr>
            <c:extLst>
              <c:ext xmlns:c16="http://schemas.microsoft.com/office/drawing/2014/chart" uri="{C3380CC4-5D6E-409C-BE32-E72D297353CC}">
                <c16:uniqueId val="{00000001-6F1B-4D52-8CC0-0A02C5680D3F}"/>
              </c:ext>
            </c:extLst>
          </c:dPt>
          <c:dPt>
            <c:idx val="1"/>
            <c:bubble3D val="0"/>
            <c:spPr>
              <a:gradFill rotWithShape="1">
                <a:gsLst>
                  <a:gs pos="0">
                    <a:schemeClr val="accent1">
                      <a:tint val="52000"/>
                      <a:tint val="97000"/>
                      <a:satMod val="100000"/>
                      <a:lumMod val="102000"/>
                    </a:schemeClr>
                  </a:gs>
                  <a:gs pos="50000">
                    <a:schemeClr val="accent1">
                      <a:tint val="52000"/>
                      <a:shade val="100000"/>
                      <a:satMod val="100000"/>
                      <a:lumMod val="100000"/>
                    </a:schemeClr>
                  </a:gs>
                  <a:gs pos="100000">
                    <a:schemeClr val="accent1">
                      <a:tint val="52000"/>
                      <a:shade val="80000"/>
                      <a:satMod val="100000"/>
                      <a:lumMod val="99000"/>
                    </a:schemeClr>
                  </a:gs>
                </a:gsLst>
                <a:lin ang="2700000" scaled="0"/>
              </a:gradFill>
              <a:ln>
                <a:noFill/>
              </a:ln>
              <a:effectLst/>
            </c:spPr>
            <c:extLst>
              <c:ext xmlns:c16="http://schemas.microsoft.com/office/drawing/2014/chart" uri="{C3380CC4-5D6E-409C-BE32-E72D297353CC}">
                <c16:uniqueId val="{00000003-6F1B-4D52-8CC0-0A02C5680D3F}"/>
              </c:ext>
            </c:extLst>
          </c:dPt>
          <c:dPt>
            <c:idx val="2"/>
            <c:bubble3D val="0"/>
            <c:spPr>
              <a:gradFill rotWithShape="1">
                <a:gsLst>
                  <a:gs pos="0">
                    <a:schemeClr val="accent1">
                      <a:tint val="63000"/>
                      <a:tint val="97000"/>
                      <a:satMod val="100000"/>
                      <a:lumMod val="102000"/>
                    </a:schemeClr>
                  </a:gs>
                  <a:gs pos="50000">
                    <a:schemeClr val="accent1">
                      <a:tint val="63000"/>
                      <a:shade val="100000"/>
                      <a:satMod val="100000"/>
                      <a:lumMod val="100000"/>
                    </a:schemeClr>
                  </a:gs>
                  <a:gs pos="100000">
                    <a:schemeClr val="accent1">
                      <a:tint val="63000"/>
                      <a:shade val="80000"/>
                      <a:satMod val="100000"/>
                      <a:lumMod val="99000"/>
                    </a:schemeClr>
                  </a:gs>
                </a:gsLst>
                <a:lin ang="2700000" scaled="0"/>
              </a:gradFill>
              <a:ln>
                <a:noFill/>
              </a:ln>
              <a:effectLst/>
            </c:spPr>
            <c:extLst>
              <c:ext xmlns:c16="http://schemas.microsoft.com/office/drawing/2014/chart" uri="{C3380CC4-5D6E-409C-BE32-E72D297353CC}">
                <c16:uniqueId val="{00000005-6F1B-4D52-8CC0-0A02C5680D3F}"/>
              </c:ext>
            </c:extLst>
          </c:dPt>
          <c:dPt>
            <c:idx val="3"/>
            <c:bubble3D val="0"/>
            <c:spPr>
              <a:gradFill rotWithShape="1">
                <a:gsLst>
                  <a:gs pos="0">
                    <a:schemeClr val="accent1">
                      <a:tint val="74000"/>
                      <a:tint val="97000"/>
                      <a:satMod val="100000"/>
                      <a:lumMod val="102000"/>
                    </a:schemeClr>
                  </a:gs>
                  <a:gs pos="50000">
                    <a:schemeClr val="accent1">
                      <a:tint val="74000"/>
                      <a:shade val="100000"/>
                      <a:satMod val="100000"/>
                      <a:lumMod val="100000"/>
                    </a:schemeClr>
                  </a:gs>
                  <a:gs pos="100000">
                    <a:schemeClr val="accent1">
                      <a:tint val="74000"/>
                      <a:shade val="80000"/>
                      <a:satMod val="100000"/>
                      <a:lumMod val="99000"/>
                    </a:schemeClr>
                  </a:gs>
                </a:gsLst>
                <a:lin ang="2700000" scaled="0"/>
              </a:gradFill>
              <a:ln>
                <a:noFill/>
              </a:ln>
              <a:effectLst/>
            </c:spPr>
            <c:extLst>
              <c:ext xmlns:c16="http://schemas.microsoft.com/office/drawing/2014/chart" uri="{C3380CC4-5D6E-409C-BE32-E72D297353CC}">
                <c16:uniqueId val="{00000007-6F1B-4D52-8CC0-0A02C5680D3F}"/>
              </c:ext>
            </c:extLst>
          </c:dPt>
          <c:dPt>
            <c:idx val="4"/>
            <c:bubble3D val="0"/>
            <c:spPr>
              <a:gradFill rotWithShape="1">
                <a:gsLst>
                  <a:gs pos="0">
                    <a:schemeClr val="accent1">
                      <a:tint val="84000"/>
                      <a:tint val="97000"/>
                      <a:satMod val="100000"/>
                      <a:lumMod val="102000"/>
                    </a:schemeClr>
                  </a:gs>
                  <a:gs pos="50000">
                    <a:schemeClr val="accent1">
                      <a:tint val="84000"/>
                      <a:shade val="100000"/>
                      <a:satMod val="100000"/>
                      <a:lumMod val="100000"/>
                    </a:schemeClr>
                  </a:gs>
                  <a:gs pos="100000">
                    <a:schemeClr val="accent1">
                      <a:tint val="84000"/>
                      <a:shade val="80000"/>
                      <a:satMod val="100000"/>
                      <a:lumMod val="99000"/>
                    </a:schemeClr>
                  </a:gs>
                </a:gsLst>
                <a:lin ang="2700000" scaled="0"/>
              </a:gradFill>
              <a:ln>
                <a:noFill/>
              </a:ln>
              <a:effectLst/>
            </c:spPr>
            <c:extLst>
              <c:ext xmlns:c16="http://schemas.microsoft.com/office/drawing/2014/chart" uri="{C3380CC4-5D6E-409C-BE32-E72D297353CC}">
                <c16:uniqueId val="{00000009-6F1B-4D52-8CC0-0A02C5680D3F}"/>
              </c:ext>
            </c:extLst>
          </c:dPt>
          <c:dPt>
            <c:idx val="5"/>
            <c:bubble3D val="0"/>
            <c:spPr>
              <a:gradFill rotWithShape="1">
                <a:gsLst>
                  <a:gs pos="0">
                    <a:schemeClr val="accent1">
                      <a:tint val="95000"/>
                      <a:tint val="97000"/>
                      <a:satMod val="100000"/>
                      <a:lumMod val="102000"/>
                    </a:schemeClr>
                  </a:gs>
                  <a:gs pos="50000">
                    <a:schemeClr val="accent1">
                      <a:tint val="95000"/>
                      <a:shade val="100000"/>
                      <a:satMod val="100000"/>
                      <a:lumMod val="100000"/>
                    </a:schemeClr>
                  </a:gs>
                  <a:gs pos="100000">
                    <a:schemeClr val="accent1">
                      <a:tint val="95000"/>
                      <a:shade val="80000"/>
                      <a:satMod val="100000"/>
                      <a:lumMod val="99000"/>
                    </a:schemeClr>
                  </a:gs>
                </a:gsLst>
                <a:lin ang="2700000" scaled="0"/>
              </a:gradFill>
              <a:ln>
                <a:noFill/>
              </a:ln>
              <a:effectLst/>
            </c:spPr>
            <c:extLst>
              <c:ext xmlns:c16="http://schemas.microsoft.com/office/drawing/2014/chart" uri="{C3380CC4-5D6E-409C-BE32-E72D297353CC}">
                <c16:uniqueId val="{0000000B-6F1B-4D52-8CC0-0A02C5680D3F}"/>
              </c:ext>
            </c:extLst>
          </c:dPt>
          <c:dPt>
            <c:idx val="6"/>
            <c:bubble3D val="0"/>
            <c:spPr>
              <a:gradFill rotWithShape="1">
                <a:gsLst>
                  <a:gs pos="0">
                    <a:schemeClr val="accent1">
                      <a:shade val="94000"/>
                      <a:tint val="97000"/>
                      <a:satMod val="100000"/>
                      <a:lumMod val="102000"/>
                    </a:schemeClr>
                  </a:gs>
                  <a:gs pos="50000">
                    <a:schemeClr val="accent1">
                      <a:shade val="94000"/>
                      <a:shade val="100000"/>
                      <a:satMod val="100000"/>
                      <a:lumMod val="100000"/>
                    </a:schemeClr>
                  </a:gs>
                  <a:gs pos="100000">
                    <a:schemeClr val="accent1">
                      <a:shade val="94000"/>
                      <a:shade val="80000"/>
                      <a:satMod val="100000"/>
                      <a:lumMod val="99000"/>
                    </a:schemeClr>
                  </a:gs>
                </a:gsLst>
                <a:lin ang="2700000" scaled="0"/>
              </a:gradFill>
              <a:ln>
                <a:noFill/>
              </a:ln>
              <a:effectLst/>
            </c:spPr>
            <c:extLst>
              <c:ext xmlns:c16="http://schemas.microsoft.com/office/drawing/2014/chart" uri="{C3380CC4-5D6E-409C-BE32-E72D297353CC}">
                <c16:uniqueId val="{0000000D-6F1B-4D52-8CC0-0A02C5680D3F}"/>
              </c:ext>
            </c:extLst>
          </c:dPt>
          <c:dPt>
            <c:idx val="7"/>
            <c:bubble3D val="0"/>
            <c:spPr>
              <a:gradFill rotWithShape="1">
                <a:gsLst>
                  <a:gs pos="0">
                    <a:schemeClr val="accent1">
                      <a:shade val="83000"/>
                      <a:tint val="97000"/>
                      <a:satMod val="100000"/>
                      <a:lumMod val="102000"/>
                    </a:schemeClr>
                  </a:gs>
                  <a:gs pos="50000">
                    <a:schemeClr val="accent1">
                      <a:shade val="83000"/>
                      <a:shade val="100000"/>
                      <a:satMod val="100000"/>
                      <a:lumMod val="100000"/>
                    </a:schemeClr>
                  </a:gs>
                  <a:gs pos="100000">
                    <a:schemeClr val="accent1">
                      <a:shade val="83000"/>
                      <a:shade val="80000"/>
                      <a:satMod val="100000"/>
                      <a:lumMod val="99000"/>
                    </a:schemeClr>
                  </a:gs>
                </a:gsLst>
                <a:lin ang="2700000" scaled="0"/>
              </a:gradFill>
              <a:ln>
                <a:noFill/>
              </a:ln>
              <a:effectLst/>
            </c:spPr>
            <c:extLst>
              <c:ext xmlns:c16="http://schemas.microsoft.com/office/drawing/2014/chart" uri="{C3380CC4-5D6E-409C-BE32-E72D297353CC}">
                <c16:uniqueId val="{0000000F-6F1B-4D52-8CC0-0A02C5680D3F}"/>
              </c:ext>
            </c:extLst>
          </c:dPt>
          <c:dPt>
            <c:idx val="8"/>
            <c:bubble3D val="0"/>
            <c:spPr>
              <a:gradFill rotWithShape="1">
                <a:gsLst>
                  <a:gs pos="0">
                    <a:schemeClr val="accent1">
                      <a:shade val="73000"/>
                      <a:tint val="97000"/>
                      <a:satMod val="100000"/>
                      <a:lumMod val="102000"/>
                    </a:schemeClr>
                  </a:gs>
                  <a:gs pos="50000">
                    <a:schemeClr val="accent1">
                      <a:shade val="73000"/>
                      <a:shade val="100000"/>
                      <a:satMod val="100000"/>
                      <a:lumMod val="100000"/>
                    </a:schemeClr>
                  </a:gs>
                  <a:gs pos="100000">
                    <a:schemeClr val="accent1">
                      <a:shade val="73000"/>
                      <a:shade val="80000"/>
                      <a:satMod val="100000"/>
                      <a:lumMod val="99000"/>
                    </a:schemeClr>
                  </a:gs>
                </a:gsLst>
                <a:lin ang="2700000" scaled="0"/>
              </a:gradFill>
              <a:ln>
                <a:noFill/>
              </a:ln>
              <a:effectLst/>
            </c:spPr>
            <c:extLst>
              <c:ext xmlns:c16="http://schemas.microsoft.com/office/drawing/2014/chart" uri="{C3380CC4-5D6E-409C-BE32-E72D297353CC}">
                <c16:uniqueId val="{00000011-2AB1-49E9-870D-EB8178D3F1FD}"/>
              </c:ext>
            </c:extLst>
          </c:dPt>
          <c:dPt>
            <c:idx val="9"/>
            <c:bubble3D val="0"/>
            <c:spPr>
              <a:gradFill rotWithShape="1">
                <a:gsLst>
                  <a:gs pos="0">
                    <a:schemeClr val="accent1">
                      <a:shade val="62000"/>
                      <a:tint val="97000"/>
                      <a:satMod val="100000"/>
                      <a:lumMod val="102000"/>
                    </a:schemeClr>
                  </a:gs>
                  <a:gs pos="50000">
                    <a:schemeClr val="accent1">
                      <a:shade val="62000"/>
                      <a:shade val="100000"/>
                      <a:satMod val="100000"/>
                      <a:lumMod val="100000"/>
                    </a:schemeClr>
                  </a:gs>
                  <a:gs pos="100000">
                    <a:schemeClr val="accent1">
                      <a:shade val="62000"/>
                      <a:shade val="80000"/>
                      <a:satMod val="100000"/>
                      <a:lumMod val="99000"/>
                    </a:schemeClr>
                  </a:gs>
                </a:gsLst>
                <a:lin ang="2700000" scaled="0"/>
              </a:gradFill>
              <a:ln>
                <a:noFill/>
              </a:ln>
              <a:effectLst/>
            </c:spPr>
            <c:extLst>
              <c:ext xmlns:c16="http://schemas.microsoft.com/office/drawing/2014/chart" uri="{C3380CC4-5D6E-409C-BE32-E72D297353CC}">
                <c16:uniqueId val="{00000012-6F1B-4D52-8CC0-0A02C5680D3F}"/>
              </c:ext>
            </c:extLst>
          </c:dPt>
          <c:dPt>
            <c:idx val="10"/>
            <c:bubble3D val="0"/>
            <c:spPr>
              <a:gradFill rotWithShape="1">
                <a:gsLst>
                  <a:gs pos="0">
                    <a:schemeClr val="accent1">
                      <a:shade val="51000"/>
                      <a:tint val="97000"/>
                      <a:satMod val="100000"/>
                      <a:lumMod val="102000"/>
                    </a:schemeClr>
                  </a:gs>
                  <a:gs pos="50000">
                    <a:schemeClr val="accent1">
                      <a:shade val="51000"/>
                      <a:shade val="100000"/>
                      <a:satMod val="100000"/>
                      <a:lumMod val="100000"/>
                    </a:schemeClr>
                  </a:gs>
                  <a:gs pos="100000">
                    <a:schemeClr val="accent1">
                      <a:shade val="51000"/>
                      <a:shade val="80000"/>
                      <a:satMod val="100000"/>
                      <a:lumMod val="99000"/>
                    </a:schemeClr>
                  </a:gs>
                </a:gsLst>
                <a:lin ang="2700000" scaled="0"/>
              </a:gradFill>
              <a:ln>
                <a:noFill/>
              </a:ln>
              <a:effectLst/>
            </c:spPr>
            <c:extLst>
              <c:ext xmlns:c16="http://schemas.microsoft.com/office/drawing/2014/chart" uri="{C3380CC4-5D6E-409C-BE32-E72D297353CC}">
                <c16:uniqueId val="{00000015-2AB1-49E9-870D-EB8178D3F1FD}"/>
              </c:ext>
            </c:extLst>
          </c:dPt>
          <c:dPt>
            <c:idx val="11"/>
            <c:bubble3D val="0"/>
            <c:spPr>
              <a:gradFill rotWithShape="1">
                <a:gsLst>
                  <a:gs pos="0">
                    <a:schemeClr val="accent1">
                      <a:shade val="40000"/>
                      <a:tint val="97000"/>
                      <a:satMod val="100000"/>
                      <a:lumMod val="102000"/>
                    </a:schemeClr>
                  </a:gs>
                  <a:gs pos="50000">
                    <a:schemeClr val="accent1">
                      <a:shade val="40000"/>
                      <a:shade val="100000"/>
                      <a:satMod val="100000"/>
                      <a:lumMod val="100000"/>
                    </a:schemeClr>
                  </a:gs>
                  <a:gs pos="100000">
                    <a:schemeClr val="accent1">
                      <a:shade val="40000"/>
                      <a:shade val="80000"/>
                      <a:satMod val="100000"/>
                      <a:lumMod val="99000"/>
                    </a:schemeClr>
                  </a:gs>
                </a:gsLst>
                <a:lin ang="2700000" scaled="0"/>
              </a:gradFill>
              <a:ln>
                <a:noFill/>
              </a:ln>
              <a:effectLst/>
            </c:spPr>
            <c:extLst>
              <c:ext xmlns:c16="http://schemas.microsoft.com/office/drawing/2014/chart" uri="{C3380CC4-5D6E-409C-BE32-E72D297353CC}">
                <c16:uniqueId val="{00000017-B2B9-4443-B4A8-65B1ECAE91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Sheet3!$E$6:$E$18</c:f>
              <c:strCache>
                <c:ptCount val="12"/>
                <c:pt idx="0">
                  <c:v>Cabinet</c:v>
                </c:pt>
                <c:pt idx="1">
                  <c:v>Chair</c:v>
                </c:pt>
                <c:pt idx="2">
                  <c:v>Desk</c:v>
                </c:pt>
                <c:pt idx="3">
                  <c:v>Envelope</c:v>
                </c:pt>
                <c:pt idx="4">
                  <c:v>Headphones</c:v>
                </c:pt>
                <c:pt idx="5">
                  <c:v>Laptop</c:v>
                </c:pt>
                <c:pt idx="6">
                  <c:v>Notebook</c:v>
                </c:pt>
                <c:pt idx="7">
                  <c:v>Pen</c:v>
                </c:pt>
                <c:pt idx="8">
                  <c:v>Smartphone</c:v>
                </c:pt>
                <c:pt idx="9">
                  <c:v>Stapler</c:v>
                </c:pt>
                <c:pt idx="10">
                  <c:v>Table</c:v>
                </c:pt>
                <c:pt idx="11">
                  <c:v>Tablet</c:v>
                </c:pt>
              </c:strCache>
            </c:strRef>
          </c:cat>
          <c:val>
            <c:numRef>
              <c:f>Sheet3!$F$6:$F$18</c:f>
              <c:numCache>
                <c:formatCode>General</c:formatCode>
                <c:ptCount val="12"/>
                <c:pt idx="0">
                  <c:v>267736.62959999999</c:v>
                </c:pt>
                <c:pt idx="1">
                  <c:v>297324.16530000005</c:v>
                </c:pt>
                <c:pt idx="2">
                  <c:v>242507.86370000007</c:v>
                </c:pt>
                <c:pt idx="3">
                  <c:v>285714.77490000002</c:v>
                </c:pt>
                <c:pt idx="4">
                  <c:v>224170.02360000007</c:v>
                </c:pt>
                <c:pt idx="5">
                  <c:v>199174.35650000008</c:v>
                </c:pt>
                <c:pt idx="6">
                  <c:v>313297.77259999997</c:v>
                </c:pt>
                <c:pt idx="7">
                  <c:v>271159.35769999999</c:v>
                </c:pt>
                <c:pt idx="8">
                  <c:v>263188.46240000002</c:v>
                </c:pt>
                <c:pt idx="9">
                  <c:v>268614.19669999997</c:v>
                </c:pt>
                <c:pt idx="10">
                  <c:v>258398.61470000003</c:v>
                </c:pt>
                <c:pt idx="11">
                  <c:v>246658.58069999999</c:v>
                </c:pt>
              </c:numCache>
            </c:numRef>
          </c:val>
          <c:extLst>
            <c:ext xmlns:c16="http://schemas.microsoft.com/office/drawing/2014/chart" uri="{C3380CC4-5D6E-409C-BE32-E72D297353CC}">
              <c16:uniqueId val="{00000010-6F1B-4D52-8CC0-0A02C5680D3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[DashboardSales.Project#1.xlsx]Sheet3!sales&amp;profitbycountry</c:name>
    <c:fmtId val="7"/>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SALES AND PROFIT BY COUNTRY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7000"/>
                  <a:satMod val="100000"/>
                  <a:lumMod val="102000"/>
                </a:schemeClr>
              </a:gs>
              <a:gs pos="50000">
                <a:schemeClr val="accent1">
                  <a:shade val="100000"/>
                  <a:satMod val="100000"/>
                  <a:lumMod val="100000"/>
                </a:schemeClr>
              </a:gs>
              <a:gs pos="100000">
                <a:schemeClr val="accent1">
                  <a:shade val="80000"/>
                  <a:satMod val="100000"/>
                  <a:lumMod val="99000"/>
                </a:schemeClr>
              </a:gs>
            </a:gsLst>
            <a:lin ang="27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7000"/>
                  <a:satMod val="100000"/>
                  <a:lumMod val="102000"/>
                </a:schemeClr>
              </a:gs>
              <a:gs pos="50000">
                <a:schemeClr val="accent1">
                  <a:shade val="100000"/>
                  <a:satMod val="100000"/>
                  <a:lumMod val="100000"/>
                </a:schemeClr>
              </a:gs>
              <a:gs pos="100000">
                <a:schemeClr val="accent1">
                  <a:shade val="80000"/>
                  <a:satMod val="100000"/>
                  <a:lumMod val="99000"/>
                </a:schemeClr>
              </a:gs>
            </a:gsLst>
            <a:lin ang="27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Sheet3!$P$30</c:f>
              <c:strCache>
                <c:ptCount val="1"/>
                <c:pt idx="0">
                  <c:v>Sum of Profit</c:v>
                </c:pt>
              </c:strCache>
            </c:strRef>
          </c:tx>
          <c:spPr>
            <a:gradFill rotWithShape="1">
              <a:gsLst>
                <a:gs pos="0">
                  <a:schemeClr val="accent1">
                    <a:tint val="77000"/>
                    <a:tint val="97000"/>
                    <a:satMod val="100000"/>
                    <a:lumMod val="102000"/>
                  </a:schemeClr>
                </a:gs>
                <a:gs pos="50000">
                  <a:schemeClr val="accent1">
                    <a:tint val="77000"/>
                    <a:shade val="100000"/>
                    <a:satMod val="100000"/>
                    <a:lumMod val="100000"/>
                  </a:schemeClr>
                </a:gs>
                <a:gs pos="100000">
                  <a:schemeClr val="accent1">
                    <a:tint val="77000"/>
                    <a:shade val="80000"/>
                    <a:satMod val="100000"/>
                    <a:lumMod val="99000"/>
                  </a:schemeClr>
                </a:gs>
              </a:gsLst>
              <a:lin ang="2700000" scaled="0"/>
            </a:gradFill>
            <a:ln>
              <a:noFill/>
            </a:ln>
            <a:effectLst/>
          </c:spPr>
          <c:invertIfNegative val="0"/>
          <c:cat>
            <c:strRef>
              <c:f>Sheet3!$O$31:$O$273</c:f>
              <c:strCache>
                <c:ptCount val="242"/>
                <c:pt idx="0">
                  <c:v>Afghanistan</c:v>
                </c:pt>
                <c:pt idx="1">
                  <c:v>Albania</c:v>
                </c:pt>
                <c:pt idx="2">
                  <c:v>Algeria</c:v>
                </c:pt>
                <c:pt idx="3">
                  <c:v>American Samoa</c:v>
                </c:pt>
                <c:pt idx="4">
                  <c:v>Andorra</c:v>
                </c:pt>
                <c:pt idx="5">
                  <c:v>Angola</c:v>
                </c:pt>
                <c:pt idx="6">
                  <c:v>Anguilla</c:v>
                </c:pt>
                <c:pt idx="7">
                  <c:v>Antarctica (the territory South of 60 deg S)</c:v>
                </c:pt>
                <c:pt idx="8">
                  <c:v>Antigua and Barbuda</c:v>
                </c:pt>
                <c:pt idx="9">
                  <c:v>Argentina</c:v>
                </c:pt>
                <c:pt idx="10">
                  <c:v>Armenia</c:v>
                </c:pt>
                <c:pt idx="11">
                  <c:v>Aruba</c:v>
                </c:pt>
                <c:pt idx="12">
                  <c:v>Australia</c:v>
                </c:pt>
                <c:pt idx="13">
                  <c:v>Austria</c:v>
                </c:pt>
                <c:pt idx="14">
                  <c:v>Azerbaijan</c:v>
                </c:pt>
                <c:pt idx="15">
                  <c:v>Bahamas</c:v>
                </c:pt>
                <c:pt idx="16">
                  <c:v>Bahrain</c:v>
                </c:pt>
                <c:pt idx="17">
                  <c:v>Bangladesh</c:v>
                </c:pt>
                <c:pt idx="18">
                  <c:v>Barbados</c:v>
                </c:pt>
                <c:pt idx="19">
                  <c:v>Belarus</c:v>
                </c:pt>
                <c:pt idx="20">
                  <c:v>Belgium</c:v>
                </c:pt>
                <c:pt idx="21">
                  <c:v>Belize</c:v>
                </c:pt>
                <c:pt idx="22">
                  <c:v>Benin</c:v>
                </c:pt>
                <c:pt idx="23">
                  <c:v>Bermuda</c:v>
                </c:pt>
                <c:pt idx="24">
                  <c:v>Bhutan</c:v>
                </c:pt>
                <c:pt idx="25">
                  <c:v>Bolivia</c:v>
                </c:pt>
                <c:pt idx="26">
                  <c:v>Bosnia and Herzegovina</c:v>
                </c:pt>
                <c:pt idx="27">
                  <c:v>Botswana</c:v>
                </c:pt>
                <c:pt idx="28">
                  <c:v>Bouvet Island (Bouvetoya)</c:v>
                </c:pt>
                <c:pt idx="29">
                  <c:v>Brazil</c:v>
                </c:pt>
                <c:pt idx="30">
                  <c:v>British Indian Ocean Territory (Chagos Archipelago)</c:v>
                </c:pt>
                <c:pt idx="31">
                  <c:v>British Virgin Islands</c:v>
                </c:pt>
                <c:pt idx="32">
                  <c:v>Brunei Darussalam</c:v>
                </c:pt>
                <c:pt idx="33">
                  <c:v>Bulgaria</c:v>
                </c:pt>
                <c:pt idx="34">
                  <c:v>Burkina Faso</c:v>
                </c:pt>
                <c:pt idx="35">
                  <c:v>Burundi</c:v>
                </c:pt>
                <c:pt idx="36">
                  <c:v>Cambodia</c:v>
                </c:pt>
                <c:pt idx="37">
                  <c:v>Cameroon</c:v>
                </c:pt>
                <c:pt idx="38">
                  <c:v>Canada</c:v>
                </c:pt>
                <c:pt idx="39">
                  <c:v>Cape Verde</c:v>
                </c:pt>
                <c:pt idx="40">
                  <c:v>Cayman Islands</c:v>
                </c:pt>
                <c:pt idx="41">
                  <c:v>Central African Republic</c:v>
                </c:pt>
                <c:pt idx="42">
                  <c:v>Chad</c:v>
                </c:pt>
                <c:pt idx="43">
                  <c:v>Chile</c:v>
                </c:pt>
                <c:pt idx="44">
                  <c:v>China</c:v>
                </c:pt>
                <c:pt idx="45">
                  <c:v>Christmas Island</c:v>
                </c:pt>
                <c:pt idx="46">
                  <c:v>Cocos (Keeling) Islands</c:v>
                </c:pt>
                <c:pt idx="47">
                  <c:v>Colombia</c:v>
                </c:pt>
                <c:pt idx="48">
                  <c:v>Comoros</c:v>
                </c:pt>
                <c:pt idx="49">
                  <c:v>Congo</c:v>
                </c:pt>
                <c:pt idx="50">
                  <c:v>Cook Islands</c:v>
                </c:pt>
                <c:pt idx="51">
                  <c:v>Costa Rica</c:v>
                </c:pt>
                <c:pt idx="52">
                  <c:v>Cote d'Ivoire</c:v>
                </c:pt>
                <c:pt idx="53">
                  <c:v>Croatia</c:v>
                </c:pt>
                <c:pt idx="54">
                  <c:v>Cuba</c:v>
                </c:pt>
                <c:pt idx="55">
                  <c:v>Cyprus</c:v>
                </c:pt>
                <c:pt idx="56">
                  <c:v>Czech Republic</c:v>
                </c:pt>
                <c:pt idx="57">
                  <c:v>Denmark</c:v>
                </c:pt>
                <c:pt idx="58">
                  <c:v>Djibouti</c:v>
                </c:pt>
                <c:pt idx="59">
                  <c:v>Dominica</c:v>
                </c:pt>
                <c:pt idx="60">
                  <c:v>Dominican Republic</c:v>
                </c:pt>
                <c:pt idx="61">
                  <c:v>Ecuador</c:v>
                </c:pt>
                <c:pt idx="62">
                  <c:v>Egypt</c:v>
                </c:pt>
                <c:pt idx="63">
                  <c:v>El Salvador</c:v>
                </c:pt>
                <c:pt idx="64">
                  <c:v>Equatorial Guinea</c:v>
                </c:pt>
                <c:pt idx="65">
                  <c:v>Eritrea</c:v>
                </c:pt>
                <c:pt idx="66">
                  <c:v>Estonia</c:v>
                </c:pt>
                <c:pt idx="67">
                  <c:v>Ethiopia</c:v>
                </c:pt>
                <c:pt idx="68">
                  <c:v>Falkland Islands (Malvinas)</c:v>
                </c:pt>
                <c:pt idx="69">
                  <c:v>Faroe Islands</c:v>
                </c:pt>
                <c:pt idx="70">
                  <c:v>Fiji</c:v>
                </c:pt>
                <c:pt idx="71">
                  <c:v>Finland</c:v>
                </c:pt>
                <c:pt idx="72">
                  <c:v>France</c:v>
                </c:pt>
                <c:pt idx="73">
                  <c:v>French Guiana</c:v>
                </c:pt>
                <c:pt idx="74">
                  <c:v>French Polynesia</c:v>
                </c:pt>
                <c:pt idx="75">
                  <c:v>French Southern Territories</c:v>
                </c:pt>
                <c:pt idx="76">
                  <c:v>Gabon</c:v>
                </c:pt>
                <c:pt idx="77">
                  <c:v>Gambia</c:v>
                </c:pt>
                <c:pt idx="78">
                  <c:v>Georgia</c:v>
                </c:pt>
                <c:pt idx="79">
                  <c:v>Germany</c:v>
                </c:pt>
                <c:pt idx="80">
                  <c:v>Ghana</c:v>
                </c:pt>
                <c:pt idx="81">
                  <c:v>Gibraltar</c:v>
                </c:pt>
                <c:pt idx="82">
                  <c:v>Greece</c:v>
                </c:pt>
                <c:pt idx="83">
                  <c:v>Greenland</c:v>
                </c:pt>
                <c:pt idx="84">
                  <c:v>Grenada</c:v>
                </c:pt>
                <c:pt idx="85">
                  <c:v>Guadeloupe</c:v>
                </c:pt>
                <c:pt idx="86">
                  <c:v>Guam</c:v>
                </c:pt>
                <c:pt idx="87">
                  <c:v>Guatemala</c:v>
                </c:pt>
                <c:pt idx="88">
                  <c:v>Guernsey</c:v>
                </c:pt>
                <c:pt idx="89">
                  <c:v>Guinea</c:v>
                </c:pt>
                <c:pt idx="90">
                  <c:v>Guinea-Bissau</c:v>
                </c:pt>
                <c:pt idx="91">
                  <c:v>Guyana</c:v>
                </c:pt>
                <c:pt idx="92">
                  <c:v>Haiti</c:v>
                </c:pt>
                <c:pt idx="93">
                  <c:v>Heard Island and McDonald Islands</c:v>
                </c:pt>
                <c:pt idx="94">
                  <c:v>Holy See (Vatican City State)</c:v>
                </c:pt>
                <c:pt idx="95">
                  <c:v>Honduras</c:v>
                </c:pt>
                <c:pt idx="96">
                  <c:v>Hong Kong</c:v>
                </c:pt>
                <c:pt idx="97">
                  <c:v>Hungary</c:v>
                </c:pt>
                <c:pt idx="98">
                  <c:v>Iceland</c:v>
                </c:pt>
                <c:pt idx="99">
                  <c:v>India</c:v>
                </c:pt>
                <c:pt idx="100">
                  <c:v>Indonesia</c:v>
                </c:pt>
                <c:pt idx="101">
                  <c:v>Iran</c:v>
                </c:pt>
                <c:pt idx="102">
                  <c:v>Iraq</c:v>
                </c:pt>
                <c:pt idx="103">
                  <c:v>Ireland</c:v>
                </c:pt>
                <c:pt idx="104">
                  <c:v>Isle of Man</c:v>
                </c:pt>
                <c:pt idx="105">
                  <c:v>Israel</c:v>
                </c:pt>
                <c:pt idx="106">
                  <c:v>Italy</c:v>
                </c:pt>
                <c:pt idx="107">
                  <c:v>Jamaica</c:v>
                </c:pt>
                <c:pt idx="108">
                  <c:v>Japan</c:v>
                </c:pt>
                <c:pt idx="109">
                  <c:v>Jersey</c:v>
                </c:pt>
                <c:pt idx="110">
                  <c:v>Jordan</c:v>
                </c:pt>
                <c:pt idx="111">
                  <c:v>Kazakhstan</c:v>
                </c:pt>
                <c:pt idx="112">
                  <c:v>Kenya</c:v>
                </c:pt>
                <c:pt idx="113">
                  <c:v>Kiribati</c:v>
                </c:pt>
                <c:pt idx="114">
                  <c:v>Korea</c:v>
                </c:pt>
                <c:pt idx="115">
                  <c:v>Kuwait</c:v>
                </c:pt>
                <c:pt idx="116">
                  <c:v>Kyrgyz Republic</c:v>
                </c:pt>
                <c:pt idx="117">
                  <c:v>Lao People's Democratic Republic</c:v>
                </c:pt>
                <c:pt idx="118">
                  <c:v>Latvia</c:v>
                </c:pt>
                <c:pt idx="119">
                  <c:v>Lebanon</c:v>
                </c:pt>
                <c:pt idx="120">
                  <c:v>Lesotho</c:v>
                </c:pt>
                <c:pt idx="121">
                  <c:v>Liberia</c:v>
                </c:pt>
                <c:pt idx="122">
                  <c:v>Libyan Arab Jamahiriya</c:v>
                </c:pt>
                <c:pt idx="123">
                  <c:v>Liechtenstein</c:v>
                </c:pt>
                <c:pt idx="124">
                  <c:v>Lithuania</c:v>
                </c:pt>
                <c:pt idx="125">
                  <c:v>Luxembourg</c:v>
                </c:pt>
                <c:pt idx="126">
                  <c:v>Macao</c:v>
                </c:pt>
                <c:pt idx="127">
                  <c:v>Macedonia</c:v>
                </c:pt>
                <c:pt idx="128">
                  <c:v>Madagascar</c:v>
                </c:pt>
                <c:pt idx="129">
                  <c:v>Malawi</c:v>
                </c:pt>
                <c:pt idx="130">
                  <c:v>Malaysia</c:v>
                </c:pt>
                <c:pt idx="131">
                  <c:v>Maldives</c:v>
                </c:pt>
                <c:pt idx="132">
                  <c:v>Mali</c:v>
                </c:pt>
                <c:pt idx="133">
                  <c:v>Malta</c:v>
                </c:pt>
                <c:pt idx="134">
                  <c:v>Marshall Islands</c:v>
                </c:pt>
                <c:pt idx="135">
                  <c:v>Martinique</c:v>
                </c:pt>
                <c:pt idx="136">
                  <c:v>Mauritania</c:v>
                </c:pt>
                <c:pt idx="137">
                  <c:v>Mauritius</c:v>
                </c:pt>
                <c:pt idx="138">
                  <c:v>Mayotte</c:v>
                </c:pt>
                <c:pt idx="139">
                  <c:v>Mexico</c:v>
                </c:pt>
                <c:pt idx="140">
                  <c:v>Micronesia</c:v>
                </c:pt>
                <c:pt idx="141">
                  <c:v>Moldova</c:v>
                </c:pt>
                <c:pt idx="142">
                  <c:v>Monaco</c:v>
                </c:pt>
                <c:pt idx="143">
                  <c:v>Mongolia</c:v>
                </c:pt>
                <c:pt idx="144">
                  <c:v>Montenegro</c:v>
                </c:pt>
                <c:pt idx="145">
                  <c:v>Montserrat</c:v>
                </c:pt>
                <c:pt idx="146">
                  <c:v>Morocco</c:v>
                </c:pt>
                <c:pt idx="147">
                  <c:v>Mozambique</c:v>
                </c:pt>
                <c:pt idx="148">
                  <c:v>Myanmar</c:v>
                </c:pt>
                <c:pt idx="149">
                  <c:v>Namibia</c:v>
                </c:pt>
                <c:pt idx="150">
                  <c:v>Nauru</c:v>
                </c:pt>
                <c:pt idx="151">
                  <c:v>Nepal</c:v>
                </c:pt>
                <c:pt idx="152">
                  <c:v>Netherlands</c:v>
                </c:pt>
                <c:pt idx="153">
                  <c:v>Netherlands Antilles</c:v>
                </c:pt>
                <c:pt idx="154">
                  <c:v>New Caledonia</c:v>
                </c:pt>
                <c:pt idx="155">
                  <c:v>New Zealand</c:v>
                </c:pt>
                <c:pt idx="156">
                  <c:v>Nicaragua</c:v>
                </c:pt>
                <c:pt idx="157">
                  <c:v>Niger</c:v>
                </c:pt>
                <c:pt idx="158">
                  <c:v>Nigeria</c:v>
                </c:pt>
                <c:pt idx="159">
                  <c:v>Niue</c:v>
                </c:pt>
                <c:pt idx="160">
                  <c:v>Norfolk Island</c:v>
                </c:pt>
                <c:pt idx="161">
                  <c:v>Northern Mariana Islands</c:v>
                </c:pt>
                <c:pt idx="162">
                  <c:v>Norway</c:v>
                </c:pt>
                <c:pt idx="163">
                  <c:v>Oman</c:v>
                </c:pt>
                <c:pt idx="164">
                  <c:v>Pakistan</c:v>
                </c:pt>
                <c:pt idx="165">
                  <c:v>Palau</c:v>
                </c:pt>
                <c:pt idx="166">
                  <c:v>Palestinian Territory</c:v>
                </c:pt>
                <c:pt idx="167">
                  <c:v>Panama</c:v>
                </c:pt>
                <c:pt idx="168">
                  <c:v>Papua New Guinea</c:v>
                </c:pt>
                <c:pt idx="169">
                  <c:v>Paraguay</c:v>
                </c:pt>
                <c:pt idx="170">
                  <c:v>Peru</c:v>
                </c:pt>
                <c:pt idx="171">
                  <c:v>Philippines</c:v>
                </c:pt>
                <c:pt idx="172">
                  <c:v>Pitcairn Islands</c:v>
                </c:pt>
                <c:pt idx="173">
                  <c:v>Poland</c:v>
                </c:pt>
                <c:pt idx="174">
                  <c:v>Portugal</c:v>
                </c:pt>
                <c:pt idx="175">
                  <c:v>Puerto Rico</c:v>
                </c:pt>
                <c:pt idx="176">
                  <c:v>Qatar</c:v>
                </c:pt>
                <c:pt idx="177">
                  <c:v>Reunion</c:v>
                </c:pt>
                <c:pt idx="178">
                  <c:v>Romania</c:v>
                </c:pt>
                <c:pt idx="179">
                  <c:v>Russian Federation</c:v>
                </c:pt>
                <c:pt idx="180">
                  <c:v>Rwanda</c:v>
                </c:pt>
                <c:pt idx="181">
                  <c:v>Saint Barthelemy</c:v>
                </c:pt>
                <c:pt idx="182">
                  <c:v>Saint Helena</c:v>
                </c:pt>
                <c:pt idx="183">
                  <c:v>Saint Kitts and Nevis</c:v>
                </c:pt>
                <c:pt idx="184">
                  <c:v>Saint Lucia</c:v>
                </c:pt>
                <c:pt idx="185">
                  <c:v>Saint Martin</c:v>
                </c:pt>
                <c:pt idx="186">
                  <c:v>Saint Pierre and Miquelon</c:v>
                </c:pt>
                <c:pt idx="187">
                  <c:v>Saint Vincent and the Grenadines</c:v>
                </c:pt>
                <c:pt idx="188">
                  <c:v>Samoa</c:v>
                </c:pt>
                <c:pt idx="189">
                  <c:v>San Marino</c:v>
                </c:pt>
                <c:pt idx="190">
                  <c:v>Sao Tome and Principe</c:v>
                </c:pt>
                <c:pt idx="191">
                  <c:v>Saudi Arabia</c:v>
                </c:pt>
                <c:pt idx="192">
                  <c:v>Senegal</c:v>
                </c:pt>
                <c:pt idx="193">
                  <c:v>Serbia</c:v>
                </c:pt>
                <c:pt idx="194">
                  <c:v>Seychelles</c:v>
                </c:pt>
                <c:pt idx="195">
                  <c:v>Sierra Leone</c:v>
                </c:pt>
                <c:pt idx="196">
                  <c:v>Singapore</c:v>
                </c:pt>
                <c:pt idx="197">
                  <c:v>Slovakia (Slovak Republic)</c:v>
                </c:pt>
                <c:pt idx="198">
                  <c:v>Slovenia</c:v>
                </c:pt>
                <c:pt idx="199">
                  <c:v>Solomon Islands</c:v>
                </c:pt>
                <c:pt idx="200">
                  <c:v>Somalia</c:v>
                </c:pt>
                <c:pt idx="201">
                  <c:v>South Africa</c:v>
                </c:pt>
                <c:pt idx="202">
                  <c:v>South Georgia and the South Sandwich Islands</c:v>
                </c:pt>
                <c:pt idx="203">
                  <c:v>Spain</c:v>
                </c:pt>
                <c:pt idx="204">
                  <c:v>Sri Lanka</c:v>
                </c:pt>
                <c:pt idx="205">
                  <c:v>Sudan</c:v>
                </c:pt>
                <c:pt idx="206">
                  <c:v>Suriname</c:v>
                </c:pt>
                <c:pt idx="207">
                  <c:v>Svalbard &amp; Jan Mayen Islands</c:v>
                </c:pt>
                <c:pt idx="208">
                  <c:v>Swaziland</c:v>
                </c:pt>
                <c:pt idx="209">
                  <c:v>Sweden</c:v>
                </c:pt>
                <c:pt idx="210">
                  <c:v>Switzerland</c:v>
                </c:pt>
                <c:pt idx="211">
                  <c:v>Syrian Arab Republic</c:v>
                </c:pt>
                <c:pt idx="212">
                  <c:v>Taiwan</c:v>
                </c:pt>
                <c:pt idx="213">
                  <c:v>Tajikistan</c:v>
                </c:pt>
                <c:pt idx="214">
                  <c:v>Tanzania</c:v>
                </c:pt>
                <c:pt idx="215">
                  <c:v>Thailand</c:v>
                </c:pt>
                <c:pt idx="216">
                  <c:v>Timor-Leste</c:v>
                </c:pt>
                <c:pt idx="217">
                  <c:v>Togo</c:v>
                </c:pt>
                <c:pt idx="218">
                  <c:v>Tokelau</c:v>
                </c:pt>
                <c:pt idx="219">
                  <c:v>Trinidad and Tobago</c:v>
                </c:pt>
                <c:pt idx="220">
                  <c:v>Tunisia</c:v>
                </c:pt>
                <c:pt idx="221">
                  <c:v>Turkey</c:v>
                </c:pt>
                <c:pt idx="222">
                  <c:v>Turkmenistan</c:v>
                </c:pt>
                <c:pt idx="223">
                  <c:v>Turks and Caicos Islands</c:v>
                </c:pt>
                <c:pt idx="224">
                  <c:v>Tuvalu</c:v>
                </c:pt>
                <c:pt idx="225">
                  <c:v>Uganda</c:v>
                </c:pt>
                <c:pt idx="226">
                  <c:v>Ukraine</c:v>
                </c:pt>
                <c:pt idx="227">
                  <c:v>United Arab Emirates</c:v>
                </c:pt>
                <c:pt idx="228">
                  <c:v>United Kingdom</c:v>
                </c:pt>
                <c:pt idx="229">
                  <c:v>United States Minor Outlying Islands</c:v>
                </c:pt>
                <c:pt idx="230">
                  <c:v>United States of America</c:v>
                </c:pt>
                <c:pt idx="231">
                  <c:v>United States Virgin Islands</c:v>
                </c:pt>
                <c:pt idx="232">
                  <c:v>Uruguay</c:v>
                </c:pt>
                <c:pt idx="233">
                  <c:v>Uzbekistan</c:v>
                </c:pt>
                <c:pt idx="234">
                  <c:v>Vanuatu</c:v>
                </c:pt>
                <c:pt idx="235">
                  <c:v>Venezuela</c:v>
                </c:pt>
                <c:pt idx="236">
                  <c:v>Vietnam</c:v>
                </c:pt>
                <c:pt idx="237">
                  <c:v>Wallis and Futuna</c:v>
                </c:pt>
                <c:pt idx="238">
                  <c:v>Western Sahara</c:v>
                </c:pt>
                <c:pt idx="239">
                  <c:v>Yemen</c:v>
                </c:pt>
                <c:pt idx="240">
                  <c:v>Zambia</c:v>
                </c:pt>
                <c:pt idx="241">
                  <c:v>Zimbabwe</c:v>
                </c:pt>
              </c:strCache>
            </c:strRef>
          </c:cat>
          <c:val>
            <c:numRef>
              <c:f>Sheet3!$P$31:$P$273</c:f>
              <c:numCache>
                <c:formatCode>General</c:formatCode>
                <c:ptCount val="242"/>
                <c:pt idx="0">
                  <c:v>8229</c:v>
                </c:pt>
                <c:pt idx="1">
                  <c:v>23228.147200000003</c:v>
                </c:pt>
                <c:pt idx="2">
                  <c:v>12859.6996</c:v>
                </c:pt>
                <c:pt idx="3">
                  <c:v>15503.742300000002</c:v>
                </c:pt>
                <c:pt idx="4">
                  <c:v>6089.2950000000001</c:v>
                </c:pt>
                <c:pt idx="5">
                  <c:v>14044.0658</c:v>
                </c:pt>
                <c:pt idx="6">
                  <c:v>5258.9988000000003</c:v>
                </c:pt>
                <c:pt idx="7">
                  <c:v>6624.0827999999992</c:v>
                </c:pt>
                <c:pt idx="8">
                  <c:v>20513.100599999998</c:v>
                </c:pt>
                <c:pt idx="9">
                  <c:v>5003.7925999999998</c:v>
                </c:pt>
                <c:pt idx="10">
                  <c:v>11446.232800000002</c:v>
                </c:pt>
                <c:pt idx="11">
                  <c:v>6416.1291000000001</c:v>
                </c:pt>
                <c:pt idx="12">
                  <c:v>7665.8539999999994</c:v>
                </c:pt>
                <c:pt idx="13">
                  <c:v>21990.604899999998</c:v>
                </c:pt>
                <c:pt idx="14">
                  <c:v>11007.535899999999</c:v>
                </c:pt>
                <c:pt idx="15">
                  <c:v>12954.5911</c:v>
                </c:pt>
                <c:pt idx="16">
                  <c:v>2843.4155999999998</c:v>
                </c:pt>
                <c:pt idx="17">
                  <c:v>18365.075099999998</c:v>
                </c:pt>
                <c:pt idx="18">
                  <c:v>347.70600000000002</c:v>
                </c:pt>
                <c:pt idx="19">
                  <c:v>27762.7055</c:v>
                </c:pt>
                <c:pt idx="20">
                  <c:v>8682.5038000000004</c:v>
                </c:pt>
                <c:pt idx="21">
                  <c:v>23457.606899999995</c:v>
                </c:pt>
                <c:pt idx="22">
                  <c:v>7494.9297999999999</c:v>
                </c:pt>
                <c:pt idx="23">
                  <c:v>15813.571100000001</c:v>
                </c:pt>
                <c:pt idx="24">
                  <c:v>10780.388900000002</c:v>
                </c:pt>
                <c:pt idx="25">
                  <c:v>14141.0337</c:v>
                </c:pt>
                <c:pt idx="26">
                  <c:v>15730.632600000001</c:v>
                </c:pt>
                <c:pt idx="27">
                  <c:v>24113.0481</c:v>
                </c:pt>
                <c:pt idx="28">
                  <c:v>10948.160400000001</c:v>
                </c:pt>
                <c:pt idx="29">
                  <c:v>5281.0775999999996</c:v>
                </c:pt>
                <c:pt idx="30">
                  <c:v>7764.7727999999997</c:v>
                </c:pt>
                <c:pt idx="31">
                  <c:v>5325.1535999999996</c:v>
                </c:pt>
                <c:pt idx="32">
                  <c:v>7068.6040000000003</c:v>
                </c:pt>
                <c:pt idx="33">
                  <c:v>13843.6736</c:v>
                </c:pt>
                <c:pt idx="34">
                  <c:v>7740.9072000000006</c:v>
                </c:pt>
                <c:pt idx="35">
                  <c:v>17930.009199999997</c:v>
                </c:pt>
                <c:pt idx="36">
                  <c:v>5086.5465000000004</c:v>
                </c:pt>
                <c:pt idx="37">
                  <c:v>5682.4193999999998</c:v>
                </c:pt>
                <c:pt idx="38">
                  <c:v>11987.4876</c:v>
                </c:pt>
                <c:pt idx="39">
                  <c:v>13539.3995</c:v>
                </c:pt>
                <c:pt idx="40">
                  <c:v>15343.7709</c:v>
                </c:pt>
                <c:pt idx="41">
                  <c:v>2467.7384999999999</c:v>
                </c:pt>
                <c:pt idx="42">
                  <c:v>24030.491099999999</c:v>
                </c:pt>
                <c:pt idx="43">
                  <c:v>8811.3593999999994</c:v>
                </c:pt>
                <c:pt idx="44">
                  <c:v>13526.677200000002</c:v>
                </c:pt>
                <c:pt idx="45">
                  <c:v>11831.844000000001</c:v>
                </c:pt>
                <c:pt idx="46">
                  <c:v>8107.1100000000006</c:v>
                </c:pt>
                <c:pt idx="47">
                  <c:v>7601.8050000000003</c:v>
                </c:pt>
                <c:pt idx="48">
                  <c:v>24748.919400000002</c:v>
                </c:pt>
                <c:pt idx="49">
                  <c:v>17582.624300000003</c:v>
                </c:pt>
                <c:pt idx="50">
                  <c:v>21278.023099999999</c:v>
                </c:pt>
                <c:pt idx="51">
                  <c:v>5721.2610000000004</c:v>
                </c:pt>
                <c:pt idx="52">
                  <c:v>2333.9015999999997</c:v>
                </c:pt>
                <c:pt idx="53">
                  <c:v>9437.0920000000006</c:v>
                </c:pt>
                <c:pt idx="54">
                  <c:v>11166.259400000001</c:v>
                </c:pt>
                <c:pt idx="55">
                  <c:v>13352.685300000001</c:v>
                </c:pt>
                <c:pt idx="56">
                  <c:v>34587.292000000001</c:v>
                </c:pt>
                <c:pt idx="57">
                  <c:v>2225.7647999999999</c:v>
                </c:pt>
                <c:pt idx="58">
                  <c:v>8778.196100000001</c:v>
                </c:pt>
                <c:pt idx="59">
                  <c:v>4201.3557000000001</c:v>
                </c:pt>
                <c:pt idx="60">
                  <c:v>3206.9232000000002</c:v>
                </c:pt>
                <c:pt idx="61">
                  <c:v>16268.928499999998</c:v>
                </c:pt>
                <c:pt idx="62">
                  <c:v>19745.902600000001</c:v>
                </c:pt>
                <c:pt idx="63">
                  <c:v>22135.385300000002</c:v>
                </c:pt>
                <c:pt idx="64">
                  <c:v>6650.0531999999994</c:v>
                </c:pt>
                <c:pt idx="65">
                  <c:v>13257.275000000001</c:v>
                </c:pt>
                <c:pt idx="66">
                  <c:v>27175.986000000004</c:v>
                </c:pt>
                <c:pt idx="67">
                  <c:v>24722.514199999998</c:v>
                </c:pt>
                <c:pt idx="68">
                  <c:v>7712.6635000000006</c:v>
                </c:pt>
                <c:pt idx="69">
                  <c:v>15637.070400000001</c:v>
                </c:pt>
                <c:pt idx="70">
                  <c:v>4957.5</c:v>
                </c:pt>
                <c:pt idx="71">
                  <c:v>12474.257700000002</c:v>
                </c:pt>
                <c:pt idx="72">
                  <c:v>14752.304799999998</c:v>
                </c:pt>
                <c:pt idx="73">
                  <c:v>6061.0510000000013</c:v>
                </c:pt>
                <c:pt idx="74">
                  <c:v>4017.0430000000001</c:v>
                </c:pt>
                <c:pt idx="75">
                  <c:v>11245.294699999999</c:v>
                </c:pt>
                <c:pt idx="76">
                  <c:v>4965.9750000000004</c:v>
                </c:pt>
                <c:pt idx="77">
                  <c:v>11831.1788</c:v>
                </c:pt>
                <c:pt idx="78">
                  <c:v>6662.9179000000004</c:v>
                </c:pt>
                <c:pt idx="79">
                  <c:v>8089.6705999999995</c:v>
                </c:pt>
                <c:pt idx="80">
                  <c:v>4148.5163999999995</c:v>
                </c:pt>
                <c:pt idx="81">
                  <c:v>14533.720800000001</c:v>
                </c:pt>
                <c:pt idx="82">
                  <c:v>10176.678600000001</c:v>
                </c:pt>
                <c:pt idx="83">
                  <c:v>16709.197</c:v>
                </c:pt>
                <c:pt idx="84">
                  <c:v>6236.4323999999997</c:v>
                </c:pt>
                <c:pt idx="85">
                  <c:v>4398.2556999999997</c:v>
                </c:pt>
                <c:pt idx="86">
                  <c:v>19409.775799999999</c:v>
                </c:pt>
                <c:pt idx="87">
                  <c:v>4310.8696</c:v>
                </c:pt>
                <c:pt idx="88">
                  <c:v>10957.4859</c:v>
                </c:pt>
                <c:pt idx="89">
                  <c:v>978.65430000000026</c:v>
                </c:pt>
                <c:pt idx="90">
                  <c:v>6503.0949999999993</c:v>
                </c:pt>
                <c:pt idx="91">
                  <c:v>16535.524599999997</c:v>
                </c:pt>
                <c:pt idx="92">
                  <c:v>13579.6288</c:v>
                </c:pt>
                <c:pt idx="93">
                  <c:v>506.43000000000006</c:v>
                </c:pt>
                <c:pt idx="94">
                  <c:v>17655.484799999998</c:v>
                </c:pt>
                <c:pt idx="95">
                  <c:v>9384.0776000000005</c:v>
                </c:pt>
                <c:pt idx="96">
                  <c:v>9777.8773999999994</c:v>
                </c:pt>
                <c:pt idx="97">
                  <c:v>4980.5411999999997</c:v>
                </c:pt>
                <c:pt idx="98">
                  <c:v>5489.3285999999998</c:v>
                </c:pt>
                <c:pt idx="99">
                  <c:v>14149.832200000001</c:v>
                </c:pt>
                <c:pt idx="100">
                  <c:v>24718.834599999998</c:v>
                </c:pt>
                <c:pt idx="101">
                  <c:v>17337.828600000001</c:v>
                </c:pt>
                <c:pt idx="102">
                  <c:v>9095.1893999999993</c:v>
                </c:pt>
                <c:pt idx="103">
                  <c:v>11179.888799999999</c:v>
                </c:pt>
                <c:pt idx="104">
                  <c:v>35770.084800000004</c:v>
                </c:pt>
                <c:pt idx="105">
                  <c:v>21803.528199999997</c:v>
                </c:pt>
                <c:pt idx="106">
                  <c:v>15161.209200000001</c:v>
                </c:pt>
                <c:pt idx="107">
                  <c:v>4489.8512000000001</c:v>
                </c:pt>
                <c:pt idx="108">
                  <c:v>5172.3178000000007</c:v>
                </c:pt>
                <c:pt idx="109">
                  <c:v>5664.9588000000003</c:v>
                </c:pt>
                <c:pt idx="110">
                  <c:v>5509.1399999999994</c:v>
                </c:pt>
                <c:pt idx="111">
                  <c:v>13842.752400000001</c:v>
                </c:pt>
                <c:pt idx="112">
                  <c:v>16141.180500000002</c:v>
                </c:pt>
                <c:pt idx="113">
                  <c:v>17089.456899999997</c:v>
                </c:pt>
                <c:pt idx="114">
                  <c:v>12150.391200000002</c:v>
                </c:pt>
                <c:pt idx="115">
                  <c:v>22130.3521</c:v>
                </c:pt>
                <c:pt idx="116">
                  <c:v>13026.000700000001</c:v>
                </c:pt>
                <c:pt idx="117">
                  <c:v>8402.0046000000002</c:v>
                </c:pt>
                <c:pt idx="118">
                  <c:v>22365.939200000001</c:v>
                </c:pt>
                <c:pt idx="119">
                  <c:v>15038.1111</c:v>
                </c:pt>
                <c:pt idx="120">
                  <c:v>21550.820400000001</c:v>
                </c:pt>
                <c:pt idx="121">
                  <c:v>2060.8559999999998</c:v>
                </c:pt>
                <c:pt idx="122">
                  <c:v>4088.1495999999997</c:v>
                </c:pt>
                <c:pt idx="123">
                  <c:v>13081.280899999998</c:v>
                </c:pt>
                <c:pt idx="124">
                  <c:v>10200.575399999998</c:v>
                </c:pt>
                <c:pt idx="125">
                  <c:v>1855.7279999999998</c:v>
                </c:pt>
                <c:pt idx="126">
                  <c:v>9944.525999999998</c:v>
                </c:pt>
                <c:pt idx="127">
                  <c:v>15377.918799999999</c:v>
                </c:pt>
                <c:pt idx="128">
                  <c:v>11825.0244</c:v>
                </c:pt>
                <c:pt idx="129">
                  <c:v>19532.121599999999</c:v>
                </c:pt>
                <c:pt idx="130">
                  <c:v>7819.0745000000006</c:v>
                </c:pt>
                <c:pt idx="131">
                  <c:v>11468.0278</c:v>
                </c:pt>
                <c:pt idx="132">
                  <c:v>8781.0578000000005</c:v>
                </c:pt>
                <c:pt idx="133">
                  <c:v>5357.6777999999995</c:v>
                </c:pt>
                <c:pt idx="134">
                  <c:v>15920.633999999998</c:v>
                </c:pt>
                <c:pt idx="135">
                  <c:v>19343.772400000002</c:v>
                </c:pt>
                <c:pt idx="136">
                  <c:v>1299.8240000000001</c:v>
                </c:pt>
                <c:pt idx="137">
                  <c:v>9271.5523999999987</c:v>
                </c:pt>
                <c:pt idx="138">
                  <c:v>17038.463</c:v>
                </c:pt>
                <c:pt idx="139">
                  <c:v>40665.111000000004</c:v>
                </c:pt>
                <c:pt idx="140">
                  <c:v>11742.199199999999</c:v>
                </c:pt>
                <c:pt idx="141">
                  <c:v>19031.150300000001</c:v>
                </c:pt>
                <c:pt idx="142">
                  <c:v>30201.355599999999</c:v>
                </c:pt>
                <c:pt idx="143">
                  <c:v>9255.3325999999997</c:v>
                </c:pt>
                <c:pt idx="144">
                  <c:v>30933.977299999999</c:v>
                </c:pt>
                <c:pt idx="145">
                  <c:v>2010.87</c:v>
                </c:pt>
                <c:pt idx="146">
                  <c:v>11755.668900000001</c:v>
                </c:pt>
                <c:pt idx="147">
                  <c:v>25396.512499999997</c:v>
                </c:pt>
                <c:pt idx="148">
                  <c:v>24559.259600000001</c:v>
                </c:pt>
                <c:pt idx="149">
                  <c:v>22091.425500000001</c:v>
                </c:pt>
                <c:pt idx="150">
                  <c:v>36010.858700000004</c:v>
                </c:pt>
                <c:pt idx="151">
                  <c:v>9223.6395000000011</c:v>
                </c:pt>
                <c:pt idx="152">
                  <c:v>5376.5410000000002</c:v>
                </c:pt>
                <c:pt idx="153">
                  <c:v>8727.9649000000009</c:v>
                </c:pt>
                <c:pt idx="154">
                  <c:v>10988.9593</c:v>
                </c:pt>
                <c:pt idx="155">
                  <c:v>25626.772799999999</c:v>
                </c:pt>
                <c:pt idx="156">
                  <c:v>24838.665800000002</c:v>
                </c:pt>
                <c:pt idx="157">
                  <c:v>4294.2359999999999</c:v>
                </c:pt>
                <c:pt idx="158">
                  <c:v>13101.5802</c:v>
                </c:pt>
                <c:pt idx="159">
                  <c:v>9162.8590000000004</c:v>
                </c:pt>
                <c:pt idx="160">
                  <c:v>13005.605</c:v>
                </c:pt>
                <c:pt idx="161">
                  <c:v>10824.290399999998</c:v>
                </c:pt>
                <c:pt idx="162">
                  <c:v>26484.814400000003</c:v>
                </c:pt>
                <c:pt idx="163">
                  <c:v>29009.2732</c:v>
                </c:pt>
                <c:pt idx="164">
                  <c:v>20526.886599999998</c:v>
                </c:pt>
                <c:pt idx="165">
                  <c:v>3430.3730999999998</c:v>
                </c:pt>
                <c:pt idx="166">
                  <c:v>14020.826800000001</c:v>
                </c:pt>
                <c:pt idx="167">
                  <c:v>36256.305199999995</c:v>
                </c:pt>
                <c:pt idx="168">
                  <c:v>5674.6679999999997</c:v>
                </c:pt>
                <c:pt idx="169">
                  <c:v>13797.2376</c:v>
                </c:pt>
                <c:pt idx="170">
                  <c:v>7220.1140000000005</c:v>
                </c:pt>
                <c:pt idx="171">
                  <c:v>21278.576100000006</c:v>
                </c:pt>
                <c:pt idx="172">
                  <c:v>22691.303</c:v>
                </c:pt>
                <c:pt idx="173">
                  <c:v>15397.9964</c:v>
                </c:pt>
                <c:pt idx="174">
                  <c:v>12967.0964</c:v>
                </c:pt>
                <c:pt idx="175">
                  <c:v>12324.927000000001</c:v>
                </c:pt>
                <c:pt idx="176">
                  <c:v>12434.661700000001</c:v>
                </c:pt>
                <c:pt idx="177">
                  <c:v>15963.355399999999</c:v>
                </c:pt>
                <c:pt idx="178">
                  <c:v>13731.877</c:v>
                </c:pt>
                <c:pt idx="179">
                  <c:v>9165.3017999999993</c:v>
                </c:pt>
                <c:pt idx="180">
                  <c:v>21214.856799999998</c:v>
                </c:pt>
                <c:pt idx="181">
                  <c:v>12212.130999999999</c:v>
                </c:pt>
                <c:pt idx="182">
                  <c:v>48103.244999999995</c:v>
                </c:pt>
                <c:pt idx="183">
                  <c:v>6698.3819999999996</c:v>
                </c:pt>
                <c:pt idx="184">
                  <c:v>8519.0355</c:v>
                </c:pt>
                <c:pt idx="185">
                  <c:v>6635.3968999999997</c:v>
                </c:pt>
                <c:pt idx="186">
                  <c:v>11128.591</c:v>
                </c:pt>
                <c:pt idx="187">
                  <c:v>20472.870599999995</c:v>
                </c:pt>
                <c:pt idx="188">
                  <c:v>6806.9054999999998</c:v>
                </c:pt>
                <c:pt idx="189">
                  <c:v>16022.368</c:v>
                </c:pt>
                <c:pt idx="190">
                  <c:v>7081.9699999999993</c:v>
                </c:pt>
                <c:pt idx="191">
                  <c:v>3191.6452000000004</c:v>
                </c:pt>
                <c:pt idx="192">
                  <c:v>17142.152499999997</c:v>
                </c:pt>
                <c:pt idx="193">
                  <c:v>13513.289200000003</c:v>
                </c:pt>
                <c:pt idx="194">
                  <c:v>15965.994199999999</c:v>
                </c:pt>
                <c:pt idx="195">
                  <c:v>25627.634099999996</c:v>
                </c:pt>
                <c:pt idx="196">
                  <c:v>8189.72</c:v>
                </c:pt>
                <c:pt idx="197">
                  <c:v>13053.393699999999</c:v>
                </c:pt>
                <c:pt idx="198">
                  <c:v>14674.886</c:v>
                </c:pt>
                <c:pt idx="199">
                  <c:v>16938.409</c:v>
                </c:pt>
                <c:pt idx="200">
                  <c:v>6331.0704999999998</c:v>
                </c:pt>
                <c:pt idx="201">
                  <c:v>16949.795099999999</c:v>
                </c:pt>
                <c:pt idx="202">
                  <c:v>16614.868999999999</c:v>
                </c:pt>
                <c:pt idx="203">
                  <c:v>15635.727000000001</c:v>
                </c:pt>
                <c:pt idx="204">
                  <c:v>16860.7925</c:v>
                </c:pt>
                <c:pt idx="205">
                  <c:v>6345.6633000000002</c:v>
                </c:pt>
                <c:pt idx="206">
                  <c:v>17986.731600000006</c:v>
                </c:pt>
                <c:pt idx="207">
                  <c:v>2887.0176000000001</c:v>
                </c:pt>
                <c:pt idx="208">
                  <c:v>2909.7208000000005</c:v>
                </c:pt>
                <c:pt idx="209">
                  <c:v>1397.4656</c:v>
                </c:pt>
                <c:pt idx="210">
                  <c:v>4656.6815999999999</c:v>
                </c:pt>
                <c:pt idx="211">
                  <c:v>17971.400599999997</c:v>
                </c:pt>
                <c:pt idx="212">
                  <c:v>5843.6459999999997</c:v>
                </c:pt>
                <c:pt idx="213">
                  <c:v>5290.0099999999993</c:v>
                </c:pt>
                <c:pt idx="214">
                  <c:v>16788.492000000002</c:v>
                </c:pt>
                <c:pt idx="215">
                  <c:v>13758.2472</c:v>
                </c:pt>
                <c:pt idx="216">
                  <c:v>17094.092400000001</c:v>
                </c:pt>
                <c:pt idx="217">
                  <c:v>11765.710500000001</c:v>
                </c:pt>
                <c:pt idx="218">
                  <c:v>19564.952100000002</c:v>
                </c:pt>
                <c:pt idx="219">
                  <c:v>9018.7021999999997</c:v>
                </c:pt>
                <c:pt idx="220">
                  <c:v>24579.5347</c:v>
                </c:pt>
                <c:pt idx="221">
                  <c:v>12069.8472</c:v>
                </c:pt>
                <c:pt idx="222">
                  <c:v>18117.5481</c:v>
                </c:pt>
                <c:pt idx="223">
                  <c:v>12605.176000000001</c:v>
                </c:pt>
                <c:pt idx="224">
                  <c:v>7471.7445000000007</c:v>
                </c:pt>
                <c:pt idx="225">
                  <c:v>12585.179900000001</c:v>
                </c:pt>
                <c:pt idx="226">
                  <c:v>14858.326800000001</c:v>
                </c:pt>
                <c:pt idx="227">
                  <c:v>27622.437899999997</c:v>
                </c:pt>
                <c:pt idx="228">
                  <c:v>10515.2179</c:v>
                </c:pt>
                <c:pt idx="229">
                  <c:v>21572.292499999996</c:v>
                </c:pt>
                <c:pt idx="230">
                  <c:v>2431.2380000000003</c:v>
                </c:pt>
                <c:pt idx="231">
                  <c:v>14728.651999999998</c:v>
                </c:pt>
                <c:pt idx="232">
                  <c:v>15129.417000000001</c:v>
                </c:pt>
                <c:pt idx="233">
                  <c:v>8262.9602999999988</c:v>
                </c:pt>
                <c:pt idx="234">
                  <c:v>10898.685600000001</c:v>
                </c:pt>
                <c:pt idx="235">
                  <c:v>6768.883600000001</c:v>
                </c:pt>
                <c:pt idx="236">
                  <c:v>4127.1234000000004</c:v>
                </c:pt>
                <c:pt idx="237">
                  <c:v>2023.7360000000001</c:v>
                </c:pt>
                <c:pt idx="238">
                  <c:v>22100.180500000002</c:v>
                </c:pt>
                <c:pt idx="239">
                  <c:v>15005.991599999999</c:v>
                </c:pt>
                <c:pt idx="240">
                  <c:v>2704.4875000000002</c:v>
                </c:pt>
                <c:pt idx="241">
                  <c:v>10104.766</c:v>
                </c:pt>
              </c:numCache>
            </c:numRef>
          </c:val>
          <c:extLst>
            <c:ext xmlns:c16="http://schemas.microsoft.com/office/drawing/2014/chart" uri="{C3380CC4-5D6E-409C-BE32-E72D297353CC}">
              <c16:uniqueId val="{00000000-9648-4DF8-A28E-A3AEA03D3BF3}"/>
            </c:ext>
          </c:extLst>
        </c:ser>
        <c:ser>
          <c:idx val="1"/>
          <c:order val="1"/>
          <c:tx>
            <c:strRef>
              <c:f>Sheet3!$Q$30</c:f>
              <c:strCache>
                <c:ptCount val="1"/>
                <c:pt idx="0">
                  <c:v>Sum of Total Sale</c:v>
                </c:pt>
              </c:strCache>
            </c:strRef>
          </c:tx>
          <c:spPr>
            <a:gradFill rotWithShape="1">
              <a:gsLst>
                <a:gs pos="0">
                  <a:schemeClr val="accent1">
                    <a:shade val="76000"/>
                    <a:tint val="97000"/>
                    <a:satMod val="100000"/>
                    <a:lumMod val="102000"/>
                  </a:schemeClr>
                </a:gs>
                <a:gs pos="50000">
                  <a:schemeClr val="accent1">
                    <a:shade val="76000"/>
                    <a:shade val="100000"/>
                    <a:satMod val="100000"/>
                    <a:lumMod val="100000"/>
                  </a:schemeClr>
                </a:gs>
                <a:gs pos="100000">
                  <a:schemeClr val="accent1">
                    <a:shade val="76000"/>
                    <a:shade val="80000"/>
                    <a:satMod val="100000"/>
                    <a:lumMod val="99000"/>
                  </a:schemeClr>
                </a:gs>
              </a:gsLst>
              <a:lin ang="2700000" scaled="0"/>
            </a:gradFill>
            <a:ln>
              <a:noFill/>
            </a:ln>
            <a:effectLst/>
          </c:spPr>
          <c:invertIfNegative val="0"/>
          <c:cat>
            <c:strRef>
              <c:f>Sheet3!$O$31:$O$273</c:f>
              <c:strCache>
                <c:ptCount val="242"/>
                <c:pt idx="0">
                  <c:v>Afghanistan</c:v>
                </c:pt>
                <c:pt idx="1">
                  <c:v>Albania</c:v>
                </c:pt>
                <c:pt idx="2">
                  <c:v>Algeria</c:v>
                </c:pt>
                <c:pt idx="3">
                  <c:v>American Samoa</c:v>
                </c:pt>
                <c:pt idx="4">
                  <c:v>Andorra</c:v>
                </c:pt>
                <c:pt idx="5">
                  <c:v>Angola</c:v>
                </c:pt>
                <c:pt idx="6">
                  <c:v>Anguilla</c:v>
                </c:pt>
                <c:pt idx="7">
                  <c:v>Antarctica (the territory South of 60 deg S)</c:v>
                </c:pt>
                <c:pt idx="8">
                  <c:v>Antigua and Barbuda</c:v>
                </c:pt>
                <c:pt idx="9">
                  <c:v>Argentina</c:v>
                </c:pt>
                <c:pt idx="10">
                  <c:v>Armenia</c:v>
                </c:pt>
                <c:pt idx="11">
                  <c:v>Aruba</c:v>
                </c:pt>
                <c:pt idx="12">
                  <c:v>Australia</c:v>
                </c:pt>
                <c:pt idx="13">
                  <c:v>Austria</c:v>
                </c:pt>
                <c:pt idx="14">
                  <c:v>Azerbaijan</c:v>
                </c:pt>
                <c:pt idx="15">
                  <c:v>Bahamas</c:v>
                </c:pt>
                <c:pt idx="16">
                  <c:v>Bahrain</c:v>
                </c:pt>
                <c:pt idx="17">
                  <c:v>Bangladesh</c:v>
                </c:pt>
                <c:pt idx="18">
                  <c:v>Barbados</c:v>
                </c:pt>
                <c:pt idx="19">
                  <c:v>Belarus</c:v>
                </c:pt>
                <c:pt idx="20">
                  <c:v>Belgium</c:v>
                </c:pt>
                <c:pt idx="21">
                  <c:v>Belize</c:v>
                </c:pt>
                <c:pt idx="22">
                  <c:v>Benin</c:v>
                </c:pt>
                <c:pt idx="23">
                  <c:v>Bermuda</c:v>
                </c:pt>
                <c:pt idx="24">
                  <c:v>Bhutan</c:v>
                </c:pt>
                <c:pt idx="25">
                  <c:v>Bolivia</c:v>
                </c:pt>
                <c:pt idx="26">
                  <c:v>Bosnia and Herzegovina</c:v>
                </c:pt>
                <c:pt idx="27">
                  <c:v>Botswana</c:v>
                </c:pt>
                <c:pt idx="28">
                  <c:v>Bouvet Island (Bouvetoya)</c:v>
                </c:pt>
                <c:pt idx="29">
                  <c:v>Brazil</c:v>
                </c:pt>
                <c:pt idx="30">
                  <c:v>British Indian Ocean Territory (Chagos Archipelago)</c:v>
                </c:pt>
                <c:pt idx="31">
                  <c:v>British Virgin Islands</c:v>
                </c:pt>
                <c:pt idx="32">
                  <c:v>Brunei Darussalam</c:v>
                </c:pt>
                <c:pt idx="33">
                  <c:v>Bulgaria</c:v>
                </c:pt>
                <c:pt idx="34">
                  <c:v>Burkina Faso</c:v>
                </c:pt>
                <c:pt idx="35">
                  <c:v>Burundi</c:v>
                </c:pt>
                <c:pt idx="36">
                  <c:v>Cambodia</c:v>
                </c:pt>
                <c:pt idx="37">
                  <c:v>Cameroon</c:v>
                </c:pt>
                <c:pt idx="38">
                  <c:v>Canada</c:v>
                </c:pt>
                <c:pt idx="39">
                  <c:v>Cape Verde</c:v>
                </c:pt>
                <c:pt idx="40">
                  <c:v>Cayman Islands</c:v>
                </c:pt>
                <c:pt idx="41">
                  <c:v>Central African Republic</c:v>
                </c:pt>
                <c:pt idx="42">
                  <c:v>Chad</c:v>
                </c:pt>
                <c:pt idx="43">
                  <c:v>Chile</c:v>
                </c:pt>
                <c:pt idx="44">
                  <c:v>China</c:v>
                </c:pt>
                <c:pt idx="45">
                  <c:v>Christmas Island</c:v>
                </c:pt>
                <c:pt idx="46">
                  <c:v>Cocos (Keeling) Islands</c:v>
                </c:pt>
                <c:pt idx="47">
                  <c:v>Colombia</c:v>
                </c:pt>
                <c:pt idx="48">
                  <c:v>Comoros</c:v>
                </c:pt>
                <c:pt idx="49">
                  <c:v>Congo</c:v>
                </c:pt>
                <c:pt idx="50">
                  <c:v>Cook Islands</c:v>
                </c:pt>
                <c:pt idx="51">
                  <c:v>Costa Rica</c:v>
                </c:pt>
                <c:pt idx="52">
                  <c:v>Cote d'Ivoire</c:v>
                </c:pt>
                <c:pt idx="53">
                  <c:v>Croatia</c:v>
                </c:pt>
                <c:pt idx="54">
                  <c:v>Cuba</c:v>
                </c:pt>
                <c:pt idx="55">
                  <c:v>Cyprus</c:v>
                </c:pt>
                <c:pt idx="56">
                  <c:v>Czech Republic</c:v>
                </c:pt>
                <c:pt idx="57">
                  <c:v>Denmark</c:v>
                </c:pt>
                <c:pt idx="58">
                  <c:v>Djibouti</c:v>
                </c:pt>
                <c:pt idx="59">
                  <c:v>Dominica</c:v>
                </c:pt>
                <c:pt idx="60">
                  <c:v>Dominican Republic</c:v>
                </c:pt>
                <c:pt idx="61">
                  <c:v>Ecuador</c:v>
                </c:pt>
                <c:pt idx="62">
                  <c:v>Egypt</c:v>
                </c:pt>
                <c:pt idx="63">
                  <c:v>El Salvador</c:v>
                </c:pt>
                <c:pt idx="64">
                  <c:v>Equatorial Guinea</c:v>
                </c:pt>
                <c:pt idx="65">
                  <c:v>Eritrea</c:v>
                </c:pt>
                <c:pt idx="66">
                  <c:v>Estonia</c:v>
                </c:pt>
                <c:pt idx="67">
                  <c:v>Ethiopia</c:v>
                </c:pt>
                <c:pt idx="68">
                  <c:v>Falkland Islands (Malvinas)</c:v>
                </c:pt>
                <c:pt idx="69">
                  <c:v>Faroe Islands</c:v>
                </c:pt>
                <c:pt idx="70">
                  <c:v>Fiji</c:v>
                </c:pt>
                <c:pt idx="71">
                  <c:v>Finland</c:v>
                </c:pt>
                <c:pt idx="72">
                  <c:v>France</c:v>
                </c:pt>
                <c:pt idx="73">
                  <c:v>French Guiana</c:v>
                </c:pt>
                <c:pt idx="74">
                  <c:v>French Polynesia</c:v>
                </c:pt>
                <c:pt idx="75">
                  <c:v>French Southern Territories</c:v>
                </c:pt>
                <c:pt idx="76">
                  <c:v>Gabon</c:v>
                </c:pt>
                <c:pt idx="77">
                  <c:v>Gambia</c:v>
                </c:pt>
                <c:pt idx="78">
                  <c:v>Georgia</c:v>
                </c:pt>
                <c:pt idx="79">
                  <c:v>Germany</c:v>
                </c:pt>
                <c:pt idx="80">
                  <c:v>Ghana</c:v>
                </c:pt>
                <c:pt idx="81">
                  <c:v>Gibraltar</c:v>
                </c:pt>
                <c:pt idx="82">
                  <c:v>Greece</c:v>
                </c:pt>
                <c:pt idx="83">
                  <c:v>Greenland</c:v>
                </c:pt>
                <c:pt idx="84">
                  <c:v>Grenada</c:v>
                </c:pt>
                <c:pt idx="85">
                  <c:v>Guadeloupe</c:v>
                </c:pt>
                <c:pt idx="86">
                  <c:v>Guam</c:v>
                </c:pt>
                <c:pt idx="87">
                  <c:v>Guatemala</c:v>
                </c:pt>
                <c:pt idx="88">
                  <c:v>Guernsey</c:v>
                </c:pt>
                <c:pt idx="89">
                  <c:v>Guinea</c:v>
                </c:pt>
                <c:pt idx="90">
                  <c:v>Guinea-Bissau</c:v>
                </c:pt>
                <c:pt idx="91">
                  <c:v>Guyana</c:v>
                </c:pt>
                <c:pt idx="92">
                  <c:v>Haiti</c:v>
                </c:pt>
                <c:pt idx="93">
                  <c:v>Heard Island and McDonald Islands</c:v>
                </c:pt>
                <c:pt idx="94">
                  <c:v>Holy See (Vatican City State)</c:v>
                </c:pt>
                <c:pt idx="95">
                  <c:v>Honduras</c:v>
                </c:pt>
                <c:pt idx="96">
                  <c:v>Hong Kong</c:v>
                </c:pt>
                <c:pt idx="97">
                  <c:v>Hungary</c:v>
                </c:pt>
                <c:pt idx="98">
                  <c:v>Iceland</c:v>
                </c:pt>
                <c:pt idx="99">
                  <c:v>India</c:v>
                </c:pt>
                <c:pt idx="100">
                  <c:v>Indonesia</c:v>
                </c:pt>
                <c:pt idx="101">
                  <c:v>Iran</c:v>
                </c:pt>
                <c:pt idx="102">
                  <c:v>Iraq</c:v>
                </c:pt>
                <c:pt idx="103">
                  <c:v>Ireland</c:v>
                </c:pt>
                <c:pt idx="104">
                  <c:v>Isle of Man</c:v>
                </c:pt>
                <c:pt idx="105">
                  <c:v>Israel</c:v>
                </c:pt>
                <c:pt idx="106">
                  <c:v>Italy</c:v>
                </c:pt>
                <c:pt idx="107">
                  <c:v>Jamaica</c:v>
                </c:pt>
                <c:pt idx="108">
                  <c:v>Japan</c:v>
                </c:pt>
                <c:pt idx="109">
                  <c:v>Jersey</c:v>
                </c:pt>
                <c:pt idx="110">
                  <c:v>Jordan</c:v>
                </c:pt>
                <c:pt idx="111">
                  <c:v>Kazakhstan</c:v>
                </c:pt>
                <c:pt idx="112">
                  <c:v>Kenya</c:v>
                </c:pt>
                <c:pt idx="113">
                  <c:v>Kiribati</c:v>
                </c:pt>
                <c:pt idx="114">
                  <c:v>Korea</c:v>
                </c:pt>
                <c:pt idx="115">
                  <c:v>Kuwait</c:v>
                </c:pt>
                <c:pt idx="116">
                  <c:v>Kyrgyz Republic</c:v>
                </c:pt>
                <c:pt idx="117">
                  <c:v>Lao People's Democratic Republic</c:v>
                </c:pt>
                <c:pt idx="118">
                  <c:v>Latvia</c:v>
                </c:pt>
                <c:pt idx="119">
                  <c:v>Lebanon</c:v>
                </c:pt>
                <c:pt idx="120">
                  <c:v>Lesotho</c:v>
                </c:pt>
                <c:pt idx="121">
                  <c:v>Liberia</c:v>
                </c:pt>
                <c:pt idx="122">
                  <c:v>Libyan Arab Jamahiriya</c:v>
                </c:pt>
                <c:pt idx="123">
                  <c:v>Liechtenstein</c:v>
                </c:pt>
                <c:pt idx="124">
                  <c:v>Lithuania</c:v>
                </c:pt>
                <c:pt idx="125">
                  <c:v>Luxembourg</c:v>
                </c:pt>
                <c:pt idx="126">
                  <c:v>Macao</c:v>
                </c:pt>
                <c:pt idx="127">
                  <c:v>Macedonia</c:v>
                </c:pt>
                <c:pt idx="128">
                  <c:v>Madagascar</c:v>
                </c:pt>
                <c:pt idx="129">
                  <c:v>Malawi</c:v>
                </c:pt>
                <c:pt idx="130">
                  <c:v>Malaysia</c:v>
                </c:pt>
                <c:pt idx="131">
                  <c:v>Maldives</c:v>
                </c:pt>
                <c:pt idx="132">
                  <c:v>Mali</c:v>
                </c:pt>
                <c:pt idx="133">
                  <c:v>Malta</c:v>
                </c:pt>
                <c:pt idx="134">
                  <c:v>Marshall Islands</c:v>
                </c:pt>
                <c:pt idx="135">
                  <c:v>Martinique</c:v>
                </c:pt>
                <c:pt idx="136">
                  <c:v>Mauritania</c:v>
                </c:pt>
                <c:pt idx="137">
                  <c:v>Mauritius</c:v>
                </c:pt>
                <c:pt idx="138">
                  <c:v>Mayotte</c:v>
                </c:pt>
                <c:pt idx="139">
                  <c:v>Mexico</c:v>
                </c:pt>
                <c:pt idx="140">
                  <c:v>Micronesia</c:v>
                </c:pt>
                <c:pt idx="141">
                  <c:v>Moldova</c:v>
                </c:pt>
                <c:pt idx="142">
                  <c:v>Monaco</c:v>
                </c:pt>
                <c:pt idx="143">
                  <c:v>Mongolia</c:v>
                </c:pt>
                <c:pt idx="144">
                  <c:v>Montenegro</c:v>
                </c:pt>
                <c:pt idx="145">
                  <c:v>Montserrat</c:v>
                </c:pt>
                <c:pt idx="146">
                  <c:v>Morocco</c:v>
                </c:pt>
                <c:pt idx="147">
                  <c:v>Mozambique</c:v>
                </c:pt>
                <c:pt idx="148">
                  <c:v>Myanmar</c:v>
                </c:pt>
                <c:pt idx="149">
                  <c:v>Namibia</c:v>
                </c:pt>
                <c:pt idx="150">
                  <c:v>Nauru</c:v>
                </c:pt>
                <c:pt idx="151">
                  <c:v>Nepal</c:v>
                </c:pt>
                <c:pt idx="152">
                  <c:v>Netherlands</c:v>
                </c:pt>
                <c:pt idx="153">
                  <c:v>Netherlands Antilles</c:v>
                </c:pt>
                <c:pt idx="154">
                  <c:v>New Caledonia</c:v>
                </c:pt>
                <c:pt idx="155">
                  <c:v>New Zealand</c:v>
                </c:pt>
                <c:pt idx="156">
                  <c:v>Nicaragua</c:v>
                </c:pt>
                <c:pt idx="157">
                  <c:v>Niger</c:v>
                </c:pt>
                <c:pt idx="158">
                  <c:v>Nigeria</c:v>
                </c:pt>
                <c:pt idx="159">
                  <c:v>Niue</c:v>
                </c:pt>
                <c:pt idx="160">
                  <c:v>Norfolk Island</c:v>
                </c:pt>
                <c:pt idx="161">
                  <c:v>Northern Mariana Islands</c:v>
                </c:pt>
                <c:pt idx="162">
                  <c:v>Norway</c:v>
                </c:pt>
                <c:pt idx="163">
                  <c:v>Oman</c:v>
                </c:pt>
                <c:pt idx="164">
                  <c:v>Pakistan</c:v>
                </c:pt>
                <c:pt idx="165">
                  <c:v>Palau</c:v>
                </c:pt>
                <c:pt idx="166">
                  <c:v>Palestinian Territory</c:v>
                </c:pt>
                <c:pt idx="167">
                  <c:v>Panama</c:v>
                </c:pt>
                <c:pt idx="168">
                  <c:v>Papua New Guinea</c:v>
                </c:pt>
                <c:pt idx="169">
                  <c:v>Paraguay</c:v>
                </c:pt>
                <c:pt idx="170">
                  <c:v>Peru</c:v>
                </c:pt>
                <c:pt idx="171">
                  <c:v>Philippines</c:v>
                </c:pt>
                <c:pt idx="172">
                  <c:v>Pitcairn Islands</c:v>
                </c:pt>
                <c:pt idx="173">
                  <c:v>Poland</c:v>
                </c:pt>
                <c:pt idx="174">
                  <c:v>Portugal</c:v>
                </c:pt>
                <c:pt idx="175">
                  <c:v>Puerto Rico</c:v>
                </c:pt>
                <c:pt idx="176">
                  <c:v>Qatar</c:v>
                </c:pt>
                <c:pt idx="177">
                  <c:v>Reunion</c:v>
                </c:pt>
                <c:pt idx="178">
                  <c:v>Romania</c:v>
                </c:pt>
                <c:pt idx="179">
                  <c:v>Russian Federation</c:v>
                </c:pt>
                <c:pt idx="180">
                  <c:v>Rwanda</c:v>
                </c:pt>
                <c:pt idx="181">
                  <c:v>Saint Barthelemy</c:v>
                </c:pt>
                <c:pt idx="182">
                  <c:v>Saint Helena</c:v>
                </c:pt>
                <c:pt idx="183">
                  <c:v>Saint Kitts and Nevis</c:v>
                </c:pt>
                <c:pt idx="184">
                  <c:v>Saint Lucia</c:v>
                </c:pt>
                <c:pt idx="185">
                  <c:v>Saint Martin</c:v>
                </c:pt>
                <c:pt idx="186">
                  <c:v>Saint Pierre and Miquelon</c:v>
                </c:pt>
                <c:pt idx="187">
                  <c:v>Saint Vincent and the Grenadines</c:v>
                </c:pt>
                <c:pt idx="188">
                  <c:v>Samoa</c:v>
                </c:pt>
                <c:pt idx="189">
                  <c:v>San Marino</c:v>
                </c:pt>
                <c:pt idx="190">
                  <c:v>Sao Tome and Principe</c:v>
                </c:pt>
                <c:pt idx="191">
                  <c:v>Saudi Arabia</c:v>
                </c:pt>
                <c:pt idx="192">
                  <c:v>Senegal</c:v>
                </c:pt>
                <c:pt idx="193">
                  <c:v>Serbia</c:v>
                </c:pt>
                <c:pt idx="194">
                  <c:v>Seychelles</c:v>
                </c:pt>
                <c:pt idx="195">
                  <c:v>Sierra Leone</c:v>
                </c:pt>
                <c:pt idx="196">
                  <c:v>Singapore</c:v>
                </c:pt>
                <c:pt idx="197">
                  <c:v>Slovakia (Slovak Republic)</c:v>
                </c:pt>
                <c:pt idx="198">
                  <c:v>Slovenia</c:v>
                </c:pt>
                <c:pt idx="199">
                  <c:v>Solomon Islands</c:v>
                </c:pt>
                <c:pt idx="200">
                  <c:v>Somalia</c:v>
                </c:pt>
                <c:pt idx="201">
                  <c:v>South Africa</c:v>
                </c:pt>
                <c:pt idx="202">
                  <c:v>South Georgia and the South Sandwich Islands</c:v>
                </c:pt>
                <c:pt idx="203">
                  <c:v>Spain</c:v>
                </c:pt>
                <c:pt idx="204">
                  <c:v>Sri Lanka</c:v>
                </c:pt>
                <c:pt idx="205">
                  <c:v>Sudan</c:v>
                </c:pt>
                <c:pt idx="206">
                  <c:v>Suriname</c:v>
                </c:pt>
                <c:pt idx="207">
                  <c:v>Svalbard &amp; Jan Mayen Islands</c:v>
                </c:pt>
                <c:pt idx="208">
                  <c:v>Swaziland</c:v>
                </c:pt>
                <c:pt idx="209">
                  <c:v>Sweden</c:v>
                </c:pt>
                <c:pt idx="210">
                  <c:v>Switzerland</c:v>
                </c:pt>
                <c:pt idx="211">
                  <c:v>Syrian Arab Republic</c:v>
                </c:pt>
                <c:pt idx="212">
                  <c:v>Taiwan</c:v>
                </c:pt>
                <c:pt idx="213">
                  <c:v>Tajikistan</c:v>
                </c:pt>
                <c:pt idx="214">
                  <c:v>Tanzania</c:v>
                </c:pt>
                <c:pt idx="215">
                  <c:v>Thailand</c:v>
                </c:pt>
                <c:pt idx="216">
                  <c:v>Timor-Leste</c:v>
                </c:pt>
                <c:pt idx="217">
                  <c:v>Togo</c:v>
                </c:pt>
                <c:pt idx="218">
                  <c:v>Tokelau</c:v>
                </c:pt>
                <c:pt idx="219">
                  <c:v>Trinidad and Tobago</c:v>
                </c:pt>
                <c:pt idx="220">
                  <c:v>Tunisia</c:v>
                </c:pt>
                <c:pt idx="221">
                  <c:v>Turkey</c:v>
                </c:pt>
                <c:pt idx="222">
                  <c:v>Turkmenistan</c:v>
                </c:pt>
                <c:pt idx="223">
                  <c:v>Turks and Caicos Islands</c:v>
                </c:pt>
                <c:pt idx="224">
                  <c:v>Tuvalu</c:v>
                </c:pt>
                <c:pt idx="225">
                  <c:v>Uganda</c:v>
                </c:pt>
                <c:pt idx="226">
                  <c:v>Ukraine</c:v>
                </c:pt>
                <c:pt idx="227">
                  <c:v>United Arab Emirates</c:v>
                </c:pt>
                <c:pt idx="228">
                  <c:v>United Kingdom</c:v>
                </c:pt>
                <c:pt idx="229">
                  <c:v>United States Minor Outlying Islands</c:v>
                </c:pt>
                <c:pt idx="230">
                  <c:v>United States of America</c:v>
                </c:pt>
                <c:pt idx="231">
                  <c:v>United States Virgin Islands</c:v>
                </c:pt>
                <c:pt idx="232">
                  <c:v>Uruguay</c:v>
                </c:pt>
                <c:pt idx="233">
                  <c:v>Uzbekistan</c:v>
                </c:pt>
                <c:pt idx="234">
                  <c:v>Vanuatu</c:v>
                </c:pt>
                <c:pt idx="235">
                  <c:v>Venezuela</c:v>
                </c:pt>
                <c:pt idx="236">
                  <c:v>Vietnam</c:v>
                </c:pt>
                <c:pt idx="237">
                  <c:v>Wallis and Futuna</c:v>
                </c:pt>
                <c:pt idx="238">
                  <c:v>Western Sahara</c:v>
                </c:pt>
                <c:pt idx="239">
                  <c:v>Yemen</c:v>
                </c:pt>
                <c:pt idx="240">
                  <c:v>Zambia</c:v>
                </c:pt>
                <c:pt idx="241">
                  <c:v>Zimbabwe</c:v>
                </c:pt>
              </c:strCache>
            </c:strRef>
          </c:cat>
          <c:val>
            <c:numRef>
              <c:f>Sheet3!$Q$31:$Q$273</c:f>
              <c:numCache>
                <c:formatCode>General</c:formatCode>
                <c:ptCount val="242"/>
                <c:pt idx="0">
                  <c:v>37109.199999999997</c:v>
                </c:pt>
                <c:pt idx="1">
                  <c:v>120130.69</c:v>
                </c:pt>
                <c:pt idx="2">
                  <c:v>66691.16</c:v>
                </c:pt>
                <c:pt idx="3">
                  <c:v>76732.009999999995</c:v>
                </c:pt>
                <c:pt idx="4">
                  <c:v>40595.300000000003</c:v>
                </c:pt>
                <c:pt idx="5">
                  <c:v>79668.58</c:v>
                </c:pt>
                <c:pt idx="6">
                  <c:v>23904.54</c:v>
                </c:pt>
                <c:pt idx="7">
                  <c:v>27781.699999999997</c:v>
                </c:pt>
                <c:pt idx="8">
                  <c:v>115610.49</c:v>
                </c:pt>
                <c:pt idx="9">
                  <c:v>32992.9</c:v>
                </c:pt>
                <c:pt idx="10">
                  <c:v>63845.599999999999</c:v>
                </c:pt>
                <c:pt idx="11">
                  <c:v>30528.45</c:v>
                </c:pt>
                <c:pt idx="12">
                  <c:v>40346.6</c:v>
                </c:pt>
                <c:pt idx="13">
                  <c:v>107293.29000000001</c:v>
                </c:pt>
                <c:pt idx="14">
                  <c:v>51660.95</c:v>
                </c:pt>
                <c:pt idx="15">
                  <c:v>68124.350000000006</c:v>
                </c:pt>
                <c:pt idx="16">
                  <c:v>12853.169999999998</c:v>
                </c:pt>
                <c:pt idx="17">
                  <c:v>96902.200000000012</c:v>
                </c:pt>
                <c:pt idx="18">
                  <c:v>1931.7</c:v>
                </c:pt>
                <c:pt idx="19">
                  <c:v>144042.87</c:v>
                </c:pt>
                <c:pt idx="20">
                  <c:v>51494.81</c:v>
                </c:pt>
                <c:pt idx="21">
                  <c:v>115260.18999999999</c:v>
                </c:pt>
                <c:pt idx="22">
                  <c:v>34468.300000000003</c:v>
                </c:pt>
                <c:pt idx="23">
                  <c:v>86269.340000000011</c:v>
                </c:pt>
                <c:pt idx="24">
                  <c:v>49332.83</c:v>
                </c:pt>
                <c:pt idx="25">
                  <c:v>74309.73</c:v>
                </c:pt>
                <c:pt idx="26">
                  <c:v>74806.100000000006</c:v>
                </c:pt>
                <c:pt idx="27">
                  <c:v>119425.42</c:v>
                </c:pt>
                <c:pt idx="28">
                  <c:v>58350.44</c:v>
                </c:pt>
                <c:pt idx="29">
                  <c:v>22043.040000000001</c:v>
                </c:pt>
                <c:pt idx="30">
                  <c:v>35766.950000000004</c:v>
                </c:pt>
                <c:pt idx="31">
                  <c:v>25108.62</c:v>
                </c:pt>
                <c:pt idx="32">
                  <c:v>38693.979999999996</c:v>
                </c:pt>
                <c:pt idx="33">
                  <c:v>73719.73000000001</c:v>
                </c:pt>
                <c:pt idx="34">
                  <c:v>45588.409999999996</c:v>
                </c:pt>
                <c:pt idx="35">
                  <c:v>85685.920000000013</c:v>
                </c:pt>
                <c:pt idx="36">
                  <c:v>24221.65</c:v>
                </c:pt>
                <c:pt idx="37">
                  <c:v>33930.99</c:v>
                </c:pt>
                <c:pt idx="38">
                  <c:v>55533</c:v>
                </c:pt>
                <c:pt idx="39">
                  <c:v>66082.06</c:v>
                </c:pt>
                <c:pt idx="40">
                  <c:v>83160.239999999991</c:v>
                </c:pt>
                <c:pt idx="41">
                  <c:v>16451.59</c:v>
                </c:pt>
                <c:pt idx="42">
                  <c:v>118458.95</c:v>
                </c:pt>
                <c:pt idx="43">
                  <c:v>46313.58</c:v>
                </c:pt>
                <c:pt idx="44">
                  <c:v>70837.05</c:v>
                </c:pt>
                <c:pt idx="45">
                  <c:v>62981.48</c:v>
                </c:pt>
                <c:pt idx="46">
                  <c:v>41194.26</c:v>
                </c:pt>
                <c:pt idx="47">
                  <c:v>40009.5</c:v>
                </c:pt>
                <c:pt idx="48">
                  <c:v>113710.99</c:v>
                </c:pt>
                <c:pt idx="49">
                  <c:v>100501.57</c:v>
                </c:pt>
                <c:pt idx="50">
                  <c:v>99683.34</c:v>
                </c:pt>
                <c:pt idx="51">
                  <c:v>30652.2</c:v>
                </c:pt>
                <c:pt idx="52">
                  <c:v>13720.14</c:v>
                </c:pt>
                <c:pt idx="53">
                  <c:v>51759.25</c:v>
                </c:pt>
                <c:pt idx="54">
                  <c:v>52519.73000000001</c:v>
                </c:pt>
                <c:pt idx="55">
                  <c:v>59817.19</c:v>
                </c:pt>
                <c:pt idx="56">
                  <c:v>166138.25</c:v>
                </c:pt>
                <c:pt idx="57">
                  <c:v>12365.36</c:v>
                </c:pt>
                <c:pt idx="58">
                  <c:v>45002.17</c:v>
                </c:pt>
                <c:pt idx="59">
                  <c:v>27173.91</c:v>
                </c:pt>
                <c:pt idx="60">
                  <c:v>13881.240000000002</c:v>
                </c:pt>
                <c:pt idx="61">
                  <c:v>74029.790000000008</c:v>
                </c:pt>
                <c:pt idx="62">
                  <c:v>98341.130000000019</c:v>
                </c:pt>
                <c:pt idx="63">
                  <c:v>118191.95</c:v>
                </c:pt>
                <c:pt idx="64">
                  <c:v>31666.92</c:v>
                </c:pt>
                <c:pt idx="65">
                  <c:v>56134.100000000006</c:v>
                </c:pt>
                <c:pt idx="66">
                  <c:v>126324.03</c:v>
                </c:pt>
                <c:pt idx="67">
                  <c:v>107024.76</c:v>
                </c:pt>
                <c:pt idx="68">
                  <c:v>35138.230000000003</c:v>
                </c:pt>
                <c:pt idx="69">
                  <c:v>78168.479999999996</c:v>
                </c:pt>
                <c:pt idx="70">
                  <c:v>25723.18</c:v>
                </c:pt>
                <c:pt idx="71">
                  <c:v>54998.759999999995</c:v>
                </c:pt>
                <c:pt idx="72">
                  <c:v>64167.749999999993</c:v>
                </c:pt>
                <c:pt idx="73">
                  <c:v>29333.82</c:v>
                </c:pt>
                <c:pt idx="74">
                  <c:v>17031.22</c:v>
                </c:pt>
                <c:pt idx="75">
                  <c:v>61779.57</c:v>
                </c:pt>
                <c:pt idx="76">
                  <c:v>19863.900000000001</c:v>
                </c:pt>
                <c:pt idx="77">
                  <c:v>55498.3</c:v>
                </c:pt>
                <c:pt idx="78">
                  <c:v>33794.51</c:v>
                </c:pt>
                <c:pt idx="79">
                  <c:v>36531.29</c:v>
                </c:pt>
                <c:pt idx="80">
                  <c:v>19124.68</c:v>
                </c:pt>
                <c:pt idx="81">
                  <c:v>79218.880000000005</c:v>
                </c:pt>
                <c:pt idx="82">
                  <c:v>57444.33</c:v>
                </c:pt>
                <c:pt idx="83">
                  <c:v>73410.299999999988</c:v>
                </c:pt>
                <c:pt idx="84">
                  <c:v>28210.920000000002</c:v>
                </c:pt>
                <c:pt idx="85">
                  <c:v>26568.39</c:v>
                </c:pt>
                <c:pt idx="86">
                  <c:v>88126.739999999991</c:v>
                </c:pt>
                <c:pt idx="87">
                  <c:v>26482.13</c:v>
                </c:pt>
                <c:pt idx="88">
                  <c:v>57988.91</c:v>
                </c:pt>
                <c:pt idx="89">
                  <c:v>5756.7900000000009</c:v>
                </c:pt>
                <c:pt idx="90">
                  <c:v>31566.240000000002</c:v>
                </c:pt>
                <c:pt idx="91">
                  <c:v>85721.79</c:v>
                </c:pt>
                <c:pt idx="92">
                  <c:v>58744.800000000003</c:v>
                </c:pt>
                <c:pt idx="93">
                  <c:v>2979</c:v>
                </c:pt>
                <c:pt idx="94">
                  <c:v>91811.319999999992</c:v>
                </c:pt>
                <c:pt idx="95">
                  <c:v>58465.69</c:v>
                </c:pt>
                <c:pt idx="96">
                  <c:v>52004.29</c:v>
                </c:pt>
                <c:pt idx="97">
                  <c:v>21238.3</c:v>
                </c:pt>
                <c:pt idx="98">
                  <c:v>29935.46</c:v>
                </c:pt>
                <c:pt idx="99">
                  <c:v>70841.31</c:v>
                </c:pt>
                <c:pt idx="100">
                  <c:v>113775.26000000001</c:v>
                </c:pt>
                <c:pt idx="101">
                  <c:v>83646.94</c:v>
                </c:pt>
                <c:pt idx="102">
                  <c:v>48078.79</c:v>
                </c:pt>
                <c:pt idx="103">
                  <c:v>52978.070000000007</c:v>
                </c:pt>
                <c:pt idx="104">
                  <c:v>171113.22</c:v>
                </c:pt>
                <c:pt idx="105">
                  <c:v>112404.83</c:v>
                </c:pt>
                <c:pt idx="106">
                  <c:v>77980.06</c:v>
                </c:pt>
                <c:pt idx="107">
                  <c:v>24886.239999999998</c:v>
                </c:pt>
                <c:pt idx="108">
                  <c:v>26828.960000000003</c:v>
                </c:pt>
                <c:pt idx="109">
                  <c:v>28894.48</c:v>
                </c:pt>
                <c:pt idx="110">
                  <c:v>27545.699999999997</c:v>
                </c:pt>
                <c:pt idx="111">
                  <c:v>75594.400000000009</c:v>
                </c:pt>
                <c:pt idx="112">
                  <c:v>85106.07</c:v>
                </c:pt>
                <c:pt idx="113">
                  <c:v>81852.7</c:v>
                </c:pt>
                <c:pt idx="114">
                  <c:v>59810.099999999991</c:v>
                </c:pt>
                <c:pt idx="115">
                  <c:v>118553.47</c:v>
                </c:pt>
                <c:pt idx="116">
                  <c:v>75300.650000000009</c:v>
                </c:pt>
                <c:pt idx="117">
                  <c:v>38558.079999999994</c:v>
                </c:pt>
                <c:pt idx="118">
                  <c:v>108579.75</c:v>
                </c:pt>
                <c:pt idx="119">
                  <c:v>68750.09</c:v>
                </c:pt>
                <c:pt idx="120">
                  <c:v>117345.8</c:v>
                </c:pt>
                <c:pt idx="121">
                  <c:v>11449.199999999999</c:v>
                </c:pt>
                <c:pt idx="122">
                  <c:v>19329.019999999997</c:v>
                </c:pt>
                <c:pt idx="123">
                  <c:v>68181.11</c:v>
                </c:pt>
                <c:pt idx="124">
                  <c:v>48788.189999999995</c:v>
                </c:pt>
                <c:pt idx="125">
                  <c:v>11598.3</c:v>
                </c:pt>
                <c:pt idx="126">
                  <c:v>59491.43</c:v>
                </c:pt>
                <c:pt idx="127">
                  <c:v>68025.959999999992</c:v>
                </c:pt>
                <c:pt idx="128">
                  <c:v>60279.219999999994</c:v>
                </c:pt>
                <c:pt idx="129">
                  <c:v>92088.48000000001</c:v>
                </c:pt>
                <c:pt idx="130">
                  <c:v>39059.769999999997</c:v>
                </c:pt>
                <c:pt idx="131">
                  <c:v>59418.85</c:v>
                </c:pt>
                <c:pt idx="132">
                  <c:v>54248.5</c:v>
                </c:pt>
                <c:pt idx="133">
                  <c:v>28907.260000000002</c:v>
                </c:pt>
                <c:pt idx="134">
                  <c:v>68370.600000000006</c:v>
                </c:pt>
                <c:pt idx="135">
                  <c:v>92856.639999999999</c:v>
                </c:pt>
                <c:pt idx="136">
                  <c:v>8312.9599999999991</c:v>
                </c:pt>
                <c:pt idx="137">
                  <c:v>48719.88</c:v>
                </c:pt>
                <c:pt idx="138">
                  <c:v>81056.320000000007</c:v>
                </c:pt>
                <c:pt idx="139">
                  <c:v>196655.45</c:v>
                </c:pt>
                <c:pt idx="140">
                  <c:v>51053.04</c:v>
                </c:pt>
                <c:pt idx="141">
                  <c:v>99771.59</c:v>
                </c:pt>
                <c:pt idx="142">
                  <c:v>143785.23000000001</c:v>
                </c:pt>
                <c:pt idx="143">
                  <c:v>55104.27</c:v>
                </c:pt>
                <c:pt idx="144">
                  <c:v>160377.51</c:v>
                </c:pt>
                <c:pt idx="145">
                  <c:v>10601.199999999999</c:v>
                </c:pt>
                <c:pt idx="146">
                  <c:v>57124.5</c:v>
                </c:pt>
                <c:pt idx="147">
                  <c:v>121820.77</c:v>
                </c:pt>
                <c:pt idx="148">
                  <c:v>110574.2</c:v>
                </c:pt>
                <c:pt idx="149">
                  <c:v>99573.180000000008</c:v>
                </c:pt>
                <c:pt idx="150">
                  <c:v>173554.99</c:v>
                </c:pt>
                <c:pt idx="151">
                  <c:v>44472.65</c:v>
                </c:pt>
                <c:pt idx="152">
                  <c:v>28128.25</c:v>
                </c:pt>
                <c:pt idx="153">
                  <c:v>40593.43</c:v>
                </c:pt>
                <c:pt idx="154">
                  <c:v>59571.89</c:v>
                </c:pt>
                <c:pt idx="155">
                  <c:v>133261.6</c:v>
                </c:pt>
                <c:pt idx="156">
                  <c:v>120679.26</c:v>
                </c:pt>
                <c:pt idx="157">
                  <c:v>23811.93</c:v>
                </c:pt>
                <c:pt idx="158">
                  <c:v>58656.23</c:v>
                </c:pt>
                <c:pt idx="159">
                  <c:v>47293.8</c:v>
                </c:pt>
                <c:pt idx="160">
                  <c:v>64699.490000000005</c:v>
                </c:pt>
                <c:pt idx="161">
                  <c:v>48118.02</c:v>
                </c:pt>
                <c:pt idx="162">
                  <c:v>119621.48000000001</c:v>
                </c:pt>
                <c:pt idx="163">
                  <c:v>145717.58000000002</c:v>
                </c:pt>
                <c:pt idx="164">
                  <c:v>90043.63</c:v>
                </c:pt>
                <c:pt idx="165">
                  <c:v>17453.099999999999</c:v>
                </c:pt>
                <c:pt idx="166">
                  <c:v>68625.13</c:v>
                </c:pt>
                <c:pt idx="167">
                  <c:v>187263.75</c:v>
                </c:pt>
                <c:pt idx="168">
                  <c:v>29559.919999999998</c:v>
                </c:pt>
                <c:pt idx="169">
                  <c:v>73400.01999999999</c:v>
                </c:pt>
                <c:pt idx="170">
                  <c:v>43484.47</c:v>
                </c:pt>
                <c:pt idx="171">
                  <c:v>118553.87000000001</c:v>
                </c:pt>
                <c:pt idx="172">
                  <c:v>109173.53</c:v>
                </c:pt>
                <c:pt idx="173">
                  <c:v>74051.31</c:v>
                </c:pt>
                <c:pt idx="174">
                  <c:v>59382.3</c:v>
                </c:pt>
                <c:pt idx="175">
                  <c:v>56165.78</c:v>
                </c:pt>
                <c:pt idx="176">
                  <c:v>57688.670000000006</c:v>
                </c:pt>
                <c:pt idx="177">
                  <c:v>74755.22</c:v>
                </c:pt>
                <c:pt idx="178">
                  <c:v>57995.619999999995</c:v>
                </c:pt>
                <c:pt idx="179">
                  <c:v>44157.08</c:v>
                </c:pt>
                <c:pt idx="180">
                  <c:v>94504.459999999992</c:v>
                </c:pt>
                <c:pt idx="181">
                  <c:v>58897.899999999994</c:v>
                </c:pt>
                <c:pt idx="182">
                  <c:v>231511.86</c:v>
                </c:pt>
                <c:pt idx="183">
                  <c:v>33491.909999999996</c:v>
                </c:pt>
                <c:pt idx="184">
                  <c:v>42169.79</c:v>
                </c:pt>
                <c:pt idx="185">
                  <c:v>36286.79</c:v>
                </c:pt>
                <c:pt idx="186">
                  <c:v>53185.5</c:v>
                </c:pt>
                <c:pt idx="187">
                  <c:v>106228.84</c:v>
                </c:pt>
                <c:pt idx="188">
                  <c:v>36199.54</c:v>
                </c:pt>
                <c:pt idx="189">
                  <c:v>83608.160000000003</c:v>
                </c:pt>
                <c:pt idx="190">
                  <c:v>30392.6</c:v>
                </c:pt>
                <c:pt idx="191">
                  <c:v>18682.97</c:v>
                </c:pt>
                <c:pt idx="192">
                  <c:v>90623.35</c:v>
                </c:pt>
                <c:pt idx="193">
                  <c:v>65670.640000000014</c:v>
                </c:pt>
                <c:pt idx="194">
                  <c:v>73889.69</c:v>
                </c:pt>
                <c:pt idx="195">
                  <c:v>127119.06999999999</c:v>
                </c:pt>
                <c:pt idx="196">
                  <c:v>47399.44</c:v>
                </c:pt>
                <c:pt idx="197">
                  <c:v>64430.6</c:v>
                </c:pt>
                <c:pt idx="198">
                  <c:v>80270.989999999991</c:v>
                </c:pt>
                <c:pt idx="199">
                  <c:v>78268.510000000009</c:v>
                </c:pt>
                <c:pt idx="200">
                  <c:v>34975.71</c:v>
                </c:pt>
                <c:pt idx="201">
                  <c:v>86211.25</c:v>
                </c:pt>
                <c:pt idx="202">
                  <c:v>75370.97</c:v>
                </c:pt>
                <c:pt idx="203">
                  <c:v>69482.100000000006</c:v>
                </c:pt>
                <c:pt idx="204">
                  <c:v>85985.680000000008</c:v>
                </c:pt>
                <c:pt idx="205">
                  <c:v>34197.81</c:v>
                </c:pt>
                <c:pt idx="206">
                  <c:v>85457.91</c:v>
                </c:pt>
                <c:pt idx="207">
                  <c:v>11823.119999999999</c:v>
                </c:pt>
                <c:pt idx="208">
                  <c:v>12650.960000000001</c:v>
                </c:pt>
                <c:pt idx="209">
                  <c:v>8734.16</c:v>
                </c:pt>
                <c:pt idx="210">
                  <c:v>28370.560000000001</c:v>
                </c:pt>
                <c:pt idx="211">
                  <c:v>110893.14</c:v>
                </c:pt>
                <c:pt idx="212">
                  <c:v>23465.16</c:v>
                </c:pt>
                <c:pt idx="213">
                  <c:v>21160.039999999997</c:v>
                </c:pt>
                <c:pt idx="214">
                  <c:v>83373.440000000002</c:v>
                </c:pt>
                <c:pt idx="215">
                  <c:v>62523.18</c:v>
                </c:pt>
                <c:pt idx="216">
                  <c:v>71486.850000000006</c:v>
                </c:pt>
                <c:pt idx="217">
                  <c:v>47457.53</c:v>
                </c:pt>
                <c:pt idx="218">
                  <c:v>79998.77</c:v>
                </c:pt>
                <c:pt idx="219">
                  <c:v>51260.06</c:v>
                </c:pt>
                <c:pt idx="220">
                  <c:v>108838.63</c:v>
                </c:pt>
                <c:pt idx="221">
                  <c:v>69310.489999999991</c:v>
                </c:pt>
                <c:pt idx="222">
                  <c:v>101276.86000000002</c:v>
                </c:pt>
                <c:pt idx="223">
                  <c:v>60904.240000000005</c:v>
                </c:pt>
                <c:pt idx="224">
                  <c:v>38270.69</c:v>
                </c:pt>
                <c:pt idx="225">
                  <c:v>70029.76999999999</c:v>
                </c:pt>
                <c:pt idx="226">
                  <c:v>74242.540000000008</c:v>
                </c:pt>
                <c:pt idx="227">
                  <c:v>149264.51999999999</c:v>
                </c:pt>
                <c:pt idx="228">
                  <c:v>46522.61</c:v>
                </c:pt>
                <c:pt idx="229">
                  <c:v>104101.66999999998</c:v>
                </c:pt>
                <c:pt idx="230">
                  <c:v>10570.6</c:v>
                </c:pt>
                <c:pt idx="231">
                  <c:v>82169</c:v>
                </c:pt>
                <c:pt idx="232">
                  <c:v>74127.23</c:v>
                </c:pt>
                <c:pt idx="233">
                  <c:v>53423.81</c:v>
                </c:pt>
                <c:pt idx="234">
                  <c:v>48800.4</c:v>
                </c:pt>
                <c:pt idx="235">
                  <c:v>42513.06</c:v>
                </c:pt>
                <c:pt idx="236">
                  <c:v>18511.940000000002</c:v>
                </c:pt>
                <c:pt idx="237">
                  <c:v>10118.68</c:v>
                </c:pt>
                <c:pt idx="238">
                  <c:v>123952.90999999997</c:v>
                </c:pt>
                <c:pt idx="239">
                  <c:v>78986.600000000006</c:v>
                </c:pt>
                <c:pt idx="240">
                  <c:v>15908.75</c:v>
                </c:pt>
                <c:pt idx="241">
                  <c:v>54898.96</c:v>
                </c:pt>
              </c:numCache>
            </c:numRef>
          </c:val>
          <c:extLst>
            <c:ext xmlns:c16="http://schemas.microsoft.com/office/drawing/2014/chart" uri="{C3380CC4-5D6E-409C-BE32-E72D297353CC}">
              <c16:uniqueId val="{00000001-9648-4DF8-A28E-A3AEA03D3BF3}"/>
            </c:ext>
          </c:extLst>
        </c:ser>
        <c:dLbls>
          <c:showLegendKey val="0"/>
          <c:showVal val="0"/>
          <c:showCatName val="0"/>
          <c:showSerName val="0"/>
          <c:showPercent val="0"/>
          <c:showBubbleSize val="0"/>
        </c:dLbls>
        <c:gapWidth val="100"/>
        <c:overlap val="-24"/>
        <c:axId val="784337007"/>
        <c:axId val="784332431"/>
      </c:barChart>
      <c:catAx>
        <c:axId val="7843370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84332431"/>
        <c:crosses val="autoZero"/>
        <c:auto val="1"/>
        <c:lblAlgn val="ctr"/>
        <c:lblOffset val="100"/>
        <c:noMultiLvlLbl val="0"/>
      </c:catAx>
      <c:valAx>
        <c:axId val="78433243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84337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[DashboardSales.Project#1.xlsx]Sheet3!profitbydate</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7000"/>
                  <a:satMod val="100000"/>
                  <a:lumMod val="102000"/>
                </a:schemeClr>
              </a:gs>
              <a:gs pos="50000">
                <a:schemeClr val="accent1">
                  <a:shade val="100000"/>
                  <a:satMod val="100000"/>
                  <a:lumMod val="100000"/>
                </a:schemeClr>
              </a:gs>
              <a:gs pos="100000">
                <a:schemeClr val="accent1">
                  <a:shade val="80000"/>
                  <a:satMod val="100000"/>
                  <a:lumMod val="99000"/>
                </a:schemeClr>
              </a:gs>
            </a:gsLst>
            <a:lin ang="27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Sheet3!$U$17</c:f>
              <c:strCache>
                <c:ptCount val="1"/>
                <c:pt idx="0">
                  <c:v>Total</c:v>
                </c:pt>
              </c:strCache>
            </c:strRef>
          </c:tx>
          <c:spPr>
            <a:gradFill rotWithShape="1">
              <a:gsLst>
                <a:gs pos="0">
                  <a:schemeClr val="accent1">
                    <a:tint val="97000"/>
                    <a:satMod val="100000"/>
                    <a:lumMod val="102000"/>
                  </a:schemeClr>
                </a:gs>
                <a:gs pos="50000">
                  <a:schemeClr val="accent1">
                    <a:shade val="100000"/>
                    <a:satMod val="100000"/>
                    <a:lumMod val="100000"/>
                  </a:schemeClr>
                </a:gs>
                <a:gs pos="100000">
                  <a:schemeClr val="accent1">
                    <a:shade val="80000"/>
                    <a:satMod val="100000"/>
                    <a:lumMod val="99000"/>
                  </a:schemeClr>
                </a:gs>
              </a:gsLst>
              <a:lin ang="2700000" scaled="0"/>
            </a:gradFill>
            <a:ln>
              <a:noFill/>
            </a:ln>
            <a:effectLst/>
          </c:spPr>
          <c:invertIfNegative val="0"/>
          <c:cat>
            <c:strRef>
              <c:f>Sheet3!$T$18:$T$30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Sheet3!$U$18:$U$30</c:f>
              <c:numCache>
                <c:formatCode>General</c:formatCode>
                <c:ptCount val="12"/>
                <c:pt idx="0">
                  <c:v>1726852.09</c:v>
                </c:pt>
                <c:pt idx="1">
                  <c:v>1021779.1299999999</c:v>
                </c:pt>
                <c:pt idx="2">
                  <c:v>1311013.2999999998</c:v>
                </c:pt>
                <c:pt idx="3">
                  <c:v>1148945.9699999997</c:v>
                </c:pt>
                <c:pt idx="4">
                  <c:v>1391908.2099999997</c:v>
                </c:pt>
                <c:pt idx="5">
                  <c:v>1305583.2399999995</c:v>
                </c:pt>
                <c:pt idx="6">
                  <c:v>1633192.0599999998</c:v>
                </c:pt>
                <c:pt idx="7">
                  <c:v>1073695.4900000005</c:v>
                </c:pt>
                <c:pt idx="8">
                  <c:v>1192849.4000000001</c:v>
                </c:pt>
                <c:pt idx="9">
                  <c:v>1310443.2700000003</c:v>
                </c:pt>
                <c:pt idx="10">
                  <c:v>1467999.7700000005</c:v>
                </c:pt>
                <c:pt idx="11">
                  <c:v>1048884.5400000003</c:v>
                </c:pt>
              </c:numCache>
            </c:numRef>
          </c:val>
          <c:extLst>
            <c:ext xmlns:c16="http://schemas.microsoft.com/office/drawing/2014/chart" uri="{C3380CC4-5D6E-409C-BE32-E72D297353CC}">
              <c16:uniqueId val="{00000000-944F-4695-90C1-A2911C694F52}"/>
            </c:ext>
          </c:extLst>
        </c:ser>
        <c:dLbls>
          <c:showLegendKey val="0"/>
          <c:showVal val="0"/>
          <c:showCatName val="0"/>
          <c:showSerName val="0"/>
          <c:showPercent val="0"/>
          <c:showBubbleSize val="0"/>
        </c:dLbls>
        <c:gapWidth val="100"/>
        <c:axId val="899707183"/>
        <c:axId val="899717583"/>
      </c:barChart>
      <c:catAx>
        <c:axId val="899707183"/>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99717583"/>
        <c:crosses val="autoZero"/>
        <c:auto val="1"/>
        <c:lblAlgn val="ctr"/>
        <c:lblOffset val="100"/>
        <c:noMultiLvlLbl val="0"/>
      </c:catAx>
      <c:valAx>
        <c:axId val="899717583"/>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99707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txData>
          <cx:v>SALES BY CUSTOMERS</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entury Gothic" panose="020B0502020202020204"/>
            </a:rPr>
            <a:t>SALES BY CUSTOMERS</a:t>
          </a:r>
        </a:p>
      </cx:txPr>
    </cx:title>
    <cx:plotArea>
      <cx:plotAreaRegion>
        <cx:series layoutId="waterfall" uniqueId="{7F7881FA-7E8B-4A45-A5EB-7A15629F2285}">
          <cx:dataId val="0"/>
          <cx:layoutPr>
            <cx:subtotals/>
          </cx:layoutPr>
        </cx:series>
      </cx:plotAreaRegion>
      <cx:axis id="0">
        <cx:catScaling gapWidth="1"/>
        <cx:tickLabels/>
      </cx:axis>
      <cx:axis id="1">
        <cx:valScaling/>
        <cx:maj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PROFIT BY CATEGORY</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entury Gothic" panose="020B0502020202020204"/>
            </a:rPr>
            <a:t>PROFIT BY CATEGORY</a:t>
          </a:r>
        </a:p>
      </cx:txPr>
    </cx:title>
    <cx:plotArea>
      <cx:plotAreaRegion>
        <cx:series layoutId="treemap" uniqueId="{59AD2A13-C985-4F70-ADE7-DBD588F0494D}">
          <cx:dataLabels pos="inEnd">
            <cx:visibility seriesName="0" categoryName="1" value="0"/>
          </cx:dataLabels>
          <cx:dataId val="0"/>
          <cx:layoutPr>
            <cx:parentLabelLayout val="banner"/>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1">
  <a:schemeClr val="accent1"/>
</cs:colorStyle>
</file>

<file path=xl/charts/colors4.xml><?xml version="1.0" encoding="utf-8"?>
<cs:colorStyle xmlns:cs="http://schemas.microsoft.com/office/drawing/2012/chartStyle" xmlns:a="http://schemas.openxmlformats.org/drawingml/2006/main" meth="withinLinearReversed" id="21">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99">
  <cs:axisTitle>
    <cs:lnRef idx="0"/>
    <cs:fillRef idx="0"/>
    <cs:effectRef idx="0"/>
    <cs:fontRef idx="minor">
      <a:schemeClr val="tx2"/>
    </cs:fontRef>
    <cs:defRPr sz="9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cs:chartArea>
  <cs:dataLabel>
    <cs:lnRef idx="0"/>
    <cs:fillRef idx="0"/>
    <cs:effectRef idx="0"/>
    <cs:fontRef idx="minor">
      <a:schemeClr val="tx2"/>
    </cs:fontRef>
    <cs:defRPr sz="900"/>
  </cs:dataLabel>
  <cs:dataLabelCallout>
    <cs:lnRef idx="0"/>
    <cs:fillRef idx="0"/>
    <cs:effectRef idx="0"/>
    <cs:fontRef idx="minor">
      <a:schemeClr val="dk1"/>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2"/>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cs:spPr>
  </cs:dataPoint>
  <cs:dataPoint3D>
    <cs:lnRef idx="0"/>
    <cs:fillRef idx="0">
      <cs:styleClr val="auto"/>
    </cs:fillRef>
    <cs:effectRef idx="0"/>
    <cs:fontRef idx="minor">
      <a:schemeClr val="tx2"/>
    </cs:fontRef>
    <cs:spPr>
      <a:solidFill>
        <a:schemeClr val="phClr"/>
      </a:solidFill>
    </cs:spPr>
  </cs:dataPoint3D>
  <cs:dataPointLine>
    <cs:lnRef idx="0">
      <cs:styleClr val="auto"/>
    </cs:lnRef>
    <cs:fillRef idx="0"/>
    <cs:effectRef idx="0"/>
    <cs:fontRef idx="minor">
      <a:schemeClr val="tx2"/>
    </cs:fontRef>
    <cs:spPr>
      <a:ln w="28575" cap="rnd">
        <a:solidFill>
          <a:schemeClr val="phClr"/>
        </a:solidFill>
        <a:round/>
      </a:ln>
    </cs:spPr>
  </cs:dataPointLine>
  <cs:dataPointMarker>
    <cs:lnRef idx="0"/>
    <cs:fillRef idx="0">
      <cs:styleClr val="auto"/>
    </cs:fillRef>
    <cs:effectRef idx="0"/>
    <cs:fontRef idx="minor">
      <a:schemeClr val="tx2"/>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2"/>
    </cs:fontRef>
    <cs:spPr>
      <a:ln w="2857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2"/>
    </cs:fontRef>
    <cs:defRPr sz="9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cs:seriesAxis>
  <cs:seriesLine>
    <cs:lnRef idx="0"/>
    <cs:fillRef idx="0"/>
    <cs:effectRef idx="0"/>
    <cs:fontRef idx="minor">
      <a:schemeClr val="tx2"/>
    </cs:fontRef>
    <cs:spPr>
      <a:ln w="9525" cap="flat">
        <a:solidFill>
          <a:srgbClr val="D9D9D9"/>
        </a:solidFill>
        <a:round/>
      </a:ln>
    </cs:spPr>
  </cs:seriesLine>
  <cs:title>
    <cs:lnRef idx="0"/>
    <cs:fillRef idx="0"/>
    <cs:effectRef idx="0"/>
    <cs:fontRef idx="minor">
      <a:schemeClr val="tx2"/>
    </cs:fontRef>
    <cs:defRPr sz="1600" b="1"/>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413">
  <cs:axisTitle>
    <cs:lnRef idx="0"/>
    <cs:fillRef idx="0"/>
    <cs:effectRef idx="0"/>
    <cs:fontRef idx="minor">
      <a:schemeClr val="tx2"/>
    </cs:fontRef>
    <cs:spPr>
      <a:solidFill>
        <a:schemeClr val="bg1">
          <a:lumMod val="65000"/>
        </a:schemeClr>
      </a:solidFill>
      <a:ln>
        <a:solidFill>
          <a:schemeClr val="bg1"/>
        </a:solidFill>
      </a:ln>
    </cs:spPr>
    <cs:defRPr sz="9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dk1"/>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2"/>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bg1"/>
        </a:solidFill>
      </a:ln>
    </cs:spPr>
  </cs:dataPoint>
  <cs:dataPoint3D>
    <cs:lnRef idx="0"/>
    <cs:fillRef idx="0">
      <cs:styleClr val="auto"/>
    </cs:fillRef>
    <cs:effectRef idx="0"/>
    <cs:fontRef idx="minor">
      <a:schemeClr val="tx2"/>
    </cs:fontRef>
    <cs:spPr>
      <a:solidFill>
        <a:schemeClr val="phClr"/>
      </a:solidFill>
    </cs:spPr>
  </cs:dataPoint3D>
  <cs:dataPointLine>
    <cs:lnRef idx="0">
      <cs:styleClr val="auto"/>
    </cs:lnRef>
    <cs:fillRef idx="0"/>
    <cs:effectRef idx="0"/>
    <cs:fontRef idx="minor">
      <a:schemeClr val="tx2"/>
    </cs:fontRef>
    <cs:spPr>
      <a:ln w="28575" cap="rnd">
        <a:solidFill>
          <a:schemeClr val="phClr"/>
        </a:solidFill>
        <a:round/>
      </a:ln>
    </cs:spPr>
  </cs:dataPointLine>
  <cs:dataPointMarker>
    <cs:lnRef idx="0"/>
    <cs:fillRef idx="0">
      <cs:styleClr val="auto"/>
    </cs:fillRef>
    <cs:effectRef idx="0"/>
    <cs:fontRef idx="minor">
      <a:schemeClr val="tx2"/>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2"/>
    </cs:fontRef>
    <cs:spPr>
      <a:ln w="2857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2"/>
    </cs:fontRef>
    <cs:defRPr sz="9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cs:seriesAxis>
  <cs:seriesLine>
    <cs:lnRef idx="0"/>
    <cs:fillRef idx="0"/>
    <cs:effectRef idx="0"/>
    <cs:fontRef idx="minor">
      <a:schemeClr val="tx2"/>
    </cs:fontRef>
    <cs:spPr>
      <a:ln w="9525" cap="flat">
        <a:solidFill>
          <a:srgbClr val="D9D9D9"/>
        </a:solidFill>
        <a:round/>
      </a:ln>
    </cs:spPr>
  </cs:seriesLine>
  <cs:title>
    <cs:lnRef idx="0"/>
    <cs:fillRef idx="0"/>
    <cs:effectRef idx="0"/>
    <cs:fontRef idx="minor">
      <a:schemeClr val="tx2"/>
    </cs:fontRef>
    <cs:defRPr sz="1600" b="1"/>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2.xml"/><Relationship Id="rId7" Type="http://schemas.openxmlformats.org/officeDocument/2006/relationships/image" Target="../media/image2.svg"/><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254000</xdr:colOff>
      <xdr:row>0</xdr:row>
      <xdr:rowOff>158750</xdr:rowOff>
    </xdr:from>
    <xdr:to>
      <xdr:col>10</xdr:col>
      <xdr:colOff>31750</xdr:colOff>
      <xdr:row>7</xdr:row>
      <xdr:rowOff>15875</xdr:rowOff>
    </xdr:to>
    <xdr:sp macro="" textlink="">
      <xdr:nvSpPr>
        <xdr:cNvPr id="23" name="Rectangle: Diagonal Corners Rounded 22">
          <a:extLst>
            <a:ext uri="{FF2B5EF4-FFF2-40B4-BE49-F238E27FC236}">
              <a16:creationId xmlns:a16="http://schemas.microsoft.com/office/drawing/2014/main" id="{C61D5F32-A41F-44F3-BFB6-44E6D5DC490B}"/>
            </a:ext>
          </a:extLst>
        </xdr:cNvPr>
        <xdr:cNvSpPr/>
      </xdr:nvSpPr>
      <xdr:spPr>
        <a:xfrm>
          <a:off x="2063750" y="158750"/>
          <a:ext cx="4000500" cy="1190625"/>
        </a:xfrm>
        <a:prstGeom prst="round2Diag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142875</xdr:colOff>
      <xdr:row>1</xdr:row>
      <xdr:rowOff>47625</xdr:rowOff>
    </xdr:from>
    <xdr:to>
      <xdr:col>9</xdr:col>
      <xdr:colOff>492125</xdr:colOff>
      <xdr:row>7</xdr:row>
      <xdr:rowOff>47625</xdr:rowOff>
    </xdr:to>
    <xdr:sp macro="" textlink="">
      <xdr:nvSpPr>
        <xdr:cNvPr id="22" name="Rectangle: Diagonal Corners Rounded 21">
          <a:extLst>
            <a:ext uri="{FF2B5EF4-FFF2-40B4-BE49-F238E27FC236}">
              <a16:creationId xmlns:a16="http://schemas.microsoft.com/office/drawing/2014/main" id="{18E0D253-1089-47F2-BB91-1A5224FAC724}"/>
            </a:ext>
          </a:extLst>
        </xdr:cNvPr>
        <xdr:cNvSpPr/>
      </xdr:nvSpPr>
      <xdr:spPr>
        <a:xfrm>
          <a:off x="1952625" y="238125"/>
          <a:ext cx="3968750" cy="1143000"/>
        </a:xfrm>
        <a:prstGeom prst="round2Diag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0</xdr:rowOff>
    </xdr:from>
    <xdr:to>
      <xdr:col>21</xdr:col>
      <xdr:colOff>250010</xdr:colOff>
      <xdr:row>62</xdr:row>
      <xdr:rowOff>167369</xdr:rowOff>
    </xdr:to>
    <xdr:sp macro="" textlink="">
      <xdr:nvSpPr>
        <xdr:cNvPr id="2" name="Rectangle: Rounded Corners 1">
          <a:extLst>
            <a:ext uri="{FF2B5EF4-FFF2-40B4-BE49-F238E27FC236}">
              <a16:creationId xmlns:a16="http://schemas.microsoft.com/office/drawing/2014/main" id="{AF26818A-BA20-4AC1-8854-5315EF438D28}"/>
            </a:ext>
          </a:extLst>
        </xdr:cNvPr>
        <xdr:cNvSpPr/>
      </xdr:nvSpPr>
      <xdr:spPr>
        <a:xfrm>
          <a:off x="0" y="0"/>
          <a:ext cx="12918260" cy="11978369"/>
        </a:xfrm>
        <a:prstGeom prst="roundRect">
          <a:avLst>
            <a:gd name="adj" fmla="val 0"/>
          </a:avLst>
        </a:prstGeom>
        <a:solidFill>
          <a:schemeClr val="bg1"/>
        </a:solidFill>
        <a:ln>
          <a:solidFill>
            <a:schemeClr val="accent1">
              <a:lumMod val="40000"/>
              <a:lumOff val="60000"/>
            </a:schemeClr>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7620</xdr:colOff>
      <xdr:row>8</xdr:row>
      <xdr:rowOff>78195</xdr:rowOff>
    </xdr:from>
    <xdr:to>
      <xdr:col>5</xdr:col>
      <xdr:colOff>239848</xdr:colOff>
      <xdr:row>13</xdr:row>
      <xdr:rowOff>73115</xdr:rowOff>
    </xdr:to>
    <mc:AlternateContent xmlns:mc="http://schemas.openxmlformats.org/markup-compatibility/2006" xmlns:a14="http://schemas.microsoft.com/office/drawing/2010/main">
      <mc:Choice Requires="a14">
        <xdr:graphicFrame macro="">
          <xdr:nvGraphicFramePr>
            <xdr:cNvPr id="3" name="Years">
              <a:extLst>
                <a:ext uri="{FF2B5EF4-FFF2-40B4-BE49-F238E27FC236}">
                  <a16:creationId xmlns:a16="http://schemas.microsoft.com/office/drawing/2014/main" id="{CACE707B-67F9-411B-8A29-05413C0AC0C9}"/>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7620" y="1602195"/>
              <a:ext cx="3248478" cy="947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248192</xdr:colOff>
      <xdr:row>8</xdr:row>
      <xdr:rowOff>95069</xdr:rowOff>
    </xdr:from>
    <xdr:to>
      <xdr:col>11</xdr:col>
      <xdr:colOff>342353</xdr:colOff>
      <xdr:row>13</xdr:row>
      <xdr:rowOff>82369</xdr:rowOff>
    </xdr:to>
    <mc:AlternateContent xmlns:mc="http://schemas.openxmlformats.org/markup-compatibility/2006" xmlns:a14="http://schemas.microsoft.com/office/drawing/2010/main">
      <mc:Choice Requires="a14">
        <xdr:graphicFrame macro="">
          <xdr:nvGraphicFramePr>
            <xdr:cNvPr id="4" name="Date">
              <a:extLst>
                <a:ext uri="{FF2B5EF4-FFF2-40B4-BE49-F238E27FC236}">
                  <a16:creationId xmlns:a16="http://schemas.microsoft.com/office/drawing/2014/main" id="{720DD33E-DD37-4FFB-B52B-47940A89DF30}"/>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3264442" y="1619069"/>
              <a:ext cx="3713661" cy="939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348154</xdr:colOff>
      <xdr:row>8</xdr:row>
      <xdr:rowOff>84909</xdr:rowOff>
    </xdr:from>
    <xdr:to>
      <xdr:col>17</xdr:col>
      <xdr:colOff>64829</xdr:colOff>
      <xdr:row>13</xdr:row>
      <xdr:rowOff>72209</xdr:rowOff>
    </xdr:to>
    <mc:AlternateContent xmlns:mc="http://schemas.openxmlformats.org/markup-compatibility/2006" xmlns:a14="http://schemas.microsoft.com/office/drawing/2010/main">
      <mc:Choice Requires="a14">
        <xdr:graphicFrame macro="">
          <xdr:nvGraphicFramePr>
            <xdr:cNvPr id="5" name="Category">
              <a:extLst>
                <a:ext uri="{FF2B5EF4-FFF2-40B4-BE49-F238E27FC236}">
                  <a16:creationId xmlns:a16="http://schemas.microsoft.com/office/drawing/2014/main" id="{D9BD1577-AC38-4469-A9C6-74500E3086B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6983904" y="1608909"/>
              <a:ext cx="3336175" cy="939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27940</xdr:colOff>
      <xdr:row>13</xdr:row>
      <xdr:rowOff>83820</xdr:rowOff>
    </xdr:from>
    <xdr:to>
      <xdr:col>9</xdr:col>
      <xdr:colOff>20320</xdr:colOff>
      <xdr:row>29</xdr:row>
      <xdr:rowOff>25400</xdr:rowOff>
    </xdr:to>
    <xdr:graphicFrame macro="">
      <xdr:nvGraphicFramePr>
        <xdr:cNvPr id="6" name="Chart 5">
          <a:extLst>
            <a:ext uri="{FF2B5EF4-FFF2-40B4-BE49-F238E27FC236}">
              <a16:creationId xmlns:a16="http://schemas.microsoft.com/office/drawing/2014/main" id="{71FB682C-BBA6-43EC-84E8-19E9B8AE68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726</xdr:colOff>
      <xdr:row>13</xdr:row>
      <xdr:rowOff>81461</xdr:rowOff>
    </xdr:from>
    <xdr:to>
      <xdr:col>18</xdr:col>
      <xdr:colOff>602656</xdr:colOff>
      <xdr:row>28</xdr:row>
      <xdr:rowOff>142421</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05187B2A-D167-4097-AF0C-35FA535BBE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487126" y="2458901"/>
              <a:ext cx="6088330" cy="2804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83820</xdr:colOff>
      <xdr:row>29</xdr:row>
      <xdr:rowOff>25400</xdr:rowOff>
    </xdr:from>
    <xdr:to>
      <xdr:col>9</xdr:col>
      <xdr:colOff>10160</xdr:colOff>
      <xdr:row>44</xdr:row>
      <xdr:rowOff>137160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CCC47501-0024-44C8-874B-EB31B2598D4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3820" y="5328920"/>
              <a:ext cx="5412740" cy="28549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18219</xdr:colOff>
      <xdr:row>28</xdr:row>
      <xdr:rowOff>155847</xdr:rowOff>
    </xdr:from>
    <xdr:to>
      <xdr:col>18</xdr:col>
      <xdr:colOff>608052</xdr:colOff>
      <xdr:row>44</xdr:row>
      <xdr:rowOff>72720</xdr:rowOff>
    </xdr:to>
    <xdr:graphicFrame macro="">
      <xdr:nvGraphicFramePr>
        <xdr:cNvPr id="9" name="Chart 8">
          <a:extLst>
            <a:ext uri="{FF2B5EF4-FFF2-40B4-BE49-F238E27FC236}">
              <a16:creationId xmlns:a16="http://schemas.microsoft.com/office/drawing/2014/main" id="{DF21D59D-89BC-4489-9A95-852CB0D1F4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51725</xdr:colOff>
      <xdr:row>44</xdr:row>
      <xdr:rowOff>63729</xdr:rowOff>
    </xdr:from>
    <xdr:to>
      <xdr:col>18</xdr:col>
      <xdr:colOff>619760</xdr:colOff>
      <xdr:row>59</xdr:row>
      <xdr:rowOff>97672</xdr:rowOff>
    </xdr:to>
    <xdr:graphicFrame macro="">
      <xdr:nvGraphicFramePr>
        <xdr:cNvPr id="10" name="Chart 9">
          <a:extLst>
            <a:ext uri="{FF2B5EF4-FFF2-40B4-BE49-F238E27FC236}">
              <a16:creationId xmlns:a16="http://schemas.microsoft.com/office/drawing/2014/main" id="{9D2A3762-49A5-4B9F-9F61-2F3A5B673C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60355</xdr:colOff>
      <xdr:row>8</xdr:row>
      <xdr:rowOff>84909</xdr:rowOff>
    </xdr:from>
    <xdr:to>
      <xdr:col>20</xdr:col>
      <xdr:colOff>563688</xdr:colOff>
      <xdr:row>13</xdr:row>
      <xdr:rowOff>71979</xdr:rowOff>
    </xdr:to>
    <mc:AlternateContent xmlns:mc="http://schemas.openxmlformats.org/markup-compatibility/2006" xmlns:a14="http://schemas.microsoft.com/office/drawing/2010/main">
      <mc:Choice Requires="a14">
        <xdr:graphicFrame macro="">
          <xdr:nvGraphicFramePr>
            <xdr:cNvPr id="11" name="Region 1">
              <a:extLst>
                <a:ext uri="{FF2B5EF4-FFF2-40B4-BE49-F238E27FC236}">
                  <a16:creationId xmlns:a16="http://schemas.microsoft.com/office/drawing/2014/main" id="{AD06E535-1912-496B-AB14-4983C1C4BC51}"/>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0315605" y="1608909"/>
              <a:ext cx="2313083" cy="9395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23</xdr:col>
      <xdr:colOff>660400</xdr:colOff>
      <xdr:row>8</xdr:row>
      <xdr:rowOff>10160</xdr:rowOff>
    </xdr:from>
    <xdr:ext cx="184731" cy="265265"/>
    <xdr:sp macro="" textlink="">
      <xdr:nvSpPr>
        <xdr:cNvPr id="16" name="TextBox 15">
          <a:extLst>
            <a:ext uri="{FF2B5EF4-FFF2-40B4-BE49-F238E27FC236}">
              <a16:creationId xmlns:a16="http://schemas.microsoft.com/office/drawing/2014/main" id="{7DFB8791-3911-4EFC-A064-8BCFD4B2C0EA}"/>
            </a:ext>
          </a:extLst>
        </xdr:cNvPr>
        <xdr:cNvSpPr txBox="1"/>
      </xdr:nvSpPr>
      <xdr:spPr>
        <a:xfrm>
          <a:off x="16083280" y="1391920"/>
          <a:ext cx="184731" cy="2652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41</xdr:col>
      <xdr:colOff>301625</xdr:colOff>
      <xdr:row>20</xdr:row>
      <xdr:rowOff>111124</xdr:rowOff>
    </xdr:from>
    <xdr:ext cx="1428750" cy="682626"/>
    <xdr:sp macro="" textlink="">
      <xdr:nvSpPr>
        <xdr:cNvPr id="19" name="TextBox 18">
          <a:extLst>
            <a:ext uri="{FF2B5EF4-FFF2-40B4-BE49-F238E27FC236}">
              <a16:creationId xmlns:a16="http://schemas.microsoft.com/office/drawing/2014/main" id="{005214D1-CAF2-4055-A9E8-B8C261A78E19}"/>
            </a:ext>
          </a:extLst>
        </xdr:cNvPr>
        <xdr:cNvSpPr txBox="1"/>
      </xdr:nvSpPr>
      <xdr:spPr>
        <a:xfrm flipH="1" flipV="1">
          <a:off x="25034875" y="3921124"/>
          <a:ext cx="1428750" cy="6826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2800" b="1">
            <a:solidFill>
              <a:sysClr val="windowText" lastClr="000000"/>
            </a:solidFill>
            <a:latin typeface="Aharoni" panose="02010803020104030203" pitchFamily="2" charset="-79"/>
            <a:cs typeface="Aharoni" panose="02010803020104030203" pitchFamily="2" charset="-79"/>
          </a:endParaRPr>
        </a:p>
      </xdr:txBody>
    </xdr:sp>
    <xdr:clientData/>
  </xdr:oneCellAnchor>
  <xdr:twoCellAnchor>
    <xdr:from>
      <xdr:col>19</xdr:col>
      <xdr:colOff>80645</xdr:colOff>
      <xdr:row>13</xdr:row>
      <xdr:rowOff>136075</xdr:rowOff>
    </xdr:from>
    <xdr:to>
      <xdr:col>20</xdr:col>
      <xdr:colOff>600800</xdr:colOff>
      <xdr:row>59</xdr:row>
      <xdr:rowOff>149678</xdr:rowOff>
    </xdr:to>
    <xdr:sp macro="" textlink="">
      <xdr:nvSpPr>
        <xdr:cNvPr id="67" name="Rectangle: Rounded Corners 66">
          <a:extLst>
            <a:ext uri="{FF2B5EF4-FFF2-40B4-BE49-F238E27FC236}">
              <a16:creationId xmlns:a16="http://schemas.microsoft.com/office/drawing/2014/main" id="{EC2FDB01-D68A-41C9-A22E-9202AD99C369}"/>
            </a:ext>
          </a:extLst>
        </xdr:cNvPr>
        <xdr:cNvSpPr/>
      </xdr:nvSpPr>
      <xdr:spPr>
        <a:xfrm rot="5400000">
          <a:off x="8205653" y="5944781"/>
          <a:ext cx="8150675" cy="1132477"/>
        </a:xfrm>
        <a:prstGeom prst="roundRect">
          <a:avLst/>
        </a:prstGeom>
        <a:noFill/>
        <a:scene3d>
          <a:camera prst="orthographicFront"/>
          <a:lightRig rig="threePt" dir="t"/>
        </a:scene3d>
        <a:sp3d>
          <a:bevelT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565150</xdr:colOff>
      <xdr:row>1</xdr:row>
      <xdr:rowOff>104775</xdr:rowOff>
    </xdr:from>
    <xdr:to>
      <xdr:col>20</xdr:col>
      <xdr:colOff>311150</xdr:colOff>
      <xdr:row>7</xdr:row>
      <xdr:rowOff>104775</xdr:rowOff>
    </xdr:to>
    <xdr:sp macro="" textlink="">
      <xdr:nvSpPr>
        <xdr:cNvPr id="30" name="Rectangle: Diagonal Corners Rounded 29">
          <a:extLst>
            <a:ext uri="{FF2B5EF4-FFF2-40B4-BE49-F238E27FC236}">
              <a16:creationId xmlns:a16="http://schemas.microsoft.com/office/drawing/2014/main" id="{4A86FA86-116F-4182-9075-7E10271F2D61}"/>
            </a:ext>
          </a:extLst>
        </xdr:cNvPr>
        <xdr:cNvSpPr/>
      </xdr:nvSpPr>
      <xdr:spPr>
        <a:xfrm>
          <a:off x="8407400" y="295275"/>
          <a:ext cx="3968750" cy="1143000"/>
        </a:xfrm>
        <a:prstGeom prst="round2Diag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517525</xdr:colOff>
      <xdr:row>1</xdr:row>
      <xdr:rowOff>88900</xdr:rowOff>
    </xdr:from>
    <xdr:to>
      <xdr:col>13</xdr:col>
      <xdr:colOff>295275</xdr:colOff>
      <xdr:row>7</xdr:row>
      <xdr:rowOff>136525</xdr:rowOff>
    </xdr:to>
    <xdr:sp macro="" textlink="">
      <xdr:nvSpPr>
        <xdr:cNvPr id="32" name="Rectangle: Diagonal Corners Rounded 31">
          <a:extLst>
            <a:ext uri="{FF2B5EF4-FFF2-40B4-BE49-F238E27FC236}">
              <a16:creationId xmlns:a16="http://schemas.microsoft.com/office/drawing/2014/main" id="{F0B187A6-9481-4CA9-9F8D-C12FD53FB6C7}"/>
            </a:ext>
          </a:extLst>
        </xdr:cNvPr>
        <xdr:cNvSpPr/>
      </xdr:nvSpPr>
      <xdr:spPr>
        <a:xfrm>
          <a:off x="4137025" y="279400"/>
          <a:ext cx="4000500" cy="1190625"/>
        </a:xfrm>
        <a:prstGeom prst="round2Diag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7</xdr:col>
      <xdr:colOff>9525</xdr:colOff>
      <xdr:row>1</xdr:row>
      <xdr:rowOff>104775</xdr:rowOff>
    </xdr:from>
    <xdr:to>
      <xdr:col>8</xdr:col>
      <xdr:colOff>57150</xdr:colOff>
      <xdr:row>4</xdr:row>
      <xdr:rowOff>136525</xdr:rowOff>
    </xdr:to>
    <xdr:pic>
      <xdr:nvPicPr>
        <xdr:cNvPr id="37" name="Graphic 36" descr="Bar graph with upward trend with solid fill">
          <a:extLst>
            <a:ext uri="{FF2B5EF4-FFF2-40B4-BE49-F238E27FC236}">
              <a16:creationId xmlns:a16="http://schemas.microsoft.com/office/drawing/2014/main" id="{0B0F614A-87C1-49BE-BC5D-DE6BE27763A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232275" y="295275"/>
          <a:ext cx="650875" cy="603250"/>
        </a:xfrm>
        <a:prstGeom prst="rect">
          <a:avLst/>
        </a:prstGeom>
      </xdr:spPr>
    </xdr:pic>
    <xdr:clientData/>
  </xdr:twoCellAnchor>
  <xdr:oneCellAnchor>
    <xdr:from>
      <xdr:col>7</xdr:col>
      <xdr:colOff>581025</xdr:colOff>
      <xdr:row>1</xdr:row>
      <xdr:rowOff>168275</xdr:rowOff>
    </xdr:from>
    <xdr:ext cx="2687410" cy="444500"/>
    <xdr:sp macro="" textlink="">
      <xdr:nvSpPr>
        <xdr:cNvPr id="38" name="TextBox 37">
          <a:extLst>
            <a:ext uri="{FF2B5EF4-FFF2-40B4-BE49-F238E27FC236}">
              <a16:creationId xmlns:a16="http://schemas.microsoft.com/office/drawing/2014/main" id="{89DD675F-1C85-4590-9608-45E964702393}"/>
            </a:ext>
          </a:extLst>
        </xdr:cNvPr>
        <xdr:cNvSpPr txBox="1"/>
      </xdr:nvSpPr>
      <xdr:spPr>
        <a:xfrm flipH="1">
          <a:off x="4803775" y="358775"/>
          <a:ext cx="2687410" cy="444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3200">
              <a:solidFill>
                <a:sysClr val="windowText" lastClr="000000"/>
              </a:solidFill>
              <a:latin typeface="Aharoni" panose="02010803020104030203" pitchFamily="2" charset="-79"/>
              <a:cs typeface="Aharoni" panose="02010803020104030203" pitchFamily="2" charset="-79"/>
            </a:rPr>
            <a:t>TOTAL</a:t>
          </a:r>
          <a:r>
            <a:rPr lang="en-IN" sz="3200" baseline="0">
              <a:solidFill>
                <a:sysClr val="windowText" lastClr="000000"/>
              </a:solidFill>
              <a:latin typeface="Aharoni" panose="02010803020104030203" pitchFamily="2" charset="-79"/>
              <a:cs typeface="Aharoni" panose="02010803020104030203" pitchFamily="2" charset="-79"/>
            </a:rPr>
            <a:t> SALES</a:t>
          </a:r>
          <a:endParaRPr lang="en-IN" sz="3200">
            <a:solidFill>
              <a:sysClr val="windowText" lastClr="000000"/>
            </a:solidFill>
            <a:latin typeface="Aharoni" panose="02010803020104030203" pitchFamily="2" charset="-79"/>
            <a:cs typeface="Aharoni" panose="02010803020104030203" pitchFamily="2" charset="-79"/>
          </a:endParaRPr>
        </a:p>
      </xdr:txBody>
    </xdr:sp>
    <xdr:clientData/>
  </xdr:oneCellAnchor>
  <xdr:oneCellAnchor>
    <xdr:from>
      <xdr:col>7</xdr:col>
      <xdr:colOff>412750</xdr:colOff>
      <xdr:row>3</xdr:row>
      <xdr:rowOff>15875</xdr:rowOff>
    </xdr:from>
    <xdr:ext cx="5286375" cy="700961"/>
    <xdr:sp macro="" textlink="Sheet3!F43">
      <xdr:nvSpPr>
        <xdr:cNvPr id="35" name="TextBox 34">
          <a:extLst>
            <a:ext uri="{FF2B5EF4-FFF2-40B4-BE49-F238E27FC236}">
              <a16:creationId xmlns:a16="http://schemas.microsoft.com/office/drawing/2014/main" id="{B9C7EC00-29BE-4BD1-B7B6-1F8F3DED9BB7}"/>
            </a:ext>
          </a:extLst>
        </xdr:cNvPr>
        <xdr:cNvSpPr txBox="1"/>
      </xdr:nvSpPr>
      <xdr:spPr>
        <a:xfrm>
          <a:off x="4635500" y="587375"/>
          <a:ext cx="5286375" cy="7009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690BB0A0-5641-4589-A289-667B6E874FE3}" type="TxLink">
            <a:rPr lang="en-US" sz="4000" b="0" i="0" u="none" strike="noStrike">
              <a:solidFill>
                <a:sysClr val="windowText" lastClr="000000"/>
              </a:solidFill>
              <a:latin typeface="Aharoni" panose="02010803020104030203" pitchFamily="2" charset="-79"/>
              <a:ea typeface="Calibri Light"/>
              <a:cs typeface="Aharoni" panose="02010803020104030203" pitchFamily="2" charset="-79"/>
            </a:rPr>
            <a:pPr/>
            <a:t> ₹ 1,56,33,146.47 </a:t>
          </a:fld>
          <a:endParaRPr lang="en-IN" sz="4000">
            <a:solidFill>
              <a:sysClr val="windowText" lastClr="000000"/>
            </a:solidFill>
            <a:latin typeface="Aharoni" panose="02010803020104030203" pitchFamily="2" charset="-79"/>
            <a:cs typeface="Aharoni" panose="02010803020104030203" pitchFamily="2" charset="-79"/>
          </a:endParaRPr>
        </a:p>
      </xdr:txBody>
    </xdr:sp>
    <xdr:clientData/>
  </xdr:oneCellAnchor>
  <xdr:oneCellAnchor>
    <xdr:from>
      <xdr:col>15</xdr:col>
      <xdr:colOff>41274</xdr:colOff>
      <xdr:row>2</xdr:row>
      <xdr:rowOff>9525</xdr:rowOff>
    </xdr:from>
    <xdr:ext cx="3451225" cy="796290"/>
    <xdr:sp macro="" textlink="">
      <xdr:nvSpPr>
        <xdr:cNvPr id="39" name="TextBox 38">
          <a:extLst>
            <a:ext uri="{FF2B5EF4-FFF2-40B4-BE49-F238E27FC236}">
              <a16:creationId xmlns:a16="http://schemas.microsoft.com/office/drawing/2014/main" id="{18BBD70D-2973-4927-B158-DF92D93D9DFC}"/>
            </a:ext>
          </a:extLst>
        </xdr:cNvPr>
        <xdr:cNvSpPr txBox="1"/>
      </xdr:nvSpPr>
      <xdr:spPr>
        <a:xfrm>
          <a:off x="9090024" y="390525"/>
          <a:ext cx="3451225" cy="7962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3200">
              <a:solidFill>
                <a:sysClr val="windowText" lastClr="000000"/>
              </a:solidFill>
              <a:latin typeface="Aharoni" panose="02010803020104030203" pitchFamily="2" charset="-79"/>
              <a:cs typeface="Aharoni" panose="02010803020104030203" pitchFamily="2" charset="-79"/>
            </a:rPr>
            <a:t>TOTAL PROFIT</a:t>
          </a:r>
        </a:p>
      </xdr:txBody>
    </xdr:sp>
    <xdr:clientData/>
  </xdr:oneCellAnchor>
  <xdr:oneCellAnchor>
    <xdr:from>
      <xdr:col>14</xdr:col>
      <xdr:colOff>438150</xdr:colOff>
      <xdr:row>3</xdr:row>
      <xdr:rowOff>57150</xdr:rowOff>
    </xdr:from>
    <xdr:ext cx="4270834" cy="568960"/>
    <xdr:sp macro="" textlink="Sheet3!E42">
      <xdr:nvSpPr>
        <xdr:cNvPr id="40" name="TextBox 39">
          <a:extLst>
            <a:ext uri="{FF2B5EF4-FFF2-40B4-BE49-F238E27FC236}">
              <a16:creationId xmlns:a16="http://schemas.microsoft.com/office/drawing/2014/main" id="{D97B4AE5-3797-4405-BFC1-3E93726DF5B2}"/>
            </a:ext>
          </a:extLst>
        </xdr:cNvPr>
        <xdr:cNvSpPr txBox="1"/>
      </xdr:nvSpPr>
      <xdr:spPr>
        <a:xfrm>
          <a:off x="8883650" y="628650"/>
          <a:ext cx="4270834"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AF7526B-CB69-44B8-A5CE-DC4189CBD3C7}" type="TxLink">
            <a:rPr lang="en-US" sz="4000" b="0" i="0" u="none" strike="noStrike">
              <a:solidFill>
                <a:sysClr val="windowText" lastClr="000000"/>
              </a:solidFill>
              <a:latin typeface="Aharoni" panose="02010803020104030203" pitchFamily="2" charset="-79"/>
              <a:ea typeface="Calibri Light"/>
              <a:cs typeface="Aharoni" panose="02010803020104030203" pitchFamily="2" charset="-79"/>
            </a:rPr>
            <a:pPr/>
            <a:t> ₹ 31,37,944.80 </a:t>
          </a:fld>
          <a:endParaRPr lang="en-IN" sz="4000">
            <a:solidFill>
              <a:sysClr val="windowText" lastClr="000000"/>
            </a:solidFill>
            <a:latin typeface="Aharoni" panose="02010803020104030203" pitchFamily="2" charset="-79"/>
            <a:cs typeface="Aharoni" panose="02010803020104030203" pitchFamily="2" charset="-79"/>
          </a:endParaRPr>
        </a:p>
      </xdr:txBody>
    </xdr:sp>
    <xdr:clientData/>
  </xdr:oneCellAnchor>
  <xdr:twoCellAnchor editAs="oneCell">
    <xdr:from>
      <xdr:col>14</xdr:col>
      <xdr:colOff>9525</xdr:colOff>
      <xdr:row>1</xdr:row>
      <xdr:rowOff>136525</xdr:rowOff>
    </xdr:from>
    <xdr:to>
      <xdr:col>15</xdr:col>
      <xdr:colOff>57150</xdr:colOff>
      <xdr:row>4</xdr:row>
      <xdr:rowOff>168275</xdr:rowOff>
    </xdr:to>
    <xdr:pic>
      <xdr:nvPicPr>
        <xdr:cNvPr id="41" name="Graphic 40" descr="Bar graph with upward trend with solid fill">
          <a:extLst>
            <a:ext uri="{FF2B5EF4-FFF2-40B4-BE49-F238E27FC236}">
              <a16:creationId xmlns:a16="http://schemas.microsoft.com/office/drawing/2014/main" id="{3E1F2C6F-1CE7-4107-9F0F-EE7F279E526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8455025" y="327025"/>
          <a:ext cx="650875" cy="603250"/>
        </a:xfrm>
        <a:prstGeom prst="rect">
          <a:avLst/>
        </a:prstGeom>
      </xdr:spPr>
    </xdr:pic>
    <xdr:clientData/>
  </xdr:twoCellAnchor>
  <xdr:twoCellAnchor>
    <xdr:from>
      <xdr:col>0</xdr:col>
      <xdr:colOff>127000</xdr:colOff>
      <xdr:row>0</xdr:row>
      <xdr:rowOff>95250</xdr:rowOff>
    </xdr:from>
    <xdr:to>
      <xdr:col>6</xdr:col>
      <xdr:colOff>317500</xdr:colOff>
      <xdr:row>7</xdr:row>
      <xdr:rowOff>0</xdr:rowOff>
    </xdr:to>
    <xdr:sp macro="" textlink="">
      <xdr:nvSpPr>
        <xdr:cNvPr id="25" name="Double Bracket 24">
          <a:extLst>
            <a:ext uri="{FF2B5EF4-FFF2-40B4-BE49-F238E27FC236}">
              <a16:creationId xmlns:a16="http://schemas.microsoft.com/office/drawing/2014/main" id="{8B8DE70A-7533-4192-9966-605D4D967DC8}"/>
            </a:ext>
          </a:extLst>
        </xdr:cNvPr>
        <xdr:cNvSpPr/>
      </xdr:nvSpPr>
      <xdr:spPr>
        <a:xfrm>
          <a:off x="127000" y="95250"/>
          <a:ext cx="3810000" cy="1238250"/>
        </a:xfrm>
        <a:prstGeom prst="bracketPair">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oneCellAnchor>
    <xdr:from>
      <xdr:col>0</xdr:col>
      <xdr:colOff>507999</xdr:colOff>
      <xdr:row>1</xdr:row>
      <xdr:rowOff>15875</xdr:rowOff>
    </xdr:from>
    <xdr:ext cx="3317875" cy="1004378"/>
    <xdr:sp macro="" textlink="">
      <xdr:nvSpPr>
        <xdr:cNvPr id="45" name="TextBox 44">
          <a:extLst>
            <a:ext uri="{FF2B5EF4-FFF2-40B4-BE49-F238E27FC236}">
              <a16:creationId xmlns:a16="http://schemas.microsoft.com/office/drawing/2014/main" id="{35FC237F-3623-4F25-9755-CD236F91609C}"/>
            </a:ext>
          </a:extLst>
        </xdr:cNvPr>
        <xdr:cNvSpPr txBox="1"/>
      </xdr:nvSpPr>
      <xdr:spPr>
        <a:xfrm>
          <a:off x="507999" y="206375"/>
          <a:ext cx="3317875" cy="10043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3600">
              <a:latin typeface="Aharoni" panose="02010803020104030203" pitchFamily="2" charset="-79"/>
              <a:cs typeface="Aharoni" panose="02010803020104030203" pitchFamily="2" charset="-79"/>
            </a:rPr>
            <a:t>SALES DASHBOARD</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8</xdr:col>
      <xdr:colOff>60476</xdr:colOff>
      <xdr:row>16</xdr:row>
      <xdr:rowOff>110067</xdr:rowOff>
    </xdr:from>
    <xdr:to>
      <xdr:col>9</xdr:col>
      <xdr:colOff>788610</xdr:colOff>
      <xdr:row>30</xdr:row>
      <xdr:rowOff>49742</xdr:rowOff>
    </xdr:to>
    <mc:AlternateContent xmlns:mc="http://schemas.openxmlformats.org/markup-compatibility/2006" xmlns:a14="http://schemas.microsoft.com/office/drawing/2010/main">
      <mc:Choice Requires="a14">
        <xdr:graphicFrame macro="">
          <xdr:nvGraphicFramePr>
            <xdr:cNvPr id="16" name="Region">
              <a:extLst>
                <a:ext uri="{FF2B5EF4-FFF2-40B4-BE49-F238E27FC236}">
                  <a16:creationId xmlns:a16="http://schemas.microsoft.com/office/drawing/2014/main" id="{00A678E2-7B0A-4767-B150-0C76B3E3F02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382000" y="2819400"/>
              <a:ext cx="1828800" cy="2479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feel k" refreshedDate="45819.760608449076" createdVersion="7" refreshedVersion="7" minRefreshableVersion="3" recordCount="1000" xr:uid="{33C0BE82-D8AB-45B5-8654-FBEDBC452393}">
  <cacheSource type="worksheet">
    <worksheetSource name="SalesTable"/>
  </cacheSource>
  <cacheFields count="15">
    <cacheField name="Order ID" numFmtId="0">
      <sharedItems/>
    </cacheField>
    <cacheField name="Date" numFmtId="164">
      <sharedItems containsSemiMixedTypes="0" containsNonDate="0" containsDate="1" containsString="0" minDate="2022-01-01T00:00:00" maxDate="2025-12-31T00:00:00" count="709">
        <d v="2022-11-06T00:00:00"/>
        <d v="2022-12-04T00:00:00"/>
        <d v="2022-08-19T00:00:00"/>
        <d v="2023-02-21T00:00:00"/>
        <d v="2024-06-27T00:00:00"/>
        <d v="2024-10-18T00:00:00"/>
        <d v="2022-09-17T00:00:00"/>
        <d v="2025-04-02T00:00:00"/>
        <d v="2024-09-28T00:00:00"/>
        <d v="2022-03-07T00:00:00"/>
        <d v="2024-04-18T00:00:00"/>
        <d v="2024-07-30T00:00:00"/>
        <d v="2023-12-07T00:00:00"/>
        <d v="2023-04-20T00:00:00"/>
        <d v="2023-05-20T00:00:00"/>
        <d v="2023-10-16T00:00:00"/>
        <d v="2025-01-04T00:00:00"/>
        <d v="2025-05-12T00:00:00"/>
        <d v="2025-11-12T00:00:00"/>
        <d v="2023-08-11T00:00:00"/>
        <d v="2023-12-12T00:00:00"/>
        <d v="2022-01-14T00:00:00"/>
        <d v="2024-01-03T00:00:00"/>
        <d v="2024-03-28T00:00:00"/>
        <d v="2025-03-19T00:00:00"/>
        <d v="2024-07-31T00:00:00"/>
        <d v="2025-04-25T00:00:00"/>
        <d v="2023-05-10T00:00:00"/>
        <d v="2022-03-17T00:00:00"/>
        <d v="2023-05-16T00:00:00"/>
        <d v="2024-09-14T00:00:00"/>
        <d v="2025-12-22T00:00:00"/>
        <d v="2025-04-06T00:00:00"/>
        <d v="2025-06-20T00:00:00"/>
        <d v="2022-01-29T00:00:00"/>
        <d v="2024-05-02T00:00:00"/>
        <d v="2025-10-03T00:00:00"/>
        <d v="2023-07-28T00:00:00"/>
        <d v="2023-02-01T00:00:00"/>
        <d v="2024-03-24T00:00:00"/>
        <d v="2023-05-27T00:00:00"/>
        <d v="2023-12-19T00:00:00"/>
        <d v="2025-08-20T00:00:00"/>
        <d v="2025-05-15T00:00:00"/>
        <d v="2025-05-04T00:00:00"/>
        <d v="2022-09-25T00:00:00"/>
        <d v="2025-09-30T00:00:00"/>
        <d v="2024-05-01T00:00:00"/>
        <d v="2024-05-05T00:00:00"/>
        <d v="2024-11-14T00:00:00"/>
        <d v="2024-04-14T00:00:00"/>
        <d v="2025-10-29T00:00:00"/>
        <d v="2023-04-24T00:00:00"/>
        <d v="2024-11-05T00:00:00"/>
        <d v="2025-12-07T00:00:00"/>
        <d v="2025-07-30T00:00:00"/>
        <d v="2025-04-08T00:00:00"/>
        <d v="2024-04-26T00:00:00"/>
        <d v="2024-09-22T00:00:00"/>
        <d v="2022-11-30T00:00:00"/>
        <d v="2024-06-02T00:00:00"/>
        <d v="2024-05-28T00:00:00"/>
        <d v="2025-06-08T00:00:00"/>
        <d v="2022-08-12T00:00:00"/>
        <d v="2025-04-21T00:00:00"/>
        <d v="2023-05-01T00:00:00"/>
        <d v="2024-11-27T00:00:00"/>
        <d v="2024-01-30T00:00:00"/>
        <d v="2023-05-03T00:00:00"/>
        <d v="2025-02-08T00:00:00"/>
        <d v="2022-02-03T00:00:00"/>
        <d v="2025-07-19T00:00:00"/>
        <d v="2022-10-21T00:00:00"/>
        <d v="2025-09-11T00:00:00"/>
        <d v="2023-01-24T00:00:00"/>
        <d v="2025-07-18T00:00:00"/>
        <d v="2024-11-21T00:00:00"/>
        <d v="2024-01-09T00:00:00"/>
        <d v="2024-02-16T00:00:00"/>
        <d v="2023-03-23T00:00:00"/>
        <d v="2024-02-23T00:00:00"/>
        <d v="2025-02-23T00:00:00"/>
        <d v="2024-11-19T00:00:00"/>
        <d v="2024-11-29T00:00:00"/>
        <d v="2023-04-11T00:00:00"/>
        <d v="2022-05-13T00:00:00"/>
        <d v="2025-08-02T00:00:00"/>
        <d v="2025-08-30T00:00:00"/>
        <d v="2023-09-28T00:00:00"/>
        <d v="2023-07-25T00:00:00"/>
        <d v="2024-11-10T00:00:00"/>
        <d v="2022-07-23T00:00:00"/>
        <d v="2025-02-09T00:00:00"/>
        <d v="2023-10-14T00:00:00"/>
        <d v="2025-11-15T00:00:00"/>
        <d v="2022-03-04T00:00:00"/>
        <d v="2025-02-14T00:00:00"/>
        <d v="2025-12-20T00:00:00"/>
        <d v="2025-01-15T00:00:00"/>
        <d v="2025-12-08T00:00:00"/>
        <d v="2025-12-24T00:00:00"/>
        <d v="2025-10-02T00:00:00"/>
        <d v="2025-03-30T00:00:00"/>
        <d v="2025-01-05T00:00:00"/>
        <d v="2023-09-03T00:00:00"/>
        <d v="2024-03-01T00:00:00"/>
        <d v="2025-11-24T00:00:00"/>
        <d v="2023-02-08T00:00:00"/>
        <d v="2022-04-02T00:00:00"/>
        <d v="2022-01-30T00:00:00"/>
        <d v="2023-12-16T00:00:00"/>
        <d v="2024-01-13T00:00:00"/>
        <d v="2025-04-17T00:00:00"/>
        <d v="2025-03-17T00:00:00"/>
        <d v="2024-06-05T00:00:00"/>
        <d v="2025-05-25T00:00:00"/>
        <d v="2025-01-19T00:00:00"/>
        <d v="2023-04-28T00:00:00"/>
        <d v="2022-08-29T00:00:00"/>
        <d v="2022-09-26T00:00:00"/>
        <d v="2022-04-07T00:00:00"/>
        <d v="2024-03-19T00:00:00"/>
        <d v="2023-04-04T00:00:00"/>
        <d v="2022-07-30T00:00:00"/>
        <d v="2022-11-14T00:00:00"/>
        <d v="2025-06-11T00:00:00"/>
        <d v="2023-09-05T00:00:00"/>
        <d v="2023-08-07T00:00:00"/>
        <d v="2025-09-24T00:00:00"/>
        <d v="2024-04-15T00:00:00"/>
        <d v="2023-12-11T00:00:00"/>
        <d v="2025-09-04T00:00:00"/>
        <d v="2022-01-12T00:00:00"/>
        <d v="2024-12-24T00:00:00"/>
        <d v="2024-11-02T00:00:00"/>
        <d v="2023-09-26T00:00:00"/>
        <d v="2025-11-05T00:00:00"/>
        <d v="2023-04-03T00:00:00"/>
        <d v="2023-03-19T00:00:00"/>
        <d v="2022-04-08T00:00:00"/>
        <d v="2023-03-24T00:00:00"/>
        <d v="2022-05-21T00:00:00"/>
        <d v="2025-03-23T00:00:00"/>
        <d v="2025-10-30T00:00:00"/>
        <d v="2024-10-08T00:00:00"/>
        <d v="2024-03-21T00:00:00"/>
        <d v="2022-12-10T00:00:00"/>
        <d v="2024-09-19T00:00:00"/>
        <d v="2023-07-16T00:00:00"/>
        <d v="2023-10-29T00:00:00"/>
        <d v="2024-08-23T00:00:00"/>
        <d v="2025-01-28T00:00:00"/>
        <d v="2022-06-28T00:00:00"/>
        <d v="2022-02-20T00:00:00"/>
        <d v="2025-04-11T00:00:00"/>
        <d v="2022-03-11T00:00:00"/>
        <d v="2022-02-21T00:00:00"/>
        <d v="2024-11-30T00:00:00"/>
        <d v="2024-06-15T00:00:00"/>
        <d v="2025-12-09T00:00:00"/>
        <d v="2025-05-29T00:00:00"/>
        <d v="2024-04-19T00:00:00"/>
        <d v="2022-01-08T00:00:00"/>
        <d v="2024-12-31T00:00:00"/>
        <d v="2024-11-23T00:00:00"/>
        <d v="2025-12-15T00:00:00"/>
        <d v="2022-06-01T00:00:00"/>
        <d v="2023-01-06T00:00:00"/>
        <d v="2022-11-13T00:00:00"/>
        <d v="2024-11-16T00:00:00"/>
        <d v="2025-06-26T00:00:00"/>
        <d v="2023-07-09T00:00:00"/>
        <d v="2024-10-26T00:00:00"/>
        <d v="2023-11-21T00:00:00"/>
        <d v="2025-03-26T00:00:00"/>
        <d v="2023-03-12T00:00:00"/>
        <d v="2025-05-23T00:00:00"/>
        <d v="2024-01-15T00:00:00"/>
        <d v="2025-03-01T00:00:00"/>
        <d v="2023-05-08T00:00:00"/>
        <d v="2023-02-15T00:00:00"/>
        <d v="2023-10-01T00:00:00"/>
        <d v="2022-03-14T00:00:00"/>
        <d v="2022-01-02T00:00:00"/>
        <d v="2023-01-08T00:00:00"/>
        <d v="2025-01-01T00:00:00"/>
        <d v="2022-04-10T00:00:00"/>
        <d v="2022-07-14T00:00:00"/>
        <d v="2024-11-25T00:00:00"/>
        <d v="2022-03-10T00:00:00"/>
        <d v="2025-06-03T00:00:00"/>
        <d v="2023-12-17T00:00:00"/>
        <d v="2023-05-04T00:00:00"/>
        <d v="2022-05-16T00:00:00"/>
        <d v="2022-05-14T00:00:00"/>
        <d v="2023-01-27T00:00:00"/>
        <d v="2025-04-01T00:00:00"/>
        <d v="2022-10-09T00:00:00"/>
        <d v="2023-02-18T00:00:00"/>
        <d v="2022-03-02T00:00:00"/>
        <d v="2024-03-12T00:00:00"/>
        <d v="2022-03-01T00:00:00"/>
        <d v="2022-04-17T00:00:00"/>
        <d v="2024-07-23T00:00:00"/>
        <d v="2025-11-25T00:00:00"/>
        <d v="2025-08-03T00:00:00"/>
        <d v="2024-01-10T00:00:00"/>
        <d v="2025-06-24T00:00:00"/>
        <d v="2023-07-19T00:00:00"/>
        <d v="2022-08-02T00:00:00"/>
        <d v="2025-03-11T00:00:00"/>
        <d v="2022-05-19T00:00:00"/>
        <d v="2022-01-17T00:00:00"/>
        <d v="2022-08-21T00:00:00"/>
        <d v="2023-09-18T00:00:00"/>
        <d v="2025-06-19T00:00:00"/>
        <d v="2025-04-13T00:00:00"/>
        <d v="2023-08-13T00:00:00"/>
        <d v="2024-11-07T00:00:00"/>
        <d v="2022-09-24T00:00:00"/>
        <d v="2024-04-27T00:00:00"/>
        <d v="2025-11-10T00:00:00"/>
        <d v="2024-10-20T00:00:00"/>
        <d v="2022-08-06T00:00:00"/>
        <d v="2025-01-22T00:00:00"/>
        <d v="2025-09-05T00:00:00"/>
        <d v="2025-11-18T00:00:00"/>
        <d v="2024-02-08T00:00:00"/>
        <d v="2023-11-09T00:00:00"/>
        <d v="2022-07-31T00:00:00"/>
        <d v="2024-10-05T00:00:00"/>
        <d v="2024-06-13T00:00:00"/>
        <d v="2023-02-04T00:00:00"/>
        <d v="2025-10-12T00:00:00"/>
        <d v="2023-03-29T00:00:00"/>
        <d v="2022-01-01T00:00:00"/>
        <d v="2023-09-29T00:00:00"/>
        <d v="2025-08-14T00:00:00"/>
        <d v="2022-04-13T00:00:00"/>
        <d v="2022-06-12T00:00:00"/>
        <d v="2025-05-10T00:00:00"/>
        <d v="2024-05-26T00:00:00"/>
        <d v="2023-12-04T00:00:00"/>
        <d v="2024-07-28T00:00:00"/>
        <d v="2025-06-04T00:00:00"/>
        <d v="2022-07-09T00:00:00"/>
        <d v="2025-07-11T00:00:00"/>
        <d v="2022-01-05T00:00:00"/>
        <d v="2025-12-05T00:00:00"/>
        <d v="2024-07-16T00:00:00"/>
        <d v="2023-10-27T00:00:00"/>
        <d v="2022-04-09T00:00:00"/>
        <d v="2022-06-29T00:00:00"/>
        <d v="2025-09-20T00:00:00"/>
        <d v="2025-05-09T00:00:00"/>
        <d v="2022-02-13T00:00:00"/>
        <d v="2023-01-30T00:00:00"/>
        <d v="2022-06-20T00:00:00"/>
        <d v="2022-07-04T00:00:00"/>
        <d v="2023-02-25T00:00:00"/>
        <d v="2023-09-14T00:00:00"/>
        <d v="2022-03-22T00:00:00"/>
        <d v="2024-02-29T00:00:00"/>
        <d v="2023-03-10T00:00:00"/>
        <d v="2024-07-01T00:00:00"/>
        <d v="2025-12-30T00:00:00"/>
        <d v="2025-01-02T00:00:00"/>
        <d v="2023-11-29T00:00:00"/>
        <d v="2023-06-14T00:00:00"/>
        <d v="2025-11-29T00:00:00"/>
        <d v="2024-11-20T00:00:00"/>
        <d v="2025-08-11T00:00:00"/>
        <d v="2023-12-22T00:00:00"/>
        <d v="2022-07-03T00:00:00"/>
        <d v="2023-11-19T00:00:00"/>
        <d v="2024-09-07T00:00:00"/>
        <d v="2024-06-10T00:00:00"/>
        <d v="2025-10-04T00:00:00"/>
        <d v="2024-02-26T00:00:00"/>
        <d v="2024-06-26T00:00:00"/>
        <d v="2024-01-12T00:00:00"/>
        <d v="2023-10-04T00:00:00"/>
        <d v="2024-07-22T00:00:00"/>
        <d v="2025-02-15T00:00:00"/>
        <d v="2025-09-27T00:00:00"/>
        <d v="2025-11-06T00:00:00"/>
        <d v="2025-11-30T00:00:00"/>
        <d v="2022-03-16T00:00:00"/>
        <d v="2025-07-13T00:00:00"/>
        <d v="2025-09-08T00:00:00"/>
        <d v="2023-04-02T00:00:00"/>
        <d v="2023-06-19T00:00:00"/>
        <d v="2025-10-11T00:00:00"/>
        <d v="2025-06-29T00:00:00"/>
        <d v="2024-08-03T00:00:00"/>
        <d v="2023-05-19T00:00:00"/>
        <d v="2023-11-03T00:00:00"/>
        <d v="2024-09-05T00:00:00"/>
        <d v="2022-12-11T00:00:00"/>
        <d v="2025-10-23T00:00:00"/>
        <d v="2025-05-30T00:00:00"/>
        <d v="2025-08-09T00:00:00"/>
        <d v="2022-08-13T00:00:00"/>
        <d v="2023-06-16T00:00:00"/>
        <d v="2025-09-14T00:00:00"/>
        <d v="2023-07-03T00:00:00"/>
        <d v="2022-12-23T00:00:00"/>
        <d v="2025-03-12T00:00:00"/>
        <d v="2022-05-04T00:00:00"/>
        <d v="2023-08-23T00:00:00"/>
        <d v="2025-10-28T00:00:00"/>
        <d v="2023-08-26T00:00:00"/>
        <d v="2023-02-03T00:00:00"/>
        <d v="2022-06-05T00:00:00"/>
        <d v="2025-02-11T00:00:00"/>
        <d v="2023-03-05T00:00:00"/>
        <d v="2022-03-20T00:00:00"/>
        <d v="2025-06-23T00:00:00"/>
        <d v="2023-08-06T00:00:00"/>
        <d v="2023-03-02T00:00:00"/>
        <d v="2022-05-03T00:00:00"/>
        <d v="2022-02-24T00:00:00"/>
        <d v="2024-10-07T00:00:00"/>
        <d v="2025-12-13T00:00:00"/>
        <d v="2024-02-27T00:00:00"/>
        <d v="2023-03-30T00:00:00"/>
        <d v="2022-11-19T00:00:00"/>
        <d v="2024-04-05T00:00:00"/>
        <d v="2023-09-20T00:00:00"/>
        <d v="2022-08-08T00:00:00"/>
        <d v="2022-10-27T00:00:00"/>
        <d v="2022-04-01T00:00:00"/>
        <d v="2024-07-11T00:00:00"/>
        <d v="2023-12-02T00:00:00"/>
        <d v="2023-03-01T00:00:00"/>
        <d v="2024-01-28T00:00:00"/>
        <d v="2024-06-21T00:00:00"/>
        <d v="2025-08-19T00:00:00"/>
        <d v="2022-06-17T00:00:00"/>
        <d v="2022-05-07T00:00:00"/>
        <d v="2024-07-15T00:00:00"/>
        <d v="2025-12-18T00:00:00"/>
        <d v="2024-07-04T00:00:00"/>
        <d v="2024-02-03T00:00:00"/>
        <d v="2024-07-20T00:00:00"/>
        <d v="2023-11-05T00:00:00"/>
        <d v="2024-01-21T00:00:00"/>
        <d v="2023-02-12T00:00:00"/>
        <d v="2022-12-13T00:00:00"/>
        <d v="2024-09-12T00:00:00"/>
        <d v="2025-03-10T00:00:00"/>
        <d v="2024-04-23T00:00:00"/>
        <d v="2022-09-02T00:00:00"/>
        <d v="2022-06-26T00:00:00"/>
        <d v="2024-05-16T00:00:00"/>
        <d v="2023-03-31T00:00:00"/>
        <d v="2024-06-09T00:00:00"/>
        <d v="2022-07-08T00:00:00"/>
        <d v="2023-11-27T00:00:00"/>
        <d v="2024-03-18T00:00:00"/>
        <d v="2024-07-02T00:00:00"/>
        <d v="2025-05-31T00:00:00"/>
        <d v="2025-11-20T00:00:00"/>
        <d v="2023-07-23T00:00:00"/>
        <d v="2022-08-09T00:00:00"/>
        <d v="2022-03-27T00:00:00"/>
        <d v="2024-12-16T00:00:00"/>
        <d v="2025-01-10T00:00:00"/>
        <d v="2025-12-19T00:00:00"/>
        <d v="2025-12-10T00:00:00"/>
        <d v="2024-10-15T00:00:00"/>
        <d v="2025-07-14T00:00:00"/>
        <d v="2022-10-11T00:00:00"/>
        <d v="2024-10-21T00:00:00"/>
        <d v="2025-03-27T00:00:00"/>
        <d v="2023-10-05T00:00:00"/>
        <d v="2023-07-10T00:00:00"/>
        <d v="2023-03-07T00:00:00"/>
        <d v="2024-08-21T00:00:00"/>
        <d v="2025-05-17T00:00:00"/>
        <d v="2022-10-12T00:00:00"/>
        <d v="2022-09-14T00:00:00"/>
        <d v="2022-12-02T00:00:00"/>
        <d v="2025-06-25T00:00:00"/>
        <d v="2023-01-29T00:00:00"/>
        <d v="2022-10-05T00:00:00"/>
        <d v="2022-12-07T00:00:00"/>
        <d v="2023-09-23T00:00:00"/>
        <d v="2022-12-24T00:00:00"/>
        <d v="2023-11-18T00:00:00"/>
        <d v="2025-05-14T00:00:00"/>
        <d v="2023-05-26T00:00:00"/>
        <d v="2025-05-11T00:00:00"/>
        <d v="2022-03-12T00:00:00"/>
        <d v="2023-04-29T00:00:00"/>
        <d v="2023-02-10T00:00:00"/>
        <d v="2024-06-07T00:00:00"/>
        <d v="2025-09-28T00:00:00"/>
        <d v="2024-04-16T00:00:00"/>
        <d v="2025-09-07T00:00:00"/>
        <d v="2022-05-05T00:00:00"/>
        <d v="2024-03-25T00:00:00"/>
        <d v="2023-07-11T00:00:00"/>
        <d v="2025-08-16T00:00:00"/>
        <d v="2022-01-15T00:00:00"/>
        <d v="2022-11-09T00:00:00"/>
        <d v="2022-06-09T00:00:00"/>
        <d v="2023-05-30T00:00:00"/>
        <d v="2023-03-09T00:00:00"/>
        <d v="2024-01-16T00:00:00"/>
        <d v="2023-07-12T00:00:00"/>
        <d v="2024-12-18T00:00:00"/>
        <d v="2022-04-03T00:00:00"/>
        <d v="2023-08-03T00:00:00"/>
        <d v="2024-03-05T00:00:00"/>
        <d v="2022-04-22T00:00:00"/>
        <d v="2022-08-23T00:00:00"/>
        <d v="2023-08-19T00:00:00"/>
        <d v="2025-04-07T00:00:00"/>
        <d v="2023-11-01T00:00:00"/>
        <d v="2022-10-03T00:00:00"/>
        <d v="2023-08-20T00:00:00"/>
        <d v="2025-09-13T00:00:00"/>
        <d v="2023-02-02T00:00:00"/>
        <d v="2025-09-22T00:00:00"/>
        <d v="2023-11-14T00:00:00"/>
        <d v="2022-10-06T00:00:00"/>
        <d v="2023-09-15T00:00:00"/>
        <d v="2022-09-11T00:00:00"/>
        <d v="2022-03-13T00:00:00"/>
        <d v="2024-03-30T00:00:00"/>
        <d v="2025-07-27T00:00:00"/>
        <d v="2023-02-27T00:00:00"/>
        <d v="2022-10-28T00:00:00"/>
        <d v="2025-11-11T00:00:00"/>
        <d v="2024-03-31T00:00:00"/>
        <d v="2025-07-26T00:00:00"/>
        <d v="2023-09-07T00:00:00"/>
        <d v="2022-03-26T00:00:00"/>
        <d v="2023-01-26T00:00:00"/>
        <d v="2022-03-23T00:00:00"/>
        <d v="2022-02-19T00:00:00"/>
        <d v="2023-01-11T00:00:00"/>
        <d v="2022-10-31T00:00:00"/>
        <d v="2024-01-08T00:00:00"/>
        <d v="2024-12-05T00:00:00"/>
        <d v="2025-01-03T00:00:00"/>
        <d v="2025-10-24T00:00:00"/>
        <d v="2023-06-24T00:00:00"/>
        <d v="2023-08-15T00:00:00"/>
        <d v="2025-08-25T00:00:00"/>
        <d v="2023-10-21T00:00:00"/>
        <d v="2024-10-14T00:00:00"/>
        <d v="2025-02-01T00:00:00"/>
        <d v="2023-07-14T00:00:00"/>
        <d v="2025-12-03T00:00:00"/>
        <d v="2022-02-08T00:00:00"/>
        <d v="2023-02-16T00:00:00"/>
        <d v="2025-10-18T00:00:00"/>
        <d v="2023-04-10T00:00:00"/>
        <d v="2024-01-06T00:00:00"/>
        <d v="2025-04-24T00:00:00"/>
        <d v="2024-01-23T00:00:00"/>
        <d v="2025-06-05T00:00:00"/>
        <d v="2022-12-18T00:00:00"/>
        <d v="2024-10-11T00:00:00"/>
        <d v="2025-11-14T00:00:00"/>
        <d v="2025-06-15T00:00:00"/>
        <d v="2023-08-30T00:00:00"/>
        <d v="2023-11-15T00:00:00"/>
        <d v="2023-10-25T00:00:00"/>
        <d v="2023-05-29T00:00:00"/>
        <d v="2023-07-18T00:00:00"/>
        <d v="2025-11-02T00:00:00"/>
        <d v="2023-12-28T00:00:00"/>
        <d v="2025-10-21T00:00:00"/>
        <d v="2024-04-11T00:00:00"/>
        <d v="2023-04-01T00:00:00"/>
        <d v="2025-10-26T00:00:00"/>
        <d v="2022-11-02T00:00:00"/>
        <d v="2025-01-07T00:00:00"/>
        <d v="2022-10-14T00:00:00"/>
        <d v="2025-02-13T00:00:00"/>
        <d v="2024-01-14T00:00:00"/>
        <d v="2024-07-26T00:00:00"/>
        <d v="2024-08-24T00:00:00"/>
        <d v="2024-10-17T00:00:00"/>
        <d v="2025-02-16T00:00:00"/>
        <d v="2023-12-03T00:00:00"/>
        <d v="2024-01-04T00:00:00"/>
        <d v="2023-10-02T00:00:00"/>
        <d v="2023-04-30T00:00:00"/>
        <d v="2022-09-27T00:00:00"/>
        <d v="2025-09-02T00:00:00"/>
        <d v="2024-05-04T00:00:00"/>
        <d v="2022-10-25T00:00:00"/>
        <d v="2023-06-22T00:00:00"/>
        <d v="2023-10-15T00:00:00"/>
        <d v="2025-08-13T00:00:00"/>
        <d v="2022-01-16T00:00:00"/>
        <d v="2025-03-13T00:00:00"/>
        <d v="2024-09-30T00:00:00"/>
        <d v="2024-05-18T00:00:00"/>
        <d v="2023-07-22T00:00:00"/>
        <d v="2022-12-25T00:00:00"/>
        <d v="2023-04-19T00:00:00"/>
        <d v="2023-07-07T00:00:00"/>
        <d v="2022-06-25T00:00:00"/>
        <d v="2025-08-28T00:00:00"/>
        <d v="2022-07-17T00:00:00"/>
        <d v="2023-02-05T00:00:00"/>
        <d v="2024-11-03T00:00:00"/>
        <d v="2025-07-28T00:00:00"/>
        <d v="2024-12-10T00:00:00"/>
        <d v="2025-01-06T00:00:00"/>
        <d v="2022-06-21T00:00:00"/>
        <d v="2023-11-10T00:00:00"/>
        <d v="2024-02-10T00:00:00"/>
        <d v="2024-06-19T00:00:00"/>
        <d v="2022-07-11T00:00:00"/>
        <d v="2023-08-10T00:00:00"/>
        <d v="2024-03-04T00:00:00"/>
        <d v="2023-01-15T00:00:00"/>
        <d v="2023-11-11T00:00:00"/>
        <d v="2023-08-28T00:00:00"/>
        <d v="2025-07-22T00:00:00"/>
        <d v="2022-11-22T00:00:00"/>
        <d v="2024-02-06T00:00:00"/>
        <d v="2023-08-22T00:00:00"/>
        <d v="2022-01-04T00:00:00"/>
        <d v="2022-12-28T00:00:00"/>
        <d v="2022-08-07T00:00:00"/>
        <d v="2022-09-12T00:00:00"/>
        <d v="2024-05-20T00:00:00"/>
        <d v="2024-07-10T00:00:00"/>
        <d v="2025-05-13T00:00:00"/>
        <d v="2025-08-10T00:00:00"/>
        <d v="2025-12-29T00:00:00"/>
        <d v="2022-12-17T00:00:00"/>
        <d v="2024-03-07T00:00:00"/>
        <d v="2022-07-15T00:00:00"/>
        <d v="2023-09-02T00:00:00"/>
        <d v="2023-11-16T00:00:00"/>
        <d v="2024-05-03T00:00:00"/>
        <d v="2023-06-09T00:00:00"/>
        <d v="2023-03-13T00:00:00"/>
        <d v="2022-04-05T00:00:00"/>
        <d v="2023-07-24T00:00:00"/>
        <d v="2024-09-20T00:00:00"/>
        <d v="2025-09-26T00:00:00"/>
        <d v="2024-11-17T00:00:00"/>
        <d v="2023-01-31T00:00:00"/>
        <d v="2022-12-01T00:00:00"/>
        <d v="2025-11-01T00:00:00"/>
        <d v="2022-12-08T00:00:00"/>
        <d v="2022-09-05T00:00:00"/>
        <d v="2024-08-30T00:00:00"/>
        <d v="2025-02-19T00:00:00"/>
        <d v="2024-10-06T00:00:00"/>
        <d v="2023-01-16T00:00:00"/>
        <d v="2024-06-20T00:00:00"/>
        <d v="2023-04-26T00:00:00"/>
        <d v="2023-10-19T00:00:00"/>
        <d v="2025-02-10T00:00:00"/>
        <d v="2022-08-11T00:00:00"/>
        <d v="2024-08-19T00:00:00"/>
        <d v="2023-07-06T00:00:00"/>
        <d v="2024-05-27T00:00:00"/>
        <d v="2022-10-04T00:00:00"/>
        <d v="2022-06-30T00:00:00"/>
        <d v="2024-04-24T00:00:00"/>
        <d v="2022-11-23T00:00:00"/>
        <d v="2023-07-04T00:00:00"/>
        <d v="2024-08-13T00:00:00"/>
        <d v="2025-12-14T00:00:00"/>
        <d v="2023-05-05T00:00:00"/>
        <d v="2022-05-31T00:00:00"/>
        <d v="2025-02-04T00:00:00"/>
        <d v="2023-06-29T00:00:00"/>
        <d v="2025-11-13T00:00:00"/>
        <d v="2023-07-02T00:00:00"/>
        <d v="2024-03-26T00:00:00"/>
        <d v="2024-06-24T00:00:00"/>
        <d v="2022-05-15T00:00:00"/>
        <d v="2025-10-13T00:00:00"/>
        <d v="2025-06-27T00:00:00"/>
        <d v="2024-07-18T00:00:00"/>
        <d v="2023-11-25T00:00:00"/>
        <d v="2025-03-21T00:00:00"/>
        <d v="2023-01-20T00:00:00"/>
        <d v="2025-07-08T00:00:00"/>
        <d v="2024-05-11T00:00:00"/>
        <d v="2024-08-26T00:00:00"/>
        <d v="2025-06-10T00:00:00"/>
        <d v="2022-12-20T00:00:00"/>
        <d v="2022-02-10T00:00:00"/>
        <d v="2024-01-26T00:00:00"/>
        <d v="2023-05-02T00:00:00"/>
        <d v="2025-06-21T00:00:00"/>
        <d v="2023-07-21T00:00:00"/>
        <d v="2023-11-06T00:00:00"/>
        <d v="2023-01-04T00:00:00"/>
        <d v="2023-06-04T00:00:00"/>
        <d v="2025-03-15T00:00:00"/>
        <d v="2023-11-08T00:00:00"/>
        <d v="2025-05-24T00:00:00"/>
        <d v="2023-02-17T00:00:00"/>
        <d v="2025-11-19T00:00:00"/>
        <d v="2023-06-26T00:00:00"/>
        <d v="2023-09-01T00:00:00"/>
        <d v="2022-02-15T00:00:00"/>
        <d v="2022-03-29T00:00:00"/>
        <d v="2023-05-07T00:00:00"/>
        <d v="2023-06-27T00:00:00"/>
        <d v="2024-09-27T00:00:00"/>
        <d v="2022-08-20T00:00:00"/>
        <d v="2022-05-29T00:00:00"/>
        <d v="2024-08-10T00:00:00"/>
        <d v="2024-04-20T00:00:00"/>
        <d v="2023-06-07T00:00:00"/>
        <d v="2024-07-14T00:00:00"/>
        <d v="2022-07-25T00:00:00"/>
        <d v="2024-08-11T00:00:00"/>
        <d v="2022-03-03T00:00:00"/>
        <d v="2022-09-30T00:00:00"/>
        <d v="2022-12-15T00:00:00"/>
        <d v="2023-11-22T00:00:00"/>
        <d v="2022-04-20T00:00:00"/>
        <d v="2024-09-04T00:00:00"/>
        <d v="2023-05-06T00:00:00"/>
        <d v="2022-09-06T00:00:00"/>
        <d v="2022-01-10T00:00:00"/>
        <d v="2022-07-21T00:00:00"/>
        <d v="2024-09-06T00:00:00"/>
        <d v="2022-01-21T00:00:00"/>
        <d v="2024-02-12T00:00:00"/>
        <d v="2023-09-06T00:00:00"/>
        <d v="2025-01-24T00:00:00"/>
        <d v="2024-09-26T00:00:00"/>
        <d v="2024-06-08T00:00:00"/>
        <d v="2025-12-27T00:00:00"/>
        <d v="2024-02-02T00:00:00"/>
        <d v="2024-09-13T00:00:00"/>
        <d v="2024-11-18T00:00:00"/>
        <d v="2025-07-29T00:00:00"/>
        <d v="2023-11-07T00:00:00"/>
        <d v="2023-05-24T00:00:00"/>
        <d v="2025-10-06T00:00:00"/>
        <d v="2025-01-16T00:00:00"/>
        <d v="2023-10-07T00:00:00"/>
        <d v="2022-06-08T00:00:00"/>
        <d v="2022-11-21T00:00:00"/>
        <d v="2022-01-26T00:00:00"/>
        <d v="2025-11-27T00:00:00"/>
        <d v="2024-05-13T00:00:00"/>
        <d v="2025-02-12T00:00:00"/>
        <d v="2025-11-22T00:00:00"/>
        <d v="2024-02-07T00:00:00"/>
        <d v="2024-01-20T00:00:00"/>
        <d v="2023-10-23T00:00:00"/>
        <d v="2023-10-26T00:00:00"/>
        <d v="2025-02-24T00:00:00"/>
        <d v="2022-01-31T00:00:00"/>
        <d v="2023-05-18T00:00:00"/>
        <d v="2025-11-23T00:00:00"/>
        <d v="2024-12-30T00:00:00"/>
        <d v="2023-06-20T00:00:00"/>
        <d v="2025-10-27T00:00:00"/>
        <d v="2024-01-11T00:00:00"/>
        <d v="2023-07-17T00:00:00"/>
        <d v="2022-04-26T00:00:00"/>
        <d v="2024-07-12T00:00:00"/>
        <d v="2024-07-13T00:00:00"/>
        <d v="2022-01-03T00:00:00"/>
        <d v="2024-03-08T00:00:00"/>
        <d v="2022-05-06T00:00:00"/>
        <d v="2025-10-19T00:00:00"/>
        <d v="2025-12-26T00:00:00"/>
        <d v="2024-06-14T00:00:00"/>
        <d v="2024-09-02T00:00:00"/>
        <d v="2025-07-16T00:00:00"/>
        <d v="2025-06-17T00:00:00"/>
        <d v="2024-07-29T00:00:00"/>
        <d v="2023-08-02T00:00:00"/>
        <d v="2023-02-07T00:00:00"/>
        <d v="2024-01-27T00:00:00"/>
        <d v="2024-01-29T00:00:00"/>
        <d v="2024-10-03T00:00:00"/>
        <d v="2022-06-03T00:00:00"/>
        <d v="2023-06-28T00:00:00"/>
        <d v="2024-11-24T00:00:00"/>
        <d v="2022-10-24T00:00:00"/>
        <d v="2024-07-07T00:00:00"/>
        <d v="2022-03-30T00:00:00"/>
        <d v="2022-02-25T00:00:00"/>
        <d v="2025-09-23T00:00:00"/>
        <d v="2022-01-13T00:00:00"/>
        <d v="2023-03-28T00:00:00"/>
        <d v="2023-12-06T00:00:00"/>
        <d v="2022-09-23T00:00:00"/>
        <d v="2025-03-09T00:00:00"/>
        <d v="2025-03-14T00:00:00"/>
        <d v="2025-12-06T00:00:00"/>
        <d v="2023-03-06T00:00:00"/>
        <d v="2023-06-15T00:00:00"/>
        <d v="2023-12-23T00:00:00"/>
        <d v="2023-07-30T00:00:00"/>
        <d v="2023-11-17T00:00:00"/>
        <d v="2025-01-09T00:00:00"/>
      </sharedItems>
      <fieldGroup par="14" base="1">
        <rangePr groupBy="months" startDate="2022-01-01T00:00:00" endDate="2025-12-31T00:00:00"/>
        <groupItems count="14">
          <s v="&lt;01-01-2022"/>
          <s v="Jan"/>
          <s v="Feb"/>
          <s v="Mar"/>
          <s v="Apr"/>
          <s v="May"/>
          <s v="Jun"/>
          <s v="Jul"/>
          <s v="Aug"/>
          <s v="Sep"/>
          <s v="Oct"/>
          <s v="Nov"/>
          <s v="Dec"/>
          <s v="&gt;31-12-2025"/>
        </groupItems>
      </fieldGroup>
    </cacheField>
    <cacheField name="Customer Name" numFmtId="0">
      <sharedItems count="989">
        <s v="Patrick Sanchez"/>
        <s v="Megan Mcclain"/>
        <s v="Amanda Davis"/>
        <s v="Alyssa Gonzalez"/>
        <s v="Jennifer Cole"/>
        <s v="Abigail Shaffer"/>
        <s v="Donald Lewis"/>
        <s v="Brandon Davis"/>
        <s v="Dennis Williams"/>
        <s v="Valerie Gray"/>
        <s v="Mark Mcclure"/>
        <s v="Michele Williams"/>
        <s v="Victoria Wyatt"/>
        <s v="Donald Reid"/>
        <s v="Henry Santiago"/>
        <s v="Maria Lynch"/>
        <s v="Danielle Ford"/>
        <s v="Margaret Hawkins DDS"/>
        <s v="Amy Underwood"/>
        <s v="Derek Clark"/>
        <s v="Emily Rios"/>
        <s v="Maria Thomas"/>
        <s v="Justin Baker"/>
        <s v="Kevin Cox"/>
        <s v="Ann Williams"/>
        <s v="Christopher Becker"/>
        <s v="James Ferrell"/>
        <s v="Juan Dunlap"/>
        <s v="Melanie Herrera"/>
        <s v="Gina Carter"/>
        <s v="Troy Liu"/>
        <s v="Pamela Romero"/>
        <s v="Elizabeth Fowler"/>
        <s v="James Martin"/>
        <s v="Tamara George"/>
        <s v="Timothy Koch"/>
        <s v="Cynthia Allen"/>
        <s v="Angelica Tucker"/>
        <s v="Kim Martinez"/>
        <s v="Joshua Baker"/>
        <s v="Tracey Hickman"/>
        <s v="Christina Collins"/>
        <s v="Jessica Holmes"/>
        <s v="Austin Smith"/>
        <s v="Daniel Jones"/>
        <s v="Austin Johnson"/>
        <s v="David Caldwell"/>
        <s v="Miranda Khan"/>
        <s v="Richard Aguirre"/>
        <s v="Matthew Gomez"/>
        <s v="Nicholas Nunez"/>
        <s v="James Morgan"/>
        <s v="Corey Herrera"/>
        <s v="Donald Wright"/>
        <s v="Robert Chase"/>
        <s v="Zachary Huff"/>
        <s v="Sarah Martin"/>
        <s v="Dr. Steven Martin"/>
        <s v="Mrs. Rachel Gibson"/>
        <s v="Monica Logan"/>
        <s v="Brittney Phillips"/>
        <s v="Kimberly Adkins"/>
        <s v="John Calhoun"/>
        <s v="Tyler Miller"/>
        <s v="Barry Hensley"/>
        <s v="Steve Sanchez"/>
        <s v="Bradley Sandoval"/>
        <s v="Taylor Harris"/>
        <s v="Derek Anderson"/>
        <s v="Eugene Walton"/>
        <s v="Marc Hart"/>
        <s v="Daniel Baker"/>
        <s v="Benjamin Sanchez"/>
        <s v="Roy Warner"/>
        <s v="Dr. Kendra Contreras"/>
        <s v="Matthew Mcmillan"/>
        <s v="Steve Newton"/>
        <s v="Larry Robbins"/>
        <s v="Sarah Wagner"/>
        <s v="Sarah Davis"/>
        <s v="Amanda Cook"/>
        <s v="Deborah Figueroa"/>
        <s v="Kristina Rodriguez"/>
        <s v="Brittany Johnson"/>
        <s v="Brittany Anderson"/>
        <s v="Timothy Stanton"/>
        <s v="Christine Wright"/>
        <s v="Justin Baxter"/>
        <s v="Tammy Young"/>
        <s v="Rita Keith"/>
        <s v="Tim Patton"/>
        <s v="Sharon Cochran"/>
        <s v="Michael Reyes"/>
        <s v="Courtney Velasquez"/>
        <s v="Robert Savage"/>
        <s v="Corey Murphy"/>
        <s v="Raymond Bell"/>
        <s v="William Herrera"/>
        <s v="Shawn Green"/>
        <s v="Deborah Rodriguez"/>
        <s v="Richard Graham"/>
        <s v="Steven Lee"/>
        <s v="April Frost"/>
        <s v="Teresa Mclaughlin"/>
        <s v="Benjamin Beck"/>
        <s v="Mary Martinez"/>
        <s v="Eric Ortiz"/>
        <s v="Kristen Lee"/>
        <s v="Megan Orr"/>
        <s v="Jennifer Bass"/>
        <s v="Jeffrey Carpenter"/>
        <s v="Jeremy Lowe"/>
        <s v="Steven Flynn"/>
        <s v="Diane Beck"/>
        <s v="Robert Potter"/>
        <s v="Robert Hernandez"/>
        <s v="John Atkinson"/>
        <s v="Stephen Johnston"/>
        <s v="Kathleen Sanchez"/>
        <s v="Stephanie Dalton"/>
        <s v="Jeffery Thompson"/>
        <s v="Amber Wright"/>
        <s v="Casey Marshall"/>
        <s v="Linda Dodson DVM"/>
        <s v="Stephanie Simmons"/>
        <s v="Stephanie Manning"/>
        <s v="Paul Larsen"/>
        <s v="Kelly Sims"/>
        <s v="Micheal Young"/>
        <s v="Joshua Taylor"/>
        <s v="Christian Lewis"/>
        <s v="Joshua Perry"/>
        <s v="Jean Carrillo"/>
        <s v="Spencer Johnston"/>
        <s v="Guy Molina"/>
        <s v="Sara Medina"/>
        <s v="Lindsey Walker"/>
        <s v="John Price"/>
        <s v="Jennifer Martin"/>
        <s v="Veronica Ferguson"/>
        <s v="Justin Johnson"/>
        <s v="Sean White"/>
        <s v="Daniel Murphy"/>
        <s v="Diana Bean"/>
        <s v="Bradley Smith"/>
        <s v="Trevor Walker"/>
        <s v="Marissa Webster"/>
        <s v="Alex Hernandez"/>
        <s v="Brian Gould"/>
        <s v="Pamela Jackson"/>
        <s v="Michelle Strickland"/>
        <s v="Ashley Johnson"/>
        <s v="Susan Brooks"/>
        <s v="Angela Vaughn"/>
        <s v="Michael Turner"/>
        <s v="Barbara Riggs"/>
        <s v="Joseph Stanley"/>
        <s v="Gloria Atkinson"/>
        <s v="Jeffrey Cox PhD"/>
        <s v="Jessica Gross"/>
        <s v="Robert Medina"/>
        <s v="Roger Vargas"/>
        <s v="Sandra Miller"/>
        <s v="Paul Hudson"/>
        <s v="Allen Rosales"/>
        <s v="Mr. David Ramirez"/>
        <s v="Desiree Smith"/>
        <s v="Nathan Freeman"/>
        <s v="John Joseph"/>
        <s v="Anna Walker"/>
        <s v="Matthew Wood"/>
        <s v="Jessica Reese"/>
        <s v="Jesse Parker"/>
        <s v="Corey Wilson"/>
        <s v="Melissa Lee"/>
        <s v="Dr. William Warren"/>
        <s v="Dr. Elizabeth Ward"/>
        <s v="Joseph Hill"/>
        <s v="Melissa Martinez"/>
        <s v="Ashley Smith"/>
        <s v="Jeremiah Lopez"/>
        <s v="Scott Wilson"/>
        <s v="Benjamin Soto"/>
        <s v="Robert Avery"/>
        <s v="Bailey Duran DDS"/>
        <s v="Patricia James"/>
        <s v="Scott Branch"/>
        <s v="Amy Choi"/>
        <s v="Christine Clark"/>
        <s v="David Arnold"/>
        <s v="Jerry Wheeler"/>
        <s v="Dwayne Campbell"/>
        <s v="Michael Bradshaw"/>
        <s v="Leah Lara"/>
        <s v="Joshua Holland"/>
        <s v="Charles Brown"/>
        <s v="Paul Carroll"/>
        <s v="John Torres"/>
        <s v="Kathryn Snyder"/>
        <s v="Stacy Navarro"/>
        <s v="Brandon Hayden"/>
        <s v="Laurie Smith"/>
        <s v="Debra Williams"/>
        <s v="Joseph Ramos"/>
        <s v="Kevin Walters"/>
        <s v="Julie Ortiz"/>
        <s v="Shannon Rivera"/>
        <s v="Matthew Morales DDS"/>
        <s v="Ernest Morris"/>
        <s v="Jose Travis"/>
        <s v="Julia Brown"/>
        <s v="Peter Garrett"/>
        <s v="Michael Martinez"/>
        <s v="Cynthia Moore"/>
        <s v="Jason Walker"/>
        <s v="Julia Wilson"/>
        <s v="Timothy Carter"/>
        <s v="Ruben Baird"/>
        <s v="Charles Lee"/>
        <s v="Sherry Shields"/>
        <s v="Sarah Morgan"/>
        <s v="Samantha Campbell"/>
        <s v="Lauren Keller"/>
        <s v="Joshua Reed"/>
        <s v="Jamie Cantu"/>
        <s v="Michael Armstrong"/>
        <s v="Jennifer Flores"/>
        <s v="Roberta Hughes"/>
        <s v="Marissa Hernandez"/>
        <s v="Vincent Rivera"/>
        <s v="Jessica Fox"/>
        <s v="Charles Pitts"/>
        <s v="Richard Baker"/>
        <s v="Marie Christian"/>
        <s v="Kimberly Finley"/>
        <s v="Olivia Brennan"/>
        <s v="Cynthia Cohen"/>
        <s v="Nicole Hamilton MD"/>
        <s v="Ashlee Jackson"/>
        <s v="Amber Flynn"/>
        <s v="Jeffrey Sanchez"/>
        <s v="Rebecca Jackson"/>
        <s v="Janet Vega"/>
        <s v="Briana Murray"/>
        <s v="Michael Nolan"/>
        <s v="Megan Moore"/>
        <s v="Victoria Evans"/>
        <s v="Joyce Turner"/>
        <s v="Ashley James"/>
        <s v="Wendy Phillips"/>
        <s v="Denise Knight"/>
        <s v="Valerie Lozano"/>
        <s v="Tanner Mitchell DDS"/>
        <s v="Colleen Lee"/>
        <s v="Michelle Hopkins"/>
        <s v="Brent Burton"/>
        <s v="Jeremiah Riley"/>
        <s v="Theodore Murphy"/>
        <s v="Carlos Ryan"/>
        <s v="Susan Rivas"/>
        <s v="Terry Coffey"/>
        <s v="Gina Wilson"/>
        <s v="Vincent Dalton"/>
        <s v="Jennifer Singleton"/>
        <s v="Richard Smith"/>
        <s v="Jacob Curry"/>
        <s v="Samantha Bentley"/>
        <s v="Kaitlyn Harvey"/>
        <s v="Leonard Holland"/>
        <s v="Susan Turner"/>
        <s v="Andrew Johnson"/>
        <s v="David Medina"/>
        <s v="Michael Paul"/>
        <s v="Patrick Moore"/>
        <s v="Sandra Gilbert"/>
        <s v="Amanda Wood"/>
        <s v="David Cox"/>
        <s v="Steven Newman"/>
        <s v="Colton Martinez"/>
        <s v="Anna Lewis"/>
        <s v="Alison Buchanan"/>
        <s v="Rachel Harris DVM"/>
        <s v="Daniel Kane"/>
        <s v="Rachel Carlson"/>
        <s v="Brianna Anderson"/>
        <s v="Ashley Delacruz"/>
        <s v="Richard Young"/>
        <s v="Derek Martinez"/>
        <s v="Nichole Alvarez"/>
        <s v="Kevin Hayes"/>
        <s v="Amanda Logan"/>
        <s v="Elizabeth Schneider"/>
        <s v="John Morales"/>
        <s v="Micheal Wallace"/>
        <s v="Lee Jones"/>
        <s v="Lauren Joseph"/>
        <s v="Kerry Chavez DDS"/>
        <s v="Ashley Pena"/>
        <s v="Michelle Lewis"/>
        <s v="Jennifer Wilcox"/>
        <s v="Brandon Simmons"/>
        <s v="Troy Mcdaniel"/>
        <s v="Ronald Davis"/>
        <s v="Jacqueline Anderson"/>
        <s v="Kristina Rivera"/>
        <s v="Shane Pugh"/>
        <s v="Michelle Schmitt"/>
        <s v="Brian Romero"/>
        <s v="Courtney Rodriguez"/>
        <s v="Ashley Ramirez"/>
        <s v="Sarah Villegas"/>
        <s v="Megan Hawkins"/>
        <s v="Sandra Adams"/>
        <s v="Phillip Dorsey"/>
        <s v="Sergio Knight"/>
        <s v="Patrick Bonilla"/>
        <s v="Cindy Barnes"/>
        <s v="Eric Nguyen"/>
        <s v="Angela Williams"/>
        <s v="Amber Miller"/>
        <s v="Karla Ramos"/>
        <s v="Jose Reed"/>
        <s v="Michael Tucker"/>
        <s v="Daniel Joyce"/>
        <s v="Eric Clark"/>
        <s v="Donna Wilson"/>
        <s v="Casey James"/>
        <s v="Justin Barnett"/>
        <s v="Scott Williams"/>
        <s v="Blake Edwards"/>
        <s v="Michelle Butler"/>
        <s v="Vincent Jackson"/>
        <s v="Michael Cox"/>
        <s v="Dana Chapman"/>
        <s v="Seth Reese"/>
        <s v="Christopher Dixon"/>
        <s v="Cheyenne Parsons"/>
        <s v="Sabrina Briggs"/>
        <s v="David Thompson"/>
        <s v="Mary Thompson"/>
        <s v="Julie Elliott"/>
        <s v="Thomas Cunningham"/>
        <s v="Mrs. Tricia Stewart"/>
        <s v="Jeremy Turner"/>
        <s v="Heather Jones"/>
        <s v="Anthony Decker"/>
        <s v="Vanessa Davis"/>
        <s v="Julie Spencer"/>
        <s v="Amanda Stout"/>
        <s v="Erica Alvarez"/>
        <s v="Joanna Shepherd"/>
        <s v="Miguel Wagner"/>
        <s v="Michael Ritter"/>
        <s v="Caitlin Watson"/>
        <s v="Raymond Shelton"/>
        <s v="Maria Jones"/>
        <s v="Jasmine King"/>
        <s v="Susan Marks"/>
        <s v="Matthew Rangel"/>
        <s v="Melissa Myers"/>
        <s v="Angela Hansen"/>
        <s v="Robin Santiago"/>
        <s v="Yolanda Gaines"/>
        <s v="Jessica Cox"/>
        <s v="Trevor Peterson"/>
        <s v="Mr. Chad Jones"/>
        <s v="Katie Fernandez"/>
        <s v="Amanda Rogers"/>
        <s v="Linda Moore"/>
        <s v="Patricia Lamb"/>
        <s v="Amanda Diaz"/>
        <s v="Jeremy Mitchell"/>
        <s v="Stephanie Lee"/>
        <s v="Victoria Murray"/>
        <s v="Kathryn Barnes"/>
        <s v="Rebecca Taylor"/>
        <s v="John Watson"/>
        <s v="Ryan Rosales"/>
        <s v="Christopher Cole"/>
        <s v="Jeffrey Potts"/>
        <s v="Stacey Arias"/>
        <s v="Jonathan Young"/>
        <s v="Alfred Galvan"/>
        <s v="Gabriela Thomas"/>
        <s v="Ronald Horton"/>
        <s v="Julie Gilbert"/>
        <s v="David Conley"/>
        <s v="Lisa Henderson"/>
        <s v="Eric Williams"/>
        <s v="Lisa Brown"/>
        <s v="Linda Smith"/>
        <s v="Michelle Carter"/>
        <s v="Cynthia Butler"/>
        <s v="Kelly Ward"/>
        <s v="Rachel Romero"/>
        <s v="John Reid"/>
        <s v="Alan Kramer"/>
        <s v="Matthew Garcia"/>
        <s v="Evelyn Williams"/>
        <s v="Marvin Greer"/>
        <s v="Michael Welch"/>
        <s v="Mike Acevedo"/>
        <s v="Andrew Gonzalez"/>
        <s v="Eric Sanders"/>
        <s v="Dawn Mullins"/>
        <s v="Caleb Richardson"/>
        <s v="Jeremiah Huber"/>
        <s v="Kathleen Jimenez"/>
        <s v="Debra Miller"/>
        <s v="Lance Short"/>
        <s v="Brian Murphy"/>
        <s v="Lance Simmons"/>
        <s v="Jeremy Acosta"/>
        <s v="Zachary Hill"/>
        <s v="Angela Walsh"/>
        <s v="Nicole Moore"/>
        <s v="Lawrence Harrington"/>
        <s v="David Brewer"/>
        <s v="Keith Jacobs"/>
        <s v="Jacob Wallace"/>
        <s v="Kendra Sanders"/>
        <s v="Tyler Johnson"/>
        <s v="Mr. Justin Green III"/>
        <s v="Logan Benson"/>
        <s v="Chad Jones"/>
        <s v="Jill Miller"/>
        <s v="Victoria Contreras"/>
        <s v="Joshua Vance"/>
        <s v="Michael Graves"/>
        <s v="Katie Martinez"/>
        <s v="Cynthia Snyder"/>
        <s v="Jackie Lara"/>
        <s v="Stephen Jones"/>
        <s v="Dr. Kelly Hammond DVM"/>
        <s v="Evan Jones"/>
        <s v="Haley Humphrey"/>
        <s v="Laurie Saunders"/>
        <s v="Thomas Brown"/>
        <s v="Elizabeth Martin"/>
        <s v="Hannah Everett"/>
        <s v="Blake Gonzalez"/>
        <s v="Mario Mendez"/>
        <s v="Caroline David"/>
        <s v="Marcus Winters"/>
        <s v="Kristy Bryan"/>
        <s v="Travis Wise"/>
        <s v="Pamela Butler"/>
        <s v="Stephen Gardner"/>
        <s v="Karen Ballard"/>
        <s v="Jesse Barker"/>
        <s v="John Harris"/>
        <s v="Scott Flores"/>
        <s v="James Hodges"/>
        <s v="Emma Owens"/>
        <s v="Charles Williams"/>
        <s v="Jennifer Estes"/>
        <s v="Garrett Lane"/>
        <s v="Christopher Ferrell"/>
        <s v="Mr. Alexander Landry MD"/>
        <s v="Harry Williams"/>
        <s v="Sarah Chambers"/>
        <s v="Sarah Jordan"/>
        <s v="Jacob Powell"/>
        <s v="Kelly Lee"/>
        <s v="James Cole"/>
        <s v="William Becker"/>
        <s v="Brent Brooks"/>
        <s v="Holly Thomas"/>
        <s v="Kathryn Williams"/>
        <s v="Regina Stone"/>
        <s v="Kaylee Murphy"/>
        <s v="James Jensen"/>
        <s v="George Clayton"/>
        <s v="Justin Wells Jr."/>
        <s v="Veronica Silva"/>
        <s v="Shelby Soto"/>
        <s v="Walter Patton"/>
        <s v="Crystal Williams"/>
        <s v="Mark Harvey"/>
        <s v="Roberto Allen"/>
        <s v="Jason Harris"/>
        <s v="Tami Salas"/>
        <s v="Michele Stone"/>
        <s v="Matthew Fox"/>
        <s v="Julia Patel"/>
        <s v="Raymond Le"/>
        <s v="Deborah Washington"/>
        <s v="Edwin David"/>
        <s v="Michele Vaughn"/>
        <s v="Gregory Peck"/>
        <s v="Donna Berry"/>
        <s v="William Cardenas"/>
        <s v="Donna Roberts"/>
        <s v="Thomas Douglas"/>
        <s v="Dale Ryan"/>
        <s v="Denise Rodriguez"/>
        <s v="Dana Santiago"/>
        <s v="David Garcia"/>
        <s v="Ashlee Townsend"/>
        <s v="Vanessa Moore"/>
        <s v="Sherry Woods"/>
        <s v="Donna Mitchell"/>
        <s v="Ann Andrews"/>
        <s v="Sarah Johnson"/>
        <s v="Stephen Thompson"/>
        <s v="Russell French"/>
        <s v="Tonya Howe"/>
        <s v="Edwin Morrison"/>
        <s v="Mrs. Virginia Daniels"/>
        <s v="Brandi Gordon"/>
        <s v="Brian Martin"/>
        <s v="Michelle Smith"/>
        <s v="Laura Todd"/>
        <s v="Margaret Sullivan"/>
        <s v="Angie Caldwell"/>
        <s v="Mrs. Taylor Smith"/>
        <s v="Paul Finley"/>
        <s v="Laura Green"/>
        <s v="Amy Wilson"/>
        <s v="Michael Leblanc"/>
        <s v="Emily Wilson"/>
        <s v="Holly Walker"/>
        <s v="Jesse Zhang"/>
        <s v="Joshua Ruiz"/>
        <s v="Samantha Gill"/>
        <s v="Shelley Miller"/>
        <s v="Heidi Stark"/>
        <s v="Joshua Wagner"/>
        <s v="Carmen Bond"/>
        <s v="Daniel Aguilar"/>
        <s v="Jill Brown"/>
        <s v="Joyce Brown"/>
        <s v="Elizabeth Johnson"/>
        <s v="Nichole Lane"/>
        <s v="Michael Weaver"/>
        <s v="Andrea Peck"/>
        <s v="Christopher Taylor"/>
        <s v="Maria Fisher"/>
        <s v="Sergio Knox"/>
        <s v="Victor Baxter"/>
        <s v="Hannah White"/>
        <s v="Cameron Irwin"/>
        <s v="Alexander Evans"/>
        <s v="Jessica Gray"/>
        <s v="Gregory Hill"/>
        <s v="Pamela Johnson"/>
        <s v="Ralph Stephenson"/>
        <s v="Austin Wheeler"/>
        <s v="Jeffrey Fernandez"/>
        <s v="Amy Gordon"/>
        <s v="Thomas Johnston"/>
        <s v="Megan Flores"/>
        <s v="Victoria Boyd"/>
        <s v="Antonio Fry"/>
        <s v="Casey Shelton"/>
        <s v="William David DDS"/>
        <s v="Melissa Russell"/>
        <s v="Paul Wells"/>
        <s v="Scott Thomas"/>
        <s v="Kristina Faulkner"/>
        <s v="Jasmine Scott"/>
        <s v="Tammy Boone"/>
        <s v="Sandra Williams"/>
        <s v="Lindsey Russo"/>
        <s v="Laurie Powers"/>
        <s v="Sean Cook"/>
        <s v="Timothy Hayden"/>
        <s v="Nicole Rocha"/>
        <s v="Christine Herman"/>
        <s v="Douglas Owens"/>
        <s v="Dennis Hunt"/>
        <s v="Robert Bowen"/>
        <s v="Suzanne Wood"/>
        <s v="Sean Figueroa"/>
        <s v="Timothy Riley"/>
        <s v="Craig Hall"/>
        <s v="Kathryn Pena"/>
        <s v="Phillip Burns"/>
        <s v="Katherine Jackson"/>
        <s v="Charles Payne"/>
        <s v="Kimberly May"/>
        <s v="Sara Jones"/>
        <s v="Pamela Gutierrez"/>
        <s v="Andrea Hernandez"/>
        <s v="Jacqueline Williamson"/>
        <s v="Susan Hopkins"/>
        <s v="Juan Smith"/>
        <s v="Kimberly Mitchell"/>
        <s v="Megan Drake"/>
        <s v="Thomas Warren"/>
        <s v="Joseph Ochoa"/>
        <s v="Angela Chung"/>
        <s v="Wanda Perez"/>
        <s v="Angela Frey"/>
        <s v="Anna Gray"/>
        <s v="Mark Warner"/>
        <s v="Mr. Richard Knight PhD"/>
        <s v="Tamara Hall"/>
        <s v="Stacy Alvarez"/>
        <s v="Melinda Ramirez"/>
        <s v="Amanda Mcfarland"/>
        <s v="Daniel Thomas"/>
        <s v="Jennifer Jones"/>
        <s v="Lacey Atkinson"/>
        <s v="Evelyn Campos"/>
        <s v="Melissa Miller"/>
        <s v="Amy Kim"/>
        <s v="Larry Austin"/>
        <s v="Raymond Johnson"/>
        <s v="Joanne Perez"/>
        <s v="Jessica Frazier"/>
        <s v="Raymond Phillips"/>
        <s v="Angela Moore"/>
        <s v="Brittany Price"/>
        <s v="Aaron Parker"/>
        <s v="Ashley Miller"/>
        <s v="Justin Russell"/>
        <s v="Julian Carlson"/>
        <s v="James Carter"/>
        <s v="Misty Hansen"/>
        <s v="Carolyn James"/>
        <s v="Derrick Thomas"/>
        <s v="Jason Washington"/>
        <s v="Tony Le"/>
        <s v="Christina Rodriguez"/>
        <s v="James Skinner"/>
        <s v="Erin Cook"/>
        <s v="Marilyn Wheeler"/>
        <s v="Travis Harris"/>
        <s v="James Flores"/>
        <s v="Katherine Johnston"/>
        <s v="Douglas Hartman"/>
        <s v="Justin Vargas"/>
        <s v="Randall Johnson"/>
        <s v="Michael Gonzales"/>
        <s v="Andrea Abbott"/>
        <s v="Jonathan Schultz"/>
        <s v="Christian Henderson"/>
        <s v="William Mendoza"/>
        <s v="Tammy Kane"/>
        <s v="Rachel Ward"/>
        <s v="Linda Rocha"/>
        <s v="Mary Kelly"/>
        <s v="Kristine Newman"/>
        <s v="Paul Sheppard"/>
        <s v="Brett Walker"/>
        <s v="Lauren Johnston"/>
        <s v="Joel Frazier"/>
        <s v="Haley Johnson"/>
        <s v="Thomas Miller"/>
        <s v="Brenda Collins"/>
        <s v="Kelly Bailey"/>
        <s v="Michael Flores"/>
        <s v="Michael Johnson"/>
        <s v="Megan Martin"/>
        <s v="Christopher Moore"/>
        <s v="Joel Salinas"/>
        <s v="Martin Reynolds"/>
        <s v="Sonya Cole"/>
        <s v="Michael Harris"/>
        <s v="Rebecca Ray"/>
        <s v="Chelsea Nguyen"/>
        <s v="Michael Burns"/>
        <s v="James Long"/>
        <s v="Ryan Williamson"/>
        <s v="Rebecca Sellers"/>
        <s v="Cesar Wilson"/>
        <s v="James Thomas"/>
        <s v="Chad Reyes"/>
        <s v="Mr. Thomas Arias"/>
        <s v="Katherine Taylor"/>
        <s v="Lisa Glenn"/>
        <s v="Mr. James Hoffman"/>
        <s v="Michael Perry PhD"/>
        <s v="Keith Flynn"/>
        <s v="Donald Medina"/>
        <s v="Krystal Barton"/>
        <s v="Ashley Wilson"/>
        <s v="Wendy Weaver"/>
        <s v="Nathan Payne"/>
        <s v="Ronald Potter"/>
        <s v="Amanda Baker"/>
        <s v="Jessica Mcknight"/>
        <s v="Christine Rojas"/>
        <s v="Michael Chen"/>
        <s v="Rachel Li"/>
        <s v="Gregory Campbell"/>
        <s v="William Carter"/>
        <s v="Scott Duke"/>
        <s v="Brandy Brady"/>
        <s v="Wendy Camacho"/>
        <s v="Brandi Thomas"/>
        <s v="Pam Lowe"/>
        <s v="Mark Burton"/>
        <s v="Mark Beard"/>
        <s v="Paul Neal"/>
        <s v="Travis Murphy"/>
        <s v="Melissa Horn"/>
        <s v="Claudia Jordan"/>
        <s v="Frank Campbell MD"/>
        <s v="Karina Cooper"/>
        <s v="Amber Sims"/>
        <s v="Caleb Mathews"/>
        <s v="William Patterson"/>
        <s v="Sonia Turner"/>
        <s v="Denise Pena"/>
        <s v="Matthew Banks"/>
        <s v="Eric Lyons"/>
        <s v="Casey Perez"/>
        <s v="Adam Cooper"/>
        <s v="Jennifer Anderson MD"/>
        <s v="Robert Garcia"/>
        <s v="Breanna Ayala"/>
        <s v="Margaret Byrd"/>
        <s v="Alejandra Santos"/>
        <s v="Daniel Goodman"/>
        <s v="Michael Heath"/>
        <s v="Brenda Martinez"/>
        <s v="Victor Edwards"/>
        <s v="Matthew Wright"/>
        <s v="Lisa Maxwell"/>
        <s v="Ryan Liu"/>
        <s v="Katrina Adkins"/>
        <s v="Rachel Leon"/>
        <s v="Brian Porter MD"/>
        <s v="Alexandria Ward"/>
        <s v="Scott Carroll"/>
        <s v="Carrie Ruiz"/>
        <s v="Kevin Smith"/>
        <s v="Antonio Mccormick"/>
        <s v="Micheal Wang"/>
        <s v="Angela Herrera"/>
        <s v="Bradley Miller"/>
        <s v="Robert Herrera"/>
        <s v="Pamela Santos"/>
        <s v="Michael Blair"/>
        <s v="David Middleton"/>
        <s v="Lee Parker"/>
        <s v="Casey Smith"/>
        <s v="Carla Benton"/>
        <s v="Samantha Green"/>
        <s v="Richard Adams"/>
        <s v="Steven Rogers"/>
        <s v="Austin Joseph"/>
        <s v="Kathleen Dixon"/>
        <s v="Mr. Jacob Scott Jr."/>
        <s v="Ashley Yang"/>
        <s v="Scott Sanchez"/>
        <s v="Thomas White"/>
        <s v="Robert Klein"/>
        <s v="Frank Butler"/>
        <s v="Roger Duncan"/>
        <s v="Stephanie White"/>
        <s v="Amber Morales"/>
        <s v="Douglas Kirk"/>
        <s v="Jesus Wood"/>
        <s v="Elizabeth Dean"/>
        <s v="Wesley Cuevas"/>
        <s v="Steven Hodges"/>
        <s v="Timothy Johnson"/>
        <s v="Ryan Wiley"/>
        <s v="Matthew Sweeney"/>
        <s v="Daniel Bird"/>
        <s v="Anthony Shea DDS"/>
        <s v="David Bruce"/>
        <s v="Jacqueline Villegas"/>
        <s v="Kathy Walsh"/>
        <s v="Keith Graham"/>
        <s v="Dean Edwards"/>
        <s v="Ronnie Nguyen"/>
        <s v="Benjamin Harris"/>
        <s v="Ashley Garcia"/>
        <s v="Jason Herrera"/>
        <s v="Eric Baker"/>
        <s v="Robert Torres"/>
        <s v="Amanda Huff"/>
        <s v="Michael Schmitt"/>
        <s v="Megan Green"/>
        <s v="Jared Chavez"/>
        <s v="Anna Garcia"/>
        <s v="Adam Greer"/>
        <s v="Rodney Watson"/>
        <s v="Angela Willis"/>
        <s v="Alison Brown"/>
        <s v="Rhonda Davis"/>
        <s v="Erin Williams"/>
        <s v="Thomas Hamilton"/>
        <s v="Allen Vega"/>
        <s v="Terry Hill"/>
        <s v="Amanda Harvey"/>
        <s v="Kathleen Andrade"/>
        <s v="Douglas Taylor"/>
        <s v="Rebecca Wright"/>
        <s v="Alicia Reyes"/>
        <s v="Joshua Washington"/>
        <s v="Erica Nelson"/>
        <s v="Daniel Huang"/>
        <s v="Robert Ruiz"/>
        <s v="Yvonne Dickson"/>
        <s v="David Ferguson"/>
        <s v="Amy Davies"/>
        <s v="Vickie Price"/>
        <s v="Sarah Thompson"/>
        <s v="Oscar Howard"/>
        <s v="Michael Meza"/>
        <s v="Travis Copeland"/>
        <s v="Katherine Parker"/>
        <s v="Anthony Guzman"/>
        <s v="April Hardin"/>
        <s v="Gina Thompson"/>
        <s v="Erica Johnson"/>
        <s v="Brenda Rodriguez"/>
        <s v="Toni Brooks"/>
        <s v="Laurie Rogers"/>
        <s v="Christopher Fry"/>
        <s v="Katelyn Stewart"/>
        <s v="Melissa Mcfarland"/>
        <s v="Max Olsen"/>
        <s v="Michael Anderson"/>
        <s v="Michael Berry"/>
        <s v="Traci Johnson DDS"/>
        <s v="Lisa Bowman"/>
        <s v="Brenda Mcgee"/>
        <s v="Francisco Fields"/>
        <s v="Meagan Daniel"/>
        <s v="Derek Wright"/>
        <s v="Richard Le"/>
        <s v="Nicholas Costa"/>
        <s v="Stephen Bell"/>
        <s v="John Shields"/>
        <s v="Courtney Hayes"/>
        <s v="Elizabeth Flores"/>
        <s v="Christopher Bennett"/>
        <s v="Tom Spence"/>
        <s v="Lisa Webb"/>
        <s v="Matthew Lawson"/>
        <s v="Brian Harris"/>
        <s v="Julian Frost"/>
        <s v="Douglas Young"/>
        <s v="Joshua Henry"/>
        <s v="Jeffrey Phillips"/>
        <s v="Karen Davis"/>
        <s v="Edgar Miller"/>
        <s v="Richard Ruiz"/>
        <s v="Anna Stephens"/>
        <s v="James Lopez"/>
        <s v="John Perez"/>
        <s v="Brittany Horton"/>
        <s v="Gregg Weaver"/>
        <s v="Kristen Randall"/>
        <s v="Tracie Mcdaniel"/>
        <s v="Stephen Alvarez"/>
        <s v="Scott Johnson"/>
        <s v="Rebecca Byrd"/>
        <s v="Travis Cole"/>
        <s v="Rhonda Martinez"/>
        <s v="Sandra Scott"/>
        <s v="Renee Miller"/>
        <s v="Gabriel Hill"/>
        <s v="Alexandria Graves"/>
        <s v="Jennifer Perry"/>
        <s v="Lauren Hanna"/>
        <s v="Kristine Garcia"/>
        <s v="Sheryl Humphrey"/>
        <s v="John Lynch"/>
        <s v="Jamie Montgomery"/>
        <s v="Amanda Preston"/>
        <s v="Amber Alvarez"/>
        <s v="Alicia Roth"/>
        <s v="Ryan Garrison"/>
        <s v="Sean Taylor"/>
        <s v="Roger Adams"/>
        <s v="Ann Alexander"/>
        <s v="Natalie Malone"/>
        <s v="Anthony Moody"/>
        <s v="Jonathon Taylor"/>
        <s v="Laura Thompson"/>
        <s v="Sara Wright"/>
        <s v="Isaac Gonzalez"/>
        <s v="Kathy Reid"/>
        <s v="Dana Burns"/>
        <s v="Seth Matthews"/>
        <s v="Ryan Green"/>
        <s v="Dominique Hughes"/>
        <s v="Penny Lewis"/>
        <s v="Megan Adams"/>
        <s v="Sharon Coffey"/>
        <s v="Thomas Holland"/>
        <s v="Courtney Franklin"/>
        <s v="Michelle Hill"/>
        <s v="Gregory King"/>
        <s v="Joseph Hanson"/>
        <s v="Jorge Bates"/>
        <s v="Kristina Wheeler"/>
        <s v="Brian Brown"/>
        <s v="Shannon Green"/>
        <s v="Marisa Lopez"/>
        <s v="Stephanie Trujillo"/>
        <s v="Mary Bright"/>
        <s v="Jennifer Doyle"/>
        <s v="Laura Lee"/>
        <s v="Melissa Little"/>
        <s v="Megan Romero"/>
        <s v="Matthew Grant"/>
        <s v="Carl Green"/>
        <s v="Susan Arroyo"/>
        <s v="Brandon Kelly"/>
        <s v="Jennifer Eaton"/>
        <s v="Edward York"/>
        <s v="Mark Carpenter"/>
        <s v="Steve Mason"/>
        <s v="Kendra Gutierrez"/>
        <s v="Brenda Gonzalez"/>
        <s v="Dr. Victoria Thomas"/>
        <s v="Peggy Freeman"/>
        <s v="Mrs. Amy Hayes"/>
        <s v="Caroline Duran"/>
        <s v="Penny Anderson"/>
        <s v="Jennifer Sanford"/>
        <s v="Joseph Cross"/>
        <s v="Nicole Schmidt"/>
        <s v="Lori Wright"/>
        <s v="Emily Garcia"/>
        <s v="Carol Colon"/>
        <s v="Joy Meyer"/>
        <s v="Stephen Cowan"/>
        <s v="Katherine Christensen MD"/>
        <s v="Jennifer Perez"/>
        <s v="Mrs. Alison Wagner"/>
        <s v="Matthew Johnson"/>
        <s v="Patricia Dean"/>
        <s v="Mary Valdez MD"/>
        <s v="Jeremy Martinez"/>
        <s v="Christian Neal"/>
        <s v="Jason Garcia"/>
        <s v="Larry Taylor"/>
        <s v="Kayla Williamson"/>
        <s v="Brian Gonzalez"/>
        <s v="Sandra Dudley"/>
        <s v="Elizabeth Williams"/>
        <s v="Melissa Castillo"/>
        <s v="Michael Meadows"/>
        <s v="Kathleen Herring"/>
        <s v="Misty Garcia"/>
        <s v="Joyce Madden"/>
        <s v="Brett Thompson"/>
        <s v="Heather Rhodes"/>
        <s v="Anna Chang"/>
        <s v="Charles Holland"/>
        <s v="Jeffrey Howell"/>
        <s v="Jacqueline Cooper"/>
        <s v="Victor Nelson"/>
        <s v="Karen Fisher"/>
        <s v="Ashley Horton"/>
        <s v="Dr. Ashley Pruitt"/>
        <s v="Meghan White"/>
        <s v="Lisa Huffman"/>
        <s v="Valerie Anderson"/>
        <s v="Stephen Alexander Jr."/>
        <s v="Michael Gregory"/>
        <s v="Misty Walker"/>
        <s v="Kelly Watts"/>
        <s v="Margaret Hernandez"/>
        <s v="Victoria Brown"/>
        <s v="Kathy Harrison"/>
        <s v="Angela Vasquez"/>
        <s v="Donald Hunter"/>
        <s v="Jennifer Young"/>
        <s v="Kenneth Miller"/>
        <s v="Bryan Jimenez"/>
        <s v="Jamie Johnson"/>
        <s v="Brandon Munoz"/>
        <s v="Stefanie Hart"/>
        <s v="Tiffany Cox"/>
        <s v="Sarah Rivera"/>
        <s v="Kara Sandoval"/>
        <s v="Brent Hopkins"/>
        <s v="Ronald Brandt"/>
        <s v="Jacqueline Rodriguez"/>
        <s v="Charles Love"/>
        <s v="David Gonzalez"/>
        <s v="Jenna Bryant"/>
        <s v="George Sherman"/>
        <s v="Sara Chapman"/>
        <s v="Judith Lawrence"/>
        <s v="Jonathan Moreno"/>
        <s v="Jessica Richards"/>
        <s v="Tammy Thompson"/>
        <s v="Sonya Gordon"/>
      </sharedItems>
    </cacheField>
    <cacheField name="Region" numFmtId="0">
      <sharedItems count="4">
        <s v="South"/>
        <s v="North"/>
        <s v="West"/>
        <s v="East"/>
      </sharedItems>
    </cacheField>
    <cacheField name="Country" numFmtId="0">
      <sharedItems count="242">
        <s v="Burundi"/>
        <s v="Namibia"/>
        <s v="Netherlands Antilles"/>
        <s v="Italy"/>
        <s v="Senegal"/>
        <s v="Cuba"/>
        <s v="Tanzania"/>
        <s v="Martinique"/>
        <s v="Switzerland"/>
        <s v="Romania"/>
        <s v="Belgium"/>
        <s v="Norfolk Island"/>
        <s v="Ethiopia"/>
        <s v="Chile"/>
        <s v="Uzbekistan"/>
        <s v="Seychelles"/>
        <s v="Iran"/>
        <s v="Saint Barthelemy"/>
        <s v="Norway"/>
        <s v="Guyana"/>
        <s v="Tokelau"/>
        <s v="Nauru"/>
        <s v="El Salvador"/>
        <s v="Pitcairn Islands"/>
        <s v="Bouvet Island (Bouvetoya)"/>
        <s v="Turkey"/>
        <s v="United States Minor Outlying Islands"/>
        <s v="Netherlands"/>
        <s v="Slovakia (Slovak Republic)"/>
        <s v="Andorra"/>
        <s v="Gambia"/>
        <s v="Belize"/>
        <s v="Brunei Darussalam"/>
        <s v="Tunisia"/>
        <s v="Saint Lucia"/>
        <s v="Pakistan"/>
        <s v="Czech Republic"/>
        <s v="Cyprus"/>
        <s v="United Kingdom"/>
        <s v="Paraguay"/>
        <s v="Montenegro"/>
        <s v="Comoros"/>
        <s v="Lao People's Democratic Republic"/>
        <s v="Bolivia"/>
        <s v="Egypt"/>
        <s v="Fiji"/>
        <s v="Taiwan"/>
        <s v="Chad"/>
        <s v="Hong Kong"/>
        <s v="Jamaica"/>
        <s v="Morocco"/>
        <s v="Mozambique"/>
        <s v="Madagascar"/>
        <s v="Monaco"/>
        <s v="Germany"/>
        <s v="Kuwait"/>
        <s v="Niger"/>
        <s v="Venezuela"/>
        <s v="Cayman Islands"/>
        <s v="Sri Lanka"/>
        <s v="Tuvalu"/>
        <s v="Cote d'Ivoire"/>
        <s v="Macedonia"/>
        <s v="Bulgaria"/>
        <s v="Portugal"/>
        <s v="Mexico"/>
        <s v="Dominica"/>
        <s v="Isle of Man"/>
        <s v="Latvia"/>
        <s v="Swaziland"/>
        <s v="Guernsey"/>
        <s v="Greenland"/>
        <s v="Solomon Islands"/>
        <s v="United Arab Emirates"/>
        <s v="Maldives"/>
        <s v="Saint Pierre and Miquelon"/>
        <s v="Uruguay"/>
        <s v="Qatar"/>
        <s v="Iraq"/>
        <s v="Peru"/>
        <s v="Nicaragua"/>
        <s v="Georgia"/>
        <s v="Lebanon"/>
        <s v="Niue"/>
        <s v="Ecuador"/>
        <s v="Sierra Leone"/>
        <s v="British Virgin Islands"/>
        <s v="Moldova"/>
        <s v="Suriname"/>
        <s v="Kiribati"/>
        <s v="Sao Tome and Principe"/>
        <s v="Libyan Arab Jamahiriya"/>
        <s v="Canada"/>
        <s v="Israel"/>
        <s v="Syrian Arab Republic"/>
        <s v="Angola"/>
        <s v="Western Sahara"/>
        <s v="Ukraine"/>
        <s v="Panama"/>
        <s v="Cocos (Keeling) Islands"/>
        <s v="Guadeloupe"/>
        <s v="Austria"/>
        <s v="Armenia"/>
        <s v="Yemen"/>
        <s v="Central African Republic"/>
        <s v="Philippines"/>
        <s v="Belarus"/>
        <s v="Bangladesh"/>
        <s v="Liechtenstein"/>
        <s v="Lithuania"/>
        <s v="Eritrea"/>
        <s v="Micronesia"/>
        <s v="Ireland"/>
        <s v="Rwanda"/>
        <s v="Guinea"/>
        <s v="Saint Helena"/>
        <s v="Myanmar"/>
        <s v="Congo"/>
        <s v="Marshall Islands"/>
        <s v="American Samoa"/>
        <s v="British Indian Ocean Territory (Chagos Archipelago)"/>
        <s v="Saint Vincent and the Grenadines"/>
        <s v="Afghanistan"/>
        <s v="Djibouti"/>
        <s v="Poland"/>
        <s v="Oman"/>
        <s v="France"/>
        <s v="Bermuda"/>
        <s v="Zambia"/>
        <s v="Gibraltar"/>
        <s v="Malaysia"/>
        <s v="Turkmenistan"/>
        <s v="Russian Federation"/>
        <s v="Nepal"/>
        <s v="Argentina"/>
        <s v="Mauritania"/>
        <s v="Holy See (Vatican City State)"/>
        <s v="Somalia"/>
        <s v="Kyrgyz Republic"/>
        <s v="Spain"/>
        <s v="Kenya"/>
        <s v="Korea"/>
        <s v="Botswana"/>
        <s v="Reunion"/>
        <s v="Algeria"/>
        <s v="Singapore"/>
        <s v="Cook Islands"/>
        <s v="Macao"/>
        <s v="Estonia"/>
        <s v="Greece"/>
        <s v="Aruba"/>
        <s v="Samoa"/>
        <s v="Cape Verde"/>
        <s v="Indonesia"/>
        <s v="Anguilla"/>
        <s v="Mali"/>
        <s v="Malawi"/>
        <s v="Barbados"/>
        <s v="Falkland Islands (Malvinas)"/>
        <s v="South Africa"/>
        <s v="Jersey"/>
        <s v="Bahamas"/>
        <s v="United States Virgin Islands"/>
        <s v="Bosnia and Herzegovina"/>
        <s v="Faroe Islands"/>
        <s v="Honduras"/>
        <s v="Luxembourg"/>
        <s v="Denmark"/>
        <s v="Northern Mariana Islands"/>
        <s v="Malta"/>
        <s v="Svalbard &amp; Jan Mayen Islands"/>
        <s v="Christmas Island"/>
        <s v="Azerbaijan"/>
        <s v="Timor-Leste"/>
        <s v="Kazakhstan"/>
        <s v="United States of America"/>
        <s v="Cambodia"/>
        <s v="India"/>
        <s v="Guam"/>
        <s v="Turks and Caicos Islands"/>
        <s v="Finland"/>
        <s v="Cameroon"/>
        <s v="Antarctica (the territory South of 60 deg S)"/>
        <s v="Albania"/>
        <s v="Mayotte"/>
        <s v="Dominican Republic"/>
        <s v="Saudi Arabia"/>
        <s v="Lesotho"/>
        <s v="Puerto Rico"/>
        <s v="French Polynesia"/>
        <s v="New Zealand"/>
        <s v="Slovenia"/>
        <s v="Haiti"/>
        <s v="Croatia"/>
        <s v="Papua New Guinea"/>
        <s v="French Southern Territories"/>
        <s v="China"/>
        <s v="Guatemala"/>
        <s v="Palestinian Territory"/>
        <s v="French Guiana"/>
        <s v="New Caledonia"/>
        <s v="Grenada"/>
        <s v="Antigua and Barbuda"/>
        <s v="Ghana"/>
        <s v="Palau"/>
        <s v="Vanuatu"/>
        <s v="Saint Martin"/>
        <s v="Burkina Faso"/>
        <s v="Bahrain"/>
        <s v="Serbia"/>
        <s v="Vietnam"/>
        <s v="Japan"/>
        <s v="Bhutan"/>
        <s v="Trinidad and Tobago"/>
        <s v="Iceland"/>
        <s v="Guinea-Bissau"/>
        <s v="Benin"/>
        <s v="Tajikistan"/>
        <s v="Mauritius"/>
        <s v="Sudan"/>
        <s v="San Marino"/>
        <s v="South Georgia and the South Sandwich Islands"/>
        <s v="Brazil"/>
        <s v="Mongolia"/>
        <s v="Togo"/>
        <s v="Nigeria"/>
        <s v="Wallis and Futuna"/>
        <s v="Costa Rica"/>
        <s v="Hungary"/>
        <s v="Zimbabwe"/>
        <s v="Gabon"/>
        <s v="Montserrat"/>
        <s v="Uganda"/>
        <s v="Colombia"/>
        <s v="Sweden"/>
        <s v="Thailand"/>
        <s v="Saint Kitts and Nevis"/>
        <s v="Jordan"/>
        <s v="Australia"/>
        <s v="Equatorial Guinea"/>
        <s v="Heard Island and McDonald Islands"/>
        <s v="Liberia"/>
      </sharedItems>
    </cacheField>
    <cacheField name="Product" numFmtId="0">
      <sharedItems count="12">
        <s v="Pen"/>
        <s v="Smartphone"/>
        <s v="Envelope"/>
        <s v="Laptop"/>
        <s v="Headphones"/>
        <s v="Chair"/>
        <s v="Table"/>
        <s v="Notebook"/>
        <s v="Cabinet"/>
        <s v="Tablet"/>
        <s v="Stapler"/>
        <s v="Desk"/>
      </sharedItems>
    </cacheField>
    <cacheField name="Category" numFmtId="0">
      <sharedItems count="3">
        <s v="Office Supplies"/>
        <s v="Electronics"/>
        <s v="Furniture"/>
      </sharedItems>
    </cacheField>
    <cacheField name="Payment Mode" numFmtId="0">
      <sharedItems count="3">
        <s v="Credit Card"/>
        <s v="Cash"/>
        <s v="UPI"/>
      </sharedItems>
    </cacheField>
    <cacheField name="Quantity" numFmtId="0">
      <sharedItems containsSemiMixedTypes="0" containsString="0" containsNumber="1" containsInteger="1" minValue="30" maxValue="100"/>
    </cacheField>
    <cacheField name="Unit Price" numFmtId="0">
      <sharedItems containsSemiMixedTypes="0" containsString="0" containsNumber="1" minValue="5.05" maxValue="499.3"/>
    </cacheField>
    <cacheField name="Total Sale" numFmtId="0">
      <sharedItems containsSemiMixedTypes="0" containsString="0" containsNumber="1" minValue="237.35" maxValue="49709"/>
    </cacheField>
    <cacheField name="Profit Margin" numFmtId="0">
      <sharedItems/>
    </cacheField>
    <cacheField name="Profit" numFmtId="0">
      <sharedItems containsSemiMixedTypes="0" containsString="0" containsNumber="1" minValue="54.582000000000001" maxValue="11681.4375"/>
    </cacheField>
    <cacheField name="Quarters" numFmtId="0" databaseField="0">
      <fieldGroup base="1">
        <rangePr groupBy="quarters" startDate="2022-01-01T00:00:00" endDate="2025-12-31T00:00:00"/>
        <groupItems count="6">
          <s v="&lt;01-01-2022"/>
          <s v="Qtr1"/>
          <s v="Qtr2"/>
          <s v="Qtr3"/>
          <s v="Qtr4"/>
          <s v="&gt;31-12-2025"/>
        </groupItems>
      </fieldGroup>
    </cacheField>
    <cacheField name="Years" numFmtId="0" databaseField="0">
      <fieldGroup base="1">
        <rangePr groupBy="years" startDate="2022-01-01T00:00:00" endDate="2025-12-31T00:00:00"/>
        <groupItems count="6">
          <s v="&lt;01-01-2022"/>
          <s v="2022"/>
          <s v="2023"/>
          <s v="2024"/>
          <s v="2025"/>
          <s v="&gt;31-12-2025"/>
        </groupItems>
      </fieldGroup>
    </cacheField>
  </cacheFields>
  <extLst>
    <ext xmlns:x14="http://schemas.microsoft.com/office/spreadsheetml/2009/9/main" uri="{725AE2AE-9491-48be-B2B4-4EB974FC3084}">
      <x14:pivotCacheDefinition pivotCacheId="18265285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ORD00001"/>
    <x v="0"/>
    <x v="0"/>
    <x v="0"/>
    <x v="0"/>
    <x v="0"/>
    <x v="0"/>
    <x v="0"/>
    <n v="44"/>
    <n v="372.07"/>
    <n v="16371.08"/>
    <s v="22%"/>
    <n v="3601.6376"/>
  </r>
  <r>
    <s v="ORD00002"/>
    <x v="1"/>
    <x v="1"/>
    <x v="1"/>
    <x v="1"/>
    <x v="1"/>
    <x v="1"/>
    <x v="1"/>
    <n v="69"/>
    <n v="339.97"/>
    <n v="23457.93"/>
    <s v="18%"/>
    <n v="4222.4273999999996"/>
  </r>
  <r>
    <s v="ORD00003"/>
    <x v="2"/>
    <x v="2"/>
    <x v="0"/>
    <x v="2"/>
    <x v="2"/>
    <x v="0"/>
    <x v="1"/>
    <n v="48"/>
    <n v="20"/>
    <n v="960"/>
    <s v="17%"/>
    <n v="163.20000000000002"/>
  </r>
  <r>
    <s v="ORD00004"/>
    <x v="3"/>
    <x v="3"/>
    <x v="2"/>
    <x v="3"/>
    <x v="3"/>
    <x v="1"/>
    <x v="1"/>
    <n v="69"/>
    <n v="103.42"/>
    <n v="7135.9800000000005"/>
    <s v="18%"/>
    <n v="1284.4764"/>
  </r>
  <r>
    <s v="ORD00005"/>
    <x v="4"/>
    <x v="4"/>
    <x v="1"/>
    <x v="4"/>
    <x v="4"/>
    <x v="1"/>
    <x v="0"/>
    <n v="54"/>
    <n v="142.69999999999999"/>
    <n v="7705.7999999999993"/>
    <s v="22%"/>
    <n v="1695.2759999999998"/>
  </r>
  <r>
    <s v="ORD00006"/>
    <x v="5"/>
    <x v="5"/>
    <x v="0"/>
    <x v="5"/>
    <x v="4"/>
    <x v="1"/>
    <x v="2"/>
    <n v="97"/>
    <n v="142.55000000000001"/>
    <n v="13827.35"/>
    <s v="20%"/>
    <n v="2765.4700000000003"/>
  </r>
  <r>
    <s v="ORD00007"/>
    <x v="6"/>
    <x v="6"/>
    <x v="3"/>
    <x v="6"/>
    <x v="5"/>
    <x v="2"/>
    <x v="0"/>
    <n v="52"/>
    <n v="193.06"/>
    <n v="10039.120000000001"/>
    <s v="23%"/>
    <n v="2308.9976000000001"/>
  </r>
  <r>
    <s v="ORD00008"/>
    <x v="7"/>
    <x v="7"/>
    <x v="1"/>
    <x v="7"/>
    <x v="6"/>
    <x v="2"/>
    <x v="2"/>
    <n v="57"/>
    <n v="366.22"/>
    <n v="20874.54"/>
    <s v="17%"/>
    <n v="3548.6718000000005"/>
  </r>
  <r>
    <s v="ORD00009"/>
    <x v="8"/>
    <x v="8"/>
    <x v="3"/>
    <x v="8"/>
    <x v="5"/>
    <x v="2"/>
    <x v="2"/>
    <n v="86"/>
    <n v="150.12"/>
    <n v="12910.32"/>
    <s v="16%"/>
    <n v="2065.6511999999998"/>
  </r>
  <r>
    <s v="ORD00010"/>
    <x v="9"/>
    <x v="9"/>
    <x v="0"/>
    <x v="9"/>
    <x v="7"/>
    <x v="0"/>
    <x v="1"/>
    <n v="45"/>
    <n v="27.68"/>
    <n v="1245.5999999999999"/>
    <s v="17%"/>
    <n v="211.75200000000001"/>
  </r>
  <r>
    <s v="ORD00011"/>
    <x v="10"/>
    <x v="10"/>
    <x v="2"/>
    <x v="10"/>
    <x v="5"/>
    <x v="2"/>
    <x v="1"/>
    <n v="43"/>
    <n v="433.91"/>
    <n v="18658.13"/>
    <s v="16%"/>
    <n v="2985.3008000000004"/>
  </r>
  <r>
    <s v="ORD00012"/>
    <x v="11"/>
    <x v="11"/>
    <x v="3"/>
    <x v="11"/>
    <x v="8"/>
    <x v="2"/>
    <x v="2"/>
    <n v="48"/>
    <n v="85.51"/>
    <n v="4104.4800000000005"/>
    <s v="21%"/>
    <n v="861.94080000000008"/>
  </r>
  <r>
    <s v="ORD00013"/>
    <x v="12"/>
    <x v="12"/>
    <x v="0"/>
    <x v="12"/>
    <x v="9"/>
    <x v="1"/>
    <x v="0"/>
    <n v="62"/>
    <n v="306.52"/>
    <n v="19004.239999999998"/>
    <s v="24%"/>
    <n v="4561.0175999999992"/>
  </r>
  <r>
    <s v="ORD00014"/>
    <x v="13"/>
    <x v="13"/>
    <x v="3"/>
    <x v="13"/>
    <x v="7"/>
    <x v="0"/>
    <x v="1"/>
    <n v="70"/>
    <n v="233.82"/>
    <n v="16367.4"/>
    <s v="16%"/>
    <n v="2618.7840000000001"/>
  </r>
  <r>
    <s v="ORD00015"/>
    <x v="14"/>
    <x v="14"/>
    <x v="1"/>
    <x v="14"/>
    <x v="7"/>
    <x v="0"/>
    <x v="1"/>
    <n v="97"/>
    <n v="422.21"/>
    <n v="40954.369999999995"/>
    <s v="15%"/>
    <n v="6143.1554999999989"/>
  </r>
  <r>
    <s v="ORD00016"/>
    <x v="15"/>
    <x v="15"/>
    <x v="1"/>
    <x v="15"/>
    <x v="3"/>
    <x v="1"/>
    <x v="2"/>
    <n v="66"/>
    <n v="203.58"/>
    <n v="13436.28"/>
    <s v="16%"/>
    <n v="2149.8048000000003"/>
  </r>
  <r>
    <s v="ORD00017"/>
    <x v="16"/>
    <x v="16"/>
    <x v="2"/>
    <x v="16"/>
    <x v="9"/>
    <x v="1"/>
    <x v="1"/>
    <n v="99"/>
    <n v="329.44"/>
    <n v="32614.560000000001"/>
    <s v="22%"/>
    <n v="7175.2031999999999"/>
  </r>
  <r>
    <s v="ORD00018"/>
    <x v="17"/>
    <x v="17"/>
    <x v="0"/>
    <x v="17"/>
    <x v="2"/>
    <x v="0"/>
    <x v="0"/>
    <n v="35"/>
    <n v="136.12"/>
    <n v="4764.2"/>
    <s v="25%"/>
    <n v="1191.05"/>
  </r>
  <r>
    <s v="ORD00019"/>
    <x v="18"/>
    <x v="18"/>
    <x v="2"/>
    <x v="18"/>
    <x v="10"/>
    <x v="0"/>
    <x v="0"/>
    <n v="62"/>
    <n v="217.07"/>
    <n v="13458.34"/>
    <s v="19%"/>
    <n v="2557.0846000000001"/>
  </r>
  <r>
    <s v="ORD00020"/>
    <x v="19"/>
    <x v="19"/>
    <x v="1"/>
    <x v="7"/>
    <x v="11"/>
    <x v="2"/>
    <x v="0"/>
    <n v="63"/>
    <n v="257.22000000000003"/>
    <n v="16204.860000000002"/>
    <s v="17%"/>
    <n v="2754.8262000000004"/>
  </r>
  <r>
    <s v="ORD00021"/>
    <x v="20"/>
    <x v="20"/>
    <x v="2"/>
    <x v="19"/>
    <x v="3"/>
    <x v="1"/>
    <x v="1"/>
    <n v="59"/>
    <n v="315.58999999999997"/>
    <n v="18619.809999999998"/>
    <s v="18%"/>
    <n v="3351.5657999999994"/>
  </r>
  <r>
    <s v="ORD00022"/>
    <x v="21"/>
    <x v="21"/>
    <x v="2"/>
    <x v="20"/>
    <x v="0"/>
    <x v="0"/>
    <x v="0"/>
    <n v="96"/>
    <n v="193.9"/>
    <n v="18614.400000000001"/>
    <s v="25%"/>
    <n v="4653.6000000000004"/>
  </r>
  <r>
    <s v="ORD00023"/>
    <x v="22"/>
    <x v="22"/>
    <x v="1"/>
    <x v="21"/>
    <x v="10"/>
    <x v="0"/>
    <x v="1"/>
    <n v="97"/>
    <n v="431.09"/>
    <n v="41815.729999999996"/>
    <s v="25%"/>
    <n v="10453.932499999999"/>
  </r>
  <r>
    <s v="ORD00024"/>
    <x v="23"/>
    <x v="23"/>
    <x v="3"/>
    <x v="22"/>
    <x v="0"/>
    <x v="0"/>
    <x v="0"/>
    <n v="82"/>
    <n v="376.68"/>
    <n v="30887.760000000002"/>
    <s v="21%"/>
    <n v="6486.4296000000004"/>
  </r>
  <r>
    <s v="ORD00025"/>
    <x v="24"/>
    <x v="24"/>
    <x v="1"/>
    <x v="23"/>
    <x v="9"/>
    <x v="1"/>
    <x v="1"/>
    <n v="49"/>
    <n v="83.29"/>
    <n v="4081.2100000000005"/>
    <s v="23%"/>
    <n v="938.67830000000015"/>
  </r>
  <r>
    <s v="ORD00026"/>
    <x v="25"/>
    <x v="25"/>
    <x v="1"/>
    <x v="24"/>
    <x v="10"/>
    <x v="0"/>
    <x v="0"/>
    <n v="92"/>
    <n v="382.17"/>
    <n v="35159.64"/>
    <s v="16%"/>
    <n v="5625.5424000000003"/>
  </r>
  <r>
    <s v="ORD00027"/>
    <x v="26"/>
    <x v="26"/>
    <x v="0"/>
    <x v="25"/>
    <x v="10"/>
    <x v="0"/>
    <x v="0"/>
    <n v="74"/>
    <n v="306.44"/>
    <n v="22676.560000000001"/>
    <s v="15%"/>
    <n v="3401.4839999999999"/>
  </r>
  <r>
    <s v="ORD00028"/>
    <x v="27"/>
    <x v="27"/>
    <x v="1"/>
    <x v="26"/>
    <x v="11"/>
    <x v="2"/>
    <x v="1"/>
    <n v="48"/>
    <n v="476.98"/>
    <n v="22895.040000000001"/>
    <s v="24%"/>
    <n v="5494.8095999999996"/>
  </r>
  <r>
    <s v="ORD00029"/>
    <x v="28"/>
    <x v="28"/>
    <x v="3"/>
    <x v="27"/>
    <x v="10"/>
    <x v="0"/>
    <x v="2"/>
    <n v="41"/>
    <n v="14.64"/>
    <n v="600.24"/>
    <s v="24%"/>
    <n v="144.05760000000001"/>
  </r>
  <r>
    <s v="ORD00030"/>
    <x v="29"/>
    <x v="29"/>
    <x v="1"/>
    <x v="28"/>
    <x v="11"/>
    <x v="2"/>
    <x v="0"/>
    <n v="76"/>
    <n v="124.23"/>
    <n v="9441.48"/>
    <s v="25%"/>
    <n v="2360.37"/>
  </r>
  <r>
    <s v="ORD00031"/>
    <x v="30"/>
    <x v="30"/>
    <x v="0"/>
    <x v="29"/>
    <x v="4"/>
    <x v="1"/>
    <x v="1"/>
    <n v="83"/>
    <n v="489.1"/>
    <n v="40595.300000000003"/>
    <s v="15%"/>
    <n v="6089.2950000000001"/>
  </r>
  <r>
    <s v="ORD00032"/>
    <x v="31"/>
    <x v="31"/>
    <x v="2"/>
    <x v="30"/>
    <x v="4"/>
    <x v="1"/>
    <x v="1"/>
    <n v="60"/>
    <n v="86.74"/>
    <n v="5204.3999999999996"/>
    <s v="19%"/>
    <n v="988.8359999999999"/>
  </r>
  <r>
    <s v="ORD00033"/>
    <x v="32"/>
    <x v="32"/>
    <x v="3"/>
    <x v="31"/>
    <x v="1"/>
    <x v="1"/>
    <x v="2"/>
    <n v="51"/>
    <n v="202.5"/>
    <n v="10327.5"/>
    <s v="22%"/>
    <n v="2272.0500000000002"/>
  </r>
  <r>
    <s v="ORD00034"/>
    <x v="33"/>
    <x v="33"/>
    <x v="1"/>
    <x v="32"/>
    <x v="8"/>
    <x v="2"/>
    <x v="1"/>
    <n v="96"/>
    <n v="127.71"/>
    <n v="12260.16"/>
    <s v="17%"/>
    <n v="2084.2272000000003"/>
  </r>
  <r>
    <s v="ORD00035"/>
    <x v="34"/>
    <x v="34"/>
    <x v="0"/>
    <x v="33"/>
    <x v="5"/>
    <x v="2"/>
    <x v="0"/>
    <n v="41"/>
    <n v="279.19"/>
    <n v="11446.789999999999"/>
    <s v="17%"/>
    <n v="1945.9542999999999"/>
  </r>
  <r>
    <s v="ORD00036"/>
    <x v="35"/>
    <x v="35"/>
    <x v="1"/>
    <x v="34"/>
    <x v="3"/>
    <x v="1"/>
    <x v="2"/>
    <n v="78"/>
    <n v="118.33"/>
    <n v="9229.74"/>
    <s v="15%"/>
    <n v="1384.461"/>
  </r>
  <r>
    <s v="ORD00037"/>
    <x v="36"/>
    <x v="36"/>
    <x v="2"/>
    <x v="35"/>
    <x v="5"/>
    <x v="2"/>
    <x v="0"/>
    <n v="42"/>
    <n v="122.81"/>
    <n v="5158.0200000000004"/>
    <s v="19%"/>
    <n v="980.02380000000005"/>
  </r>
  <r>
    <s v="ORD00038"/>
    <x v="37"/>
    <x v="37"/>
    <x v="0"/>
    <x v="36"/>
    <x v="1"/>
    <x v="1"/>
    <x v="2"/>
    <n v="81"/>
    <n v="290.22000000000003"/>
    <n v="23507.820000000003"/>
    <s v="23%"/>
    <n v="5406.798600000001"/>
  </r>
  <r>
    <s v="ORD00039"/>
    <x v="38"/>
    <x v="38"/>
    <x v="2"/>
    <x v="37"/>
    <x v="8"/>
    <x v="2"/>
    <x v="0"/>
    <n v="72"/>
    <n v="51.69"/>
    <n v="3721.68"/>
    <s v="22%"/>
    <n v="818.76959999999997"/>
  </r>
  <r>
    <s v="ORD00040"/>
    <x v="39"/>
    <x v="39"/>
    <x v="1"/>
    <x v="38"/>
    <x v="8"/>
    <x v="2"/>
    <x v="1"/>
    <n v="72"/>
    <n v="236.18"/>
    <n v="17004.96"/>
    <s v="19%"/>
    <n v="3230.9423999999999"/>
  </r>
  <r>
    <s v="ORD00041"/>
    <x v="40"/>
    <x v="40"/>
    <x v="3"/>
    <x v="39"/>
    <x v="0"/>
    <x v="0"/>
    <x v="1"/>
    <n v="64"/>
    <n v="204.3"/>
    <n v="13075.2"/>
    <s v="18%"/>
    <n v="2353.5360000000001"/>
  </r>
  <r>
    <s v="ORD00042"/>
    <x v="41"/>
    <x v="41"/>
    <x v="2"/>
    <x v="40"/>
    <x v="1"/>
    <x v="1"/>
    <x v="2"/>
    <n v="55"/>
    <n v="99.15"/>
    <n v="5453.25"/>
    <s v="23%"/>
    <n v="1254.2474999999999"/>
  </r>
  <r>
    <s v="ORD00043"/>
    <x v="42"/>
    <x v="42"/>
    <x v="0"/>
    <x v="41"/>
    <x v="4"/>
    <x v="1"/>
    <x v="0"/>
    <n v="33"/>
    <n v="142.88"/>
    <n v="4715.04"/>
    <s v="22%"/>
    <n v="1037.3088"/>
  </r>
  <r>
    <s v="ORD00044"/>
    <x v="43"/>
    <x v="43"/>
    <x v="1"/>
    <x v="42"/>
    <x v="4"/>
    <x v="1"/>
    <x v="1"/>
    <n v="30"/>
    <n v="53.46"/>
    <n v="1603.8"/>
    <s v="18%"/>
    <n v="288.68399999999997"/>
  </r>
  <r>
    <s v="ORD00045"/>
    <x v="44"/>
    <x v="44"/>
    <x v="2"/>
    <x v="43"/>
    <x v="1"/>
    <x v="1"/>
    <x v="0"/>
    <n v="69"/>
    <n v="206.17"/>
    <n v="14225.73"/>
    <s v="21%"/>
    <n v="2987.4032999999999"/>
  </r>
  <r>
    <s v="ORD00046"/>
    <x v="45"/>
    <x v="45"/>
    <x v="1"/>
    <x v="44"/>
    <x v="4"/>
    <x v="1"/>
    <x v="1"/>
    <n v="82"/>
    <n v="86.5"/>
    <n v="7093"/>
    <s v="21%"/>
    <n v="1489.53"/>
  </r>
  <r>
    <s v="ORD00047"/>
    <x v="46"/>
    <x v="46"/>
    <x v="2"/>
    <x v="45"/>
    <x v="6"/>
    <x v="2"/>
    <x v="2"/>
    <n v="64"/>
    <n v="146.19999999999999"/>
    <n v="9356.7999999999993"/>
    <s v="18%"/>
    <n v="1684.2239999999997"/>
  </r>
  <r>
    <s v="ORD00048"/>
    <x v="47"/>
    <x v="47"/>
    <x v="1"/>
    <x v="20"/>
    <x v="1"/>
    <x v="1"/>
    <x v="1"/>
    <n v="52"/>
    <n v="112.76"/>
    <n v="5863.52"/>
    <s v="24%"/>
    <n v="1407.2447999999999"/>
  </r>
  <r>
    <s v="ORD00049"/>
    <x v="48"/>
    <x v="48"/>
    <x v="2"/>
    <x v="46"/>
    <x v="0"/>
    <x v="0"/>
    <x v="0"/>
    <n v="34"/>
    <n v="33.299999999999997"/>
    <n v="1132.1999999999998"/>
    <s v="23%"/>
    <n v="260.40599999999995"/>
  </r>
  <r>
    <s v="ORD00050"/>
    <x v="49"/>
    <x v="49"/>
    <x v="1"/>
    <x v="47"/>
    <x v="7"/>
    <x v="0"/>
    <x v="1"/>
    <n v="36"/>
    <n v="480.59"/>
    <n v="17301.239999999998"/>
    <s v="24%"/>
    <n v="4152.297599999999"/>
  </r>
  <r>
    <s v="ORD00051"/>
    <x v="50"/>
    <x v="50"/>
    <x v="0"/>
    <x v="48"/>
    <x v="3"/>
    <x v="1"/>
    <x v="0"/>
    <n v="41"/>
    <n v="38.64"/>
    <n v="1584.24"/>
    <s v="16%"/>
    <n v="253.47839999999999"/>
  </r>
  <r>
    <s v="ORD00052"/>
    <x v="51"/>
    <x v="51"/>
    <x v="1"/>
    <x v="49"/>
    <x v="5"/>
    <x v="2"/>
    <x v="0"/>
    <n v="94"/>
    <n v="126.88"/>
    <n v="11926.72"/>
    <s v="17%"/>
    <n v="2027.5424"/>
  </r>
  <r>
    <s v="ORD00053"/>
    <x v="52"/>
    <x v="52"/>
    <x v="3"/>
    <x v="17"/>
    <x v="0"/>
    <x v="0"/>
    <x v="1"/>
    <n v="57"/>
    <n v="330.4"/>
    <n v="18832.8"/>
    <s v="25%"/>
    <n v="4708.2"/>
  </r>
  <r>
    <s v="ORD00054"/>
    <x v="53"/>
    <x v="53"/>
    <x v="2"/>
    <x v="50"/>
    <x v="11"/>
    <x v="2"/>
    <x v="0"/>
    <n v="31"/>
    <n v="123.15"/>
    <n v="3817.65"/>
    <s v="24%"/>
    <n v="916.23599999999999"/>
  </r>
  <r>
    <s v="ORD00055"/>
    <x v="54"/>
    <x v="54"/>
    <x v="1"/>
    <x v="51"/>
    <x v="9"/>
    <x v="1"/>
    <x v="0"/>
    <n v="47"/>
    <n v="161.51"/>
    <n v="7590.9699999999993"/>
    <s v="25%"/>
    <n v="1897.7424999999998"/>
  </r>
  <r>
    <s v="ORD00056"/>
    <x v="55"/>
    <x v="55"/>
    <x v="1"/>
    <x v="52"/>
    <x v="4"/>
    <x v="1"/>
    <x v="0"/>
    <n v="59"/>
    <n v="499.23"/>
    <n v="29454.57"/>
    <s v="20%"/>
    <n v="5890.9140000000007"/>
  </r>
  <r>
    <s v="ORD00057"/>
    <x v="56"/>
    <x v="56"/>
    <x v="3"/>
    <x v="20"/>
    <x v="1"/>
    <x v="1"/>
    <x v="2"/>
    <n v="46"/>
    <n v="136.27000000000001"/>
    <n v="6268.42"/>
    <s v="19%"/>
    <n v="1190.9998000000001"/>
  </r>
  <r>
    <s v="ORD00058"/>
    <x v="57"/>
    <x v="57"/>
    <x v="2"/>
    <x v="50"/>
    <x v="1"/>
    <x v="1"/>
    <x v="0"/>
    <n v="37"/>
    <n v="146.07"/>
    <n v="5404.59"/>
    <s v="15%"/>
    <n v="810.68849999999998"/>
  </r>
  <r>
    <s v="ORD00059"/>
    <x v="58"/>
    <x v="58"/>
    <x v="1"/>
    <x v="53"/>
    <x v="10"/>
    <x v="0"/>
    <x v="2"/>
    <n v="81"/>
    <n v="492.01"/>
    <n v="39852.81"/>
    <s v="24%"/>
    <n v="9564.6743999999999"/>
  </r>
  <r>
    <s v="ORD00060"/>
    <x v="59"/>
    <x v="59"/>
    <x v="0"/>
    <x v="54"/>
    <x v="10"/>
    <x v="0"/>
    <x v="2"/>
    <n v="45"/>
    <n v="469.77"/>
    <n v="21139.649999999998"/>
    <s v="22%"/>
    <n v="4650.723"/>
  </r>
  <r>
    <s v="ORD00061"/>
    <x v="60"/>
    <x v="60"/>
    <x v="0"/>
    <x v="55"/>
    <x v="5"/>
    <x v="2"/>
    <x v="2"/>
    <n v="59"/>
    <n v="372.5"/>
    <n v="21977.5"/>
    <s v="15%"/>
    <n v="3296.625"/>
  </r>
  <r>
    <s v="ORD00062"/>
    <x v="61"/>
    <x v="61"/>
    <x v="3"/>
    <x v="56"/>
    <x v="6"/>
    <x v="2"/>
    <x v="2"/>
    <n v="79"/>
    <n v="109.26"/>
    <n v="8631.5400000000009"/>
    <s v="15%"/>
    <n v="1294.731"/>
  </r>
  <r>
    <s v="ORD00063"/>
    <x v="62"/>
    <x v="62"/>
    <x v="1"/>
    <x v="57"/>
    <x v="9"/>
    <x v="1"/>
    <x v="1"/>
    <n v="53"/>
    <n v="246.82"/>
    <n v="13081.46"/>
    <s v="16%"/>
    <n v="2093.0335999999998"/>
  </r>
  <r>
    <s v="ORD00064"/>
    <x v="63"/>
    <x v="63"/>
    <x v="3"/>
    <x v="58"/>
    <x v="4"/>
    <x v="1"/>
    <x v="2"/>
    <n v="47"/>
    <n v="26.82"/>
    <n v="1260.54"/>
    <s v="18%"/>
    <n v="226.8972"/>
  </r>
  <r>
    <s v="ORD00065"/>
    <x v="64"/>
    <x v="64"/>
    <x v="2"/>
    <x v="59"/>
    <x v="9"/>
    <x v="1"/>
    <x v="2"/>
    <n v="99"/>
    <n v="371.91"/>
    <n v="36819.090000000004"/>
    <s v="15%"/>
    <n v="5522.8635000000004"/>
  </r>
  <r>
    <s v="ORD00066"/>
    <x v="65"/>
    <x v="65"/>
    <x v="0"/>
    <x v="57"/>
    <x v="0"/>
    <x v="0"/>
    <x v="0"/>
    <n v="58"/>
    <n v="42.25"/>
    <n v="2450.5"/>
    <s v="17%"/>
    <n v="416.58500000000004"/>
  </r>
  <r>
    <s v="ORD00067"/>
    <x v="66"/>
    <x v="66"/>
    <x v="0"/>
    <x v="60"/>
    <x v="0"/>
    <x v="0"/>
    <x v="1"/>
    <n v="35"/>
    <n v="293.33999999999997"/>
    <n v="10266.9"/>
    <s v="24%"/>
    <n v="2464.056"/>
  </r>
  <r>
    <s v="ORD00068"/>
    <x v="67"/>
    <x v="67"/>
    <x v="1"/>
    <x v="61"/>
    <x v="11"/>
    <x v="2"/>
    <x v="1"/>
    <n v="44"/>
    <n v="157.59"/>
    <n v="6933.96"/>
    <s v="18%"/>
    <n v="1248.1127999999999"/>
  </r>
  <r>
    <s v="ORD00069"/>
    <x v="68"/>
    <x v="68"/>
    <x v="3"/>
    <x v="62"/>
    <x v="11"/>
    <x v="2"/>
    <x v="0"/>
    <n v="95"/>
    <n v="335.13"/>
    <n v="31837.35"/>
    <s v="24%"/>
    <n v="7640.963999999999"/>
  </r>
  <r>
    <s v="ORD00070"/>
    <x v="69"/>
    <x v="69"/>
    <x v="0"/>
    <x v="11"/>
    <x v="2"/>
    <x v="0"/>
    <x v="0"/>
    <n v="82"/>
    <n v="375.99"/>
    <n v="30831.18"/>
    <s v="23%"/>
    <n v="7091.1714000000002"/>
  </r>
  <r>
    <s v="ORD00071"/>
    <x v="70"/>
    <x v="70"/>
    <x v="3"/>
    <x v="63"/>
    <x v="1"/>
    <x v="1"/>
    <x v="0"/>
    <n v="33"/>
    <n v="17.27"/>
    <n v="569.91"/>
    <s v="16%"/>
    <n v="91.185599999999994"/>
  </r>
  <r>
    <s v="ORD00072"/>
    <x v="71"/>
    <x v="71"/>
    <x v="1"/>
    <x v="9"/>
    <x v="11"/>
    <x v="2"/>
    <x v="2"/>
    <n v="32"/>
    <n v="83.8"/>
    <n v="2681.6"/>
    <s v="25%"/>
    <n v="670.4"/>
  </r>
  <r>
    <s v="ORD00073"/>
    <x v="72"/>
    <x v="72"/>
    <x v="2"/>
    <x v="64"/>
    <x v="5"/>
    <x v="2"/>
    <x v="0"/>
    <n v="53"/>
    <n v="115.1"/>
    <n v="6100.2999999999993"/>
    <s v="19%"/>
    <n v="1159.0569999999998"/>
  </r>
  <r>
    <s v="ORD00074"/>
    <x v="73"/>
    <x v="73"/>
    <x v="0"/>
    <x v="65"/>
    <x v="6"/>
    <x v="2"/>
    <x v="0"/>
    <n v="74"/>
    <n v="115.35"/>
    <n v="8535.9"/>
    <s v="24%"/>
    <n v="2048.616"/>
  </r>
  <r>
    <s v="ORD00075"/>
    <x v="74"/>
    <x v="74"/>
    <x v="3"/>
    <x v="57"/>
    <x v="6"/>
    <x v="2"/>
    <x v="1"/>
    <n v="46"/>
    <n v="432.85"/>
    <n v="19911.100000000002"/>
    <s v="15%"/>
    <n v="2986.6650000000004"/>
  </r>
  <r>
    <s v="ORD00076"/>
    <x v="75"/>
    <x v="75"/>
    <x v="1"/>
    <x v="23"/>
    <x v="8"/>
    <x v="2"/>
    <x v="1"/>
    <n v="81"/>
    <n v="168.92"/>
    <n v="13682.519999999999"/>
    <s v="25%"/>
    <n v="3420.6299999999997"/>
  </r>
  <r>
    <s v="ORD00077"/>
    <x v="76"/>
    <x v="76"/>
    <x v="3"/>
    <x v="33"/>
    <x v="9"/>
    <x v="1"/>
    <x v="0"/>
    <n v="38"/>
    <n v="292.39"/>
    <n v="11110.82"/>
    <s v="18%"/>
    <n v="1999.9476"/>
  </r>
  <r>
    <s v="ORD00078"/>
    <x v="77"/>
    <x v="77"/>
    <x v="3"/>
    <x v="66"/>
    <x v="3"/>
    <x v="1"/>
    <x v="1"/>
    <n v="95"/>
    <n v="220.11"/>
    <n v="20910.45"/>
    <s v="15%"/>
    <n v="3136.5675000000001"/>
  </r>
  <r>
    <s v="ORD00079"/>
    <x v="78"/>
    <x v="78"/>
    <x v="0"/>
    <x v="67"/>
    <x v="5"/>
    <x v="2"/>
    <x v="2"/>
    <n v="39"/>
    <n v="450.25"/>
    <n v="17559.75"/>
    <s v="23%"/>
    <n v="4038.7425000000003"/>
  </r>
  <r>
    <s v="ORD00080"/>
    <x v="79"/>
    <x v="79"/>
    <x v="0"/>
    <x v="67"/>
    <x v="5"/>
    <x v="2"/>
    <x v="2"/>
    <n v="50"/>
    <n v="5.84"/>
    <n v="292"/>
    <s v="20%"/>
    <n v="58.400000000000006"/>
  </r>
  <r>
    <s v="ORD00081"/>
    <x v="80"/>
    <x v="80"/>
    <x v="3"/>
    <x v="58"/>
    <x v="8"/>
    <x v="2"/>
    <x v="0"/>
    <n v="53"/>
    <n v="474.69"/>
    <n v="25158.57"/>
    <s v="19%"/>
    <n v="4780.1283000000003"/>
  </r>
  <r>
    <s v="ORD00082"/>
    <x v="81"/>
    <x v="81"/>
    <x v="3"/>
    <x v="68"/>
    <x v="10"/>
    <x v="0"/>
    <x v="0"/>
    <n v="53"/>
    <n v="361.28"/>
    <n v="19147.84"/>
    <s v="21%"/>
    <n v="4021.0463999999997"/>
  </r>
  <r>
    <s v="ORD00083"/>
    <x v="82"/>
    <x v="82"/>
    <x v="3"/>
    <x v="69"/>
    <x v="10"/>
    <x v="0"/>
    <x v="1"/>
    <n v="76"/>
    <n v="166.46"/>
    <n v="12650.960000000001"/>
    <s v="23%"/>
    <n v="2909.7208000000005"/>
  </r>
  <r>
    <s v="ORD00084"/>
    <x v="83"/>
    <x v="83"/>
    <x v="2"/>
    <x v="16"/>
    <x v="7"/>
    <x v="0"/>
    <x v="2"/>
    <n v="76"/>
    <n v="213.12"/>
    <n v="16197.12"/>
    <s v="21%"/>
    <n v="3401.3951999999999"/>
  </r>
  <r>
    <s v="ORD00085"/>
    <x v="84"/>
    <x v="84"/>
    <x v="2"/>
    <x v="70"/>
    <x v="7"/>
    <x v="0"/>
    <x v="1"/>
    <n v="97"/>
    <n v="286.70999999999998"/>
    <n v="27810.87"/>
    <s v="23%"/>
    <n v="6396.5001000000002"/>
  </r>
  <r>
    <s v="ORD00086"/>
    <x v="85"/>
    <x v="85"/>
    <x v="2"/>
    <x v="71"/>
    <x v="0"/>
    <x v="0"/>
    <x v="1"/>
    <n v="79"/>
    <n v="147.02000000000001"/>
    <n v="11614.58"/>
    <s v="18%"/>
    <n v="2090.6243999999997"/>
  </r>
  <r>
    <s v="ORD00087"/>
    <x v="86"/>
    <x v="86"/>
    <x v="0"/>
    <x v="50"/>
    <x v="10"/>
    <x v="0"/>
    <x v="1"/>
    <n v="38"/>
    <n v="223.68"/>
    <n v="8499.84"/>
    <s v="17%"/>
    <n v="1444.9728000000002"/>
  </r>
  <r>
    <s v="ORD00088"/>
    <x v="87"/>
    <x v="87"/>
    <x v="3"/>
    <x v="72"/>
    <x v="2"/>
    <x v="0"/>
    <x v="1"/>
    <n v="37"/>
    <n v="331.13"/>
    <n v="12251.81"/>
    <s v="16%"/>
    <n v="1960.2896000000001"/>
  </r>
  <r>
    <s v="ORD00089"/>
    <x v="88"/>
    <x v="88"/>
    <x v="0"/>
    <x v="73"/>
    <x v="10"/>
    <x v="0"/>
    <x v="1"/>
    <n v="57"/>
    <n v="410.12"/>
    <n v="23376.84"/>
    <s v="20%"/>
    <n v="4675.3680000000004"/>
  </r>
  <r>
    <s v="ORD00090"/>
    <x v="89"/>
    <x v="89"/>
    <x v="0"/>
    <x v="74"/>
    <x v="10"/>
    <x v="0"/>
    <x v="2"/>
    <n v="51"/>
    <n v="404.25"/>
    <n v="20616.75"/>
    <s v="16%"/>
    <n v="3298.6800000000003"/>
  </r>
  <r>
    <s v="ORD00091"/>
    <x v="90"/>
    <x v="90"/>
    <x v="1"/>
    <x v="75"/>
    <x v="3"/>
    <x v="1"/>
    <x v="2"/>
    <n v="72"/>
    <n v="492.05"/>
    <n v="35427.599999999999"/>
    <s v="22%"/>
    <n v="7794.0720000000001"/>
  </r>
  <r>
    <s v="ORD00092"/>
    <x v="91"/>
    <x v="91"/>
    <x v="2"/>
    <x v="76"/>
    <x v="8"/>
    <x v="2"/>
    <x v="2"/>
    <n v="53"/>
    <n v="101.25"/>
    <n v="5366.25"/>
    <s v="16%"/>
    <n v="858.6"/>
  </r>
  <r>
    <s v="ORD00093"/>
    <x v="92"/>
    <x v="92"/>
    <x v="1"/>
    <x v="73"/>
    <x v="8"/>
    <x v="2"/>
    <x v="0"/>
    <n v="93"/>
    <n v="78.05"/>
    <n v="7258.65"/>
    <s v="17%"/>
    <n v="1233.9705000000001"/>
  </r>
  <r>
    <s v="ORD00094"/>
    <x v="93"/>
    <x v="93"/>
    <x v="2"/>
    <x v="77"/>
    <x v="4"/>
    <x v="1"/>
    <x v="0"/>
    <n v="78"/>
    <n v="92.06"/>
    <n v="7180.68"/>
    <s v="19%"/>
    <n v="1364.3292000000001"/>
  </r>
  <r>
    <s v="ORD00095"/>
    <x v="94"/>
    <x v="94"/>
    <x v="2"/>
    <x v="48"/>
    <x v="1"/>
    <x v="1"/>
    <x v="2"/>
    <n v="75"/>
    <n v="230.95"/>
    <n v="17321.25"/>
    <s v="18%"/>
    <n v="3117.8249999999998"/>
  </r>
  <r>
    <s v="ORD00096"/>
    <x v="95"/>
    <x v="95"/>
    <x v="2"/>
    <x v="78"/>
    <x v="10"/>
    <x v="0"/>
    <x v="0"/>
    <n v="91"/>
    <n v="308.26"/>
    <n v="28051.66"/>
    <s v="21%"/>
    <n v="5890.8485999999994"/>
  </r>
  <r>
    <s v="ORD00097"/>
    <x v="61"/>
    <x v="96"/>
    <x v="2"/>
    <x v="72"/>
    <x v="2"/>
    <x v="0"/>
    <x v="1"/>
    <n v="46"/>
    <n v="373.11"/>
    <n v="17163.060000000001"/>
    <s v="21%"/>
    <n v="3604.2426"/>
  </r>
  <r>
    <s v="ORD00098"/>
    <x v="96"/>
    <x v="97"/>
    <x v="3"/>
    <x v="79"/>
    <x v="6"/>
    <x v="2"/>
    <x v="0"/>
    <n v="44"/>
    <n v="420.73"/>
    <n v="18512.120000000003"/>
    <s v="15%"/>
    <n v="2776.8180000000002"/>
  </r>
  <r>
    <s v="ORD00099"/>
    <x v="97"/>
    <x v="98"/>
    <x v="1"/>
    <x v="75"/>
    <x v="2"/>
    <x v="0"/>
    <x v="1"/>
    <n v="50"/>
    <n v="140.93"/>
    <n v="7046.5"/>
    <s v="23%"/>
    <n v="1620.6950000000002"/>
  </r>
  <r>
    <s v="ORD00100"/>
    <x v="98"/>
    <x v="99"/>
    <x v="3"/>
    <x v="80"/>
    <x v="10"/>
    <x v="0"/>
    <x v="2"/>
    <n v="58"/>
    <n v="139.5"/>
    <n v="8091"/>
    <s v="18%"/>
    <n v="1456.3799999999999"/>
  </r>
  <r>
    <s v="ORD00101"/>
    <x v="99"/>
    <x v="100"/>
    <x v="2"/>
    <x v="81"/>
    <x v="0"/>
    <x v="0"/>
    <x v="1"/>
    <n v="98"/>
    <n v="79.66"/>
    <n v="7806.6799999999994"/>
    <s v="23%"/>
    <n v="1795.5364"/>
  </r>
  <r>
    <s v="ORD00102"/>
    <x v="100"/>
    <x v="101"/>
    <x v="2"/>
    <x v="82"/>
    <x v="7"/>
    <x v="0"/>
    <x v="1"/>
    <n v="32"/>
    <n v="36.79"/>
    <n v="1177.28"/>
    <s v="20%"/>
    <n v="235.45600000000002"/>
  </r>
  <r>
    <s v="ORD00103"/>
    <x v="101"/>
    <x v="102"/>
    <x v="2"/>
    <x v="83"/>
    <x v="8"/>
    <x v="2"/>
    <x v="1"/>
    <n v="98"/>
    <n v="35.82"/>
    <n v="3510.36"/>
    <s v="23%"/>
    <n v="807.38280000000009"/>
  </r>
  <r>
    <s v="ORD00104"/>
    <x v="25"/>
    <x v="103"/>
    <x v="1"/>
    <x v="84"/>
    <x v="5"/>
    <x v="2"/>
    <x v="1"/>
    <n v="93"/>
    <n v="193.29"/>
    <n v="17975.969999999998"/>
    <s v="23%"/>
    <n v="4134.4730999999992"/>
  </r>
  <r>
    <s v="ORD00105"/>
    <x v="102"/>
    <x v="104"/>
    <x v="2"/>
    <x v="85"/>
    <x v="6"/>
    <x v="2"/>
    <x v="0"/>
    <n v="57"/>
    <n v="427.46"/>
    <n v="24365.219999999998"/>
    <s v="18%"/>
    <n v="4385.739599999999"/>
  </r>
  <r>
    <s v="ORD00106"/>
    <x v="103"/>
    <x v="105"/>
    <x v="2"/>
    <x v="77"/>
    <x v="7"/>
    <x v="0"/>
    <x v="1"/>
    <n v="51"/>
    <n v="113.61"/>
    <n v="5794.11"/>
    <s v="19%"/>
    <n v="1100.8808999999999"/>
  </r>
  <r>
    <s v="ORD00107"/>
    <x v="104"/>
    <x v="106"/>
    <x v="2"/>
    <x v="86"/>
    <x v="5"/>
    <x v="2"/>
    <x v="0"/>
    <n v="44"/>
    <n v="171.38"/>
    <n v="7540.7199999999993"/>
    <s v="18%"/>
    <n v="1357.3295999999998"/>
  </r>
  <r>
    <s v="ORD00108"/>
    <x v="105"/>
    <x v="107"/>
    <x v="1"/>
    <x v="87"/>
    <x v="7"/>
    <x v="0"/>
    <x v="2"/>
    <n v="96"/>
    <n v="460.17"/>
    <n v="44176.32"/>
    <s v="15%"/>
    <n v="6626.4479999999994"/>
  </r>
  <r>
    <s v="ORD00109"/>
    <x v="106"/>
    <x v="108"/>
    <x v="0"/>
    <x v="88"/>
    <x v="5"/>
    <x v="2"/>
    <x v="2"/>
    <n v="35"/>
    <n v="323.16000000000003"/>
    <n v="11310.6"/>
    <s v="21%"/>
    <n v="2375.2260000000001"/>
  </r>
  <r>
    <s v="ORD00110"/>
    <x v="107"/>
    <x v="109"/>
    <x v="3"/>
    <x v="89"/>
    <x v="11"/>
    <x v="2"/>
    <x v="0"/>
    <n v="45"/>
    <n v="133.78"/>
    <n v="6020.1"/>
    <s v="17%"/>
    <n v="1023.4170000000001"/>
  </r>
  <r>
    <s v="ORD00111"/>
    <x v="108"/>
    <x v="110"/>
    <x v="2"/>
    <x v="90"/>
    <x v="4"/>
    <x v="1"/>
    <x v="2"/>
    <n v="75"/>
    <n v="172.06"/>
    <n v="12904.5"/>
    <s v="21%"/>
    <n v="2709.9449999999997"/>
  </r>
  <r>
    <s v="ORD00112"/>
    <x v="109"/>
    <x v="111"/>
    <x v="2"/>
    <x v="91"/>
    <x v="8"/>
    <x v="2"/>
    <x v="2"/>
    <n v="34"/>
    <n v="418.28"/>
    <n v="14221.519999999999"/>
    <s v="23%"/>
    <n v="3270.9495999999999"/>
  </r>
  <r>
    <s v="ORD00113"/>
    <x v="110"/>
    <x v="112"/>
    <x v="1"/>
    <x v="66"/>
    <x v="3"/>
    <x v="1"/>
    <x v="2"/>
    <n v="54"/>
    <n v="115.99"/>
    <n v="6263.46"/>
    <s v="17%"/>
    <n v="1064.7882000000002"/>
  </r>
  <r>
    <s v="ORD00114"/>
    <x v="111"/>
    <x v="113"/>
    <x v="0"/>
    <x v="92"/>
    <x v="0"/>
    <x v="0"/>
    <x v="2"/>
    <n v="42"/>
    <n v="475.06"/>
    <n v="19952.52"/>
    <s v="18%"/>
    <n v="3591.4535999999998"/>
  </r>
  <r>
    <s v="ORD00115"/>
    <x v="112"/>
    <x v="114"/>
    <x v="1"/>
    <x v="93"/>
    <x v="1"/>
    <x v="1"/>
    <x v="0"/>
    <n v="62"/>
    <n v="67.48"/>
    <n v="4183.76"/>
    <s v="24%"/>
    <n v="1004.1024"/>
  </r>
  <r>
    <s v="ORD00116"/>
    <x v="113"/>
    <x v="115"/>
    <x v="3"/>
    <x v="94"/>
    <x v="7"/>
    <x v="0"/>
    <x v="0"/>
    <n v="31"/>
    <n v="351.24"/>
    <n v="10888.44"/>
    <s v="15%"/>
    <n v="1633.2660000000001"/>
  </r>
  <r>
    <s v="ORD00117"/>
    <x v="59"/>
    <x v="116"/>
    <x v="1"/>
    <x v="95"/>
    <x v="3"/>
    <x v="1"/>
    <x v="0"/>
    <n v="32"/>
    <n v="482.54"/>
    <n v="15441.28"/>
    <s v="19%"/>
    <n v="2933.8432000000003"/>
  </r>
  <r>
    <s v="ORD00118"/>
    <x v="114"/>
    <x v="117"/>
    <x v="2"/>
    <x v="96"/>
    <x v="0"/>
    <x v="0"/>
    <x v="0"/>
    <n v="71"/>
    <n v="290.02"/>
    <n v="20591.419999999998"/>
    <s v="17%"/>
    <n v="3500.5414000000001"/>
  </r>
  <r>
    <s v="ORD00119"/>
    <x v="115"/>
    <x v="118"/>
    <x v="0"/>
    <x v="94"/>
    <x v="11"/>
    <x v="2"/>
    <x v="2"/>
    <n v="50"/>
    <n v="298.08999999999997"/>
    <n v="14904.499999999998"/>
    <s v="19%"/>
    <n v="2831.8549999999996"/>
  </r>
  <r>
    <s v="ORD00120"/>
    <x v="116"/>
    <x v="119"/>
    <x v="1"/>
    <x v="97"/>
    <x v="9"/>
    <x v="1"/>
    <x v="0"/>
    <n v="70"/>
    <n v="403.74"/>
    <n v="28261.8"/>
    <s v="21%"/>
    <n v="5934.9780000000001"/>
  </r>
  <r>
    <s v="ORD00121"/>
    <x v="117"/>
    <x v="120"/>
    <x v="3"/>
    <x v="39"/>
    <x v="8"/>
    <x v="2"/>
    <x v="2"/>
    <n v="35"/>
    <n v="39.130000000000003"/>
    <n v="1369.5500000000002"/>
    <s v="16%"/>
    <n v="219.12800000000004"/>
  </r>
  <r>
    <s v="ORD00122"/>
    <x v="66"/>
    <x v="121"/>
    <x v="3"/>
    <x v="76"/>
    <x v="4"/>
    <x v="1"/>
    <x v="2"/>
    <n v="86"/>
    <n v="57.24"/>
    <n v="4922.6400000000003"/>
    <s v="17%"/>
    <n v="836.8488000000001"/>
  </r>
  <r>
    <s v="ORD00123"/>
    <x v="112"/>
    <x v="122"/>
    <x v="3"/>
    <x v="98"/>
    <x v="2"/>
    <x v="0"/>
    <x v="2"/>
    <n v="73"/>
    <n v="220.57"/>
    <n v="16101.609999999999"/>
    <s v="18%"/>
    <n v="2898.2897999999996"/>
  </r>
  <r>
    <s v="ORD00124"/>
    <x v="8"/>
    <x v="123"/>
    <x v="3"/>
    <x v="99"/>
    <x v="2"/>
    <x v="0"/>
    <x v="0"/>
    <n v="38"/>
    <n v="220.61"/>
    <n v="8383.18"/>
    <s v="22%"/>
    <n v="1844.2996000000001"/>
  </r>
  <r>
    <s v="ORD00125"/>
    <x v="118"/>
    <x v="124"/>
    <x v="2"/>
    <x v="100"/>
    <x v="11"/>
    <x v="2"/>
    <x v="2"/>
    <n v="61"/>
    <n v="143.07"/>
    <n v="8727.27"/>
    <s v="15%"/>
    <n v="1309.0905"/>
  </r>
  <r>
    <s v="ORD00126"/>
    <x v="119"/>
    <x v="125"/>
    <x v="2"/>
    <x v="3"/>
    <x v="4"/>
    <x v="1"/>
    <x v="1"/>
    <n v="74"/>
    <n v="307.11"/>
    <n v="22726.14"/>
    <s v="17%"/>
    <n v="3863.4438"/>
  </r>
  <r>
    <s v="ORD00127"/>
    <x v="120"/>
    <x v="126"/>
    <x v="0"/>
    <x v="101"/>
    <x v="5"/>
    <x v="2"/>
    <x v="2"/>
    <n v="60"/>
    <n v="426.22"/>
    <n v="25573.200000000001"/>
    <s v="19%"/>
    <n v="4858.9080000000004"/>
  </r>
  <r>
    <s v="ORD00128"/>
    <x v="121"/>
    <x v="127"/>
    <x v="3"/>
    <x v="102"/>
    <x v="11"/>
    <x v="2"/>
    <x v="0"/>
    <n v="36"/>
    <n v="399.93"/>
    <n v="14397.48"/>
    <s v="17%"/>
    <n v="2447.5716000000002"/>
  </r>
  <r>
    <s v="ORD00129"/>
    <x v="122"/>
    <x v="128"/>
    <x v="0"/>
    <x v="56"/>
    <x v="6"/>
    <x v="2"/>
    <x v="1"/>
    <n v="73"/>
    <n v="10.02"/>
    <n v="731.45999999999992"/>
    <s v="15%"/>
    <n v="109.71899999999998"/>
  </r>
  <r>
    <s v="ORD00130"/>
    <x v="123"/>
    <x v="129"/>
    <x v="0"/>
    <x v="103"/>
    <x v="1"/>
    <x v="1"/>
    <x v="2"/>
    <n v="72"/>
    <n v="246.85"/>
    <n v="17773.2"/>
    <s v="18%"/>
    <n v="3199.1759999999999"/>
  </r>
  <r>
    <s v="ORD00131"/>
    <x v="124"/>
    <x v="130"/>
    <x v="1"/>
    <x v="27"/>
    <x v="2"/>
    <x v="0"/>
    <x v="0"/>
    <n v="41"/>
    <n v="226.85"/>
    <n v="9300.85"/>
    <s v="22%"/>
    <n v="2046.1870000000001"/>
  </r>
  <r>
    <s v="ORD00132"/>
    <x v="125"/>
    <x v="131"/>
    <x v="0"/>
    <x v="104"/>
    <x v="9"/>
    <x v="1"/>
    <x v="2"/>
    <n v="30"/>
    <n v="205.18"/>
    <n v="6155.4000000000005"/>
    <s v="15%"/>
    <n v="923.31000000000006"/>
  </r>
  <r>
    <s v="ORD00133"/>
    <x v="126"/>
    <x v="132"/>
    <x v="3"/>
    <x v="105"/>
    <x v="6"/>
    <x v="2"/>
    <x v="0"/>
    <n v="64"/>
    <n v="278.97000000000003"/>
    <n v="17854.080000000002"/>
    <s v="17%"/>
    <n v="3035.1936000000005"/>
  </r>
  <r>
    <s v="ORD00134"/>
    <x v="127"/>
    <x v="133"/>
    <x v="3"/>
    <x v="106"/>
    <x v="6"/>
    <x v="2"/>
    <x v="2"/>
    <n v="77"/>
    <n v="352.91"/>
    <n v="27174.070000000003"/>
    <s v="18%"/>
    <n v="4891.3326000000006"/>
  </r>
  <r>
    <s v="ORD00135"/>
    <x v="128"/>
    <x v="134"/>
    <x v="0"/>
    <x v="85"/>
    <x v="6"/>
    <x v="2"/>
    <x v="0"/>
    <n v="60"/>
    <n v="64.72"/>
    <n v="3883.2"/>
    <s v="15%"/>
    <n v="582.4799999999999"/>
  </r>
  <r>
    <s v="ORD00136"/>
    <x v="129"/>
    <x v="135"/>
    <x v="0"/>
    <x v="53"/>
    <x v="5"/>
    <x v="2"/>
    <x v="0"/>
    <n v="96"/>
    <n v="475.68"/>
    <n v="45665.279999999999"/>
    <s v="20%"/>
    <n v="9133.0560000000005"/>
  </r>
  <r>
    <s v="ORD00137"/>
    <x v="130"/>
    <x v="136"/>
    <x v="3"/>
    <x v="107"/>
    <x v="1"/>
    <x v="1"/>
    <x v="2"/>
    <n v="39"/>
    <n v="141.87"/>
    <n v="5532.93"/>
    <s v="23%"/>
    <n v="1272.5739000000001"/>
  </r>
  <r>
    <s v="ORD00138"/>
    <x v="84"/>
    <x v="137"/>
    <x v="0"/>
    <x v="108"/>
    <x v="1"/>
    <x v="1"/>
    <x v="1"/>
    <n v="56"/>
    <n v="117.6"/>
    <n v="6585.5999999999995"/>
    <s v="23%"/>
    <n v="1514.6879999999999"/>
  </r>
  <r>
    <s v="ORD00139"/>
    <x v="49"/>
    <x v="138"/>
    <x v="1"/>
    <x v="55"/>
    <x v="5"/>
    <x v="2"/>
    <x v="0"/>
    <n v="42"/>
    <n v="67.66"/>
    <n v="2841.72"/>
    <s v="15%"/>
    <n v="426.25799999999998"/>
  </r>
  <r>
    <s v="ORD00140"/>
    <x v="131"/>
    <x v="139"/>
    <x v="2"/>
    <x v="35"/>
    <x v="9"/>
    <x v="1"/>
    <x v="0"/>
    <n v="38"/>
    <n v="320.75"/>
    <n v="12188.5"/>
    <s v="19%"/>
    <n v="2315.8150000000001"/>
  </r>
  <r>
    <s v="ORD00141"/>
    <x v="132"/>
    <x v="140"/>
    <x v="2"/>
    <x v="42"/>
    <x v="3"/>
    <x v="1"/>
    <x v="0"/>
    <n v="56"/>
    <n v="145.75"/>
    <n v="8162"/>
    <s v="24%"/>
    <n v="1958.8799999999999"/>
  </r>
  <r>
    <s v="ORD00142"/>
    <x v="133"/>
    <x v="141"/>
    <x v="3"/>
    <x v="84"/>
    <x v="6"/>
    <x v="2"/>
    <x v="1"/>
    <n v="70"/>
    <n v="482.92"/>
    <n v="33804.400000000001"/>
    <s v="24%"/>
    <n v="8113.0560000000005"/>
  </r>
  <r>
    <s v="ORD00143"/>
    <x v="134"/>
    <x v="142"/>
    <x v="1"/>
    <x v="90"/>
    <x v="5"/>
    <x v="2"/>
    <x v="1"/>
    <n v="86"/>
    <n v="203.35"/>
    <n v="17488.099999999999"/>
    <s v="25%"/>
    <n v="4372.0249999999996"/>
  </r>
  <r>
    <s v="ORD00144"/>
    <x v="135"/>
    <x v="143"/>
    <x v="3"/>
    <x v="109"/>
    <x v="0"/>
    <x v="0"/>
    <x v="0"/>
    <n v="57"/>
    <n v="78.849999999999994"/>
    <n v="4494.45"/>
    <s v="20%"/>
    <n v="898.89"/>
  </r>
  <r>
    <s v="ORD00145"/>
    <x v="136"/>
    <x v="144"/>
    <x v="2"/>
    <x v="110"/>
    <x v="1"/>
    <x v="1"/>
    <x v="1"/>
    <n v="92"/>
    <n v="281.25"/>
    <n v="25875"/>
    <s v="22%"/>
    <n v="5692.5"/>
  </r>
  <r>
    <s v="ORD00146"/>
    <x v="137"/>
    <x v="145"/>
    <x v="2"/>
    <x v="111"/>
    <x v="7"/>
    <x v="0"/>
    <x v="0"/>
    <n v="93"/>
    <n v="193.29"/>
    <n v="17975.969999999998"/>
    <s v="23%"/>
    <n v="4134.4730999999992"/>
  </r>
  <r>
    <s v="ORD00147"/>
    <x v="138"/>
    <x v="146"/>
    <x v="1"/>
    <x v="112"/>
    <x v="8"/>
    <x v="2"/>
    <x v="1"/>
    <n v="57"/>
    <n v="286.47000000000003"/>
    <n v="16328.79"/>
    <s v="24%"/>
    <n v="3918.9096"/>
  </r>
  <r>
    <s v="ORD00148"/>
    <x v="139"/>
    <x v="147"/>
    <x v="3"/>
    <x v="113"/>
    <x v="0"/>
    <x v="0"/>
    <x v="1"/>
    <n v="51"/>
    <n v="314.63"/>
    <n v="16046.13"/>
    <s v="25%"/>
    <n v="4011.5324999999998"/>
  </r>
  <r>
    <s v="ORD00149"/>
    <x v="140"/>
    <x v="148"/>
    <x v="1"/>
    <x v="78"/>
    <x v="0"/>
    <x v="0"/>
    <x v="0"/>
    <n v="33"/>
    <n v="123.73"/>
    <n v="4083.09"/>
    <s v="16%"/>
    <n v="653.2944"/>
  </r>
  <r>
    <s v="ORD00150"/>
    <x v="141"/>
    <x v="149"/>
    <x v="2"/>
    <x v="65"/>
    <x v="3"/>
    <x v="1"/>
    <x v="2"/>
    <n v="96"/>
    <n v="228"/>
    <n v="21888"/>
    <s v="22%"/>
    <n v="4815.3599999999997"/>
  </r>
  <r>
    <s v="ORD00151"/>
    <x v="142"/>
    <x v="150"/>
    <x v="3"/>
    <x v="114"/>
    <x v="5"/>
    <x v="2"/>
    <x v="1"/>
    <n v="39"/>
    <n v="147.61000000000001"/>
    <n v="5756.7900000000009"/>
    <s v="17%"/>
    <n v="978.65430000000026"/>
  </r>
  <r>
    <s v="ORD00152"/>
    <x v="130"/>
    <x v="151"/>
    <x v="3"/>
    <x v="115"/>
    <x v="2"/>
    <x v="0"/>
    <x v="1"/>
    <n v="92"/>
    <n v="345.26"/>
    <n v="31763.919999999998"/>
    <s v="18%"/>
    <n v="5717.5055999999995"/>
  </r>
  <r>
    <s v="ORD00153"/>
    <x v="143"/>
    <x v="152"/>
    <x v="0"/>
    <x v="64"/>
    <x v="7"/>
    <x v="0"/>
    <x v="1"/>
    <n v="45"/>
    <n v="61.81"/>
    <n v="2781.4500000000003"/>
    <s v="19%"/>
    <n v="528.47550000000001"/>
  </r>
  <r>
    <s v="ORD00154"/>
    <x v="144"/>
    <x v="153"/>
    <x v="1"/>
    <x v="116"/>
    <x v="7"/>
    <x v="0"/>
    <x v="0"/>
    <n v="46"/>
    <n v="414.18"/>
    <n v="19052.28"/>
    <s v="19%"/>
    <n v="3619.9331999999999"/>
  </r>
  <r>
    <s v="ORD00155"/>
    <x v="145"/>
    <x v="154"/>
    <x v="3"/>
    <x v="117"/>
    <x v="1"/>
    <x v="1"/>
    <x v="2"/>
    <n v="34"/>
    <n v="299.55"/>
    <n v="10184.700000000001"/>
    <s v="18%"/>
    <n v="1833.2460000000001"/>
  </r>
  <r>
    <s v="ORD00156"/>
    <x v="146"/>
    <x v="155"/>
    <x v="2"/>
    <x v="118"/>
    <x v="5"/>
    <x v="2"/>
    <x v="0"/>
    <n v="34"/>
    <n v="345.9"/>
    <n v="11760.599999999999"/>
    <s v="24%"/>
    <n v="2822.5439999999994"/>
  </r>
  <r>
    <s v="ORD00157"/>
    <x v="147"/>
    <x v="156"/>
    <x v="1"/>
    <x v="77"/>
    <x v="8"/>
    <x v="2"/>
    <x v="0"/>
    <n v="56"/>
    <n v="44.82"/>
    <n v="2509.92"/>
    <s v="18%"/>
    <n v="451.78559999999999"/>
  </r>
  <r>
    <s v="ORD00158"/>
    <x v="148"/>
    <x v="157"/>
    <x v="1"/>
    <x v="119"/>
    <x v="6"/>
    <x v="2"/>
    <x v="1"/>
    <n v="39"/>
    <n v="128.93"/>
    <n v="5028.2700000000004"/>
    <s v="20%"/>
    <n v="1005.6540000000001"/>
  </r>
  <r>
    <s v="ORD00159"/>
    <x v="30"/>
    <x v="158"/>
    <x v="0"/>
    <x v="101"/>
    <x v="3"/>
    <x v="1"/>
    <x v="0"/>
    <n v="37"/>
    <n v="290.24"/>
    <n v="10738.880000000001"/>
    <s v="17%"/>
    <n v="1825.6096000000002"/>
  </r>
  <r>
    <s v="ORD00160"/>
    <x v="149"/>
    <x v="159"/>
    <x v="2"/>
    <x v="16"/>
    <x v="8"/>
    <x v="2"/>
    <x v="1"/>
    <n v="81"/>
    <n v="94.84"/>
    <n v="7682.04"/>
    <s v="17%"/>
    <n v="1305.9468000000002"/>
  </r>
  <r>
    <s v="ORD00161"/>
    <x v="150"/>
    <x v="160"/>
    <x v="2"/>
    <x v="92"/>
    <x v="2"/>
    <x v="0"/>
    <x v="1"/>
    <n v="42"/>
    <n v="237.66"/>
    <n v="9981.7199999999993"/>
    <s v="20%"/>
    <n v="1996.3440000000001"/>
  </r>
  <r>
    <s v="ORD00162"/>
    <x v="151"/>
    <x v="161"/>
    <x v="3"/>
    <x v="120"/>
    <x v="6"/>
    <x v="2"/>
    <x v="2"/>
    <n v="36"/>
    <n v="429.58"/>
    <n v="15464.88"/>
    <s v="23%"/>
    <n v="3556.9223999999999"/>
  </r>
  <r>
    <s v="ORD00163"/>
    <x v="152"/>
    <x v="162"/>
    <x v="2"/>
    <x v="36"/>
    <x v="8"/>
    <x v="2"/>
    <x v="0"/>
    <n v="64"/>
    <n v="332.98"/>
    <n v="21310.720000000001"/>
    <s v="18%"/>
    <n v="3835.9295999999999"/>
  </r>
  <r>
    <s v="ORD00164"/>
    <x v="153"/>
    <x v="163"/>
    <x v="3"/>
    <x v="20"/>
    <x v="0"/>
    <x v="0"/>
    <x v="0"/>
    <n v="52"/>
    <n v="48.59"/>
    <n v="2526.6800000000003"/>
    <s v="25%"/>
    <n v="631.67000000000007"/>
  </r>
  <r>
    <s v="ORD00165"/>
    <x v="154"/>
    <x v="164"/>
    <x v="1"/>
    <x v="121"/>
    <x v="5"/>
    <x v="2"/>
    <x v="2"/>
    <n v="33"/>
    <n v="433.13"/>
    <n v="14293.289999999999"/>
    <s v="16%"/>
    <n v="2286.9263999999998"/>
  </r>
  <r>
    <s v="ORD00166"/>
    <x v="155"/>
    <x v="165"/>
    <x v="3"/>
    <x v="98"/>
    <x v="2"/>
    <x v="0"/>
    <x v="2"/>
    <n v="74"/>
    <n v="31.83"/>
    <n v="2355.42"/>
    <s v="17%"/>
    <n v="400.42140000000006"/>
  </r>
  <r>
    <s v="ORD00167"/>
    <x v="156"/>
    <x v="166"/>
    <x v="0"/>
    <x v="122"/>
    <x v="2"/>
    <x v="0"/>
    <x v="0"/>
    <n v="55"/>
    <n v="381.2"/>
    <n v="20966"/>
    <s v="20%"/>
    <n v="4193.2"/>
  </r>
  <r>
    <s v="ORD00168"/>
    <x v="157"/>
    <x v="167"/>
    <x v="2"/>
    <x v="123"/>
    <x v="11"/>
    <x v="2"/>
    <x v="1"/>
    <n v="90"/>
    <n v="221.87"/>
    <n v="19968.3"/>
    <s v="18%"/>
    <n v="3594.2939999999999"/>
  </r>
  <r>
    <s v="ORD00169"/>
    <x v="158"/>
    <x v="168"/>
    <x v="0"/>
    <x v="124"/>
    <x v="3"/>
    <x v="1"/>
    <x v="0"/>
    <n v="36"/>
    <n v="400.66"/>
    <n v="14423.76"/>
    <s v="22%"/>
    <n v="3173.2272000000003"/>
  </r>
  <r>
    <s v="ORD00170"/>
    <x v="159"/>
    <x v="169"/>
    <x v="0"/>
    <x v="98"/>
    <x v="5"/>
    <x v="2"/>
    <x v="0"/>
    <n v="60"/>
    <n v="206.96"/>
    <n v="12417.6"/>
    <s v="15%"/>
    <n v="1862.6399999999999"/>
  </r>
  <r>
    <s v="ORD00171"/>
    <x v="160"/>
    <x v="170"/>
    <x v="0"/>
    <x v="125"/>
    <x v="4"/>
    <x v="1"/>
    <x v="0"/>
    <n v="69"/>
    <n v="325.62"/>
    <n v="22467.78"/>
    <s v="23%"/>
    <n v="5167.5893999999998"/>
  </r>
  <r>
    <s v="ORD00172"/>
    <x v="161"/>
    <x v="171"/>
    <x v="2"/>
    <x v="47"/>
    <x v="6"/>
    <x v="2"/>
    <x v="1"/>
    <n v="46"/>
    <n v="354.18"/>
    <n v="16292.28"/>
    <s v="18%"/>
    <n v="2932.6104"/>
  </r>
  <r>
    <s v="ORD00173"/>
    <x v="162"/>
    <x v="172"/>
    <x v="0"/>
    <x v="126"/>
    <x v="8"/>
    <x v="2"/>
    <x v="1"/>
    <n v="66"/>
    <n v="231.11"/>
    <n v="15253.26"/>
    <s v="24%"/>
    <n v="3660.7824000000001"/>
  </r>
  <r>
    <s v="ORD00174"/>
    <x v="163"/>
    <x v="173"/>
    <x v="0"/>
    <x v="96"/>
    <x v="11"/>
    <x v="2"/>
    <x v="0"/>
    <n v="72"/>
    <n v="256.58"/>
    <n v="18473.759999999998"/>
    <s v="20%"/>
    <n v="3694.752"/>
  </r>
  <r>
    <s v="ORD00175"/>
    <x v="164"/>
    <x v="174"/>
    <x v="3"/>
    <x v="102"/>
    <x v="9"/>
    <x v="1"/>
    <x v="1"/>
    <n v="57"/>
    <n v="173.24"/>
    <n v="9874.68"/>
    <s v="23%"/>
    <n v="2271.1764000000003"/>
  </r>
  <r>
    <s v="ORD00176"/>
    <x v="165"/>
    <x v="175"/>
    <x v="2"/>
    <x v="127"/>
    <x v="9"/>
    <x v="1"/>
    <x v="1"/>
    <n v="89"/>
    <n v="419.55"/>
    <n v="37339.950000000004"/>
    <s v="16%"/>
    <n v="5974.3920000000007"/>
  </r>
  <r>
    <s v="ORD00177"/>
    <x v="166"/>
    <x v="176"/>
    <x v="3"/>
    <x v="128"/>
    <x v="4"/>
    <x v="1"/>
    <x v="0"/>
    <n v="65"/>
    <n v="244.75"/>
    <n v="15908.75"/>
    <s v="17%"/>
    <n v="2704.4875000000002"/>
  </r>
  <r>
    <s v="ORD00178"/>
    <x v="167"/>
    <x v="177"/>
    <x v="0"/>
    <x v="68"/>
    <x v="2"/>
    <x v="0"/>
    <x v="1"/>
    <n v="99"/>
    <n v="466.76"/>
    <n v="46209.24"/>
    <s v="20%"/>
    <n v="9241.848"/>
  </r>
  <r>
    <s v="ORD00179"/>
    <x v="168"/>
    <x v="178"/>
    <x v="2"/>
    <x v="51"/>
    <x v="7"/>
    <x v="0"/>
    <x v="1"/>
    <n v="73"/>
    <n v="194.57"/>
    <n v="14203.609999999999"/>
    <s v="21%"/>
    <n v="2982.7580999999996"/>
  </r>
  <r>
    <s v="ORD00180"/>
    <x v="169"/>
    <x v="179"/>
    <x v="2"/>
    <x v="70"/>
    <x v="9"/>
    <x v="1"/>
    <x v="1"/>
    <n v="82"/>
    <n v="354.09"/>
    <n v="29035.379999999997"/>
    <s v="15%"/>
    <n v="4355.3069999999998"/>
  </r>
  <r>
    <s v="ORD00181"/>
    <x v="170"/>
    <x v="180"/>
    <x v="0"/>
    <x v="71"/>
    <x v="11"/>
    <x v="2"/>
    <x v="0"/>
    <n v="37"/>
    <n v="482.59"/>
    <n v="17855.829999999998"/>
    <s v="22%"/>
    <n v="3928.2825999999995"/>
  </r>
  <r>
    <s v="ORD00182"/>
    <x v="171"/>
    <x v="181"/>
    <x v="2"/>
    <x v="88"/>
    <x v="10"/>
    <x v="0"/>
    <x v="2"/>
    <n v="99"/>
    <n v="437.72"/>
    <n v="43334.280000000006"/>
    <s v="22%"/>
    <n v="9533.5416000000023"/>
  </r>
  <r>
    <s v="ORD00183"/>
    <x v="172"/>
    <x v="182"/>
    <x v="2"/>
    <x v="129"/>
    <x v="4"/>
    <x v="1"/>
    <x v="1"/>
    <n v="94"/>
    <n v="362.61"/>
    <n v="34085.340000000004"/>
    <s v="22%"/>
    <n v="7498.7748000000011"/>
  </r>
  <r>
    <s v="ORD00184"/>
    <x v="173"/>
    <x v="183"/>
    <x v="3"/>
    <x v="122"/>
    <x v="7"/>
    <x v="0"/>
    <x v="0"/>
    <n v="68"/>
    <n v="237.4"/>
    <n v="16143.2"/>
    <s v="25%"/>
    <n v="4035.8"/>
  </r>
  <r>
    <s v="ORD00185"/>
    <x v="174"/>
    <x v="184"/>
    <x v="2"/>
    <x v="130"/>
    <x v="8"/>
    <x v="2"/>
    <x v="0"/>
    <n v="91"/>
    <n v="426.62"/>
    <n v="38822.42"/>
    <s v="20%"/>
    <n v="7764.4840000000004"/>
  </r>
  <r>
    <s v="ORD00186"/>
    <x v="175"/>
    <x v="185"/>
    <x v="1"/>
    <x v="101"/>
    <x v="8"/>
    <x v="2"/>
    <x v="0"/>
    <n v="43"/>
    <n v="22.77"/>
    <n v="979.11"/>
    <s v="23%"/>
    <n v="225.1953"/>
  </r>
  <r>
    <s v="ORD00187"/>
    <x v="37"/>
    <x v="186"/>
    <x v="2"/>
    <x v="131"/>
    <x v="9"/>
    <x v="1"/>
    <x v="1"/>
    <n v="47"/>
    <n v="374.65"/>
    <n v="17608.55"/>
    <s v="17%"/>
    <n v="2993.4535000000001"/>
  </r>
  <r>
    <s v="ORD00188"/>
    <x v="176"/>
    <x v="187"/>
    <x v="3"/>
    <x v="132"/>
    <x v="3"/>
    <x v="1"/>
    <x v="1"/>
    <n v="70"/>
    <n v="87.35"/>
    <n v="6114.5"/>
    <s v="15%"/>
    <n v="917.17499999999995"/>
  </r>
  <r>
    <s v="ORD00189"/>
    <x v="177"/>
    <x v="188"/>
    <x v="3"/>
    <x v="36"/>
    <x v="3"/>
    <x v="1"/>
    <x v="2"/>
    <n v="49"/>
    <n v="399.09"/>
    <n v="19555.41"/>
    <s v="25%"/>
    <n v="4888.8525"/>
  </r>
  <r>
    <s v="ORD00190"/>
    <x v="178"/>
    <x v="189"/>
    <x v="2"/>
    <x v="94"/>
    <x v="6"/>
    <x v="2"/>
    <x v="0"/>
    <n v="84"/>
    <n v="77.06"/>
    <n v="6473.04"/>
    <s v="20%"/>
    <n v="1294.6080000000002"/>
  </r>
  <r>
    <s v="ORD00191"/>
    <x v="179"/>
    <x v="190"/>
    <x v="2"/>
    <x v="68"/>
    <x v="7"/>
    <x v="0"/>
    <x v="0"/>
    <n v="79"/>
    <n v="91.66"/>
    <n v="7241.1399999999994"/>
    <s v="20%"/>
    <n v="1448.2280000000001"/>
  </r>
  <r>
    <s v="ORD00192"/>
    <x v="180"/>
    <x v="191"/>
    <x v="0"/>
    <x v="133"/>
    <x v="7"/>
    <x v="0"/>
    <x v="0"/>
    <n v="55"/>
    <n v="456.85"/>
    <n v="25126.75"/>
    <s v="19%"/>
    <n v="4774.0825000000004"/>
  </r>
  <r>
    <s v="ORD00193"/>
    <x v="181"/>
    <x v="192"/>
    <x v="1"/>
    <x v="85"/>
    <x v="4"/>
    <x v="1"/>
    <x v="0"/>
    <n v="33"/>
    <n v="232.49"/>
    <n v="7672.17"/>
    <s v="21%"/>
    <n v="1611.1557"/>
  </r>
  <r>
    <s v="ORD00194"/>
    <x v="182"/>
    <x v="193"/>
    <x v="2"/>
    <x v="12"/>
    <x v="6"/>
    <x v="2"/>
    <x v="2"/>
    <n v="97"/>
    <n v="83.2"/>
    <n v="8070.4000000000005"/>
    <s v="24%"/>
    <n v="1936.896"/>
  </r>
  <r>
    <s v="ORD00195"/>
    <x v="183"/>
    <x v="194"/>
    <x v="2"/>
    <x v="50"/>
    <x v="6"/>
    <x v="2"/>
    <x v="1"/>
    <n v="48"/>
    <n v="346.71"/>
    <n v="16642.079999999998"/>
    <s v="21%"/>
    <n v="3494.8367999999996"/>
  </r>
  <r>
    <s v="ORD00196"/>
    <x v="184"/>
    <x v="195"/>
    <x v="1"/>
    <x v="65"/>
    <x v="11"/>
    <x v="2"/>
    <x v="1"/>
    <n v="89"/>
    <n v="427.4"/>
    <n v="38038.6"/>
    <s v="21%"/>
    <n v="7988.1059999999998"/>
  </r>
  <r>
    <s v="ORD00197"/>
    <x v="185"/>
    <x v="196"/>
    <x v="3"/>
    <x v="41"/>
    <x v="4"/>
    <x v="1"/>
    <x v="0"/>
    <n v="52"/>
    <n v="182.68"/>
    <n v="9499.36"/>
    <s v="20%"/>
    <n v="1899.8720000000003"/>
  </r>
  <r>
    <s v="ORD00198"/>
    <x v="186"/>
    <x v="197"/>
    <x v="2"/>
    <x v="67"/>
    <x v="10"/>
    <x v="0"/>
    <x v="2"/>
    <n v="56"/>
    <n v="489.08"/>
    <n v="27388.48"/>
    <s v="25%"/>
    <n v="6847.12"/>
  </r>
  <r>
    <s v="ORD00199"/>
    <x v="187"/>
    <x v="198"/>
    <x v="1"/>
    <x v="48"/>
    <x v="5"/>
    <x v="2"/>
    <x v="0"/>
    <n v="45"/>
    <n v="433.21"/>
    <n v="19494.45"/>
    <s v="21%"/>
    <n v="4093.8344999999999"/>
  </r>
  <r>
    <s v="ORD00200"/>
    <x v="188"/>
    <x v="199"/>
    <x v="0"/>
    <x v="134"/>
    <x v="2"/>
    <x v="0"/>
    <x v="0"/>
    <n v="76"/>
    <n v="388.99"/>
    <n v="29563.24"/>
    <s v="15%"/>
    <n v="4434.4859999999999"/>
  </r>
  <r>
    <s v="ORD00201"/>
    <x v="189"/>
    <x v="200"/>
    <x v="3"/>
    <x v="33"/>
    <x v="10"/>
    <x v="0"/>
    <x v="1"/>
    <n v="66"/>
    <n v="320.13"/>
    <n v="21128.579999999998"/>
    <s v="24%"/>
    <n v="5070.859199999999"/>
  </r>
  <r>
    <s v="ORD00202"/>
    <x v="190"/>
    <x v="201"/>
    <x v="1"/>
    <x v="115"/>
    <x v="7"/>
    <x v="0"/>
    <x v="2"/>
    <n v="98"/>
    <n v="452.18"/>
    <n v="44313.64"/>
    <s v="19%"/>
    <n v="8419.5915999999997"/>
  </r>
  <r>
    <s v="ORD00203"/>
    <x v="191"/>
    <x v="202"/>
    <x v="0"/>
    <x v="68"/>
    <x v="8"/>
    <x v="2"/>
    <x v="0"/>
    <n v="48"/>
    <n v="291.89"/>
    <n v="14010.72"/>
    <s v="17%"/>
    <n v="2381.8224"/>
  </r>
  <r>
    <s v="ORD00204"/>
    <x v="192"/>
    <x v="203"/>
    <x v="0"/>
    <x v="35"/>
    <x v="9"/>
    <x v="1"/>
    <x v="0"/>
    <n v="82"/>
    <n v="375"/>
    <n v="30750"/>
    <s v="25%"/>
    <n v="7687.5"/>
  </r>
  <r>
    <s v="ORD00205"/>
    <x v="193"/>
    <x v="204"/>
    <x v="3"/>
    <x v="48"/>
    <x v="1"/>
    <x v="1"/>
    <x v="2"/>
    <n v="31"/>
    <n v="438.85"/>
    <n v="13604.35"/>
    <s v="17%"/>
    <n v="2312.7395000000001"/>
  </r>
  <r>
    <s v="ORD00206"/>
    <x v="194"/>
    <x v="205"/>
    <x v="2"/>
    <x v="135"/>
    <x v="10"/>
    <x v="0"/>
    <x v="1"/>
    <n v="40"/>
    <n v="132.19999999999999"/>
    <n v="5288"/>
    <s v="16%"/>
    <n v="846.08"/>
  </r>
  <r>
    <s v="ORD00207"/>
    <x v="126"/>
    <x v="206"/>
    <x v="1"/>
    <x v="126"/>
    <x v="6"/>
    <x v="2"/>
    <x v="1"/>
    <n v="39"/>
    <n v="236.82"/>
    <n v="9235.98"/>
    <s v="20%"/>
    <n v="1847.1959999999999"/>
  </r>
  <r>
    <s v="ORD00208"/>
    <x v="195"/>
    <x v="207"/>
    <x v="3"/>
    <x v="11"/>
    <x v="1"/>
    <x v="1"/>
    <x v="1"/>
    <n v="30"/>
    <n v="483.8"/>
    <n v="14514"/>
    <s v="18%"/>
    <n v="2612.52"/>
  </r>
  <r>
    <s v="ORD00209"/>
    <x v="196"/>
    <x v="208"/>
    <x v="1"/>
    <x v="38"/>
    <x v="4"/>
    <x v="1"/>
    <x v="0"/>
    <n v="35"/>
    <n v="135.91"/>
    <n v="4756.8499999999995"/>
    <s v="23%"/>
    <n v="1094.0754999999999"/>
  </r>
  <r>
    <s v="ORD00210"/>
    <x v="197"/>
    <x v="209"/>
    <x v="3"/>
    <x v="136"/>
    <x v="6"/>
    <x v="2"/>
    <x v="2"/>
    <n v="95"/>
    <n v="294.36"/>
    <n v="27964.2"/>
    <s v="17%"/>
    <n v="4753.9140000000007"/>
  </r>
  <r>
    <s v="ORD00211"/>
    <x v="198"/>
    <x v="210"/>
    <x v="3"/>
    <x v="137"/>
    <x v="1"/>
    <x v="1"/>
    <x v="1"/>
    <n v="35"/>
    <n v="17.39"/>
    <n v="608.65"/>
    <s v="16%"/>
    <n v="97.384"/>
  </r>
  <r>
    <s v="ORD00212"/>
    <x v="199"/>
    <x v="211"/>
    <x v="2"/>
    <x v="80"/>
    <x v="7"/>
    <x v="0"/>
    <x v="0"/>
    <n v="64"/>
    <n v="319.52"/>
    <n v="20449.28"/>
    <s v="23%"/>
    <n v="4703.3343999999997"/>
  </r>
  <r>
    <s v="ORD00213"/>
    <x v="200"/>
    <x v="68"/>
    <x v="1"/>
    <x v="138"/>
    <x v="10"/>
    <x v="0"/>
    <x v="0"/>
    <n v="40"/>
    <n v="62.75"/>
    <n v="2510"/>
    <s v="19%"/>
    <n v="476.9"/>
  </r>
  <r>
    <s v="ORD00214"/>
    <x v="201"/>
    <x v="212"/>
    <x v="0"/>
    <x v="139"/>
    <x v="9"/>
    <x v="1"/>
    <x v="2"/>
    <n v="78"/>
    <n v="62.48"/>
    <n v="4873.4399999999996"/>
    <s v="18%"/>
    <n v="877.21919999999989"/>
  </r>
  <r>
    <s v="ORD00215"/>
    <x v="202"/>
    <x v="213"/>
    <x v="2"/>
    <x v="140"/>
    <x v="7"/>
    <x v="0"/>
    <x v="0"/>
    <n v="100"/>
    <n v="229.55"/>
    <n v="22955"/>
    <s v="15%"/>
    <n v="3443.25"/>
  </r>
  <r>
    <s v="ORD00216"/>
    <x v="185"/>
    <x v="214"/>
    <x v="2"/>
    <x v="141"/>
    <x v="7"/>
    <x v="0"/>
    <x v="1"/>
    <n v="48"/>
    <n v="329.19"/>
    <n v="15801.119999999999"/>
    <s v="22%"/>
    <n v="3476.2464"/>
  </r>
  <r>
    <s v="ORD00217"/>
    <x v="203"/>
    <x v="215"/>
    <x v="3"/>
    <x v="142"/>
    <x v="2"/>
    <x v="0"/>
    <x v="2"/>
    <n v="64"/>
    <n v="21.19"/>
    <n v="1356.16"/>
    <s v="23%"/>
    <n v="311.91680000000002"/>
  </r>
  <r>
    <s v="ORD00218"/>
    <x v="204"/>
    <x v="216"/>
    <x v="3"/>
    <x v="143"/>
    <x v="4"/>
    <x v="1"/>
    <x v="2"/>
    <n v="98"/>
    <n v="475.52"/>
    <n v="46600.959999999999"/>
    <s v="24%"/>
    <n v="11184.230399999999"/>
  </r>
  <r>
    <s v="ORD00219"/>
    <x v="205"/>
    <x v="217"/>
    <x v="3"/>
    <x v="144"/>
    <x v="9"/>
    <x v="1"/>
    <x v="0"/>
    <n v="94"/>
    <n v="451.34"/>
    <n v="42425.96"/>
    <s v="17%"/>
    <n v="7212.4132"/>
  </r>
  <r>
    <s v="ORD00220"/>
    <x v="157"/>
    <x v="218"/>
    <x v="1"/>
    <x v="26"/>
    <x v="4"/>
    <x v="1"/>
    <x v="2"/>
    <n v="80"/>
    <n v="98.96"/>
    <n v="7916.7999999999993"/>
    <s v="20%"/>
    <n v="1583.36"/>
  </r>
  <r>
    <s v="ORD00221"/>
    <x v="206"/>
    <x v="219"/>
    <x v="1"/>
    <x v="145"/>
    <x v="5"/>
    <x v="2"/>
    <x v="1"/>
    <n v="81"/>
    <n v="322.64"/>
    <n v="26133.84"/>
    <s v="15%"/>
    <n v="3920.076"/>
  </r>
  <r>
    <s v="ORD00222"/>
    <x v="207"/>
    <x v="220"/>
    <x v="0"/>
    <x v="41"/>
    <x v="9"/>
    <x v="1"/>
    <x v="2"/>
    <n v="56"/>
    <n v="494.47"/>
    <n v="27690.32"/>
    <s v="21%"/>
    <n v="5814.9672"/>
  </r>
  <r>
    <s v="ORD00223"/>
    <x v="208"/>
    <x v="221"/>
    <x v="0"/>
    <x v="23"/>
    <x v="1"/>
    <x v="1"/>
    <x v="1"/>
    <n v="91"/>
    <n v="111.9"/>
    <n v="10182.9"/>
    <s v="17%"/>
    <n v="1731.0930000000001"/>
  </r>
  <r>
    <s v="ORD00224"/>
    <x v="209"/>
    <x v="222"/>
    <x v="0"/>
    <x v="102"/>
    <x v="11"/>
    <x v="2"/>
    <x v="0"/>
    <n v="98"/>
    <n v="6.4"/>
    <n v="627.20000000000005"/>
    <s v="17%"/>
    <n v="106.62400000000001"/>
  </r>
  <r>
    <s v="ORD00225"/>
    <x v="210"/>
    <x v="223"/>
    <x v="1"/>
    <x v="63"/>
    <x v="9"/>
    <x v="1"/>
    <x v="2"/>
    <n v="36"/>
    <n v="59.41"/>
    <n v="2138.7599999999998"/>
    <s v="15%"/>
    <n v="320.81399999999996"/>
  </r>
  <r>
    <s v="ORD00226"/>
    <x v="211"/>
    <x v="224"/>
    <x v="0"/>
    <x v="146"/>
    <x v="3"/>
    <x v="1"/>
    <x v="2"/>
    <n v="71"/>
    <n v="396.04"/>
    <n v="28118.84"/>
    <s v="25%"/>
    <n v="7029.71"/>
  </r>
  <r>
    <s v="ORD00227"/>
    <x v="31"/>
    <x v="225"/>
    <x v="1"/>
    <x v="147"/>
    <x v="10"/>
    <x v="0"/>
    <x v="2"/>
    <n v="85"/>
    <n v="91.25"/>
    <n v="7756.25"/>
    <s v="18%"/>
    <n v="1396.125"/>
  </r>
  <r>
    <s v="ORD00228"/>
    <x v="212"/>
    <x v="226"/>
    <x v="1"/>
    <x v="96"/>
    <x v="4"/>
    <x v="1"/>
    <x v="2"/>
    <n v="90"/>
    <n v="61.26"/>
    <n v="5513.4"/>
    <s v="17%"/>
    <n v="937.27800000000002"/>
  </r>
  <r>
    <s v="ORD00229"/>
    <x v="213"/>
    <x v="227"/>
    <x v="1"/>
    <x v="139"/>
    <x v="8"/>
    <x v="2"/>
    <x v="0"/>
    <n v="96"/>
    <n v="259.05"/>
    <n v="24868.800000000003"/>
    <s v="24%"/>
    <n v="5968.5120000000006"/>
  </r>
  <r>
    <s v="ORD00230"/>
    <x v="214"/>
    <x v="228"/>
    <x v="3"/>
    <x v="36"/>
    <x v="11"/>
    <x v="2"/>
    <x v="2"/>
    <n v="31"/>
    <n v="26.47"/>
    <n v="820.56999999999994"/>
    <s v="25%"/>
    <n v="205.14249999999998"/>
  </r>
  <r>
    <s v="ORD00231"/>
    <x v="215"/>
    <x v="229"/>
    <x v="2"/>
    <x v="6"/>
    <x v="5"/>
    <x v="2"/>
    <x v="1"/>
    <n v="54"/>
    <n v="499.3"/>
    <n v="26962.2"/>
    <s v="24%"/>
    <n v="6470.9279999999999"/>
  </r>
  <r>
    <s v="ORD00232"/>
    <x v="216"/>
    <x v="230"/>
    <x v="2"/>
    <x v="148"/>
    <x v="5"/>
    <x v="2"/>
    <x v="1"/>
    <n v="65"/>
    <n v="357.64"/>
    <n v="23246.6"/>
    <s v="20%"/>
    <n v="4649.32"/>
  </r>
  <r>
    <s v="ORD00233"/>
    <x v="209"/>
    <x v="231"/>
    <x v="1"/>
    <x v="148"/>
    <x v="3"/>
    <x v="1"/>
    <x v="1"/>
    <n v="40"/>
    <n v="306.11"/>
    <n v="12244.400000000001"/>
    <s v="25%"/>
    <n v="3061.1000000000004"/>
  </r>
  <r>
    <s v="ORD00234"/>
    <x v="155"/>
    <x v="232"/>
    <x v="3"/>
    <x v="79"/>
    <x v="9"/>
    <x v="1"/>
    <x v="2"/>
    <n v="55"/>
    <n v="318.37"/>
    <n v="17510.349999999999"/>
    <s v="16%"/>
    <n v="2801.6559999999999"/>
  </r>
  <r>
    <s v="ORD00235"/>
    <x v="96"/>
    <x v="233"/>
    <x v="2"/>
    <x v="149"/>
    <x v="6"/>
    <x v="2"/>
    <x v="0"/>
    <n v="72"/>
    <n v="255.25"/>
    <n v="18378"/>
    <s v="16%"/>
    <n v="2940.48"/>
  </r>
  <r>
    <s v="ORD00236"/>
    <x v="217"/>
    <x v="234"/>
    <x v="0"/>
    <x v="138"/>
    <x v="3"/>
    <x v="1"/>
    <x v="2"/>
    <n v="33"/>
    <n v="361.82"/>
    <n v="11940.06"/>
    <s v="17%"/>
    <n v="2029.8102000000001"/>
  </r>
  <r>
    <s v="ORD00237"/>
    <x v="218"/>
    <x v="235"/>
    <x v="2"/>
    <x v="150"/>
    <x v="8"/>
    <x v="2"/>
    <x v="0"/>
    <n v="36"/>
    <n v="209.84"/>
    <n v="7554.24"/>
    <s v="20%"/>
    <n v="1510.848"/>
  </r>
  <r>
    <s v="ORD00238"/>
    <x v="219"/>
    <x v="236"/>
    <x v="3"/>
    <x v="60"/>
    <x v="8"/>
    <x v="2"/>
    <x v="1"/>
    <n v="49"/>
    <n v="159.71"/>
    <n v="7825.79"/>
    <s v="15%"/>
    <n v="1173.8685"/>
  </r>
  <r>
    <s v="ORD00239"/>
    <x v="220"/>
    <x v="237"/>
    <x v="2"/>
    <x v="151"/>
    <x v="10"/>
    <x v="0"/>
    <x v="2"/>
    <n v="61"/>
    <n v="477.03"/>
    <n v="29098.829999999998"/>
    <s v="19%"/>
    <n v="5528.7776999999996"/>
  </r>
  <r>
    <s v="ORD00240"/>
    <x v="221"/>
    <x v="238"/>
    <x v="1"/>
    <x v="152"/>
    <x v="3"/>
    <x v="1"/>
    <x v="2"/>
    <n v="66"/>
    <n v="51.15"/>
    <n v="3375.9"/>
    <s v="21%"/>
    <n v="708.93899999999996"/>
  </r>
  <r>
    <s v="ORD00241"/>
    <x v="222"/>
    <x v="239"/>
    <x v="3"/>
    <x v="112"/>
    <x v="10"/>
    <x v="0"/>
    <x v="0"/>
    <n v="70"/>
    <n v="280.39999999999998"/>
    <n v="19628"/>
    <s v="22%"/>
    <n v="4318.16"/>
  </r>
  <r>
    <s v="ORD00242"/>
    <x v="63"/>
    <x v="240"/>
    <x v="2"/>
    <x v="140"/>
    <x v="0"/>
    <x v="0"/>
    <x v="2"/>
    <n v="68"/>
    <n v="180.03"/>
    <n v="12242.04"/>
    <s v="23%"/>
    <n v="2815.6692000000003"/>
  </r>
  <r>
    <s v="ORD00243"/>
    <x v="223"/>
    <x v="241"/>
    <x v="3"/>
    <x v="124"/>
    <x v="0"/>
    <x v="0"/>
    <x v="2"/>
    <n v="32"/>
    <n v="302.2"/>
    <n v="9670.4"/>
    <s v="21%"/>
    <n v="2030.7839999999999"/>
  </r>
  <r>
    <s v="ORD00244"/>
    <x v="157"/>
    <x v="242"/>
    <x v="0"/>
    <x v="153"/>
    <x v="1"/>
    <x v="1"/>
    <x v="1"/>
    <n v="60"/>
    <n v="330.08"/>
    <n v="19804.8"/>
    <s v="23%"/>
    <n v="4555.1040000000003"/>
  </r>
  <r>
    <s v="ORD00245"/>
    <x v="224"/>
    <x v="243"/>
    <x v="3"/>
    <x v="141"/>
    <x v="9"/>
    <x v="1"/>
    <x v="2"/>
    <n v="95"/>
    <n v="186.94"/>
    <n v="17759.3"/>
    <s v="20%"/>
    <n v="3551.86"/>
  </r>
  <r>
    <s v="ORD00246"/>
    <x v="225"/>
    <x v="244"/>
    <x v="1"/>
    <x v="95"/>
    <x v="7"/>
    <x v="0"/>
    <x v="0"/>
    <n v="91"/>
    <n v="423.35"/>
    <n v="38524.85"/>
    <s v="17%"/>
    <n v="6549.2245000000003"/>
  </r>
  <r>
    <s v="ORD00247"/>
    <x v="226"/>
    <x v="245"/>
    <x v="3"/>
    <x v="53"/>
    <x v="10"/>
    <x v="0"/>
    <x v="0"/>
    <n v="87"/>
    <n v="94.31"/>
    <n v="8204.9699999999993"/>
    <s v="15%"/>
    <n v="1230.7454999999998"/>
  </r>
  <r>
    <s v="ORD00248"/>
    <x v="227"/>
    <x v="246"/>
    <x v="0"/>
    <x v="5"/>
    <x v="6"/>
    <x v="2"/>
    <x v="1"/>
    <n v="86"/>
    <n v="94.8"/>
    <n v="8152.8"/>
    <s v="18%"/>
    <n v="1467.5039999999999"/>
  </r>
  <r>
    <s v="ORD00249"/>
    <x v="228"/>
    <x v="247"/>
    <x v="1"/>
    <x v="73"/>
    <x v="2"/>
    <x v="0"/>
    <x v="1"/>
    <n v="74"/>
    <n v="75.23"/>
    <n v="5567.02"/>
    <s v="15%"/>
    <n v="835.053"/>
  </r>
  <r>
    <s v="ORD00250"/>
    <x v="229"/>
    <x v="248"/>
    <x v="3"/>
    <x v="63"/>
    <x v="1"/>
    <x v="1"/>
    <x v="0"/>
    <n v="59"/>
    <n v="212.82"/>
    <n v="12556.38"/>
    <s v="21%"/>
    <n v="2636.8397999999997"/>
  </r>
  <r>
    <s v="ORD00251"/>
    <x v="184"/>
    <x v="249"/>
    <x v="1"/>
    <x v="154"/>
    <x v="9"/>
    <x v="1"/>
    <x v="1"/>
    <n v="66"/>
    <n v="362.19"/>
    <n v="23904.54"/>
    <s v="22%"/>
    <n v="5258.9988000000003"/>
  </r>
  <r>
    <s v="ORD00252"/>
    <x v="230"/>
    <x v="250"/>
    <x v="1"/>
    <x v="129"/>
    <x v="1"/>
    <x v="1"/>
    <x v="1"/>
    <n v="35"/>
    <n v="378.45"/>
    <n v="13245.75"/>
    <s v="17%"/>
    <n v="2251.7775000000001"/>
  </r>
  <r>
    <s v="ORD00253"/>
    <x v="231"/>
    <x v="251"/>
    <x v="2"/>
    <x v="155"/>
    <x v="0"/>
    <x v="0"/>
    <x v="2"/>
    <n v="50"/>
    <n v="224.34"/>
    <n v="11217"/>
    <s v="15%"/>
    <n v="1682.55"/>
  </r>
  <r>
    <s v="ORD00254"/>
    <x v="118"/>
    <x v="252"/>
    <x v="1"/>
    <x v="156"/>
    <x v="8"/>
    <x v="2"/>
    <x v="1"/>
    <n v="54"/>
    <n v="140.22"/>
    <n v="7571.88"/>
    <s v="19%"/>
    <n v="1438.6572000000001"/>
  </r>
  <r>
    <s v="ORD00255"/>
    <x v="232"/>
    <x v="253"/>
    <x v="2"/>
    <x v="150"/>
    <x v="8"/>
    <x v="2"/>
    <x v="0"/>
    <n v="93"/>
    <n v="145.21"/>
    <n v="13504.53"/>
    <s v="23%"/>
    <n v="3106.0419000000002"/>
  </r>
  <r>
    <s v="ORD00256"/>
    <x v="233"/>
    <x v="254"/>
    <x v="1"/>
    <x v="55"/>
    <x v="10"/>
    <x v="0"/>
    <x v="2"/>
    <n v="55"/>
    <n v="114.16"/>
    <n v="6278.8"/>
    <s v="18%"/>
    <n v="1130.184"/>
  </r>
  <r>
    <s v="ORD00257"/>
    <x v="234"/>
    <x v="255"/>
    <x v="0"/>
    <x v="16"/>
    <x v="1"/>
    <x v="1"/>
    <x v="0"/>
    <n v="35"/>
    <n v="472.94"/>
    <n v="16552.900000000001"/>
    <s v="21%"/>
    <n v="3476.1090000000004"/>
  </r>
  <r>
    <s v="ORD00258"/>
    <x v="110"/>
    <x v="256"/>
    <x v="2"/>
    <x v="157"/>
    <x v="6"/>
    <x v="2"/>
    <x v="1"/>
    <n v="30"/>
    <n v="64.39"/>
    <n v="1931.7"/>
    <s v="18%"/>
    <n v="347.70600000000002"/>
  </r>
  <r>
    <s v="ORD00259"/>
    <x v="235"/>
    <x v="257"/>
    <x v="0"/>
    <x v="158"/>
    <x v="2"/>
    <x v="0"/>
    <x v="1"/>
    <n v="57"/>
    <n v="68.95"/>
    <n v="3930.15"/>
    <s v="21%"/>
    <n v="825.33150000000001"/>
  </r>
  <r>
    <s v="ORD00260"/>
    <x v="236"/>
    <x v="258"/>
    <x v="1"/>
    <x v="21"/>
    <x v="10"/>
    <x v="0"/>
    <x v="1"/>
    <n v="82"/>
    <n v="201.55"/>
    <n v="16527.100000000002"/>
    <s v="19%"/>
    <n v="3140.1490000000003"/>
  </r>
  <r>
    <s v="ORD00261"/>
    <x v="237"/>
    <x v="259"/>
    <x v="3"/>
    <x v="159"/>
    <x v="5"/>
    <x v="2"/>
    <x v="1"/>
    <n v="30"/>
    <n v="460.98"/>
    <n v="13829.400000000001"/>
    <s v="17%"/>
    <n v="2350.9980000000005"/>
  </r>
  <r>
    <s v="ORD00262"/>
    <x v="213"/>
    <x v="260"/>
    <x v="2"/>
    <x v="65"/>
    <x v="2"/>
    <x v="0"/>
    <x v="2"/>
    <n v="54"/>
    <n v="205.19"/>
    <n v="11080.26"/>
    <s v="24%"/>
    <n v="2659.2624000000001"/>
  </r>
  <r>
    <s v="ORD00263"/>
    <x v="124"/>
    <x v="261"/>
    <x v="3"/>
    <x v="67"/>
    <x v="5"/>
    <x v="2"/>
    <x v="0"/>
    <n v="41"/>
    <n v="15.32"/>
    <n v="628.12"/>
    <s v="19%"/>
    <n v="119.3428"/>
  </r>
  <r>
    <s v="ORD00264"/>
    <x v="131"/>
    <x v="262"/>
    <x v="1"/>
    <x v="54"/>
    <x v="4"/>
    <x v="1"/>
    <x v="1"/>
    <n v="52"/>
    <n v="48.62"/>
    <n v="2528.2399999999998"/>
    <s v="19%"/>
    <n v="480.36559999999997"/>
  </r>
  <r>
    <s v="ORD00265"/>
    <x v="238"/>
    <x v="263"/>
    <x v="1"/>
    <x v="124"/>
    <x v="4"/>
    <x v="1"/>
    <x v="2"/>
    <n v="43"/>
    <n v="203.22"/>
    <n v="8738.4599999999991"/>
    <s v="17%"/>
    <n v="1485.5382"/>
  </r>
  <r>
    <s v="ORD00266"/>
    <x v="239"/>
    <x v="264"/>
    <x v="0"/>
    <x v="160"/>
    <x v="6"/>
    <x v="2"/>
    <x v="0"/>
    <n v="95"/>
    <n v="114.68"/>
    <n v="10894.6"/>
    <s v="21%"/>
    <n v="2287.866"/>
  </r>
  <r>
    <s v="ORD00267"/>
    <x v="240"/>
    <x v="265"/>
    <x v="3"/>
    <x v="161"/>
    <x v="3"/>
    <x v="1"/>
    <x v="0"/>
    <n v="33"/>
    <n v="257.43"/>
    <n v="8495.19"/>
    <s v="21%"/>
    <n v="1783.9899"/>
  </r>
  <r>
    <s v="ORD00268"/>
    <x v="241"/>
    <x v="266"/>
    <x v="3"/>
    <x v="67"/>
    <x v="11"/>
    <x v="2"/>
    <x v="1"/>
    <n v="63"/>
    <n v="55.89"/>
    <n v="3521.07"/>
    <s v="18%"/>
    <n v="633.79259999999999"/>
  </r>
  <r>
    <s v="ORD00269"/>
    <x v="242"/>
    <x v="267"/>
    <x v="1"/>
    <x v="162"/>
    <x v="1"/>
    <x v="1"/>
    <x v="0"/>
    <n v="42"/>
    <n v="80.67"/>
    <n v="3388.14"/>
    <s v="22%"/>
    <n v="745.39080000000001"/>
  </r>
  <r>
    <s v="ORD00270"/>
    <x v="243"/>
    <x v="268"/>
    <x v="2"/>
    <x v="163"/>
    <x v="4"/>
    <x v="1"/>
    <x v="2"/>
    <n v="51"/>
    <n v="378.45"/>
    <n v="19300.95"/>
    <s v="18%"/>
    <n v="3474.1709999999998"/>
  </r>
  <r>
    <s v="ORD00271"/>
    <x v="176"/>
    <x v="269"/>
    <x v="1"/>
    <x v="6"/>
    <x v="10"/>
    <x v="0"/>
    <x v="2"/>
    <n v="46"/>
    <n v="79.72"/>
    <n v="3667.12"/>
    <s v="19%"/>
    <n v="696.75279999999998"/>
  </r>
  <r>
    <s v="ORD00272"/>
    <x v="244"/>
    <x v="270"/>
    <x v="1"/>
    <x v="45"/>
    <x v="8"/>
    <x v="2"/>
    <x v="0"/>
    <n v="41"/>
    <n v="399.18"/>
    <n v="16366.380000000001"/>
    <s v="20%"/>
    <n v="3273.2760000000003"/>
  </r>
  <r>
    <s v="ORD00273"/>
    <x v="245"/>
    <x v="271"/>
    <x v="1"/>
    <x v="15"/>
    <x v="5"/>
    <x v="2"/>
    <x v="2"/>
    <n v="79"/>
    <n v="233.56"/>
    <n v="18451.240000000002"/>
    <s v="21%"/>
    <n v="3874.7604000000001"/>
  </r>
  <r>
    <s v="ORD00274"/>
    <x v="246"/>
    <x v="272"/>
    <x v="1"/>
    <x v="27"/>
    <x v="9"/>
    <x v="1"/>
    <x v="1"/>
    <n v="51"/>
    <n v="42.98"/>
    <n v="2191.98"/>
    <s v="21%"/>
    <n v="460.31579999999997"/>
  </r>
  <r>
    <s v="ORD00275"/>
    <x v="247"/>
    <x v="273"/>
    <x v="1"/>
    <x v="164"/>
    <x v="2"/>
    <x v="0"/>
    <x v="2"/>
    <n v="58"/>
    <n v="292.26"/>
    <n v="16951.079999999998"/>
    <s v="18%"/>
    <n v="3051.1943999999994"/>
  </r>
  <r>
    <s v="ORD00276"/>
    <x v="248"/>
    <x v="274"/>
    <x v="0"/>
    <x v="99"/>
    <x v="11"/>
    <x v="2"/>
    <x v="1"/>
    <n v="34"/>
    <n v="304.48"/>
    <n v="10352.32"/>
    <s v="16%"/>
    <n v="1656.3712"/>
  </r>
  <r>
    <s v="ORD00277"/>
    <x v="0"/>
    <x v="275"/>
    <x v="3"/>
    <x v="121"/>
    <x v="4"/>
    <x v="1"/>
    <x v="1"/>
    <n v="77"/>
    <n v="406.43"/>
    <n v="31295.11"/>
    <s v="18%"/>
    <n v="5633.1197999999995"/>
  </r>
  <r>
    <s v="ORD00278"/>
    <x v="249"/>
    <x v="276"/>
    <x v="1"/>
    <x v="165"/>
    <x v="0"/>
    <x v="0"/>
    <x v="1"/>
    <n v="83"/>
    <n v="324.83"/>
    <n v="26960.89"/>
    <s v="15%"/>
    <n v="4044.1334999999999"/>
  </r>
  <r>
    <s v="ORD00279"/>
    <x v="250"/>
    <x v="277"/>
    <x v="0"/>
    <x v="149"/>
    <x v="4"/>
    <x v="1"/>
    <x v="0"/>
    <n v="75"/>
    <n v="264.41000000000003"/>
    <n v="19830.750000000004"/>
    <s v="20%"/>
    <n v="3966.150000000001"/>
  </r>
  <r>
    <s v="ORD00280"/>
    <x v="17"/>
    <x v="278"/>
    <x v="3"/>
    <x v="152"/>
    <x v="6"/>
    <x v="2"/>
    <x v="2"/>
    <n v="57"/>
    <n v="196.77"/>
    <n v="11215.890000000001"/>
    <s v="19%"/>
    <n v="2131.0191000000004"/>
  </r>
  <r>
    <s v="ORD00281"/>
    <x v="251"/>
    <x v="279"/>
    <x v="1"/>
    <x v="140"/>
    <x v="0"/>
    <x v="0"/>
    <x v="1"/>
    <n v="95"/>
    <n v="37.630000000000003"/>
    <n v="3574.8500000000004"/>
    <s v="25%"/>
    <n v="893.71250000000009"/>
  </r>
  <r>
    <s v="ORD00282"/>
    <x v="252"/>
    <x v="280"/>
    <x v="0"/>
    <x v="5"/>
    <x v="2"/>
    <x v="0"/>
    <x v="2"/>
    <n v="70"/>
    <n v="129.74"/>
    <n v="9081.8000000000011"/>
    <s v="22%"/>
    <n v="1997.9960000000003"/>
  </r>
  <r>
    <s v="ORD00283"/>
    <x v="253"/>
    <x v="281"/>
    <x v="3"/>
    <x v="105"/>
    <x v="5"/>
    <x v="2"/>
    <x v="2"/>
    <n v="85"/>
    <n v="333.49"/>
    <n v="28346.65"/>
    <s v="15%"/>
    <n v="4251.9975000000004"/>
  </r>
  <r>
    <s v="ORD00284"/>
    <x v="254"/>
    <x v="282"/>
    <x v="1"/>
    <x v="37"/>
    <x v="8"/>
    <x v="2"/>
    <x v="0"/>
    <n v="97"/>
    <n v="299.55"/>
    <n v="29056.350000000002"/>
    <s v="23%"/>
    <n v="6682.960500000001"/>
  </r>
  <r>
    <s v="ORD00285"/>
    <x v="239"/>
    <x v="283"/>
    <x v="1"/>
    <x v="15"/>
    <x v="8"/>
    <x v="2"/>
    <x v="1"/>
    <n v="86"/>
    <n v="407.53"/>
    <n v="35047.579999999994"/>
    <s v="24%"/>
    <n v="8411.4191999999985"/>
  </r>
  <r>
    <s v="ORD00286"/>
    <x v="255"/>
    <x v="284"/>
    <x v="3"/>
    <x v="166"/>
    <x v="2"/>
    <x v="0"/>
    <x v="0"/>
    <n v="63"/>
    <n v="184.1"/>
    <n v="11598.3"/>
    <s v="16%"/>
    <n v="1855.7279999999998"/>
  </r>
  <r>
    <s v="ORD00287"/>
    <x v="256"/>
    <x v="285"/>
    <x v="2"/>
    <x v="167"/>
    <x v="11"/>
    <x v="2"/>
    <x v="0"/>
    <n v="71"/>
    <n v="174.16"/>
    <n v="12365.36"/>
    <s v="18%"/>
    <n v="2225.7647999999999"/>
  </r>
  <r>
    <s v="ORD00288"/>
    <x v="29"/>
    <x v="286"/>
    <x v="3"/>
    <x v="153"/>
    <x v="1"/>
    <x v="1"/>
    <x v="2"/>
    <n v="52"/>
    <n v="81.7"/>
    <n v="4248.4000000000005"/>
    <s v="16%"/>
    <n v="679.74400000000014"/>
  </r>
  <r>
    <s v="ORD00289"/>
    <x v="257"/>
    <x v="287"/>
    <x v="0"/>
    <x v="106"/>
    <x v="3"/>
    <x v="1"/>
    <x v="0"/>
    <n v="33"/>
    <n v="438.81"/>
    <n v="14480.73"/>
    <s v="24%"/>
    <n v="3475.3751999999999"/>
  </r>
  <r>
    <s v="ORD00290"/>
    <x v="258"/>
    <x v="288"/>
    <x v="0"/>
    <x v="168"/>
    <x v="2"/>
    <x v="0"/>
    <x v="2"/>
    <n v="32"/>
    <n v="85.31"/>
    <n v="2729.92"/>
    <s v="21%"/>
    <n v="573.28319999999997"/>
  </r>
  <r>
    <s v="ORD00291"/>
    <x v="259"/>
    <x v="289"/>
    <x v="0"/>
    <x v="13"/>
    <x v="2"/>
    <x v="0"/>
    <x v="0"/>
    <n v="55"/>
    <n v="208.38"/>
    <n v="11460.9"/>
    <s v="25%"/>
    <n v="2865.2249999999999"/>
  </r>
  <r>
    <s v="ORD00292"/>
    <x v="260"/>
    <x v="290"/>
    <x v="0"/>
    <x v="19"/>
    <x v="6"/>
    <x v="2"/>
    <x v="2"/>
    <n v="84"/>
    <n v="120.83"/>
    <n v="10149.719999999999"/>
    <s v="15%"/>
    <n v="1522.4579999999999"/>
  </r>
  <r>
    <s v="ORD00293"/>
    <x v="136"/>
    <x v="291"/>
    <x v="2"/>
    <x v="16"/>
    <x v="8"/>
    <x v="2"/>
    <x v="1"/>
    <n v="52"/>
    <n v="187.08"/>
    <n v="9728.16"/>
    <s v="19%"/>
    <n v="1848.3504"/>
  </r>
  <r>
    <s v="ORD00294"/>
    <x v="261"/>
    <x v="292"/>
    <x v="2"/>
    <x v="37"/>
    <x v="6"/>
    <x v="2"/>
    <x v="1"/>
    <n v="64"/>
    <n v="253.94"/>
    <n v="16252.16"/>
    <s v="24%"/>
    <n v="3900.5183999999999"/>
  </r>
  <r>
    <s v="ORD00295"/>
    <x v="262"/>
    <x v="293"/>
    <x v="3"/>
    <x v="169"/>
    <x v="1"/>
    <x v="1"/>
    <x v="0"/>
    <n v="30"/>
    <n v="73.510000000000005"/>
    <n v="2205.3000000000002"/>
    <s v="25%"/>
    <n v="551.32500000000005"/>
  </r>
  <r>
    <s v="ORD00296"/>
    <x v="162"/>
    <x v="294"/>
    <x v="1"/>
    <x v="170"/>
    <x v="4"/>
    <x v="1"/>
    <x v="2"/>
    <n v="30"/>
    <n v="279.5"/>
    <n v="8385"/>
    <s v="25%"/>
    <n v="2096.25"/>
  </r>
  <r>
    <s v="ORD00297"/>
    <x v="263"/>
    <x v="295"/>
    <x v="0"/>
    <x v="117"/>
    <x v="0"/>
    <x v="0"/>
    <x v="1"/>
    <n v="41"/>
    <n v="46.52"/>
    <n v="1907.3200000000002"/>
    <s v="20%"/>
    <n v="381.46400000000006"/>
  </r>
  <r>
    <s v="ORD00298"/>
    <x v="264"/>
    <x v="296"/>
    <x v="2"/>
    <x v="171"/>
    <x v="8"/>
    <x v="2"/>
    <x v="1"/>
    <n v="34"/>
    <n v="77.94"/>
    <n v="2649.96"/>
    <s v="16%"/>
    <n v="423.99360000000001"/>
  </r>
  <r>
    <s v="ORD00299"/>
    <x v="265"/>
    <x v="297"/>
    <x v="1"/>
    <x v="50"/>
    <x v="1"/>
    <x v="1"/>
    <x v="0"/>
    <n v="32"/>
    <n v="442.89"/>
    <n v="14172.48"/>
    <s v="25%"/>
    <n v="3543.12"/>
  </r>
  <r>
    <s v="ORD00300"/>
    <x v="266"/>
    <x v="298"/>
    <x v="0"/>
    <x v="56"/>
    <x v="5"/>
    <x v="2"/>
    <x v="2"/>
    <n v="57"/>
    <n v="253.49"/>
    <n v="14448.93"/>
    <s v="20%"/>
    <n v="2889.7860000000001"/>
  </r>
  <r>
    <s v="ORD00301"/>
    <x v="267"/>
    <x v="299"/>
    <x v="3"/>
    <x v="107"/>
    <x v="5"/>
    <x v="2"/>
    <x v="2"/>
    <n v="81"/>
    <n v="116.15"/>
    <n v="9408.15"/>
    <s v="15%"/>
    <n v="1411.2224999999999"/>
  </r>
  <r>
    <s v="ORD00302"/>
    <x v="268"/>
    <x v="300"/>
    <x v="3"/>
    <x v="172"/>
    <x v="9"/>
    <x v="1"/>
    <x v="0"/>
    <n v="80"/>
    <n v="73.11"/>
    <n v="5848.8"/>
    <s v="17%"/>
    <n v="994.29600000000005"/>
  </r>
  <r>
    <s v="ORD00303"/>
    <x v="269"/>
    <x v="301"/>
    <x v="1"/>
    <x v="172"/>
    <x v="11"/>
    <x v="2"/>
    <x v="2"/>
    <n v="34"/>
    <n v="227.06"/>
    <n v="7720.04"/>
    <s v="17%"/>
    <n v="1312.4068"/>
  </r>
  <r>
    <s v="ORD00304"/>
    <x v="270"/>
    <x v="302"/>
    <x v="0"/>
    <x v="173"/>
    <x v="3"/>
    <x v="1"/>
    <x v="0"/>
    <n v="83"/>
    <n v="111.75"/>
    <n v="9275.25"/>
    <s v="20%"/>
    <n v="1855.0500000000002"/>
  </r>
  <r>
    <s v="ORD00305"/>
    <x v="149"/>
    <x v="303"/>
    <x v="0"/>
    <x v="65"/>
    <x v="2"/>
    <x v="0"/>
    <x v="1"/>
    <n v="51"/>
    <n v="389.21"/>
    <n v="19849.71"/>
    <s v="23%"/>
    <n v="4565.4332999999997"/>
  </r>
  <r>
    <s v="ORD00306"/>
    <x v="3"/>
    <x v="304"/>
    <x v="2"/>
    <x v="40"/>
    <x v="5"/>
    <x v="2"/>
    <x v="1"/>
    <n v="53"/>
    <n v="123.03"/>
    <n v="6520.59"/>
    <s v="22%"/>
    <n v="1434.5298"/>
  </r>
  <r>
    <s v="ORD00307"/>
    <x v="271"/>
    <x v="305"/>
    <x v="1"/>
    <x v="161"/>
    <x v="3"/>
    <x v="1"/>
    <x v="2"/>
    <n v="80"/>
    <n v="300.39"/>
    <n v="24031.199999999997"/>
    <s v="20%"/>
    <n v="4806.24"/>
  </r>
  <r>
    <s v="ORD00308"/>
    <x v="272"/>
    <x v="306"/>
    <x v="1"/>
    <x v="113"/>
    <x v="7"/>
    <x v="0"/>
    <x v="0"/>
    <n v="48"/>
    <n v="149.18"/>
    <n v="7160.64"/>
    <s v="22%"/>
    <n v="1575.3408000000002"/>
  </r>
  <r>
    <s v="ORD00309"/>
    <x v="273"/>
    <x v="307"/>
    <x v="0"/>
    <x v="174"/>
    <x v="10"/>
    <x v="0"/>
    <x v="1"/>
    <n v="93"/>
    <n v="287.48"/>
    <n v="26735.640000000003"/>
    <s v="17%"/>
    <n v="4545.0588000000007"/>
  </r>
  <r>
    <s v="ORD00310"/>
    <x v="274"/>
    <x v="308"/>
    <x v="1"/>
    <x v="162"/>
    <x v="0"/>
    <x v="0"/>
    <x v="1"/>
    <n v="71"/>
    <n v="487.45"/>
    <n v="34608.949999999997"/>
    <s v="18%"/>
    <n v="6229.610999999999"/>
  </r>
  <r>
    <s v="ORD00311"/>
    <x v="210"/>
    <x v="309"/>
    <x v="1"/>
    <x v="101"/>
    <x v="0"/>
    <x v="0"/>
    <x v="0"/>
    <n v="87"/>
    <n v="437.3"/>
    <n v="38045.1"/>
    <s v="22%"/>
    <n v="8369.9220000000005"/>
  </r>
  <r>
    <s v="ORD00312"/>
    <x v="275"/>
    <x v="310"/>
    <x v="1"/>
    <x v="111"/>
    <x v="2"/>
    <x v="0"/>
    <x v="2"/>
    <n v="62"/>
    <n v="130.56"/>
    <n v="8094.72"/>
    <s v="23%"/>
    <n v="1861.7856000000002"/>
  </r>
  <r>
    <s v="ORD00313"/>
    <x v="276"/>
    <x v="311"/>
    <x v="1"/>
    <x v="175"/>
    <x v="5"/>
    <x v="2"/>
    <x v="2"/>
    <n v="85"/>
    <n v="124.36"/>
    <n v="10570.6"/>
    <s v="23%"/>
    <n v="2431.2380000000003"/>
  </r>
  <r>
    <s v="ORD00314"/>
    <x v="277"/>
    <x v="312"/>
    <x v="3"/>
    <x v="176"/>
    <x v="10"/>
    <x v="0"/>
    <x v="2"/>
    <n v="61"/>
    <n v="26.95"/>
    <n v="1643.95"/>
    <s v="21%"/>
    <n v="345.22949999999997"/>
  </r>
  <r>
    <s v="ORD00315"/>
    <x v="278"/>
    <x v="313"/>
    <x v="2"/>
    <x v="177"/>
    <x v="7"/>
    <x v="0"/>
    <x v="1"/>
    <n v="32"/>
    <n v="490.51"/>
    <n v="15696.32"/>
    <s v="25%"/>
    <n v="3924.08"/>
  </r>
  <r>
    <s v="ORD00316"/>
    <x v="279"/>
    <x v="314"/>
    <x v="2"/>
    <x v="165"/>
    <x v="7"/>
    <x v="0"/>
    <x v="2"/>
    <n v="84"/>
    <n v="36.229999999999997"/>
    <n v="3043.3199999999997"/>
    <s v="18%"/>
    <n v="547.79759999999987"/>
  </r>
  <r>
    <s v="ORD00317"/>
    <x v="280"/>
    <x v="315"/>
    <x v="0"/>
    <x v="8"/>
    <x v="9"/>
    <x v="1"/>
    <x v="0"/>
    <n v="88"/>
    <n v="26.68"/>
    <n v="2347.84"/>
    <s v="21%"/>
    <n v="493.04640000000001"/>
  </r>
  <r>
    <s v="ORD00318"/>
    <x v="281"/>
    <x v="316"/>
    <x v="2"/>
    <x v="52"/>
    <x v="9"/>
    <x v="1"/>
    <x v="0"/>
    <n v="48"/>
    <n v="260.11"/>
    <n v="12485.28"/>
    <s v="17%"/>
    <n v="2122.4976000000001"/>
  </r>
  <r>
    <s v="ORD00319"/>
    <x v="282"/>
    <x v="317"/>
    <x v="1"/>
    <x v="178"/>
    <x v="5"/>
    <x v="2"/>
    <x v="1"/>
    <n v="100"/>
    <n v="146.62"/>
    <n v="14662"/>
    <s v="22%"/>
    <n v="3225.64"/>
  </r>
  <r>
    <s v="ORD00320"/>
    <x v="283"/>
    <x v="318"/>
    <x v="3"/>
    <x v="6"/>
    <x v="10"/>
    <x v="0"/>
    <x v="0"/>
    <n v="39"/>
    <n v="66.62"/>
    <n v="2598.1800000000003"/>
    <s v="19%"/>
    <n v="493.65420000000006"/>
  </r>
  <r>
    <s v="ORD00321"/>
    <x v="284"/>
    <x v="319"/>
    <x v="2"/>
    <x v="179"/>
    <x v="8"/>
    <x v="2"/>
    <x v="1"/>
    <n v="66"/>
    <n v="447.85"/>
    <n v="29558.100000000002"/>
    <s v="24%"/>
    <n v="7093.9440000000004"/>
  </r>
  <r>
    <s v="ORD00322"/>
    <x v="285"/>
    <x v="320"/>
    <x v="3"/>
    <x v="63"/>
    <x v="11"/>
    <x v="2"/>
    <x v="1"/>
    <n v="46"/>
    <n v="347.57"/>
    <n v="15988.22"/>
    <s v="22%"/>
    <n v="3517.4083999999998"/>
  </r>
  <r>
    <s v="ORD00323"/>
    <x v="286"/>
    <x v="321"/>
    <x v="1"/>
    <x v="85"/>
    <x v="10"/>
    <x v="0"/>
    <x v="2"/>
    <n v="63"/>
    <n v="364.91"/>
    <n v="22989.33"/>
    <s v="21%"/>
    <n v="4827.7593000000006"/>
  </r>
  <r>
    <s v="ORD00324"/>
    <x v="287"/>
    <x v="322"/>
    <x v="1"/>
    <x v="67"/>
    <x v="11"/>
    <x v="2"/>
    <x v="0"/>
    <n v="75"/>
    <n v="150.41"/>
    <n v="11280.75"/>
    <s v="25%"/>
    <n v="2820.1875"/>
  </r>
  <r>
    <s v="ORD00325"/>
    <x v="288"/>
    <x v="323"/>
    <x v="2"/>
    <x v="180"/>
    <x v="9"/>
    <x v="1"/>
    <x v="2"/>
    <n v="48"/>
    <n v="156.72"/>
    <n v="7522.5599999999995"/>
    <s v="16%"/>
    <n v="1203.6096"/>
  </r>
  <r>
    <s v="ORD00326"/>
    <x v="289"/>
    <x v="324"/>
    <x v="3"/>
    <x v="81"/>
    <x v="4"/>
    <x v="1"/>
    <x v="0"/>
    <n v="80"/>
    <n v="226.33"/>
    <n v="18106.400000000001"/>
    <s v="16%"/>
    <n v="2897.0240000000003"/>
  </r>
  <r>
    <s v="ORD00327"/>
    <x v="95"/>
    <x v="325"/>
    <x v="1"/>
    <x v="105"/>
    <x v="2"/>
    <x v="0"/>
    <x v="0"/>
    <n v="89"/>
    <n v="321.54000000000002"/>
    <n v="28617.06"/>
    <s v="25%"/>
    <n v="7154.2650000000003"/>
  </r>
  <r>
    <s v="ORD00328"/>
    <x v="290"/>
    <x v="326"/>
    <x v="0"/>
    <x v="169"/>
    <x v="4"/>
    <x v="1"/>
    <x v="1"/>
    <n v="62"/>
    <n v="258.98"/>
    <n v="16056.760000000002"/>
    <s v="18%"/>
    <n v="2890.2168000000001"/>
  </r>
  <r>
    <s v="ORD00329"/>
    <x v="291"/>
    <x v="327"/>
    <x v="2"/>
    <x v="0"/>
    <x v="1"/>
    <x v="1"/>
    <x v="2"/>
    <n v="41"/>
    <n v="340.65"/>
    <n v="13966.65"/>
    <s v="23%"/>
    <n v="3212.3295000000003"/>
  </r>
  <r>
    <s v="ORD00330"/>
    <x v="292"/>
    <x v="328"/>
    <x v="3"/>
    <x v="65"/>
    <x v="1"/>
    <x v="1"/>
    <x v="1"/>
    <n v="86"/>
    <n v="121.82"/>
    <n v="10476.519999999999"/>
    <s v="15%"/>
    <n v="1571.4779999999998"/>
  </r>
  <r>
    <s v="ORD00331"/>
    <x v="293"/>
    <x v="329"/>
    <x v="0"/>
    <x v="180"/>
    <x v="8"/>
    <x v="2"/>
    <x v="2"/>
    <n v="63"/>
    <n v="21.03"/>
    <n v="1324.89"/>
    <s v="16%"/>
    <n v="211.98240000000001"/>
  </r>
  <r>
    <s v="ORD00332"/>
    <x v="294"/>
    <x v="330"/>
    <x v="1"/>
    <x v="181"/>
    <x v="2"/>
    <x v="0"/>
    <x v="2"/>
    <n v="67"/>
    <n v="189.15"/>
    <n v="12673.050000000001"/>
    <s v="18%"/>
    <n v="2281.1489999999999"/>
  </r>
  <r>
    <s v="ORD00333"/>
    <x v="218"/>
    <x v="331"/>
    <x v="3"/>
    <x v="141"/>
    <x v="7"/>
    <x v="0"/>
    <x v="1"/>
    <n v="53"/>
    <n v="186.64"/>
    <n v="9891.92"/>
    <s v="15%"/>
    <n v="1483.788"/>
  </r>
  <r>
    <s v="ORD00334"/>
    <x v="295"/>
    <x v="332"/>
    <x v="1"/>
    <x v="147"/>
    <x v="10"/>
    <x v="0"/>
    <x v="1"/>
    <n v="53"/>
    <n v="480.46"/>
    <n v="25464.379999999997"/>
    <s v="15%"/>
    <n v="3819.6569999999992"/>
  </r>
  <r>
    <s v="ORD00335"/>
    <x v="296"/>
    <x v="333"/>
    <x v="1"/>
    <x v="182"/>
    <x v="7"/>
    <x v="0"/>
    <x v="0"/>
    <n v="98"/>
    <n v="261.27999999999997"/>
    <n v="25605.439999999999"/>
    <s v="24%"/>
    <n v="6145.3055999999997"/>
  </r>
  <r>
    <s v="ORD00336"/>
    <x v="297"/>
    <x v="334"/>
    <x v="3"/>
    <x v="137"/>
    <x v="6"/>
    <x v="2"/>
    <x v="0"/>
    <n v="43"/>
    <n v="111.21"/>
    <n v="4782.03"/>
    <s v="15%"/>
    <n v="717.30449999999996"/>
  </r>
  <r>
    <s v="ORD00337"/>
    <x v="287"/>
    <x v="335"/>
    <x v="1"/>
    <x v="77"/>
    <x v="2"/>
    <x v="0"/>
    <x v="2"/>
    <n v="72"/>
    <n v="65.709999999999994"/>
    <n v="4731.12"/>
    <s v="19%"/>
    <n v="898.91279999999995"/>
  </r>
  <r>
    <s v="ORD00338"/>
    <x v="243"/>
    <x v="336"/>
    <x v="3"/>
    <x v="183"/>
    <x v="11"/>
    <x v="2"/>
    <x v="0"/>
    <n v="55"/>
    <n v="498.64"/>
    <n v="27425.200000000001"/>
    <s v="23%"/>
    <n v="6307.7960000000003"/>
  </r>
  <r>
    <s v="ORD00339"/>
    <x v="129"/>
    <x v="337"/>
    <x v="3"/>
    <x v="184"/>
    <x v="10"/>
    <x v="0"/>
    <x v="1"/>
    <n v="90"/>
    <n v="277.25"/>
    <n v="24952.5"/>
    <s v="22%"/>
    <n v="5489.55"/>
  </r>
  <r>
    <s v="ORD00340"/>
    <x v="233"/>
    <x v="338"/>
    <x v="0"/>
    <x v="126"/>
    <x v="11"/>
    <x v="2"/>
    <x v="2"/>
    <n v="35"/>
    <n v="397.88"/>
    <n v="13925.8"/>
    <s v="22%"/>
    <n v="3063.6759999999999"/>
  </r>
  <r>
    <s v="ORD00341"/>
    <x v="298"/>
    <x v="339"/>
    <x v="2"/>
    <x v="159"/>
    <x v="1"/>
    <x v="1"/>
    <x v="1"/>
    <n v="61"/>
    <n v="122.18"/>
    <n v="7452.9800000000005"/>
    <s v="15%"/>
    <n v="1117.9470000000001"/>
  </r>
  <r>
    <s v="ORD00342"/>
    <x v="272"/>
    <x v="340"/>
    <x v="2"/>
    <x v="21"/>
    <x v="9"/>
    <x v="1"/>
    <x v="2"/>
    <n v="77"/>
    <n v="288.27999999999997"/>
    <n v="22197.559999999998"/>
    <s v="24%"/>
    <n v="5327.4143999999997"/>
  </r>
  <r>
    <s v="ORD00343"/>
    <x v="299"/>
    <x v="341"/>
    <x v="1"/>
    <x v="176"/>
    <x v="7"/>
    <x v="0"/>
    <x v="0"/>
    <n v="51"/>
    <n v="442.7"/>
    <n v="22577.7"/>
    <s v="21%"/>
    <n v="4741.317"/>
  </r>
  <r>
    <s v="ORD00344"/>
    <x v="300"/>
    <x v="342"/>
    <x v="2"/>
    <x v="93"/>
    <x v="8"/>
    <x v="2"/>
    <x v="1"/>
    <n v="93"/>
    <n v="265.22000000000003"/>
    <n v="24665.460000000003"/>
    <s v="21%"/>
    <n v="5179.7466000000004"/>
  </r>
  <r>
    <s v="ORD00345"/>
    <x v="301"/>
    <x v="343"/>
    <x v="1"/>
    <x v="107"/>
    <x v="0"/>
    <x v="0"/>
    <x v="0"/>
    <n v="77"/>
    <n v="486.33"/>
    <n v="37447.409999999996"/>
    <s v="19%"/>
    <n v="7115.0078999999996"/>
  </r>
  <r>
    <s v="ORD00346"/>
    <x v="302"/>
    <x v="344"/>
    <x v="0"/>
    <x v="95"/>
    <x v="8"/>
    <x v="2"/>
    <x v="0"/>
    <n v="67"/>
    <n v="175.53"/>
    <n v="11760.51"/>
    <s v="21%"/>
    <n v="2469.7071000000001"/>
  </r>
  <r>
    <s v="ORD00347"/>
    <x v="303"/>
    <x v="345"/>
    <x v="1"/>
    <x v="136"/>
    <x v="4"/>
    <x v="1"/>
    <x v="1"/>
    <n v="59"/>
    <n v="455.8"/>
    <n v="26892.2"/>
    <s v="16%"/>
    <n v="4302.7520000000004"/>
  </r>
  <r>
    <s v="ORD00348"/>
    <x v="304"/>
    <x v="346"/>
    <x v="3"/>
    <x v="185"/>
    <x v="1"/>
    <x v="1"/>
    <x v="0"/>
    <n v="48"/>
    <n v="86.51"/>
    <n v="4152.4800000000005"/>
    <s v="21%"/>
    <n v="872.02080000000012"/>
  </r>
  <r>
    <s v="ORD00349"/>
    <x v="305"/>
    <x v="347"/>
    <x v="3"/>
    <x v="186"/>
    <x v="7"/>
    <x v="0"/>
    <x v="1"/>
    <n v="36"/>
    <n v="474"/>
    <n v="17064"/>
    <s v="17%"/>
    <n v="2900.88"/>
  </r>
  <r>
    <s v="ORD00350"/>
    <x v="306"/>
    <x v="348"/>
    <x v="3"/>
    <x v="18"/>
    <x v="9"/>
    <x v="1"/>
    <x v="1"/>
    <n v="50"/>
    <n v="319.35000000000002"/>
    <n v="15967.500000000002"/>
    <s v="24%"/>
    <n v="3832.2000000000003"/>
  </r>
  <r>
    <s v="ORD00351"/>
    <x v="181"/>
    <x v="349"/>
    <x v="0"/>
    <x v="187"/>
    <x v="9"/>
    <x v="1"/>
    <x v="0"/>
    <n v="96"/>
    <n v="269.07"/>
    <n v="25830.720000000001"/>
    <s v="17%"/>
    <n v="4391.2224000000006"/>
  </r>
  <r>
    <s v="ORD00352"/>
    <x v="80"/>
    <x v="350"/>
    <x v="3"/>
    <x v="96"/>
    <x v="7"/>
    <x v="0"/>
    <x v="1"/>
    <n v="75"/>
    <n v="331.07"/>
    <n v="24830.25"/>
    <s v="17%"/>
    <n v="4221.1424999999999"/>
  </r>
  <r>
    <s v="ORD00353"/>
    <x v="307"/>
    <x v="351"/>
    <x v="3"/>
    <x v="179"/>
    <x v="0"/>
    <x v="0"/>
    <x v="1"/>
    <n v="32"/>
    <n v="45.21"/>
    <n v="1446.72"/>
    <s v="16%"/>
    <n v="231.4752"/>
  </r>
  <r>
    <s v="ORD00354"/>
    <x v="308"/>
    <x v="352"/>
    <x v="1"/>
    <x v="88"/>
    <x v="7"/>
    <x v="0"/>
    <x v="2"/>
    <n v="32"/>
    <n v="211.21"/>
    <n v="6758.72"/>
    <s v="18%"/>
    <n v="1216.5696"/>
  </r>
  <r>
    <s v="ORD00355"/>
    <x v="309"/>
    <x v="353"/>
    <x v="2"/>
    <x v="126"/>
    <x v="6"/>
    <x v="2"/>
    <x v="0"/>
    <n v="69"/>
    <n v="244.06"/>
    <n v="16840.14"/>
    <s v="24%"/>
    <n v="4041.6335999999997"/>
  </r>
  <r>
    <s v="ORD00356"/>
    <x v="310"/>
    <x v="354"/>
    <x v="0"/>
    <x v="164"/>
    <x v="8"/>
    <x v="2"/>
    <x v="0"/>
    <n v="90"/>
    <n v="345.86"/>
    <n v="31127.4"/>
    <s v="24%"/>
    <n v="7470.576"/>
  </r>
  <r>
    <s v="ORD00357"/>
    <x v="311"/>
    <x v="355"/>
    <x v="3"/>
    <x v="174"/>
    <x v="8"/>
    <x v="2"/>
    <x v="2"/>
    <n v="76"/>
    <n v="234.9"/>
    <n v="17852.400000000001"/>
    <s v="16%"/>
    <n v="2856.3840000000005"/>
  </r>
  <r>
    <s v="ORD00358"/>
    <x v="98"/>
    <x v="356"/>
    <x v="3"/>
    <x v="188"/>
    <x v="7"/>
    <x v="0"/>
    <x v="1"/>
    <n v="52"/>
    <n v="431.44"/>
    <n v="22434.880000000001"/>
    <s v="20%"/>
    <n v="4486.9760000000006"/>
  </r>
  <r>
    <s v="ORD00359"/>
    <x v="59"/>
    <x v="357"/>
    <x v="3"/>
    <x v="31"/>
    <x v="10"/>
    <x v="0"/>
    <x v="2"/>
    <n v="63"/>
    <n v="69.73"/>
    <n v="4392.9900000000007"/>
    <s v="19%"/>
    <n v="834.66810000000009"/>
  </r>
  <r>
    <s v="ORD00360"/>
    <x v="55"/>
    <x v="358"/>
    <x v="1"/>
    <x v="99"/>
    <x v="0"/>
    <x v="0"/>
    <x v="0"/>
    <n v="46"/>
    <n v="124.66"/>
    <n v="5734.36"/>
    <s v="22%"/>
    <n v="1261.5591999999999"/>
  </r>
  <r>
    <s v="ORD00361"/>
    <x v="312"/>
    <x v="359"/>
    <x v="1"/>
    <x v="189"/>
    <x v="8"/>
    <x v="2"/>
    <x v="2"/>
    <n v="56"/>
    <n v="74.73"/>
    <n v="4184.88"/>
    <s v="20%"/>
    <n v="836.97600000000011"/>
  </r>
  <r>
    <s v="ORD00362"/>
    <x v="313"/>
    <x v="360"/>
    <x v="0"/>
    <x v="140"/>
    <x v="8"/>
    <x v="2"/>
    <x v="1"/>
    <n v="39"/>
    <n v="211.98"/>
    <n v="8267.2199999999993"/>
    <s v="16%"/>
    <n v="1322.7551999999998"/>
  </r>
  <r>
    <s v="ORD00363"/>
    <x v="171"/>
    <x v="361"/>
    <x v="2"/>
    <x v="190"/>
    <x v="6"/>
    <x v="2"/>
    <x v="0"/>
    <n v="83"/>
    <n v="382.75"/>
    <n v="31768.25"/>
    <s v="17%"/>
    <n v="5400.6025"/>
  </r>
  <r>
    <s v="ORD00364"/>
    <x v="157"/>
    <x v="362"/>
    <x v="2"/>
    <x v="106"/>
    <x v="2"/>
    <x v="0"/>
    <x v="1"/>
    <n v="61"/>
    <n v="440.14"/>
    <n v="26848.54"/>
    <s v="20%"/>
    <n v="5369.7080000000005"/>
  </r>
  <r>
    <s v="ORD00365"/>
    <x v="314"/>
    <x v="363"/>
    <x v="0"/>
    <x v="105"/>
    <x v="3"/>
    <x v="1"/>
    <x v="1"/>
    <n v="69"/>
    <n v="255.2"/>
    <n v="17608.8"/>
    <s v="16%"/>
    <n v="2817.4079999999999"/>
  </r>
  <r>
    <s v="ORD00366"/>
    <x v="315"/>
    <x v="364"/>
    <x v="2"/>
    <x v="191"/>
    <x v="9"/>
    <x v="1"/>
    <x v="1"/>
    <n v="50"/>
    <n v="30.02"/>
    <n v="1501"/>
    <s v="25%"/>
    <n v="375.25"/>
  </r>
  <r>
    <s v="ORD00367"/>
    <x v="316"/>
    <x v="365"/>
    <x v="1"/>
    <x v="192"/>
    <x v="2"/>
    <x v="0"/>
    <x v="2"/>
    <n v="79"/>
    <n v="270.66000000000003"/>
    <n v="21382.140000000003"/>
    <s v="24%"/>
    <n v="5131.713600000001"/>
  </r>
  <r>
    <s v="ORD00368"/>
    <x v="317"/>
    <x v="366"/>
    <x v="2"/>
    <x v="105"/>
    <x v="11"/>
    <x v="2"/>
    <x v="1"/>
    <n v="44"/>
    <n v="365.12"/>
    <n v="16065.28"/>
    <s v="15%"/>
    <n v="2409.7919999999999"/>
  </r>
  <r>
    <s v="ORD00369"/>
    <x v="318"/>
    <x v="367"/>
    <x v="0"/>
    <x v="40"/>
    <x v="5"/>
    <x v="2"/>
    <x v="0"/>
    <n v="45"/>
    <n v="30.32"/>
    <n v="1364.4"/>
    <s v="18%"/>
    <n v="245.59200000000001"/>
  </r>
  <r>
    <s v="ORD00370"/>
    <x v="279"/>
    <x v="368"/>
    <x v="2"/>
    <x v="44"/>
    <x v="6"/>
    <x v="2"/>
    <x v="2"/>
    <n v="59"/>
    <n v="196.24"/>
    <n v="11578.16"/>
    <s v="19%"/>
    <n v="2199.8503999999998"/>
  </r>
  <r>
    <s v="ORD00371"/>
    <x v="91"/>
    <x v="369"/>
    <x v="1"/>
    <x v="26"/>
    <x v="10"/>
    <x v="0"/>
    <x v="2"/>
    <n v="60"/>
    <n v="341.8"/>
    <n v="20508"/>
    <s v="17%"/>
    <n v="3486.36"/>
  </r>
  <r>
    <s v="ORD00372"/>
    <x v="319"/>
    <x v="370"/>
    <x v="3"/>
    <x v="193"/>
    <x v="3"/>
    <x v="1"/>
    <x v="1"/>
    <n v="95"/>
    <n v="189.73"/>
    <n v="18024.349999999999"/>
    <s v="18%"/>
    <n v="3244.3829999999998"/>
  </r>
  <r>
    <s v="ORD00373"/>
    <x v="320"/>
    <x v="371"/>
    <x v="2"/>
    <x v="86"/>
    <x v="10"/>
    <x v="0"/>
    <x v="2"/>
    <n v="80"/>
    <n v="103.53"/>
    <n v="8282.4"/>
    <s v="21%"/>
    <n v="1739.3039999999999"/>
  </r>
  <r>
    <s v="ORD00374"/>
    <x v="321"/>
    <x v="36"/>
    <x v="3"/>
    <x v="140"/>
    <x v="0"/>
    <x v="0"/>
    <x v="1"/>
    <n v="72"/>
    <n v="24.26"/>
    <n v="1746.72"/>
    <s v="23%"/>
    <n v="401.74560000000002"/>
  </r>
  <r>
    <s v="ORD00375"/>
    <x v="322"/>
    <x v="372"/>
    <x v="0"/>
    <x v="194"/>
    <x v="8"/>
    <x v="2"/>
    <x v="0"/>
    <n v="32"/>
    <n v="305.10000000000002"/>
    <n v="9763.2000000000007"/>
    <s v="21%"/>
    <n v="2050.2719999999999"/>
  </r>
  <r>
    <s v="ORD00376"/>
    <x v="323"/>
    <x v="373"/>
    <x v="3"/>
    <x v="195"/>
    <x v="6"/>
    <x v="2"/>
    <x v="0"/>
    <n v="39"/>
    <n v="199.51"/>
    <n v="7780.8899999999994"/>
    <s v="15%"/>
    <n v="1167.1334999999999"/>
  </r>
  <r>
    <s v="ORD00377"/>
    <x v="324"/>
    <x v="374"/>
    <x v="2"/>
    <x v="196"/>
    <x v="10"/>
    <x v="0"/>
    <x v="1"/>
    <n v="39"/>
    <n v="415"/>
    <n v="16185"/>
    <s v="19%"/>
    <n v="3075.15"/>
  </r>
  <r>
    <s v="ORD00378"/>
    <x v="15"/>
    <x v="375"/>
    <x v="3"/>
    <x v="137"/>
    <x v="10"/>
    <x v="0"/>
    <x v="2"/>
    <n v="49"/>
    <n v="408.8"/>
    <n v="20031.2"/>
    <s v="18%"/>
    <n v="3605.616"/>
  </r>
  <r>
    <s v="ORD00379"/>
    <x v="325"/>
    <x v="376"/>
    <x v="1"/>
    <x v="40"/>
    <x v="5"/>
    <x v="2"/>
    <x v="1"/>
    <n v="66"/>
    <n v="293.93"/>
    <n v="19399.38"/>
    <s v="21%"/>
    <n v="4073.8697999999999"/>
  </r>
  <r>
    <s v="ORD00380"/>
    <x v="326"/>
    <x v="377"/>
    <x v="0"/>
    <x v="179"/>
    <x v="2"/>
    <x v="0"/>
    <x v="2"/>
    <n v="49"/>
    <n v="483.7"/>
    <n v="23701.3"/>
    <s v="16%"/>
    <n v="3792.2080000000001"/>
  </r>
  <r>
    <s v="ORD00381"/>
    <x v="327"/>
    <x v="378"/>
    <x v="2"/>
    <x v="187"/>
    <x v="0"/>
    <x v="0"/>
    <x v="1"/>
    <n v="38"/>
    <n v="242.82"/>
    <n v="9227.16"/>
    <s v="16%"/>
    <n v="1476.3456000000001"/>
  </r>
  <r>
    <s v="ORD00382"/>
    <x v="328"/>
    <x v="379"/>
    <x v="1"/>
    <x v="32"/>
    <x v="1"/>
    <x v="1"/>
    <x v="2"/>
    <n v="38"/>
    <n v="288.42"/>
    <n v="10959.960000000001"/>
    <s v="22%"/>
    <n v="2411.1912000000002"/>
  </r>
  <r>
    <s v="ORD00383"/>
    <x v="329"/>
    <x v="380"/>
    <x v="0"/>
    <x v="197"/>
    <x v="3"/>
    <x v="1"/>
    <x v="0"/>
    <n v="46"/>
    <n v="160.28"/>
    <n v="7372.88"/>
    <s v="17%"/>
    <n v="1253.3896000000002"/>
  </r>
  <r>
    <s v="ORD00384"/>
    <x v="198"/>
    <x v="381"/>
    <x v="2"/>
    <x v="99"/>
    <x v="11"/>
    <x v="2"/>
    <x v="0"/>
    <n v="66"/>
    <n v="253.4"/>
    <n v="16724.400000000001"/>
    <s v="20%"/>
    <n v="3344.8800000000006"/>
  </r>
  <r>
    <s v="ORD00385"/>
    <x v="330"/>
    <x v="382"/>
    <x v="3"/>
    <x v="172"/>
    <x v="0"/>
    <x v="0"/>
    <x v="2"/>
    <n v="67"/>
    <n v="261.75"/>
    <n v="17537.25"/>
    <s v="25%"/>
    <n v="4384.3125"/>
  </r>
  <r>
    <s v="ORD00386"/>
    <x v="331"/>
    <x v="383"/>
    <x v="0"/>
    <x v="129"/>
    <x v="2"/>
    <x v="0"/>
    <x v="0"/>
    <n v="57"/>
    <n v="191.53"/>
    <n v="10917.210000000001"/>
    <s v="15%"/>
    <n v="1637.5815"/>
  </r>
  <r>
    <s v="ORD00387"/>
    <x v="332"/>
    <x v="384"/>
    <x v="3"/>
    <x v="97"/>
    <x v="6"/>
    <x v="2"/>
    <x v="1"/>
    <n v="38"/>
    <n v="180.37"/>
    <n v="6854.06"/>
    <s v="16%"/>
    <n v="1096.6496000000002"/>
  </r>
  <r>
    <s v="ORD00388"/>
    <x v="333"/>
    <x v="385"/>
    <x v="3"/>
    <x v="65"/>
    <x v="2"/>
    <x v="0"/>
    <x v="0"/>
    <n v="99"/>
    <n v="478.88"/>
    <n v="47409.120000000003"/>
    <s v="19%"/>
    <n v="9007.7327999999998"/>
  </r>
  <r>
    <s v="ORD00389"/>
    <x v="62"/>
    <x v="386"/>
    <x v="3"/>
    <x v="147"/>
    <x v="10"/>
    <x v="0"/>
    <x v="1"/>
    <n v="30"/>
    <n v="471.04"/>
    <n v="14131.2"/>
    <s v="18%"/>
    <n v="2543.616"/>
  </r>
  <r>
    <s v="ORD00390"/>
    <x v="217"/>
    <x v="387"/>
    <x v="3"/>
    <x v="198"/>
    <x v="11"/>
    <x v="2"/>
    <x v="2"/>
    <n v="69"/>
    <n v="161.94"/>
    <n v="11173.86"/>
    <s v="25%"/>
    <n v="2793.4650000000001"/>
  </r>
  <r>
    <s v="ORD00391"/>
    <x v="334"/>
    <x v="388"/>
    <x v="2"/>
    <x v="53"/>
    <x v="10"/>
    <x v="0"/>
    <x v="1"/>
    <n v="62"/>
    <n v="65.33"/>
    <n v="4050.46"/>
    <s v="16%"/>
    <n v="648.07360000000006"/>
  </r>
  <r>
    <s v="ORD00392"/>
    <x v="260"/>
    <x v="389"/>
    <x v="3"/>
    <x v="18"/>
    <x v="6"/>
    <x v="2"/>
    <x v="1"/>
    <n v="46"/>
    <n v="148.77000000000001"/>
    <n v="6843.42"/>
    <s v="24%"/>
    <n v="1642.4207999999999"/>
  </r>
  <r>
    <s v="ORD00393"/>
    <x v="335"/>
    <x v="390"/>
    <x v="3"/>
    <x v="93"/>
    <x v="0"/>
    <x v="0"/>
    <x v="0"/>
    <n v="90"/>
    <n v="462.38"/>
    <n v="41614.199999999997"/>
    <s v="17%"/>
    <n v="7074.4139999999998"/>
  </r>
  <r>
    <s v="ORD00394"/>
    <x v="336"/>
    <x v="391"/>
    <x v="3"/>
    <x v="199"/>
    <x v="2"/>
    <x v="0"/>
    <x v="1"/>
    <n v="37"/>
    <n v="105.02"/>
    <n v="3885.74"/>
    <s v="25%"/>
    <n v="971.43499999999995"/>
  </r>
  <r>
    <s v="ORD00395"/>
    <x v="337"/>
    <x v="392"/>
    <x v="0"/>
    <x v="124"/>
    <x v="10"/>
    <x v="0"/>
    <x v="1"/>
    <n v="95"/>
    <n v="59.07"/>
    <n v="5611.65"/>
    <s v="22%"/>
    <n v="1234.5629999999999"/>
  </r>
  <r>
    <s v="ORD00396"/>
    <x v="338"/>
    <x v="393"/>
    <x v="0"/>
    <x v="174"/>
    <x v="3"/>
    <x v="1"/>
    <x v="1"/>
    <n v="30"/>
    <n v="116.71"/>
    <n v="3501.2999999999997"/>
    <s v="19%"/>
    <n v="665.24699999999996"/>
  </r>
  <r>
    <s v="ORD00397"/>
    <x v="339"/>
    <x v="394"/>
    <x v="2"/>
    <x v="17"/>
    <x v="3"/>
    <x v="1"/>
    <x v="1"/>
    <n v="78"/>
    <n v="168.5"/>
    <n v="13143"/>
    <s v="16%"/>
    <n v="2102.88"/>
  </r>
  <r>
    <s v="ORD00398"/>
    <x v="340"/>
    <x v="395"/>
    <x v="0"/>
    <x v="63"/>
    <x v="1"/>
    <x v="1"/>
    <x v="1"/>
    <n v="82"/>
    <n v="482.44"/>
    <n v="39560.080000000002"/>
    <s v="17%"/>
    <n v="6725.213600000001"/>
  </r>
  <r>
    <s v="ORD00399"/>
    <x v="341"/>
    <x v="396"/>
    <x v="3"/>
    <x v="42"/>
    <x v="8"/>
    <x v="2"/>
    <x v="0"/>
    <n v="55"/>
    <n v="327.02"/>
    <n v="17986.099999999999"/>
    <s v="21%"/>
    <n v="3777.0809999999997"/>
  </r>
  <r>
    <s v="ORD00400"/>
    <x v="342"/>
    <x v="397"/>
    <x v="1"/>
    <x v="199"/>
    <x v="6"/>
    <x v="2"/>
    <x v="1"/>
    <n v="56"/>
    <n v="454.43"/>
    <n v="25448.080000000002"/>
    <s v="20%"/>
    <n v="5089.6160000000009"/>
  </r>
  <r>
    <s v="ORD00401"/>
    <x v="343"/>
    <x v="398"/>
    <x v="1"/>
    <x v="73"/>
    <x v="7"/>
    <x v="0"/>
    <x v="1"/>
    <n v="78"/>
    <n v="370.65"/>
    <n v="28910.699999999997"/>
    <s v="17%"/>
    <n v="4914.8189999999995"/>
  </r>
  <r>
    <s v="ORD00402"/>
    <x v="344"/>
    <x v="399"/>
    <x v="1"/>
    <x v="41"/>
    <x v="4"/>
    <x v="1"/>
    <x v="0"/>
    <n v="42"/>
    <n v="467.29"/>
    <n v="19626.18"/>
    <s v="25%"/>
    <n v="4906.5450000000001"/>
  </r>
  <r>
    <s v="ORD00403"/>
    <x v="345"/>
    <x v="400"/>
    <x v="3"/>
    <x v="131"/>
    <x v="8"/>
    <x v="2"/>
    <x v="2"/>
    <n v="53"/>
    <n v="468.62"/>
    <n v="24836.86"/>
    <s v="20%"/>
    <n v="4967.3720000000003"/>
  </r>
  <r>
    <s v="ORD00404"/>
    <x v="57"/>
    <x v="401"/>
    <x v="1"/>
    <x v="185"/>
    <x v="3"/>
    <x v="1"/>
    <x v="1"/>
    <n v="34"/>
    <n v="286.14"/>
    <n v="9728.76"/>
    <s v="24%"/>
    <n v="2334.9023999999999"/>
  </r>
  <r>
    <s v="ORD00405"/>
    <x v="346"/>
    <x v="402"/>
    <x v="2"/>
    <x v="21"/>
    <x v="6"/>
    <x v="2"/>
    <x v="1"/>
    <n v="57"/>
    <n v="494.6"/>
    <n v="28192.2"/>
    <s v="19%"/>
    <n v="5356.518"/>
  </r>
  <r>
    <s v="ORD00406"/>
    <x v="347"/>
    <x v="403"/>
    <x v="1"/>
    <x v="144"/>
    <x v="4"/>
    <x v="1"/>
    <x v="1"/>
    <n v="33"/>
    <n v="100.44"/>
    <n v="3314.52"/>
    <s v="25%"/>
    <n v="828.63"/>
  </r>
  <r>
    <s v="ORD00407"/>
    <x v="14"/>
    <x v="404"/>
    <x v="0"/>
    <x v="192"/>
    <x v="11"/>
    <x v="2"/>
    <x v="0"/>
    <n v="35"/>
    <n v="325.89999999999998"/>
    <n v="11406.5"/>
    <s v="24%"/>
    <n v="2737.56"/>
  </r>
  <r>
    <s v="ORD00408"/>
    <x v="348"/>
    <x v="328"/>
    <x v="0"/>
    <x v="87"/>
    <x v="9"/>
    <x v="1"/>
    <x v="2"/>
    <n v="71"/>
    <n v="286.05"/>
    <n v="20309.55"/>
    <s v="20%"/>
    <n v="4061.91"/>
  </r>
  <r>
    <s v="ORD00409"/>
    <x v="349"/>
    <x v="405"/>
    <x v="1"/>
    <x v="141"/>
    <x v="4"/>
    <x v="1"/>
    <x v="2"/>
    <n v="51"/>
    <n v="260.06"/>
    <n v="13263.06"/>
    <s v="23%"/>
    <n v="3050.5038"/>
  </r>
  <r>
    <s v="ORD00410"/>
    <x v="350"/>
    <x v="406"/>
    <x v="2"/>
    <x v="200"/>
    <x v="5"/>
    <x v="2"/>
    <x v="1"/>
    <n v="38"/>
    <n v="490.93"/>
    <n v="18655.34"/>
    <s v="19%"/>
    <n v="3544.5146"/>
  </r>
  <r>
    <s v="ORD00411"/>
    <x v="215"/>
    <x v="407"/>
    <x v="0"/>
    <x v="100"/>
    <x v="11"/>
    <x v="2"/>
    <x v="2"/>
    <n v="44"/>
    <n v="134.09"/>
    <n v="5899.96"/>
    <s v="22%"/>
    <n v="1297.9911999999999"/>
  </r>
  <r>
    <s v="ORD00412"/>
    <x v="351"/>
    <x v="408"/>
    <x v="1"/>
    <x v="52"/>
    <x v="6"/>
    <x v="2"/>
    <x v="2"/>
    <n v="51"/>
    <n v="154.46"/>
    <n v="7877.46"/>
    <s v="24%"/>
    <n v="1890.5904"/>
  </r>
  <r>
    <s v="ORD00413"/>
    <x v="352"/>
    <x v="409"/>
    <x v="1"/>
    <x v="201"/>
    <x v="6"/>
    <x v="2"/>
    <x v="0"/>
    <n v="84"/>
    <n v="35.75"/>
    <n v="3003"/>
    <s v="23%"/>
    <n v="690.69"/>
  </r>
  <r>
    <s v="ORD00414"/>
    <x v="353"/>
    <x v="410"/>
    <x v="3"/>
    <x v="156"/>
    <x v="6"/>
    <x v="2"/>
    <x v="2"/>
    <n v="71"/>
    <n v="205.68"/>
    <n v="14603.28"/>
    <s v="19%"/>
    <n v="2774.6232"/>
  </r>
  <r>
    <s v="ORD00415"/>
    <x v="354"/>
    <x v="411"/>
    <x v="0"/>
    <x v="190"/>
    <x v="0"/>
    <x v="0"/>
    <x v="2"/>
    <n v="64"/>
    <n v="186.93"/>
    <n v="11963.52"/>
    <s v="24%"/>
    <n v="2871.2447999999999"/>
  </r>
  <r>
    <s v="ORD00416"/>
    <x v="355"/>
    <x v="412"/>
    <x v="3"/>
    <x v="52"/>
    <x v="1"/>
    <x v="1"/>
    <x v="2"/>
    <n v="53"/>
    <n v="80.83"/>
    <n v="4283.99"/>
    <s v="16%"/>
    <n v="685.4384"/>
  </r>
  <r>
    <s v="ORD00417"/>
    <x v="334"/>
    <x v="413"/>
    <x v="0"/>
    <x v="71"/>
    <x v="8"/>
    <x v="2"/>
    <x v="2"/>
    <n v="36"/>
    <n v="401.99"/>
    <n v="14471.64"/>
    <s v="25%"/>
    <n v="3617.91"/>
  </r>
  <r>
    <s v="ORD00418"/>
    <x v="356"/>
    <x v="414"/>
    <x v="3"/>
    <x v="73"/>
    <x v="3"/>
    <x v="1"/>
    <x v="2"/>
    <n v="84"/>
    <n v="226.14"/>
    <n v="18995.759999999998"/>
    <s v="16%"/>
    <n v="3039.3215999999998"/>
  </r>
  <r>
    <s v="ORD00419"/>
    <x v="203"/>
    <x v="415"/>
    <x v="0"/>
    <x v="148"/>
    <x v="3"/>
    <x v="1"/>
    <x v="0"/>
    <n v="65"/>
    <n v="415.24"/>
    <n v="26990.600000000002"/>
    <s v="23%"/>
    <n v="6207.8380000000006"/>
  </r>
  <r>
    <s v="ORD00420"/>
    <x v="357"/>
    <x v="416"/>
    <x v="2"/>
    <x v="115"/>
    <x v="7"/>
    <x v="0"/>
    <x v="1"/>
    <n v="95"/>
    <n v="167.42"/>
    <n v="15904.9"/>
    <s v="21%"/>
    <n v="3340.029"/>
  </r>
  <r>
    <s v="ORD00421"/>
    <x v="358"/>
    <x v="417"/>
    <x v="2"/>
    <x v="80"/>
    <x v="1"/>
    <x v="1"/>
    <x v="2"/>
    <n v="64"/>
    <n v="246.97"/>
    <n v="15806.08"/>
    <s v="21%"/>
    <n v="3319.2767999999996"/>
  </r>
  <r>
    <s v="ORD00422"/>
    <x v="160"/>
    <x v="418"/>
    <x v="2"/>
    <x v="202"/>
    <x v="4"/>
    <x v="1"/>
    <x v="1"/>
    <n v="97"/>
    <n v="259.06"/>
    <n v="25128.82"/>
    <s v="17%"/>
    <n v="4271.8994000000002"/>
  </r>
  <r>
    <s v="ORD00423"/>
    <x v="101"/>
    <x v="419"/>
    <x v="3"/>
    <x v="54"/>
    <x v="0"/>
    <x v="0"/>
    <x v="1"/>
    <n v="55"/>
    <n v="233.88"/>
    <n v="12863.4"/>
    <s v="23%"/>
    <n v="2958.5819999999999"/>
  </r>
  <r>
    <s v="ORD00424"/>
    <x v="359"/>
    <x v="420"/>
    <x v="1"/>
    <x v="145"/>
    <x v="0"/>
    <x v="0"/>
    <x v="2"/>
    <n v="35"/>
    <n v="130.96"/>
    <n v="4583.6000000000004"/>
    <s v="24%"/>
    <n v="1100.0640000000001"/>
  </r>
  <r>
    <s v="ORD00425"/>
    <x v="360"/>
    <x v="421"/>
    <x v="2"/>
    <x v="161"/>
    <x v="7"/>
    <x v="0"/>
    <x v="0"/>
    <n v="40"/>
    <n v="41.15"/>
    <n v="1646"/>
    <s v="20%"/>
    <n v="329.20000000000005"/>
  </r>
  <r>
    <s v="ORD00426"/>
    <x v="361"/>
    <x v="422"/>
    <x v="1"/>
    <x v="98"/>
    <x v="5"/>
    <x v="2"/>
    <x v="2"/>
    <n v="100"/>
    <n v="497.09"/>
    <n v="49709"/>
    <s v="21%"/>
    <n v="10438.89"/>
  </r>
  <r>
    <s v="ORD00427"/>
    <x v="21"/>
    <x v="423"/>
    <x v="0"/>
    <x v="26"/>
    <x v="5"/>
    <x v="2"/>
    <x v="1"/>
    <n v="82"/>
    <n v="207.39"/>
    <n v="17005.98"/>
    <s v="23%"/>
    <n v="3911.3753999999999"/>
  </r>
  <r>
    <s v="ORD00428"/>
    <x v="362"/>
    <x v="424"/>
    <x v="2"/>
    <x v="115"/>
    <x v="2"/>
    <x v="0"/>
    <x v="2"/>
    <n v="88"/>
    <n v="496.46"/>
    <n v="43688.479999999996"/>
    <s v="22%"/>
    <n v="9611.4655999999995"/>
  </r>
  <r>
    <s v="ORD00429"/>
    <x v="363"/>
    <x v="425"/>
    <x v="0"/>
    <x v="117"/>
    <x v="8"/>
    <x v="2"/>
    <x v="1"/>
    <n v="67"/>
    <n v="44.72"/>
    <n v="2996.24"/>
    <s v="19%"/>
    <n v="569.28559999999993"/>
  </r>
  <r>
    <s v="ORD00430"/>
    <x v="364"/>
    <x v="426"/>
    <x v="2"/>
    <x v="195"/>
    <x v="10"/>
    <x v="0"/>
    <x v="1"/>
    <n v="81"/>
    <n v="93.34"/>
    <n v="7560.54"/>
    <s v="18%"/>
    <n v="1360.8971999999999"/>
  </r>
  <r>
    <s v="ORD00431"/>
    <x v="207"/>
    <x v="427"/>
    <x v="1"/>
    <x v="203"/>
    <x v="7"/>
    <x v="0"/>
    <x v="1"/>
    <n v="34"/>
    <n v="418.24"/>
    <n v="14220.16"/>
    <s v="24%"/>
    <n v="3412.8383999999996"/>
  </r>
  <r>
    <s v="ORD00432"/>
    <x v="365"/>
    <x v="428"/>
    <x v="2"/>
    <x v="158"/>
    <x v="8"/>
    <x v="2"/>
    <x v="2"/>
    <n v="92"/>
    <n v="214.94"/>
    <n v="19774.48"/>
    <s v="25%"/>
    <n v="4943.62"/>
  </r>
  <r>
    <s v="ORD00433"/>
    <x v="348"/>
    <x v="429"/>
    <x v="3"/>
    <x v="153"/>
    <x v="1"/>
    <x v="1"/>
    <x v="0"/>
    <n v="42"/>
    <n v="176.35"/>
    <n v="7406.7"/>
    <s v="20%"/>
    <n v="1481.3400000000001"/>
  </r>
  <r>
    <s v="ORD00434"/>
    <x v="366"/>
    <x v="430"/>
    <x v="2"/>
    <x v="102"/>
    <x v="3"/>
    <x v="1"/>
    <x v="2"/>
    <n v="96"/>
    <n v="405.69"/>
    <n v="38946.239999999998"/>
    <s v="17%"/>
    <n v="6620.8608000000004"/>
  </r>
  <r>
    <s v="ORD00435"/>
    <x v="367"/>
    <x v="431"/>
    <x v="1"/>
    <x v="204"/>
    <x v="0"/>
    <x v="0"/>
    <x v="2"/>
    <n v="37"/>
    <n v="107.01"/>
    <n v="3959.3700000000003"/>
    <s v="25%"/>
    <n v="989.84250000000009"/>
  </r>
  <r>
    <s v="ORD00436"/>
    <x v="368"/>
    <x v="432"/>
    <x v="1"/>
    <x v="164"/>
    <x v="0"/>
    <x v="0"/>
    <x v="0"/>
    <n v="100"/>
    <n v="300.89999999999998"/>
    <n v="30089.999999999996"/>
    <s v="17%"/>
    <n v="5115.3"/>
  </r>
  <r>
    <s v="ORD00437"/>
    <x v="369"/>
    <x v="433"/>
    <x v="0"/>
    <x v="121"/>
    <x v="3"/>
    <x v="1"/>
    <x v="0"/>
    <n v="75"/>
    <n v="222.29"/>
    <n v="16671.75"/>
    <s v="16%"/>
    <n v="2667.48"/>
  </r>
  <r>
    <s v="ORD00438"/>
    <x v="370"/>
    <x v="434"/>
    <x v="0"/>
    <x v="36"/>
    <x v="1"/>
    <x v="1"/>
    <x v="0"/>
    <n v="78"/>
    <n v="496.77"/>
    <n v="38748.06"/>
    <s v="18%"/>
    <n v="6974.6507999999994"/>
  </r>
  <r>
    <s v="ORD00439"/>
    <x v="371"/>
    <x v="435"/>
    <x v="3"/>
    <x v="68"/>
    <x v="10"/>
    <x v="0"/>
    <x v="0"/>
    <n v="73"/>
    <n v="300.97000000000003"/>
    <n v="21970.81"/>
    <s v="24%"/>
    <n v="5272.9944000000005"/>
  </r>
  <r>
    <s v="ORD00440"/>
    <x v="372"/>
    <x v="436"/>
    <x v="0"/>
    <x v="205"/>
    <x v="9"/>
    <x v="1"/>
    <x v="2"/>
    <n v="66"/>
    <n v="492.92"/>
    <n v="32532.720000000001"/>
    <s v="25%"/>
    <n v="8133.18"/>
  </r>
  <r>
    <s v="ORD00441"/>
    <x v="373"/>
    <x v="437"/>
    <x v="0"/>
    <x v="187"/>
    <x v="6"/>
    <x v="2"/>
    <x v="2"/>
    <n v="36"/>
    <n v="35.17"/>
    <n v="1266.1200000000001"/>
    <s v="24%"/>
    <n v="303.86880000000002"/>
  </r>
  <r>
    <s v="ORD00442"/>
    <x v="374"/>
    <x v="438"/>
    <x v="3"/>
    <x v="125"/>
    <x v="2"/>
    <x v="0"/>
    <x v="2"/>
    <n v="46"/>
    <n v="250.33"/>
    <n v="11515.18"/>
    <s v="19%"/>
    <n v="2187.8842"/>
  </r>
  <r>
    <s v="ORD00443"/>
    <x v="375"/>
    <x v="439"/>
    <x v="2"/>
    <x v="118"/>
    <x v="2"/>
    <x v="0"/>
    <x v="0"/>
    <n v="50"/>
    <n v="162.77000000000001"/>
    <n v="8138.5000000000009"/>
    <s v="18%"/>
    <n v="1464.93"/>
  </r>
  <r>
    <s v="ORD00444"/>
    <x v="376"/>
    <x v="440"/>
    <x v="2"/>
    <x v="196"/>
    <x v="11"/>
    <x v="2"/>
    <x v="0"/>
    <n v="35"/>
    <n v="191.35"/>
    <n v="6697.25"/>
    <s v="16%"/>
    <n v="1071.56"/>
  </r>
  <r>
    <s v="ORD00445"/>
    <x v="6"/>
    <x v="441"/>
    <x v="0"/>
    <x v="46"/>
    <x v="1"/>
    <x v="1"/>
    <x v="1"/>
    <n v="52"/>
    <n v="429.48"/>
    <n v="22332.959999999999"/>
    <s v="25%"/>
    <n v="5583.24"/>
  </r>
  <r>
    <s v="ORD00446"/>
    <x v="377"/>
    <x v="442"/>
    <x v="2"/>
    <x v="33"/>
    <x v="5"/>
    <x v="2"/>
    <x v="2"/>
    <n v="51"/>
    <n v="209.28"/>
    <n v="10673.28"/>
    <s v="25%"/>
    <n v="2668.32"/>
  </r>
  <r>
    <s v="ORD00447"/>
    <x v="282"/>
    <x v="443"/>
    <x v="0"/>
    <x v="2"/>
    <x v="7"/>
    <x v="0"/>
    <x v="1"/>
    <n v="55"/>
    <n v="125.21"/>
    <n v="6886.5499999999993"/>
    <s v="15%"/>
    <n v="1032.9824999999998"/>
  </r>
  <r>
    <s v="ORD00448"/>
    <x v="45"/>
    <x v="444"/>
    <x v="1"/>
    <x v="18"/>
    <x v="5"/>
    <x v="2"/>
    <x v="0"/>
    <n v="50"/>
    <n v="424.33"/>
    <n v="21216.5"/>
    <s v="17%"/>
    <n v="3606.8050000000003"/>
  </r>
  <r>
    <s v="ORD00449"/>
    <x v="378"/>
    <x v="445"/>
    <x v="1"/>
    <x v="62"/>
    <x v="7"/>
    <x v="0"/>
    <x v="0"/>
    <n v="58"/>
    <n v="137.88999999999999"/>
    <n v="7997.619999999999"/>
    <s v="22%"/>
    <n v="1759.4763999999998"/>
  </r>
  <r>
    <s v="ORD00450"/>
    <x v="91"/>
    <x v="446"/>
    <x v="0"/>
    <x v="206"/>
    <x v="1"/>
    <x v="1"/>
    <x v="2"/>
    <n v="82"/>
    <n v="363.53"/>
    <n v="29809.46"/>
    <s v="19%"/>
    <n v="5663.7973999999995"/>
  </r>
  <r>
    <s v="ORD00451"/>
    <x v="149"/>
    <x v="447"/>
    <x v="1"/>
    <x v="100"/>
    <x v="11"/>
    <x v="2"/>
    <x v="2"/>
    <n v="77"/>
    <n v="155.08000000000001"/>
    <n v="11941.160000000002"/>
    <s v="15%"/>
    <n v="1791.1740000000002"/>
  </r>
  <r>
    <s v="ORD00452"/>
    <x v="379"/>
    <x v="448"/>
    <x v="2"/>
    <x v="200"/>
    <x v="1"/>
    <x v="1"/>
    <x v="1"/>
    <n v="64"/>
    <n v="374.71"/>
    <n v="23981.439999999999"/>
    <s v="20%"/>
    <n v="4796.2879999999996"/>
  </r>
  <r>
    <s v="ORD00453"/>
    <x v="195"/>
    <x v="449"/>
    <x v="3"/>
    <x v="149"/>
    <x v="1"/>
    <x v="1"/>
    <x v="0"/>
    <n v="42"/>
    <n v="457.99"/>
    <n v="19235.580000000002"/>
    <s v="17%"/>
    <n v="3270.0486000000005"/>
  </r>
  <r>
    <s v="ORD00454"/>
    <x v="47"/>
    <x v="450"/>
    <x v="3"/>
    <x v="187"/>
    <x v="8"/>
    <x v="2"/>
    <x v="1"/>
    <n v="62"/>
    <n v="269.16000000000003"/>
    <n v="16687.920000000002"/>
    <s v="23%"/>
    <n v="3838.2216000000008"/>
  </r>
  <r>
    <s v="ORD00455"/>
    <x v="380"/>
    <x v="451"/>
    <x v="2"/>
    <x v="89"/>
    <x v="6"/>
    <x v="2"/>
    <x v="0"/>
    <n v="86"/>
    <n v="258.83999999999997"/>
    <n v="22260.239999999998"/>
    <s v="25%"/>
    <n v="5565.0599999999995"/>
  </r>
  <r>
    <s v="ORD00456"/>
    <x v="381"/>
    <x v="452"/>
    <x v="3"/>
    <x v="40"/>
    <x v="5"/>
    <x v="2"/>
    <x v="0"/>
    <n v="33"/>
    <n v="382.01"/>
    <n v="12606.33"/>
    <s v="22%"/>
    <n v="2773.3926000000001"/>
  </r>
  <r>
    <s v="ORD00457"/>
    <x v="382"/>
    <x v="453"/>
    <x v="0"/>
    <x v="194"/>
    <x v="9"/>
    <x v="1"/>
    <x v="2"/>
    <n v="52"/>
    <n v="209.9"/>
    <n v="10914.800000000001"/>
    <s v="21%"/>
    <n v="2292.1080000000002"/>
  </r>
  <r>
    <s v="ORD00458"/>
    <x v="383"/>
    <x v="454"/>
    <x v="2"/>
    <x v="14"/>
    <x v="7"/>
    <x v="0"/>
    <x v="2"/>
    <n v="93"/>
    <n v="134.08000000000001"/>
    <n v="12469.44"/>
    <s v="17%"/>
    <n v="2119.8048000000003"/>
  </r>
  <r>
    <s v="ORD00459"/>
    <x v="384"/>
    <x v="455"/>
    <x v="2"/>
    <x v="168"/>
    <x v="11"/>
    <x v="2"/>
    <x v="2"/>
    <n v="39"/>
    <n v="168.28"/>
    <n v="6562.92"/>
    <s v="19%"/>
    <n v="1246.9548"/>
  </r>
  <r>
    <s v="ORD00460"/>
    <x v="212"/>
    <x v="456"/>
    <x v="3"/>
    <x v="207"/>
    <x v="7"/>
    <x v="0"/>
    <x v="0"/>
    <n v="85"/>
    <n v="277.57"/>
    <n v="23593.45"/>
    <s v="18%"/>
    <n v="4246.8209999999999"/>
  </r>
  <r>
    <s v="ORD00461"/>
    <x v="102"/>
    <x v="457"/>
    <x v="3"/>
    <x v="93"/>
    <x v="8"/>
    <x v="2"/>
    <x v="1"/>
    <n v="58"/>
    <n v="233.11"/>
    <n v="13520.380000000001"/>
    <s v="24%"/>
    <n v="3244.8912"/>
  </r>
  <r>
    <s v="ORD00462"/>
    <x v="1"/>
    <x v="458"/>
    <x v="1"/>
    <x v="194"/>
    <x v="1"/>
    <x v="1"/>
    <x v="2"/>
    <n v="36"/>
    <n v="246.72"/>
    <n v="8881.92"/>
    <s v="15%"/>
    <n v="1332.288"/>
  </r>
  <r>
    <s v="ORD00463"/>
    <x v="29"/>
    <x v="459"/>
    <x v="1"/>
    <x v="33"/>
    <x v="0"/>
    <x v="0"/>
    <x v="1"/>
    <n v="54"/>
    <n v="472.87"/>
    <n v="25534.98"/>
    <s v="25%"/>
    <n v="6383.7449999999999"/>
  </r>
  <r>
    <s v="ORD00464"/>
    <x v="282"/>
    <x v="460"/>
    <x v="0"/>
    <x v="106"/>
    <x v="4"/>
    <x v="1"/>
    <x v="1"/>
    <n v="81"/>
    <n v="422.06"/>
    <n v="34186.86"/>
    <s v="17%"/>
    <n v="5811.7662000000009"/>
  </r>
  <r>
    <s v="ORD00465"/>
    <x v="105"/>
    <x v="461"/>
    <x v="2"/>
    <x v="62"/>
    <x v="1"/>
    <x v="1"/>
    <x v="0"/>
    <n v="87"/>
    <n v="113.27"/>
    <n v="9854.49"/>
    <s v="16%"/>
    <n v="1576.7184"/>
  </r>
  <r>
    <s v="ORD00466"/>
    <x v="35"/>
    <x v="462"/>
    <x v="2"/>
    <x v="74"/>
    <x v="5"/>
    <x v="2"/>
    <x v="1"/>
    <n v="52"/>
    <n v="320.68"/>
    <n v="16675.36"/>
    <s v="22%"/>
    <n v="3668.5792000000001"/>
  </r>
  <r>
    <s v="ORD00467"/>
    <x v="385"/>
    <x v="463"/>
    <x v="2"/>
    <x v="127"/>
    <x v="2"/>
    <x v="0"/>
    <x v="1"/>
    <n v="59"/>
    <n v="8.27"/>
    <n v="487.92999999999995"/>
    <s v="18%"/>
    <n v="87.827399999999983"/>
  </r>
  <r>
    <s v="ORD00468"/>
    <x v="221"/>
    <x v="464"/>
    <x v="3"/>
    <x v="156"/>
    <x v="3"/>
    <x v="1"/>
    <x v="1"/>
    <n v="64"/>
    <n v="362.49"/>
    <n v="23199.360000000001"/>
    <s v="22%"/>
    <n v="5103.8591999999999"/>
  </r>
  <r>
    <s v="ORD00469"/>
    <x v="386"/>
    <x v="465"/>
    <x v="1"/>
    <x v="59"/>
    <x v="4"/>
    <x v="1"/>
    <x v="2"/>
    <n v="67"/>
    <n v="57.97"/>
    <n v="3883.99"/>
    <s v="20%"/>
    <n v="776.798"/>
  </r>
  <r>
    <s v="ORD00470"/>
    <x v="387"/>
    <x v="466"/>
    <x v="3"/>
    <x v="151"/>
    <x v="7"/>
    <x v="0"/>
    <x v="1"/>
    <n v="71"/>
    <n v="100.01"/>
    <n v="7100.71"/>
    <s v="18%"/>
    <n v="1278.1278"/>
  </r>
  <r>
    <s v="ORD00471"/>
    <x v="388"/>
    <x v="467"/>
    <x v="2"/>
    <x v="208"/>
    <x v="6"/>
    <x v="2"/>
    <x v="2"/>
    <n v="57"/>
    <n v="44.11"/>
    <n v="2514.27"/>
    <s v="22%"/>
    <n v="553.13940000000002"/>
  </r>
  <r>
    <s v="ORD00472"/>
    <x v="389"/>
    <x v="468"/>
    <x v="1"/>
    <x v="202"/>
    <x v="11"/>
    <x v="2"/>
    <x v="1"/>
    <n v="62"/>
    <n v="153.49"/>
    <n v="9516.380000000001"/>
    <s v="23%"/>
    <n v="2188.7674000000002"/>
  </r>
  <r>
    <s v="ORD00473"/>
    <x v="390"/>
    <x v="469"/>
    <x v="2"/>
    <x v="34"/>
    <x v="0"/>
    <x v="0"/>
    <x v="2"/>
    <n v="75"/>
    <n v="205.61"/>
    <n v="15420.750000000002"/>
    <s v="19%"/>
    <n v="2929.9425000000006"/>
  </r>
  <r>
    <s v="ORD00474"/>
    <x v="86"/>
    <x v="470"/>
    <x v="0"/>
    <x v="89"/>
    <x v="2"/>
    <x v="0"/>
    <x v="2"/>
    <n v="97"/>
    <n v="320.19"/>
    <n v="31058.43"/>
    <s v="21%"/>
    <n v="6522.2703000000001"/>
  </r>
  <r>
    <s v="ORD00475"/>
    <x v="391"/>
    <x v="471"/>
    <x v="3"/>
    <x v="98"/>
    <x v="4"/>
    <x v="1"/>
    <x v="1"/>
    <n v="41"/>
    <n v="324.23"/>
    <n v="13293.43"/>
    <s v="18%"/>
    <n v="2392.8173999999999"/>
  </r>
  <r>
    <s v="ORD00476"/>
    <x v="392"/>
    <x v="472"/>
    <x v="0"/>
    <x v="171"/>
    <x v="0"/>
    <x v="0"/>
    <x v="1"/>
    <n v="90"/>
    <n v="459.98"/>
    <n v="41398.200000000004"/>
    <s v="20%"/>
    <n v="8279.6400000000012"/>
  </r>
  <r>
    <s v="ORD00477"/>
    <x v="134"/>
    <x v="473"/>
    <x v="1"/>
    <x v="94"/>
    <x v="4"/>
    <x v="1"/>
    <x v="1"/>
    <n v="52"/>
    <n v="28.05"/>
    <n v="1458.6000000000001"/>
    <s v="22%"/>
    <n v="320.89200000000005"/>
  </r>
  <r>
    <s v="ORD00478"/>
    <x v="320"/>
    <x v="474"/>
    <x v="1"/>
    <x v="115"/>
    <x v="10"/>
    <x v="0"/>
    <x v="0"/>
    <n v="37"/>
    <n v="283.94"/>
    <n v="10505.78"/>
    <s v="23%"/>
    <n v="2416.3294000000001"/>
  </r>
  <r>
    <s v="ORD00479"/>
    <x v="393"/>
    <x v="475"/>
    <x v="0"/>
    <x v="55"/>
    <x v="9"/>
    <x v="1"/>
    <x v="2"/>
    <n v="54"/>
    <n v="480.93"/>
    <n v="25970.22"/>
    <s v="20%"/>
    <n v="5194.0440000000008"/>
  </r>
  <r>
    <s v="ORD00480"/>
    <x v="394"/>
    <x v="476"/>
    <x v="0"/>
    <x v="209"/>
    <x v="2"/>
    <x v="0"/>
    <x v="0"/>
    <n v="82"/>
    <n v="153.13999999999999"/>
    <n v="12557.48"/>
    <s v="18%"/>
    <n v="2260.3463999999999"/>
  </r>
  <r>
    <s v="ORD00481"/>
    <x v="395"/>
    <x v="477"/>
    <x v="0"/>
    <x v="210"/>
    <x v="2"/>
    <x v="0"/>
    <x v="0"/>
    <n v="74"/>
    <n v="169.21"/>
    <n v="12521.54"/>
    <s v="21%"/>
    <n v="2629.5234"/>
  </r>
  <r>
    <s v="ORD00482"/>
    <x v="396"/>
    <x v="478"/>
    <x v="3"/>
    <x v="21"/>
    <x v="0"/>
    <x v="0"/>
    <x v="0"/>
    <n v="51"/>
    <n v="374"/>
    <n v="19074"/>
    <s v="21%"/>
    <n v="4005.54"/>
  </r>
  <r>
    <s v="ORD00483"/>
    <x v="384"/>
    <x v="479"/>
    <x v="1"/>
    <x v="84"/>
    <x v="3"/>
    <x v="1"/>
    <x v="1"/>
    <n v="40"/>
    <n v="119.91"/>
    <n v="4796.3999999999996"/>
    <s v="18%"/>
    <n v="863.35199999999986"/>
  </r>
  <r>
    <s v="ORD00484"/>
    <x v="318"/>
    <x v="179"/>
    <x v="3"/>
    <x v="186"/>
    <x v="8"/>
    <x v="2"/>
    <x v="0"/>
    <n v="42"/>
    <n v="19.66"/>
    <n v="825.72"/>
    <s v="16%"/>
    <n v="132.11520000000002"/>
  </r>
  <r>
    <s v="ORD00485"/>
    <x v="163"/>
    <x v="480"/>
    <x v="2"/>
    <x v="123"/>
    <x v="8"/>
    <x v="2"/>
    <x v="2"/>
    <n v="59"/>
    <n v="181.13"/>
    <n v="10686.67"/>
    <s v="23%"/>
    <n v="2457.9340999999999"/>
  </r>
  <r>
    <s v="ORD00486"/>
    <x v="397"/>
    <x v="481"/>
    <x v="1"/>
    <x v="85"/>
    <x v="11"/>
    <x v="2"/>
    <x v="0"/>
    <n v="90"/>
    <n v="332.03"/>
    <n v="29882.699999999997"/>
    <s v="17%"/>
    <n v="5080.0590000000002"/>
  </r>
  <r>
    <s v="ORD00487"/>
    <x v="8"/>
    <x v="482"/>
    <x v="1"/>
    <x v="98"/>
    <x v="10"/>
    <x v="0"/>
    <x v="1"/>
    <n v="36"/>
    <n v="357.99"/>
    <n v="12887.64"/>
    <s v="17%"/>
    <n v="2190.8987999999999"/>
  </r>
  <r>
    <s v="ORD00488"/>
    <x v="398"/>
    <x v="483"/>
    <x v="0"/>
    <x v="103"/>
    <x v="11"/>
    <x v="2"/>
    <x v="0"/>
    <n v="98"/>
    <n v="357.28"/>
    <n v="35013.439999999995"/>
    <s v="21%"/>
    <n v="7352.8223999999991"/>
  </r>
  <r>
    <s v="ORD00489"/>
    <x v="399"/>
    <x v="484"/>
    <x v="1"/>
    <x v="211"/>
    <x v="2"/>
    <x v="0"/>
    <x v="2"/>
    <n v="51"/>
    <n v="183.55"/>
    <n v="9361.0500000000011"/>
    <s v="19%"/>
    <n v="1778.5995000000003"/>
  </r>
  <r>
    <s v="ORD00490"/>
    <x v="400"/>
    <x v="485"/>
    <x v="3"/>
    <x v="72"/>
    <x v="9"/>
    <x v="1"/>
    <x v="1"/>
    <n v="100"/>
    <n v="183.16"/>
    <n v="18316"/>
    <s v="23%"/>
    <n v="4212.68"/>
  </r>
  <r>
    <s v="ORD00491"/>
    <x v="401"/>
    <x v="486"/>
    <x v="2"/>
    <x v="165"/>
    <x v="1"/>
    <x v="1"/>
    <x v="2"/>
    <n v="33"/>
    <n v="97.76"/>
    <n v="3226.0800000000004"/>
    <s v="18%"/>
    <n v="580.69440000000009"/>
  </r>
  <r>
    <s v="ORD00492"/>
    <x v="402"/>
    <x v="487"/>
    <x v="3"/>
    <x v="195"/>
    <x v="2"/>
    <x v="0"/>
    <x v="0"/>
    <n v="33"/>
    <n v="18"/>
    <n v="594"/>
    <s v="22%"/>
    <n v="130.68"/>
  </r>
  <r>
    <s v="ORD00493"/>
    <x v="51"/>
    <x v="488"/>
    <x v="3"/>
    <x v="87"/>
    <x v="0"/>
    <x v="0"/>
    <x v="2"/>
    <n v="53"/>
    <n v="301.02999999999997"/>
    <n v="15954.589999999998"/>
    <s v="22%"/>
    <n v="3510.0097999999998"/>
  </r>
  <r>
    <s v="ORD00494"/>
    <x v="403"/>
    <x v="489"/>
    <x v="1"/>
    <x v="84"/>
    <x v="5"/>
    <x v="2"/>
    <x v="2"/>
    <n v="51"/>
    <n v="209.84"/>
    <n v="10701.84"/>
    <s v="15%"/>
    <n v="1605.2760000000001"/>
  </r>
  <r>
    <s v="ORD00495"/>
    <x v="404"/>
    <x v="490"/>
    <x v="2"/>
    <x v="6"/>
    <x v="7"/>
    <x v="0"/>
    <x v="0"/>
    <n v="83"/>
    <n v="262.95"/>
    <n v="21824.85"/>
    <s v="17%"/>
    <n v="3710.2244999999998"/>
  </r>
  <r>
    <s v="ORD00496"/>
    <x v="90"/>
    <x v="491"/>
    <x v="2"/>
    <x v="12"/>
    <x v="1"/>
    <x v="1"/>
    <x v="1"/>
    <n v="57"/>
    <n v="154.06"/>
    <n v="8781.42"/>
    <s v="21%"/>
    <n v="1844.0981999999999"/>
  </r>
  <r>
    <s v="ORD00497"/>
    <x v="405"/>
    <x v="492"/>
    <x v="2"/>
    <x v="41"/>
    <x v="3"/>
    <x v="1"/>
    <x v="0"/>
    <n v="73"/>
    <n v="220.16"/>
    <n v="16071.68"/>
    <s v="24%"/>
    <n v="3857.2031999999999"/>
  </r>
  <r>
    <s v="ORD00498"/>
    <x v="406"/>
    <x v="493"/>
    <x v="0"/>
    <x v="187"/>
    <x v="8"/>
    <x v="2"/>
    <x v="1"/>
    <n v="99"/>
    <n v="183.76"/>
    <n v="18192.239999999998"/>
    <s v="23%"/>
    <n v="4184.2151999999996"/>
  </r>
  <r>
    <s v="ORD00499"/>
    <x v="407"/>
    <x v="494"/>
    <x v="2"/>
    <x v="119"/>
    <x v="2"/>
    <x v="0"/>
    <x v="1"/>
    <n v="33"/>
    <n v="310.25"/>
    <n v="10238.25"/>
    <s v="16%"/>
    <n v="1638.1200000000001"/>
  </r>
  <r>
    <s v="ORD00500"/>
    <x v="241"/>
    <x v="495"/>
    <x v="2"/>
    <x v="186"/>
    <x v="1"/>
    <x v="1"/>
    <x v="0"/>
    <n v="95"/>
    <n v="8.35"/>
    <n v="793.25"/>
    <s v="20%"/>
    <n v="158.65"/>
  </r>
  <r>
    <s v="ORD00501"/>
    <x v="236"/>
    <x v="496"/>
    <x v="2"/>
    <x v="153"/>
    <x v="8"/>
    <x v="2"/>
    <x v="1"/>
    <n v="91"/>
    <n v="222.91"/>
    <n v="20284.810000000001"/>
    <s v="22%"/>
    <n v="4462.6582000000008"/>
  </r>
  <r>
    <s v="ORD00502"/>
    <x v="102"/>
    <x v="497"/>
    <x v="0"/>
    <x v="42"/>
    <x v="7"/>
    <x v="0"/>
    <x v="0"/>
    <n v="66"/>
    <n v="163.72999999999999"/>
    <n v="10806.179999999998"/>
    <s v="22%"/>
    <n v="2377.3595999999998"/>
  </r>
  <r>
    <s v="ORD00503"/>
    <x v="408"/>
    <x v="498"/>
    <x v="3"/>
    <x v="131"/>
    <x v="6"/>
    <x v="2"/>
    <x v="1"/>
    <n v="35"/>
    <n v="482.46"/>
    <n v="16886.099999999999"/>
    <s v="16%"/>
    <n v="2701.7759999999998"/>
  </r>
  <r>
    <s v="ORD00504"/>
    <x v="409"/>
    <x v="499"/>
    <x v="3"/>
    <x v="4"/>
    <x v="8"/>
    <x v="2"/>
    <x v="2"/>
    <n v="57"/>
    <n v="392.08"/>
    <n v="22348.559999999998"/>
    <s v="16%"/>
    <n v="3575.7695999999996"/>
  </r>
  <r>
    <s v="ORD00505"/>
    <x v="410"/>
    <x v="500"/>
    <x v="0"/>
    <x v="150"/>
    <x v="6"/>
    <x v="2"/>
    <x v="0"/>
    <n v="51"/>
    <n v="185.68"/>
    <n v="9469.68"/>
    <s v="19%"/>
    <n v="1799.2392"/>
  </r>
  <r>
    <s v="ORD00506"/>
    <x v="411"/>
    <x v="501"/>
    <x v="2"/>
    <x v="65"/>
    <x v="7"/>
    <x v="0"/>
    <x v="2"/>
    <n v="63"/>
    <n v="18.32"/>
    <n v="1154.1600000000001"/>
    <s v="20%"/>
    <n v="230.83200000000002"/>
  </r>
  <r>
    <s v="ORD00507"/>
    <x v="412"/>
    <x v="502"/>
    <x v="1"/>
    <x v="117"/>
    <x v="7"/>
    <x v="0"/>
    <x v="0"/>
    <n v="96"/>
    <n v="399.85"/>
    <n v="38385.600000000006"/>
    <s v="16%"/>
    <n v="6141.6960000000008"/>
  </r>
  <r>
    <s v="ORD00508"/>
    <x v="137"/>
    <x v="503"/>
    <x v="0"/>
    <x v="184"/>
    <x v="8"/>
    <x v="2"/>
    <x v="0"/>
    <n v="90"/>
    <n v="318.5"/>
    <n v="28665"/>
    <s v="23%"/>
    <n v="6592.9500000000007"/>
  </r>
  <r>
    <s v="ORD00509"/>
    <x v="413"/>
    <x v="504"/>
    <x v="1"/>
    <x v="108"/>
    <x v="11"/>
    <x v="2"/>
    <x v="2"/>
    <n v="59"/>
    <n v="395.59"/>
    <n v="23339.809999999998"/>
    <s v="15%"/>
    <n v="3500.9714999999997"/>
  </r>
  <r>
    <s v="ORD00510"/>
    <x v="414"/>
    <x v="505"/>
    <x v="2"/>
    <x v="159"/>
    <x v="8"/>
    <x v="2"/>
    <x v="0"/>
    <n v="62"/>
    <n v="203.4"/>
    <n v="12610.800000000001"/>
    <s v="23%"/>
    <n v="2900.4840000000004"/>
  </r>
  <r>
    <s v="ORD00511"/>
    <x v="415"/>
    <x v="506"/>
    <x v="1"/>
    <x v="162"/>
    <x v="0"/>
    <x v="0"/>
    <x v="1"/>
    <n v="56"/>
    <n v="352.31"/>
    <n v="19729.36"/>
    <s v="17%"/>
    <n v="3353.9912000000004"/>
  </r>
  <r>
    <s v="ORD00512"/>
    <x v="416"/>
    <x v="507"/>
    <x v="1"/>
    <x v="202"/>
    <x v="1"/>
    <x v="1"/>
    <x v="0"/>
    <n v="73"/>
    <n v="87.34"/>
    <n v="6375.8200000000006"/>
    <s v="19%"/>
    <n v="1211.4058000000002"/>
  </r>
  <r>
    <s v="ORD00513"/>
    <x v="417"/>
    <x v="508"/>
    <x v="2"/>
    <x v="209"/>
    <x v="2"/>
    <x v="0"/>
    <x v="0"/>
    <n v="68"/>
    <n v="483.03"/>
    <n v="32846.04"/>
    <s v="19%"/>
    <n v="6240.7476000000006"/>
  </r>
  <r>
    <s v="ORD00514"/>
    <x v="79"/>
    <x v="509"/>
    <x v="0"/>
    <x v="132"/>
    <x v="3"/>
    <x v="1"/>
    <x v="0"/>
    <n v="34"/>
    <n v="133.08000000000001"/>
    <n v="4524.72"/>
    <s v="21%"/>
    <n v="950.19119999999998"/>
  </r>
  <r>
    <s v="ORD00515"/>
    <x v="418"/>
    <x v="510"/>
    <x v="0"/>
    <x v="80"/>
    <x v="6"/>
    <x v="2"/>
    <x v="0"/>
    <n v="54"/>
    <n v="234.22"/>
    <n v="12647.88"/>
    <s v="24%"/>
    <n v="3035.4911999999995"/>
  </r>
  <r>
    <s v="ORD00516"/>
    <x v="419"/>
    <x v="511"/>
    <x v="2"/>
    <x v="91"/>
    <x v="5"/>
    <x v="2"/>
    <x v="1"/>
    <n v="90"/>
    <n v="56.75"/>
    <n v="5107.5"/>
    <s v="16%"/>
    <n v="817.2"/>
  </r>
  <r>
    <s v="ORD00517"/>
    <x v="420"/>
    <x v="512"/>
    <x v="3"/>
    <x v="169"/>
    <x v="3"/>
    <x v="1"/>
    <x v="0"/>
    <n v="60"/>
    <n v="177.42"/>
    <n v="10645.199999999999"/>
    <s v="18%"/>
    <n v="1916.1359999999997"/>
  </r>
  <r>
    <s v="ORD00518"/>
    <x v="421"/>
    <x v="513"/>
    <x v="2"/>
    <x v="88"/>
    <x v="11"/>
    <x v="2"/>
    <x v="0"/>
    <n v="71"/>
    <n v="244.05"/>
    <n v="17327.55"/>
    <s v="20%"/>
    <n v="3465.51"/>
  </r>
  <r>
    <s v="ORD00519"/>
    <x v="266"/>
    <x v="514"/>
    <x v="3"/>
    <x v="142"/>
    <x v="4"/>
    <x v="1"/>
    <x v="2"/>
    <n v="72"/>
    <n v="162.86000000000001"/>
    <n v="11725.920000000002"/>
    <s v="20%"/>
    <n v="2345.1840000000007"/>
  </r>
  <r>
    <s v="ORD00520"/>
    <x v="422"/>
    <x v="515"/>
    <x v="1"/>
    <x v="155"/>
    <x v="3"/>
    <x v="1"/>
    <x v="2"/>
    <n v="94"/>
    <n v="425.34"/>
    <n v="39981.96"/>
    <s v="16%"/>
    <n v="6397.1135999999997"/>
  </r>
  <r>
    <s v="ORD00521"/>
    <x v="423"/>
    <x v="516"/>
    <x v="0"/>
    <x v="136"/>
    <x v="7"/>
    <x v="0"/>
    <x v="0"/>
    <n v="57"/>
    <n v="260.42"/>
    <n v="14843.94"/>
    <s v="22%"/>
    <n v="3265.6668"/>
  </r>
  <r>
    <s v="ORD00522"/>
    <x v="424"/>
    <x v="517"/>
    <x v="2"/>
    <x v="195"/>
    <x v="8"/>
    <x v="2"/>
    <x v="2"/>
    <n v="80"/>
    <n v="119.77"/>
    <n v="9581.6"/>
    <s v="24%"/>
    <n v="2299.5839999999998"/>
  </r>
  <r>
    <s v="ORD00523"/>
    <x v="425"/>
    <x v="518"/>
    <x v="2"/>
    <x v="35"/>
    <x v="7"/>
    <x v="0"/>
    <x v="0"/>
    <n v="75"/>
    <n v="322.04000000000002"/>
    <n v="24153"/>
    <s v="24%"/>
    <n v="5796.7199999999993"/>
  </r>
  <r>
    <s v="ORD00524"/>
    <x v="426"/>
    <x v="519"/>
    <x v="2"/>
    <x v="82"/>
    <x v="5"/>
    <x v="2"/>
    <x v="0"/>
    <n v="50"/>
    <n v="442.13"/>
    <n v="22106.5"/>
    <s v="25%"/>
    <n v="5526.625"/>
  </r>
  <r>
    <s v="ORD00525"/>
    <x v="427"/>
    <x v="520"/>
    <x v="0"/>
    <x v="6"/>
    <x v="2"/>
    <x v="0"/>
    <x v="2"/>
    <n v="98"/>
    <n v="7.2"/>
    <n v="705.6"/>
    <s v="17%"/>
    <n v="119.95200000000001"/>
  </r>
  <r>
    <s v="ORD00526"/>
    <x v="428"/>
    <x v="521"/>
    <x v="0"/>
    <x v="212"/>
    <x v="9"/>
    <x v="1"/>
    <x v="2"/>
    <n v="89"/>
    <n v="290.79000000000002"/>
    <n v="25880.31"/>
    <s v="19%"/>
    <n v="4917.2589000000007"/>
  </r>
  <r>
    <s v="ORD00527"/>
    <x v="429"/>
    <x v="522"/>
    <x v="3"/>
    <x v="213"/>
    <x v="6"/>
    <x v="2"/>
    <x v="1"/>
    <n v="38"/>
    <n v="231.49"/>
    <n v="8796.6200000000008"/>
    <s v="19%"/>
    <n v="1671.3578000000002"/>
  </r>
  <r>
    <s v="ORD00528"/>
    <x v="430"/>
    <x v="523"/>
    <x v="3"/>
    <x v="106"/>
    <x v="2"/>
    <x v="0"/>
    <x v="2"/>
    <n v="74"/>
    <n v="483.13"/>
    <n v="35751.620000000003"/>
    <s v="20%"/>
    <n v="7150.3240000000005"/>
  </r>
  <r>
    <s v="ORD00529"/>
    <x v="329"/>
    <x v="524"/>
    <x v="1"/>
    <x v="202"/>
    <x v="2"/>
    <x v="0"/>
    <x v="0"/>
    <n v="95"/>
    <n v="199.31"/>
    <n v="18934.45"/>
    <s v="18%"/>
    <n v="3408.201"/>
  </r>
  <r>
    <s v="ORD00530"/>
    <x v="431"/>
    <x v="525"/>
    <x v="3"/>
    <x v="116"/>
    <x v="6"/>
    <x v="2"/>
    <x v="2"/>
    <n v="52"/>
    <n v="310.58999999999997"/>
    <n v="16150.679999999998"/>
    <s v="23%"/>
    <n v="3714.6563999999998"/>
  </r>
  <r>
    <s v="ORD00531"/>
    <x v="6"/>
    <x v="526"/>
    <x v="0"/>
    <x v="106"/>
    <x v="0"/>
    <x v="0"/>
    <x v="0"/>
    <n v="35"/>
    <n v="160.03"/>
    <n v="5601.05"/>
    <s v="19%"/>
    <n v="1064.1994999999999"/>
  </r>
  <r>
    <s v="ORD00532"/>
    <x v="311"/>
    <x v="527"/>
    <x v="0"/>
    <x v="214"/>
    <x v="5"/>
    <x v="2"/>
    <x v="0"/>
    <n v="70"/>
    <n v="189.79"/>
    <n v="13285.3"/>
    <s v="15%"/>
    <n v="1992.7949999999998"/>
  </r>
  <r>
    <s v="ORD00533"/>
    <x v="432"/>
    <x v="528"/>
    <x v="2"/>
    <x v="0"/>
    <x v="2"/>
    <x v="0"/>
    <x v="1"/>
    <n v="53"/>
    <n v="300.23"/>
    <n v="15912.19"/>
    <s v="23%"/>
    <n v="3659.8037000000004"/>
  </r>
  <r>
    <s v="ORD00534"/>
    <x v="433"/>
    <x v="529"/>
    <x v="0"/>
    <x v="101"/>
    <x v="11"/>
    <x v="2"/>
    <x v="1"/>
    <n v="100"/>
    <n v="319.57"/>
    <n v="31957"/>
    <s v="21%"/>
    <n v="6710.9699999999993"/>
  </r>
  <r>
    <s v="ORD00535"/>
    <x v="434"/>
    <x v="530"/>
    <x v="0"/>
    <x v="15"/>
    <x v="7"/>
    <x v="0"/>
    <x v="0"/>
    <n v="47"/>
    <n v="147.97"/>
    <n v="6954.59"/>
    <s v="22%"/>
    <n v="1530.0098"/>
  </r>
  <r>
    <s v="ORD00536"/>
    <x v="435"/>
    <x v="531"/>
    <x v="3"/>
    <x v="182"/>
    <x v="8"/>
    <x v="2"/>
    <x v="2"/>
    <n v="69"/>
    <n v="31.54"/>
    <n v="2176.2599999999998"/>
    <s v="22%"/>
    <n v="478.77719999999994"/>
  </r>
  <r>
    <s v="ORD00537"/>
    <x v="316"/>
    <x v="532"/>
    <x v="2"/>
    <x v="215"/>
    <x v="4"/>
    <x v="1"/>
    <x v="1"/>
    <n v="84"/>
    <n v="101.59"/>
    <n v="8533.56"/>
    <s v="22%"/>
    <n v="1877.3832"/>
  </r>
  <r>
    <s v="ORD00538"/>
    <x v="436"/>
    <x v="533"/>
    <x v="2"/>
    <x v="98"/>
    <x v="2"/>
    <x v="0"/>
    <x v="2"/>
    <n v="44"/>
    <n v="343.92"/>
    <n v="15132.480000000001"/>
    <s v="25%"/>
    <n v="3783.1200000000003"/>
  </r>
  <r>
    <s v="ORD00539"/>
    <x v="299"/>
    <x v="534"/>
    <x v="1"/>
    <x v="113"/>
    <x v="2"/>
    <x v="0"/>
    <x v="2"/>
    <n v="43"/>
    <n v="87.79"/>
    <n v="3774.9700000000003"/>
    <s v="15%"/>
    <n v="566.24549999999999"/>
  </r>
  <r>
    <s v="ORD00540"/>
    <x v="229"/>
    <x v="535"/>
    <x v="3"/>
    <x v="11"/>
    <x v="9"/>
    <x v="1"/>
    <x v="1"/>
    <n v="48"/>
    <n v="141.05000000000001"/>
    <n v="6770.4000000000005"/>
    <s v="16%"/>
    <n v="1083.2640000000001"/>
  </r>
  <r>
    <s v="ORD00541"/>
    <x v="316"/>
    <x v="536"/>
    <x v="2"/>
    <x v="183"/>
    <x v="4"/>
    <x v="1"/>
    <x v="1"/>
    <n v="40"/>
    <n v="372.55"/>
    <n v="14902"/>
    <s v="23%"/>
    <n v="3427.46"/>
  </r>
  <r>
    <s v="ORD00542"/>
    <x v="228"/>
    <x v="537"/>
    <x v="3"/>
    <x v="216"/>
    <x v="0"/>
    <x v="0"/>
    <x v="0"/>
    <n v="72"/>
    <n v="61.53"/>
    <n v="4430.16"/>
    <s v="21%"/>
    <n v="930.33359999999993"/>
  </r>
  <r>
    <s v="ORD00543"/>
    <x v="346"/>
    <x v="538"/>
    <x v="2"/>
    <x v="163"/>
    <x v="0"/>
    <x v="0"/>
    <x v="1"/>
    <n v="42"/>
    <n v="275.44"/>
    <n v="11568.48"/>
    <s v="24%"/>
    <n v="2776.4351999999999"/>
  </r>
  <r>
    <s v="ORD00544"/>
    <x v="222"/>
    <x v="539"/>
    <x v="1"/>
    <x v="191"/>
    <x v="1"/>
    <x v="1"/>
    <x v="2"/>
    <n v="84"/>
    <n v="438.03"/>
    <n v="36794.519999999997"/>
    <s v="17%"/>
    <n v="6255.0684000000001"/>
  </r>
  <r>
    <s v="ORD00545"/>
    <x v="437"/>
    <x v="540"/>
    <x v="1"/>
    <x v="28"/>
    <x v="6"/>
    <x v="2"/>
    <x v="1"/>
    <n v="63"/>
    <n v="431.79"/>
    <n v="27202.77"/>
    <s v="16%"/>
    <n v="4352.4431999999997"/>
  </r>
  <r>
    <s v="ORD00546"/>
    <x v="437"/>
    <x v="541"/>
    <x v="3"/>
    <x v="84"/>
    <x v="5"/>
    <x v="2"/>
    <x v="0"/>
    <n v="62"/>
    <n v="108.89"/>
    <n v="6751.18"/>
    <s v="23%"/>
    <n v="1552.7714000000001"/>
  </r>
  <r>
    <s v="ORD00547"/>
    <x v="124"/>
    <x v="542"/>
    <x v="0"/>
    <x v="12"/>
    <x v="2"/>
    <x v="0"/>
    <x v="0"/>
    <n v="34"/>
    <n v="309.99"/>
    <n v="10539.66"/>
    <s v="22%"/>
    <n v="2318.7251999999999"/>
  </r>
  <r>
    <s v="ORD00548"/>
    <x v="438"/>
    <x v="543"/>
    <x v="3"/>
    <x v="158"/>
    <x v="3"/>
    <x v="1"/>
    <x v="0"/>
    <n v="64"/>
    <n v="178.65"/>
    <n v="11433.6"/>
    <s v="17%"/>
    <n v="1943.7120000000002"/>
  </r>
  <r>
    <s v="ORD00549"/>
    <x v="439"/>
    <x v="544"/>
    <x v="3"/>
    <x v="96"/>
    <x v="7"/>
    <x v="0"/>
    <x v="2"/>
    <n v="42"/>
    <n v="489.61"/>
    <n v="20563.62"/>
    <s v="16%"/>
    <n v="3290.1792"/>
  </r>
  <r>
    <s v="ORD00550"/>
    <x v="33"/>
    <x v="545"/>
    <x v="1"/>
    <x v="55"/>
    <x v="6"/>
    <x v="2"/>
    <x v="0"/>
    <n v="58"/>
    <n v="492.82"/>
    <n v="28583.56"/>
    <s v="21%"/>
    <n v="6002.5475999999999"/>
  </r>
  <r>
    <s v="ORD00551"/>
    <x v="21"/>
    <x v="546"/>
    <x v="0"/>
    <x v="217"/>
    <x v="4"/>
    <x v="1"/>
    <x v="1"/>
    <n v="31"/>
    <n v="496.28"/>
    <n v="15384.679999999998"/>
    <s v="25%"/>
    <n v="3846.1699999999996"/>
  </r>
  <r>
    <s v="ORD00552"/>
    <x v="162"/>
    <x v="547"/>
    <x v="3"/>
    <x v="160"/>
    <x v="7"/>
    <x v="0"/>
    <x v="1"/>
    <n v="72"/>
    <n v="77.39"/>
    <n v="5572.08"/>
    <s v="16%"/>
    <n v="891.53279999999995"/>
  </r>
  <r>
    <s v="ORD00553"/>
    <x v="440"/>
    <x v="11"/>
    <x v="3"/>
    <x v="195"/>
    <x v="4"/>
    <x v="1"/>
    <x v="2"/>
    <n v="32"/>
    <n v="75.37"/>
    <n v="2411.84"/>
    <s v="24%"/>
    <n v="578.84159999999997"/>
  </r>
  <r>
    <s v="ORD00554"/>
    <x v="441"/>
    <x v="548"/>
    <x v="1"/>
    <x v="171"/>
    <x v="2"/>
    <x v="0"/>
    <x v="1"/>
    <n v="42"/>
    <n v="228.74"/>
    <n v="9607.08"/>
    <s v="18%"/>
    <n v="1729.2744"/>
  </r>
  <r>
    <s v="ORD00555"/>
    <x v="124"/>
    <x v="549"/>
    <x v="2"/>
    <x v="108"/>
    <x v="6"/>
    <x v="2"/>
    <x v="0"/>
    <n v="71"/>
    <n v="230.07"/>
    <n v="16334.97"/>
    <s v="21%"/>
    <n v="3430.3436999999999"/>
  </r>
  <r>
    <s v="ORD00556"/>
    <x v="442"/>
    <x v="550"/>
    <x v="2"/>
    <x v="72"/>
    <x v="5"/>
    <x v="2"/>
    <x v="1"/>
    <n v="68"/>
    <n v="366.81"/>
    <n v="24943.08"/>
    <s v="24%"/>
    <n v="5986.3392000000003"/>
  </r>
  <r>
    <s v="ORD00557"/>
    <x v="1"/>
    <x v="551"/>
    <x v="2"/>
    <x v="218"/>
    <x v="10"/>
    <x v="0"/>
    <x v="0"/>
    <n v="62"/>
    <n v="398.86"/>
    <n v="24729.32"/>
    <s v="21%"/>
    <n v="5193.1571999999996"/>
  </r>
  <r>
    <s v="ORD00558"/>
    <x v="443"/>
    <x v="552"/>
    <x v="3"/>
    <x v="138"/>
    <x v="4"/>
    <x v="1"/>
    <x v="0"/>
    <n v="46"/>
    <n v="249.88"/>
    <n v="11494.48"/>
    <s v="15%"/>
    <n v="1724.1719999999998"/>
  </r>
  <r>
    <s v="ORD00559"/>
    <x v="444"/>
    <x v="553"/>
    <x v="2"/>
    <x v="107"/>
    <x v="6"/>
    <x v="2"/>
    <x v="1"/>
    <n v="97"/>
    <n v="291.08"/>
    <n v="28234.76"/>
    <s v="21%"/>
    <n v="5929.2995999999994"/>
  </r>
  <r>
    <s v="ORD00560"/>
    <x v="445"/>
    <x v="554"/>
    <x v="2"/>
    <x v="0"/>
    <x v="5"/>
    <x v="2"/>
    <x v="0"/>
    <n v="62"/>
    <n v="54.29"/>
    <n v="3365.98"/>
    <s v="24%"/>
    <n v="807.83519999999999"/>
  </r>
  <r>
    <s v="ORD00561"/>
    <x v="446"/>
    <x v="555"/>
    <x v="1"/>
    <x v="49"/>
    <x v="3"/>
    <x v="1"/>
    <x v="2"/>
    <n v="58"/>
    <n v="223.44"/>
    <n v="12959.52"/>
    <s v="19%"/>
    <n v="2462.3088000000002"/>
  </r>
  <r>
    <s v="ORD00562"/>
    <x v="447"/>
    <x v="556"/>
    <x v="3"/>
    <x v="51"/>
    <x v="11"/>
    <x v="2"/>
    <x v="2"/>
    <n v="49"/>
    <n v="441.66"/>
    <n v="21641.34"/>
    <s v="22%"/>
    <n v="4761.0947999999999"/>
  </r>
  <r>
    <s v="ORD00563"/>
    <x v="448"/>
    <x v="557"/>
    <x v="3"/>
    <x v="3"/>
    <x v="9"/>
    <x v="1"/>
    <x v="1"/>
    <n v="42"/>
    <n v="329.02"/>
    <n v="13818.84"/>
    <s v="21%"/>
    <n v="2901.9564"/>
  </r>
  <r>
    <s v="ORD00564"/>
    <x v="267"/>
    <x v="558"/>
    <x v="3"/>
    <x v="219"/>
    <x v="9"/>
    <x v="1"/>
    <x v="2"/>
    <n v="47"/>
    <n v="30.63"/>
    <n v="1439.61"/>
    <s v="18%"/>
    <n v="259.12979999999999"/>
  </r>
  <r>
    <s v="ORD00565"/>
    <x v="449"/>
    <x v="559"/>
    <x v="1"/>
    <x v="44"/>
    <x v="7"/>
    <x v="0"/>
    <x v="0"/>
    <n v="77"/>
    <n v="329.47"/>
    <n v="25369.190000000002"/>
    <s v="22%"/>
    <n v="5581.2218000000003"/>
  </r>
  <r>
    <s v="ORD00566"/>
    <x v="450"/>
    <x v="560"/>
    <x v="0"/>
    <x v="53"/>
    <x v="1"/>
    <x v="1"/>
    <x v="1"/>
    <n v="57"/>
    <n v="43.58"/>
    <n v="2484.06"/>
    <s v="18%"/>
    <n v="447.13079999999997"/>
  </r>
  <r>
    <s v="ORD00567"/>
    <x v="166"/>
    <x v="561"/>
    <x v="3"/>
    <x v="159"/>
    <x v="2"/>
    <x v="0"/>
    <x v="1"/>
    <n v="47"/>
    <n v="8.99"/>
    <n v="422.53000000000003"/>
    <s v="21%"/>
    <n v="88.731300000000005"/>
  </r>
  <r>
    <s v="ORD00568"/>
    <x v="47"/>
    <x v="562"/>
    <x v="0"/>
    <x v="220"/>
    <x v="4"/>
    <x v="1"/>
    <x v="1"/>
    <n v="88"/>
    <n v="241.46"/>
    <n v="21248.48"/>
    <s v="23%"/>
    <n v="4887.1504000000004"/>
  </r>
  <r>
    <s v="ORD00569"/>
    <x v="451"/>
    <x v="563"/>
    <x v="3"/>
    <x v="136"/>
    <x v="5"/>
    <x v="2"/>
    <x v="0"/>
    <n v="34"/>
    <n v="56.08"/>
    <n v="1906.72"/>
    <s v="18%"/>
    <n v="343.20959999999997"/>
  </r>
  <r>
    <s v="ORD00570"/>
    <x v="199"/>
    <x v="564"/>
    <x v="0"/>
    <x v="92"/>
    <x v="11"/>
    <x v="2"/>
    <x v="2"/>
    <n v="66"/>
    <n v="387.86"/>
    <n v="25598.760000000002"/>
    <s v="25%"/>
    <n v="6399.6900000000005"/>
  </r>
  <r>
    <s v="ORD00571"/>
    <x v="232"/>
    <x v="565"/>
    <x v="1"/>
    <x v="8"/>
    <x v="7"/>
    <x v="0"/>
    <x v="1"/>
    <n v="49"/>
    <n v="267.60000000000002"/>
    <n v="13112.400000000001"/>
    <s v="16%"/>
    <n v="2097.9840000000004"/>
  </r>
  <r>
    <s v="ORD00572"/>
    <x v="452"/>
    <x v="566"/>
    <x v="0"/>
    <x v="191"/>
    <x v="7"/>
    <x v="0"/>
    <x v="0"/>
    <n v="98"/>
    <n v="178.84"/>
    <n v="17526.32"/>
    <s v="18%"/>
    <n v="3154.7375999999999"/>
  </r>
  <r>
    <s v="ORD00573"/>
    <x v="453"/>
    <x v="567"/>
    <x v="2"/>
    <x v="115"/>
    <x v="7"/>
    <x v="0"/>
    <x v="0"/>
    <n v="66"/>
    <n v="309.95999999999998"/>
    <n v="20457.359999999997"/>
    <s v="21%"/>
    <n v="4296.0455999999995"/>
  </r>
  <r>
    <s v="ORD00574"/>
    <x v="454"/>
    <x v="568"/>
    <x v="1"/>
    <x v="132"/>
    <x v="3"/>
    <x v="1"/>
    <x v="1"/>
    <n v="98"/>
    <n v="74.31"/>
    <n v="7282.38"/>
    <s v="18%"/>
    <n v="1310.8283999999999"/>
  </r>
  <r>
    <s v="ORD00575"/>
    <x v="455"/>
    <x v="569"/>
    <x v="3"/>
    <x v="221"/>
    <x v="2"/>
    <x v="0"/>
    <x v="1"/>
    <n v="95"/>
    <n v="481.81"/>
    <n v="45771.95"/>
    <s v="25%"/>
    <n v="11442.987499999999"/>
  </r>
  <r>
    <s v="ORD00576"/>
    <x v="455"/>
    <x v="570"/>
    <x v="0"/>
    <x v="65"/>
    <x v="1"/>
    <x v="1"/>
    <x v="1"/>
    <n v="57"/>
    <n v="324.08999999999997"/>
    <n v="18473.129999999997"/>
    <s v="25%"/>
    <n v="4618.2824999999993"/>
  </r>
  <r>
    <s v="ORD00577"/>
    <x v="456"/>
    <x v="571"/>
    <x v="3"/>
    <x v="221"/>
    <x v="10"/>
    <x v="0"/>
    <x v="1"/>
    <n v="31"/>
    <n v="424.71"/>
    <n v="13166.01"/>
    <s v="17%"/>
    <n v="2238.2217000000001"/>
  </r>
  <r>
    <s v="ORD00578"/>
    <x v="355"/>
    <x v="572"/>
    <x v="1"/>
    <x v="153"/>
    <x v="1"/>
    <x v="1"/>
    <x v="2"/>
    <n v="83"/>
    <n v="151.29"/>
    <n v="12557.07"/>
    <s v="19%"/>
    <n v="2385.8433"/>
  </r>
  <r>
    <s v="ORD00579"/>
    <x v="22"/>
    <x v="573"/>
    <x v="2"/>
    <x v="211"/>
    <x v="4"/>
    <x v="1"/>
    <x v="1"/>
    <n v="60"/>
    <n v="60.81"/>
    <n v="3648.6000000000004"/>
    <s v="23%"/>
    <n v="839.17800000000011"/>
  </r>
  <r>
    <s v="ORD00580"/>
    <x v="457"/>
    <x v="574"/>
    <x v="1"/>
    <x v="9"/>
    <x v="0"/>
    <x v="0"/>
    <x v="0"/>
    <n v="30"/>
    <n v="444.92"/>
    <n v="13347.6"/>
    <s v="20%"/>
    <n v="2669.5200000000004"/>
  </r>
  <r>
    <s v="ORD00581"/>
    <x v="353"/>
    <x v="575"/>
    <x v="2"/>
    <x v="7"/>
    <x v="6"/>
    <x v="2"/>
    <x v="0"/>
    <n v="91"/>
    <n v="196.48"/>
    <n v="17879.68"/>
    <s v="25%"/>
    <n v="4469.92"/>
  </r>
  <r>
    <s v="ORD00582"/>
    <x v="458"/>
    <x v="576"/>
    <x v="1"/>
    <x v="39"/>
    <x v="11"/>
    <x v="2"/>
    <x v="2"/>
    <n v="63"/>
    <n v="477.45"/>
    <n v="30079.35"/>
    <s v="16%"/>
    <n v="4812.6959999999999"/>
  </r>
  <r>
    <s v="ORD00583"/>
    <x v="459"/>
    <x v="577"/>
    <x v="1"/>
    <x v="177"/>
    <x v="3"/>
    <x v="1"/>
    <x v="0"/>
    <n v="76"/>
    <n v="134.78"/>
    <n v="10243.280000000001"/>
    <s v="17%"/>
    <n v="1741.3576000000003"/>
  </r>
  <r>
    <s v="ORD00584"/>
    <x v="460"/>
    <x v="578"/>
    <x v="2"/>
    <x v="196"/>
    <x v="4"/>
    <x v="1"/>
    <x v="0"/>
    <n v="76"/>
    <n v="146.81"/>
    <n v="11157.56"/>
    <s v="16%"/>
    <n v="1785.2095999999999"/>
  </r>
  <r>
    <s v="ORD00585"/>
    <x v="195"/>
    <x v="579"/>
    <x v="0"/>
    <x v="1"/>
    <x v="8"/>
    <x v="2"/>
    <x v="2"/>
    <n v="96"/>
    <n v="322.07"/>
    <n v="30918.720000000001"/>
    <s v="23%"/>
    <n v="7111.3056000000006"/>
  </r>
  <r>
    <s v="ORD00586"/>
    <x v="406"/>
    <x v="580"/>
    <x v="0"/>
    <x v="222"/>
    <x v="5"/>
    <x v="2"/>
    <x v="0"/>
    <n v="86"/>
    <n v="44.12"/>
    <n v="3794.3199999999997"/>
    <s v="22%"/>
    <n v="834.7503999999999"/>
  </r>
  <r>
    <s v="ORD00587"/>
    <x v="461"/>
    <x v="581"/>
    <x v="1"/>
    <x v="21"/>
    <x v="9"/>
    <x v="1"/>
    <x v="1"/>
    <n v="100"/>
    <n v="295.29000000000002"/>
    <n v="29529.000000000004"/>
    <s v="15%"/>
    <n v="4429.3500000000004"/>
  </r>
  <r>
    <s v="ORD00588"/>
    <x v="462"/>
    <x v="582"/>
    <x v="1"/>
    <x v="7"/>
    <x v="8"/>
    <x v="2"/>
    <x v="0"/>
    <n v="62"/>
    <n v="33.659999999999997"/>
    <n v="2086.9199999999996"/>
    <s v="16%"/>
    <n v="333.90719999999993"/>
  </r>
  <r>
    <s v="ORD00589"/>
    <x v="179"/>
    <x v="583"/>
    <x v="1"/>
    <x v="47"/>
    <x v="5"/>
    <x v="2"/>
    <x v="2"/>
    <n v="65"/>
    <n v="308.08999999999997"/>
    <n v="20025.849999999999"/>
    <s v="21%"/>
    <n v="4205.4285"/>
  </r>
  <r>
    <s v="ORD00590"/>
    <x v="463"/>
    <x v="584"/>
    <x v="0"/>
    <x v="80"/>
    <x v="11"/>
    <x v="2"/>
    <x v="2"/>
    <n v="72"/>
    <n v="11.27"/>
    <n v="811.43999999999994"/>
    <s v="19%"/>
    <n v="154.17359999999999"/>
  </r>
  <r>
    <s v="ORD00591"/>
    <x v="464"/>
    <x v="585"/>
    <x v="3"/>
    <x v="117"/>
    <x v="0"/>
    <x v="0"/>
    <x v="0"/>
    <n v="62"/>
    <n v="250.72"/>
    <n v="15544.64"/>
    <s v="19%"/>
    <n v="2953.4816000000001"/>
  </r>
  <r>
    <s v="ORD00592"/>
    <x v="465"/>
    <x v="586"/>
    <x v="3"/>
    <x v="112"/>
    <x v="10"/>
    <x v="0"/>
    <x v="1"/>
    <n v="64"/>
    <n v="189.08"/>
    <n v="12101.12"/>
    <s v="17%"/>
    <n v="2057.1904000000004"/>
  </r>
  <r>
    <s v="ORD00593"/>
    <x v="466"/>
    <x v="587"/>
    <x v="2"/>
    <x v="53"/>
    <x v="0"/>
    <x v="0"/>
    <x v="1"/>
    <n v="67"/>
    <n v="170.83"/>
    <n v="11445.61"/>
    <s v="21%"/>
    <n v="2403.5781000000002"/>
  </r>
  <r>
    <s v="ORD00594"/>
    <x v="281"/>
    <x v="588"/>
    <x v="1"/>
    <x v="36"/>
    <x v="5"/>
    <x v="2"/>
    <x v="0"/>
    <n v="78"/>
    <n v="357.6"/>
    <n v="27892.800000000003"/>
    <s v="23%"/>
    <n v="6415.344000000001"/>
  </r>
  <r>
    <s v="ORD00595"/>
    <x v="467"/>
    <x v="589"/>
    <x v="2"/>
    <x v="85"/>
    <x v="8"/>
    <x v="2"/>
    <x v="2"/>
    <n v="100"/>
    <n v="183.26"/>
    <n v="18326"/>
    <s v="24%"/>
    <n v="4398.24"/>
  </r>
  <r>
    <s v="ORD00596"/>
    <x v="456"/>
    <x v="590"/>
    <x v="1"/>
    <x v="218"/>
    <x v="7"/>
    <x v="0"/>
    <x v="1"/>
    <n v="40"/>
    <n v="82.87"/>
    <n v="3314.8"/>
    <s v="17%"/>
    <n v="563.51600000000008"/>
  </r>
  <r>
    <s v="ORD00597"/>
    <x v="468"/>
    <x v="591"/>
    <x v="1"/>
    <x v="174"/>
    <x v="0"/>
    <x v="0"/>
    <x v="0"/>
    <n v="74"/>
    <n v="371.69"/>
    <n v="27505.06"/>
    <s v="21%"/>
    <n v="5776.0626000000002"/>
  </r>
  <r>
    <s v="ORD00598"/>
    <x v="469"/>
    <x v="592"/>
    <x v="3"/>
    <x v="204"/>
    <x v="3"/>
    <x v="1"/>
    <x v="2"/>
    <n v="42"/>
    <n v="27.76"/>
    <n v="1165.92"/>
    <s v="19%"/>
    <n v="221.52480000000003"/>
  </r>
  <r>
    <s v="ORD00599"/>
    <x v="470"/>
    <x v="593"/>
    <x v="1"/>
    <x v="148"/>
    <x v="11"/>
    <x v="2"/>
    <x v="1"/>
    <n v="63"/>
    <n v="465.92"/>
    <n v="29352.960000000003"/>
    <s v="25%"/>
    <n v="7338.2400000000007"/>
  </r>
  <r>
    <s v="ORD00600"/>
    <x v="471"/>
    <x v="594"/>
    <x v="2"/>
    <x v="120"/>
    <x v="2"/>
    <x v="0"/>
    <x v="2"/>
    <n v="64"/>
    <n v="164.29"/>
    <n v="10514.56"/>
    <s v="17%"/>
    <n v="1787.4752000000001"/>
  </r>
  <r>
    <s v="ORD00601"/>
    <x v="472"/>
    <x v="595"/>
    <x v="3"/>
    <x v="64"/>
    <x v="10"/>
    <x v="0"/>
    <x v="1"/>
    <n v="59"/>
    <n v="413.87"/>
    <n v="24418.33"/>
    <s v="25%"/>
    <n v="6104.5825000000004"/>
  </r>
  <r>
    <s v="ORD00602"/>
    <x v="473"/>
    <x v="596"/>
    <x v="1"/>
    <x v="190"/>
    <x v="3"/>
    <x v="1"/>
    <x v="1"/>
    <n v="84"/>
    <n v="115.48"/>
    <n v="9700.32"/>
    <s v="18%"/>
    <n v="1746.0575999999999"/>
  </r>
  <r>
    <s v="ORD00603"/>
    <x v="474"/>
    <x v="597"/>
    <x v="3"/>
    <x v="223"/>
    <x v="5"/>
    <x v="2"/>
    <x v="1"/>
    <n v="56"/>
    <n v="433.69"/>
    <n v="24286.639999999999"/>
    <s v="15%"/>
    <n v="3642.9959999999996"/>
  </r>
  <r>
    <s v="ORD00604"/>
    <x v="475"/>
    <x v="598"/>
    <x v="3"/>
    <x v="9"/>
    <x v="5"/>
    <x v="2"/>
    <x v="1"/>
    <n v="98"/>
    <n v="231.09"/>
    <n v="22646.82"/>
    <s v="25%"/>
    <n v="5661.7049999999999"/>
  </r>
  <r>
    <s v="ORD00605"/>
    <x v="437"/>
    <x v="599"/>
    <x v="0"/>
    <x v="73"/>
    <x v="9"/>
    <x v="1"/>
    <x v="1"/>
    <n v="89"/>
    <n v="393.33"/>
    <n v="35006.369999999995"/>
    <s v="24%"/>
    <n v="8401.5287999999982"/>
  </r>
  <r>
    <s v="ORD00606"/>
    <x v="398"/>
    <x v="600"/>
    <x v="0"/>
    <x v="67"/>
    <x v="6"/>
    <x v="2"/>
    <x v="2"/>
    <n v="87"/>
    <n v="486.07"/>
    <n v="42288.09"/>
    <s v="18%"/>
    <n v="7611.8561999999993"/>
  </r>
  <r>
    <s v="ORD00607"/>
    <x v="104"/>
    <x v="601"/>
    <x v="2"/>
    <x v="143"/>
    <x v="7"/>
    <x v="0"/>
    <x v="2"/>
    <n v="87"/>
    <n v="8.16"/>
    <n v="709.92"/>
    <s v="16%"/>
    <n v="113.5872"/>
  </r>
  <r>
    <s v="ORD00608"/>
    <x v="476"/>
    <x v="602"/>
    <x v="1"/>
    <x v="44"/>
    <x v="1"/>
    <x v="1"/>
    <x v="2"/>
    <n v="49"/>
    <n v="176.48"/>
    <n v="8647.5199999999986"/>
    <s v="22%"/>
    <n v="1902.4543999999996"/>
  </r>
  <r>
    <s v="ORD00609"/>
    <x v="438"/>
    <x v="603"/>
    <x v="3"/>
    <x v="83"/>
    <x v="5"/>
    <x v="2"/>
    <x v="2"/>
    <n v="53"/>
    <n v="425.26"/>
    <n v="22538.78"/>
    <s v="20%"/>
    <n v="4507.7560000000003"/>
  </r>
  <r>
    <s v="ORD00610"/>
    <x v="277"/>
    <x v="604"/>
    <x v="2"/>
    <x v="159"/>
    <x v="1"/>
    <x v="1"/>
    <x v="1"/>
    <n v="78"/>
    <n v="491.64"/>
    <n v="38347.919999999998"/>
    <s v="21%"/>
    <n v="8053.0631999999996"/>
  </r>
  <r>
    <s v="ORD00611"/>
    <x v="180"/>
    <x v="605"/>
    <x v="1"/>
    <x v="188"/>
    <x v="5"/>
    <x v="2"/>
    <x v="0"/>
    <n v="80"/>
    <n v="357.27"/>
    <n v="28581.599999999999"/>
    <s v="24%"/>
    <n v="6859.5839999999998"/>
  </r>
  <r>
    <s v="ORD00612"/>
    <x v="477"/>
    <x v="606"/>
    <x v="3"/>
    <x v="50"/>
    <x v="1"/>
    <x v="1"/>
    <x v="2"/>
    <n v="41"/>
    <n v="209.46"/>
    <n v="8587.86"/>
    <s v="18%"/>
    <n v="1545.8148000000001"/>
  </r>
  <r>
    <s v="ORD00613"/>
    <x v="57"/>
    <x v="607"/>
    <x v="0"/>
    <x v="55"/>
    <x v="5"/>
    <x v="2"/>
    <x v="2"/>
    <n v="57"/>
    <n v="52.31"/>
    <n v="2981.67"/>
    <s v="17%"/>
    <n v="506.88390000000004"/>
  </r>
  <r>
    <s v="ORD00614"/>
    <x v="478"/>
    <x v="608"/>
    <x v="1"/>
    <x v="118"/>
    <x v="2"/>
    <x v="0"/>
    <x v="2"/>
    <n v="39"/>
    <n v="297.99"/>
    <n v="11621.61"/>
    <s v="24%"/>
    <n v="2789.1864"/>
  </r>
  <r>
    <s v="ORD00615"/>
    <x v="262"/>
    <x v="609"/>
    <x v="3"/>
    <x v="12"/>
    <x v="11"/>
    <x v="2"/>
    <x v="1"/>
    <n v="88"/>
    <n v="149.38"/>
    <n v="13145.439999999999"/>
    <s v="24%"/>
    <n v="3154.9055999999996"/>
  </r>
  <r>
    <s v="ORD00616"/>
    <x v="479"/>
    <x v="610"/>
    <x v="0"/>
    <x v="53"/>
    <x v="6"/>
    <x v="2"/>
    <x v="1"/>
    <n v="68"/>
    <n v="229.12"/>
    <n v="15580.16"/>
    <s v="17%"/>
    <n v="2648.6272000000004"/>
  </r>
  <r>
    <s v="ORD00617"/>
    <x v="296"/>
    <x v="611"/>
    <x v="1"/>
    <x v="43"/>
    <x v="1"/>
    <x v="1"/>
    <x v="0"/>
    <n v="88"/>
    <n v="391.07"/>
    <n v="34414.159999999996"/>
    <s v="16%"/>
    <n v="5506.2655999999997"/>
  </r>
  <r>
    <s v="ORD00618"/>
    <x v="480"/>
    <x v="612"/>
    <x v="3"/>
    <x v="224"/>
    <x v="3"/>
    <x v="1"/>
    <x v="0"/>
    <n v="30"/>
    <n v="227.54"/>
    <n v="6826.2"/>
    <s v="25%"/>
    <n v="1706.55"/>
  </r>
  <r>
    <s v="ORD00619"/>
    <x v="481"/>
    <x v="613"/>
    <x v="0"/>
    <x v="146"/>
    <x v="5"/>
    <x v="2"/>
    <x v="1"/>
    <n v="72"/>
    <n v="182.35"/>
    <n v="13129.199999999999"/>
    <s v="25%"/>
    <n v="3282.2999999999997"/>
  </r>
  <r>
    <s v="ORD00620"/>
    <x v="482"/>
    <x v="614"/>
    <x v="1"/>
    <x v="33"/>
    <x v="6"/>
    <x v="2"/>
    <x v="2"/>
    <n v="35"/>
    <n v="136.18"/>
    <n v="4766.3"/>
    <s v="25%"/>
    <n v="1191.575"/>
  </r>
  <r>
    <s v="ORD00621"/>
    <x v="6"/>
    <x v="615"/>
    <x v="1"/>
    <x v="31"/>
    <x v="1"/>
    <x v="1"/>
    <x v="2"/>
    <n v="91"/>
    <n v="414.06"/>
    <n v="37679.46"/>
    <s v="24%"/>
    <n v="9043.0703999999987"/>
  </r>
  <r>
    <s v="ORD00622"/>
    <x v="483"/>
    <x v="616"/>
    <x v="0"/>
    <x v="225"/>
    <x v="9"/>
    <x v="1"/>
    <x v="0"/>
    <n v="72"/>
    <n v="50.15"/>
    <n v="3610.7999999999997"/>
    <s v="23%"/>
    <n v="830.48399999999992"/>
  </r>
  <r>
    <s v="ORD00623"/>
    <x v="484"/>
    <x v="617"/>
    <x v="3"/>
    <x v="127"/>
    <x v="8"/>
    <x v="2"/>
    <x v="2"/>
    <n v="73"/>
    <n v="29.23"/>
    <n v="2133.79"/>
    <s v="20%"/>
    <n v="426.75800000000004"/>
  </r>
  <r>
    <s v="ORD00624"/>
    <x v="485"/>
    <x v="618"/>
    <x v="2"/>
    <x v="1"/>
    <x v="11"/>
    <x v="2"/>
    <x v="0"/>
    <n v="57"/>
    <n v="476.29"/>
    <n v="27148.530000000002"/>
    <s v="25%"/>
    <n v="6787.1325000000006"/>
  </r>
  <r>
    <s v="ORD00625"/>
    <x v="486"/>
    <x v="619"/>
    <x v="0"/>
    <x v="178"/>
    <x v="7"/>
    <x v="0"/>
    <x v="2"/>
    <n v="44"/>
    <n v="233.71"/>
    <n v="10283.24"/>
    <s v="22%"/>
    <n v="2262.3128000000002"/>
  </r>
  <r>
    <s v="ORD00626"/>
    <x v="224"/>
    <x v="620"/>
    <x v="0"/>
    <x v="187"/>
    <x v="3"/>
    <x v="1"/>
    <x v="1"/>
    <n v="76"/>
    <n v="416.03"/>
    <n v="31618.28"/>
    <s v="15%"/>
    <n v="4742.7419999999993"/>
  </r>
  <r>
    <s v="ORD00627"/>
    <x v="487"/>
    <x v="621"/>
    <x v="1"/>
    <x v="163"/>
    <x v="1"/>
    <x v="1"/>
    <x v="0"/>
    <n v="59"/>
    <n v="189.26"/>
    <n v="11166.34"/>
    <s v="24%"/>
    <n v="2679.9216000000001"/>
  </r>
  <r>
    <s v="ORD00628"/>
    <x v="488"/>
    <x v="622"/>
    <x v="1"/>
    <x v="88"/>
    <x v="10"/>
    <x v="0"/>
    <x v="0"/>
    <n v="76"/>
    <n v="15.79"/>
    <n v="1200.04"/>
    <s v="15%"/>
    <n v="180.006"/>
  </r>
  <r>
    <s v="ORD00629"/>
    <x v="489"/>
    <x v="623"/>
    <x v="3"/>
    <x v="107"/>
    <x v="4"/>
    <x v="1"/>
    <x v="2"/>
    <n v="32"/>
    <n v="50.53"/>
    <n v="1616.96"/>
    <s v="18%"/>
    <n v="291.05279999999999"/>
  </r>
  <r>
    <s v="ORD00630"/>
    <x v="490"/>
    <x v="624"/>
    <x v="2"/>
    <x v="70"/>
    <x v="3"/>
    <x v="1"/>
    <x v="2"/>
    <n v="38"/>
    <n v="30.07"/>
    <n v="1142.6600000000001"/>
    <s v="18%"/>
    <n v="205.6788"/>
  </r>
  <r>
    <s v="ORD00631"/>
    <x v="491"/>
    <x v="625"/>
    <x v="2"/>
    <x v="190"/>
    <x v="2"/>
    <x v="0"/>
    <x v="1"/>
    <n v="72"/>
    <n v="19.59"/>
    <n v="1410.48"/>
    <s v="23%"/>
    <n v="324.41040000000004"/>
  </r>
  <r>
    <s v="ORD00632"/>
    <x v="492"/>
    <x v="626"/>
    <x v="3"/>
    <x v="0"/>
    <x v="9"/>
    <x v="1"/>
    <x v="1"/>
    <n v="70"/>
    <n v="454.61"/>
    <n v="31822.7"/>
    <s v="18%"/>
    <n v="5728.0860000000002"/>
  </r>
  <r>
    <s v="ORD00633"/>
    <x v="493"/>
    <x v="627"/>
    <x v="0"/>
    <x v="211"/>
    <x v="8"/>
    <x v="2"/>
    <x v="2"/>
    <n v="59"/>
    <n v="22.15"/>
    <n v="1306.8499999999999"/>
    <s v="21%"/>
    <n v="274.43849999999998"/>
  </r>
  <r>
    <s v="ORD00634"/>
    <x v="494"/>
    <x v="628"/>
    <x v="2"/>
    <x v="44"/>
    <x v="10"/>
    <x v="0"/>
    <x v="0"/>
    <n v="99"/>
    <n v="208.94"/>
    <n v="20685.060000000001"/>
    <s v="18%"/>
    <n v="3723.3108000000002"/>
  </r>
  <r>
    <s v="ORD00635"/>
    <x v="279"/>
    <x v="629"/>
    <x v="2"/>
    <x v="226"/>
    <x v="3"/>
    <x v="1"/>
    <x v="2"/>
    <n v="52"/>
    <n v="194.59"/>
    <n v="10118.68"/>
    <s v="20%"/>
    <n v="2023.7360000000001"/>
  </r>
  <r>
    <s v="ORD00636"/>
    <x v="495"/>
    <x v="630"/>
    <x v="2"/>
    <x v="227"/>
    <x v="1"/>
    <x v="1"/>
    <x v="2"/>
    <n v="45"/>
    <n v="398.45"/>
    <n v="17930.25"/>
    <s v="15%"/>
    <n v="2689.5374999999999"/>
  </r>
  <r>
    <s v="ORD00637"/>
    <x v="48"/>
    <x v="631"/>
    <x v="2"/>
    <x v="125"/>
    <x v="10"/>
    <x v="0"/>
    <x v="0"/>
    <n v="83"/>
    <n v="274.54000000000002"/>
    <n v="22786.820000000003"/>
    <s v="16%"/>
    <n v="3645.8912000000005"/>
  </r>
  <r>
    <s v="ORD00638"/>
    <x v="171"/>
    <x v="632"/>
    <x v="1"/>
    <x v="228"/>
    <x v="6"/>
    <x v="2"/>
    <x v="2"/>
    <n v="42"/>
    <n v="138.87"/>
    <n v="5832.54"/>
    <s v="22%"/>
    <n v="1283.1587999999999"/>
  </r>
  <r>
    <s v="ORD00639"/>
    <x v="496"/>
    <x v="633"/>
    <x v="3"/>
    <x v="60"/>
    <x v="11"/>
    <x v="2"/>
    <x v="0"/>
    <n v="45"/>
    <n v="448.4"/>
    <n v="20178"/>
    <s v="19%"/>
    <n v="3833.82"/>
  </r>
  <r>
    <s v="ORD00640"/>
    <x v="497"/>
    <x v="634"/>
    <x v="0"/>
    <x v="223"/>
    <x v="4"/>
    <x v="1"/>
    <x v="0"/>
    <n v="38"/>
    <n v="181.93"/>
    <n v="6913.34"/>
    <s v="23%"/>
    <n v="1590.0682000000002"/>
  </r>
  <r>
    <s v="ORD00641"/>
    <x v="498"/>
    <x v="635"/>
    <x v="3"/>
    <x v="229"/>
    <x v="3"/>
    <x v="1"/>
    <x v="1"/>
    <n v="51"/>
    <n v="330.15"/>
    <n v="16837.649999999998"/>
    <s v="21%"/>
    <n v="3535.9064999999996"/>
  </r>
  <r>
    <s v="ORD00642"/>
    <x v="499"/>
    <x v="636"/>
    <x v="2"/>
    <x v="5"/>
    <x v="0"/>
    <x v="0"/>
    <x v="2"/>
    <n v="74"/>
    <n v="289.97000000000003"/>
    <n v="21457.780000000002"/>
    <s v="23%"/>
    <n v="4935.2894000000006"/>
  </r>
  <r>
    <s v="ORD00643"/>
    <x v="500"/>
    <x v="637"/>
    <x v="3"/>
    <x v="126"/>
    <x v="11"/>
    <x v="2"/>
    <x v="0"/>
    <n v="73"/>
    <n v="122.09"/>
    <n v="8912.57"/>
    <s v="24%"/>
    <n v="2139.0167999999999"/>
  </r>
  <r>
    <s v="ORD00644"/>
    <x v="501"/>
    <x v="638"/>
    <x v="3"/>
    <x v="16"/>
    <x v="10"/>
    <x v="0"/>
    <x v="0"/>
    <n v="46"/>
    <n v="18.96"/>
    <n v="872.16000000000008"/>
    <s v="15%"/>
    <n v="130.82400000000001"/>
  </r>
  <r>
    <s v="ORD00645"/>
    <x v="502"/>
    <x v="639"/>
    <x v="2"/>
    <x v="31"/>
    <x v="7"/>
    <x v="0"/>
    <x v="1"/>
    <n v="66"/>
    <n v="474.44"/>
    <n v="31313.040000000001"/>
    <s v="21%"/>
    <n v="6575.7384000000002"/>
  </r>
  <r>
    <s v="ORD00646"/>
    <x v="503"/>
    <x v="640"/>
    <x v="1"/>
    <x v="152"/>
    <x v="10"/>
    <x v="0"/>
    <x v="0"/>
    <n v="54"/>
    <n v="247.77"/>
    <n v="13379.58"/>
    <s v="23%"/>
    <n v="3077.3034000000002"/>
  </r>
  <r>
    <s v="ORD00647"/>
    <x v="253"/>
    <x v="641"/>
    <x v="2"/>
    <x v="35"/>
    <x v="1"/>
    <x v="1"/>
    <x v="0"/>
    <n v="96"/>
    <n v="113.31"/>
    <n v="10877.76"/>
    <s v="23%"/>
    <n v="2501.8848000000003"/>
  </r>
  <r>
    <s v="ORD00648"/>
    <x v="504"/>
    <x v="642"/>
    <x v="0"/>
    <x v="229"/>
    <x v="9"/>
    <x v="1"/>
    <x v="1"/>
    <n v="47"/>
    <n v="104.72"/>
    <n v="4921.84"/>
    <s v="19%"/>
    <n v="935.14960000000008"/>
  </r>
  <r>
    <s v="ORD00649"/>
    <x v="505"/>
    <x v="643"/>
    <x v="0"/>
    <x v="222"/>
    <x v="11"/>
    <x v="2"/>
    <x v="1"/>
    <n v="84"/>
    <n v="34.479999999999997"/>
    <n v="2896.3199999999997"/>
    <s v="21%"/>
    <n v="608.22719999999993"/>
  </r>
  <r>
    <s v="ORD00650"/>
    <x v="506"/>
    <x v="644"/>
    <x v="3"/>
    <x v="198"/>
    <x v="7"/>
    <x v="0"/>
    <x v="1"/>
    <n v="57"/>
    <n v="424.01"/>
    <n v="24168.57"/>
    <s v="24%"/>
    <n v="5800.4567999999999"/>
  </r>
  <r>
    <s v="ORD00651"/>
    <x v="507"/>
    <x v="645"/>
    <x v="3"/>
    <x v="144"/>
    <x v="9"/>
    <x v="1"/>
    <x v="1"/>
    <n v="71"/>
    <n v="295.08"/>
    <n v="20950.68"/>
    <s v="23%"/>
    <n v="4818.6563999999998"/>
  </r>
  <r>
    <s v="ORD00652"/>
    <x v="508"/>
    <x v="646"/>
    <x v="2"/>
    <x v="110"/>
    <x v="6"/>
    <x v="2"/>
    <x v="0"/>
    <n v="62"/>
    <n v="488.05"/>
    <n v="30259.100000000002"/>
    <s v="25%"/>
    <n v="7564.7750000000005"/>
  </r>
  <r>
    <s v="ORD00653"/>
    <x v="141"/>
    <x v="647"/>
    <x v="3"/>
    <x v="206"/>
    <x v="2"/>
    <x v="0"/>
    <x v="0"/>
    <n v="71"/>
    <n v="91.23"/>
    <n v="6477.33"/>
    <s v="15%"/>
    <n v="971.59949999999992"/>
  </r>
  <r>
    <s v="ORD00654"/>
    <x v="48"/>
    <x v="648"/>
    <x v="3"/>
    <x v="211"/>
    <x v="1"/>
    <x v="1"/>
    <x v="2"/>
    <n v="31"/>
    <n v="156.88"/>
    <n v="4863.28"/>
    <s v="17%"/>
    <n v="826.75760000000002"/>
  </r>
  <r>
    <s v="ORD00655"/>
    <x v="509"/>
    <x v="649"/>
    <x v="2"/>
    <x v="225"/>
    <x v="1"/>
    <x v="1"/>
    <x v="1"/>
    <n v="99"/>
    <n v="474.65"/>
    <n v="46990.35"/>
    <s v="22%"/>
    <n v="10337.877"/>
  </r>
  <r>
    <s v="ORD00656"/>
    <x v="491"/>
    <x v="650"/>
    <x v="0"/>
    <x v="47"/>
    <x v="0"/>
    <x v="0"/>
    <x v="0"/>
    <n v="35"/>
    <n v="303.18"/>
    <n v="10611.300000000001"/>
    <s v="15%"/>
    <n v="1591.6950000000002"/>
  </r>
  <r>
    <s v="ORD00657"/>
    <x v="510"/>
    <x v="651"/>
    <x v="1"/>
    <x v="79"/>
    <x v="0"/>
    <x v="0"/>
    <x v="2"/>
    <n v="100"/>
    <n v="74.62"/>
    <n v="7462"/>
    <s v="22%"/>
    <n v="1641.64"/>
  </r>
  <r>
    <s v="ORD00658"/>
    <x v="511"/>
    <x v="652"/>
    <x v="1"/>
    <x v="224"/>
    <x v="9"/>
    <x v="1"/>
    <x v="1"/>
    <n v="56"/>
    <n v="88.1"/>
    <n v="4933.5999999999995"/>
    <s v="23%"/>
    <n v="1134.7279999999998"/>
  </r>
  <r>
    <s v="ORD00659"/>
    <x v="39"/>
    <x v="653"/>
    <x v="0"/>
    <x v="76"/>
    <x v="10"/>
    <x v="0"/>
    <x v="0"/>
    <n v="74"/>
    <n v="10.64"/>
    <n v="787.36"/>
    <s v="22%"/>
    <n v="173.2192"/>
  </r>
  <r>
    <s v="ORD00660"/>
    <x v="434"/>
    <x v="654"/>
    <x v="1"/>
    <x v="139"/>
    <x v="3"/>
    <x v="1"/>
    <x v="2"/>
    <n v="44"/>
    <n v="132.05000000000001"/>
    <n v="5810.2000000000007"/>
    <s v="20%"/>
    <n v="1162.0400000000002"/>
  </r>
  <r>
    <s v="ORD00661"/>
    <x v="512"/>
    <x v="655"/>
    <x v="2"/>
    <x v="44"/>
    <x v="0"/>
    <x v="0"/>
    <x v="0"/>
    <n v="47"/>
    <n v="196.04"/>
    <n v="9213.8799999999992"/>
    <s v="16%"/>
    <n v="1474.2207999999998"/>
  </r>
  <r>
    <s v="ORD00662"/>
    <x v="29"/>
    <x v="656"/>
    <x v="3"/>
    <x v="40"/>
    <x v="4"/>
    <x v="1"/>
    <x v="2"/>
    <n v="66"/>
    <n v="441.48"/>
    <n v="29137.68"/>
    <s v="15%"/>
    <n v="4370.652"/>
  </r>
  <r>
    <s v="ORD00663"/>
    <x v="252"/>
    <x v="657"/>
    <x v="0"/>
    <x v="36"/>
    <x v="2"/>
    <x v="0"/>
    <x v="0"/>
    <n v="37"/>
    <n v="415.26"/>
    <n v="15364.619999999999"/>
    <s v="20%"/>
    <n v="3072.924"/>
  </r>
  <r>
    <s v="ORD00664"/>
    <x v="513"/>
    <x v="658"/>
    <x v="1"/>
    <x v="25"/>
    <x v="4"/>
    <x v="1"/>
    <x v="0"/>
    <n v="70"/>
    <n v="400.6"/>
    <n v="28042"/>
    <s v="15%"/>
    <n v="4206.3"/>
  </r>
  <r>
    <s v="ORD00665"/>
    <x v="114"/>
    <x v="659"/>
    <x v="1"/>
    <x v="216"/>
    <x v="5"/>
    <x v="2"/>
    <x v="0"/>
    <n v="45"/>
    <n v="134.26"/>
    <n v="6041.7"/>
    <s v="21%"/>
    <n v="1268.7569999999998"/>
  </r>
  <r>
    <s v="ORD00666"/>
    <x v="514"/>
    <x v="660"/>
    <x v="0"/>
    <x v="191"/>
    <x v="9"/>
    <x v="1"/>
    <x v="1"/>
    <n v="55"/>
    <n v="444.53"/>
    <n v="24449.149999999998"/>
    <s v="20%"/>
    <n v="4889.83"/>
  </r>
  <r>
    <s v="ORD00667"/>
    <x v="515"/>
    <x v="661"/>
    <x v="1"/>
    <x v="109"/>
    <x v="0"/>
    <x v="0"/>
    <x v="0"/>
    <n v="94"/>
    <n v="471.21"/>
    <n v="44293.74"/>
    <s v="21%"/>
    <n v="9301.6853999999985"/>
  </r>
  <r>
    <s v="ORD00668"/>
    <x v="516"/>
    <x v="662"/>
    <x v="0"/>
    <x v="159"/>
    <x v="8"/>
    <x v="2"/>
    <x v="1"/>
    <n v="62"/>
    <n v="218.51"/>
    <n v="13547.619999999999"/>
    <s v="18%"/>
    <n v="2438.5715999999998"/>
  </r>
  <r>
    <s v="ORD00669"/>
    <x v="365"/>
    <x v="663"/>
    <x v="3"/>
    <x v="135"/>
    <x v="2"/>
    <x v="0"/>
    <x v="0"/>
    <n v="96"/>
    <n v="31.51"/>
    <n v="3024.96"/>
    <s v="15%"/>
    <n v="453.74399999999997"/>
  </r>
  <r>
    <s v="ORD00670"/>
    <x v="366"/>
    <x v="664"/>
    <x v="3"/>
    <x v="201"/>
    <x v="1"/>
    <x v="1"/>
    <x v="1"/>
    <n v="72"/>
    <n v="350.11"/>
    <n v="25207.920000000002"/>
    <s v="22%"/>
    <n v="5545.7424000000001"/>
  </r>
  <r>
    <s v="ORD00671"/>
    <x v="257"/>
    <x v="665"/>
    <x v="1"/>
    <x v="30"/>
    <x v="10"/>
    <x v="0"/>
    <x v="2"/>
    <n v="62"/>
    <n v="122.59"/>
    <n v="7600.58"/>
    <s v="24%"/>
    <n v="1824.1391999999998"/>
  </r>
  <r>
    <s v="ORD00672"/>
    <x v="517"/>
    <x v="666"/>
    <x v="1"/>
    <x v="161"/>
    <x v="8"/>
    <x v="2"/>
    <x v="1"/>
    <n v="60"/>
    <n v="31.98"/>
    <n v="1918.8"/>
    <s v="15%"/>
    <n v="287.82"/>
  </r>
  <r>
    <s v="ORD00673"/>
    <x v="312"/>
    <x v="667"/>
    <x v="2"/>
    <x v="97"/>
    <x v="5"/>
    <x v="2"/>
    <x v="2"/>
    <n v="71"/>
    <n v="412.83"/>
    <n v="29310.93"/>
    <s v="19%"/>
    <n v="5569.0767000000005"/>
  </r>
  <r>
    <s v="ORD00674"/>
    <x v="81"/>
    <x v="668"/>
    <x v="3"/>
    <x v="220"/>
    <x v="3"/>
    <x v="1"/>
    <x v="1"/>
    <n v="96"/>
    <n v="107.44"/>
    <n v="10314.24"/>
    <s v="21%"/>
    <n v="2165.9903999999997"/>
  </r>
  <r>
    <s v="ORD00675"/>
    <x v="518"/>
    <x v="669"/>
    <x v="2"/>
    <x v="177"/>
    <x v="4"/>
    <x v="1"/>
    <x v="0"/>
    <n v="82"/>
    <n v="157.63"/>
    <n v="12925.66"/>
    <s v="16%"/>
    <n v="2068.1055999999999"/>
  </r>
  <r>
    <s v="ORD00676"/>
    <x v="34"/>
    <x v="670"/>
    <x v="2"/>
    <x v="63"/>
    <x v="8"/>
    <x v="2"/>
    <x v="2"/>
    <n v="58"/>
    <n v="50.11"/>
    <n v="2906.38"/>
    <s v="19%"/>
    <n v="552.21220000000005"/>
  </r>
  <r>
    <s v="ORD00677"/>
    <x v="519"/>
    <x v="671"/>
    <x v="2"/>
    <x v="177"/>
    <x v="9"/>
    <x v="1"/>
    <x v="1"/>
    <n v="53"/>
    <n v="187.85"/>
    <n v="9956.0499999999993"/>
    <s v="18%"/>
    <n v="1792.0889999999997"/>
  </r>
  <r>
    <s v="ORD00678"/>
    <x v="2"/>
    <x v="672"/>
    <x v="0"/>
    <x v="123"/>
    <x v="9"/>
    <x v="1"/>
    <x v="1"/>
    <n v="61"/>
    <n v="235.2"/>
    <n v="14347.199999999999"/>
    <s v="19%"/>
    <n v="2725.9679999999998"/>
  </r>
  <r>
    <s v="ORD00679"/>
    <x v="520"/>
    <x v="673"/>
    <x v="1"/>
    <x v="142"/>
    <x v="5"/>
    <x v="2"/>
    <x v="0"/>
    <n v="40"/>
    <n v="377.36"/>
    <n v="15094.400000000001"/>
    <s v="22%"/>
    <n v="3320.7680000000005"/>
  </r>
  <r>
    <s v="ORD00680"/>
    <x v="119"/>
    <x v="674"/>
    <x v="0"/>
    <x v="120"/>
    <x v="9"/>
    <x v="1"/>
    <x v="0"/>
    <n v="34"/>
    <n v="209.92"/>
    <n v="7137.28"/>
    <s v="25%"/>
    <n v="1784.32"/>
  </r>
  <r>
    <s v="ORD00681"/>
    <x v="99"/>
    <x v="675"/>
    <x v="2"/>
    <x v="138"/>
    <x v="0"/>
    <x v="0"/>
    <x v="0"/>
    <n v="73"/>
    <n v="410.11"/>
    <n v="29938.030000000002"/>
    <s v="19%"/>
    <n v="5688.2257000000009"/>
  </r>
  <r>
    <s v="ORD00682"/>
    <x v="521"/>
    <x v="676"/>
    <x v="2"/>
    <x v="230"/>
    <x v="2"/>
    <x v="0"/>
    <x v="1"/>
    <n v="45"/>
    <n v="441.42"/>
    <n v="19863.900000000001"/>
    <s v="25%"/>
    <n v="4965.9750000000004"/>
  </r>
  <r>
    <s v="ORD00683"/>
    <x v="168"/>
    <x v="677"/>
    <x v="1"/>
    <x v="224"/>
    <x v="5"/>
    <x v="2"/>
    <x v="0"/>
    <n v="79"/>
    <n v="451.87"/>
    <n v="35697.730000000003"/>
    <s v="25%"/>
    <n v="8924.4325000000008"/>
  </r>
  <r>
    <s v="ORD00684"/>
    <x v="522"/>
    <x v="678"/>
    <x v="2"/>
    <x v="153"/>
    <x v="7"/>
    <x v="0"/>
    <x v="1"/>
    <n v="60"/>
    <n v="474.88"/>
    <n v="28492.799999999999"/>
    <s v="24%"/>
    <n v="6838.2719999999999"/>
  </r>
  <r>
    <s v="ORD00685"/>
    <x v="523"/>
    <x v="679"/>
    <x v="0"/>
    <x v="196"/>
    <x v="1"/>
    <x v="1"/>
    <x v="0"/>
    <n v="44"/>
    <n v="405.19"/>
    <n v="17828.36"/>
    <s v="16%"/>
    <n v="2852.5376000000001"/>
  </r>
  <r>
    <s v="ORD00686"/>
    <x v="524"/>
    <x v="680"/>
    <x v="2"/>
    <x v="184"/>
    <x v="4"/>
    <x v="1"/>
    <x v="1"/>
    <n v="34"/>
    <n v="494.2"/>
    <n v="16802.8"/>
    <s v="20%"/>
    <n v="3360.56"/>
  </r>
  <r>
    <s v="ORD00687"/>
    <x v="489"/>
    <x v="681"/>
    <x v="1"/>
    <x v="86"/>
    <x v="1"/>
    <x v="1"/>
    <x v="2"/>
    <n v="70"/>
    <n v="132.65"/>
    <n v="9285.5"/>
    <s v="24%"/>
    <n v="2228.52"/>
  </r>
  <r>
    <s v="ORD00688"/>
    <x v="182"/>
    <x v="682"/>
    <x v="3"/>
    <x v="117"/>
    <x v="4"/>
    <x v="1"/>
    <x v="0"/>
    <n v="69"/>
    <n v="201.69"/>
    <n v="13916.61"/>
    <s v="17%"/>
    <n v="2365.8237000000004"/>
  </r>
  <r>
    <s v="ORD00689"/>
    <x v="525"/>
    <x v="683"/>
    <x v="2"/>
    <x v="31"/>
    <x v="8"/>
    <x v="2"/>
    <x v="0"/>
    <n v="80"/>
    <n v="394.34"/>
    <n v="31547.199999999997"/>
    <s v="15%"/>
    <n v="4732.079999999999"/>
  </r>
  <r>
    <s v="ORD00690"/>
    <x v="396"/>
    <x v="684"/>
    <x v="1"/>
    <x v="208"/>
    <x v="4"/>
    <x v="1"/>
    <x v="1"/>
    <n v="76"/>
    <n v="78.36"/>
    <n v="5955.36"/>
    <s v="23%"/>
    <n v="1369.7328"/>
  </r>
  <r>
    <s v="ORD00691"/>
    <x v="526"/>
    <x v="685"/>
    <x v="3"/>
    <x v="38"/>
    <x v="3"/>
    <x v="1"/>
    <x v="1"/>
    <n v="57"/>
    <n v="434.4"/>
    <n v="24760.799999999999"/>
    <s v="25%"/>
    <n v="6190.2"/>
  </r>
  <r>
    <s v="ORD00692"/>
    <x v="527"/>
    <x v="686"/>
    <x v="2"/>
    <x v="138"/>
    <x v="6"/>
    <x v="2"/>
    <x v="0"/>
    <n v="59"/>
    <n v="329.12"/>
    <n v="19418.080000000002"/>
    <s v="16%"/>
    <n v="3106.8928000000005"/>
  </r>
  <r>
    <s v="ORD00693"/>
    <x v="528"/>
    <x v="687"/>
    <x v="2"/>
    <x v="153"/>
    <x v="1"/>
    <x v="1"/>
    <x v="0"/>
    <n v="67"/>
    <n v="204.47"/>
    <n v="13699.49"/>
    <s v="23%"/>
    <n v="3150.8827000000001"/>
  </r>
  <r>
    <s v="ORD00694"/>
    <x v="482"/>
    <x v="688"/>
    <x v="1"/>
    <x v="193"/>
    <x v="4"/>
    <x v="1"/>
    <x v="1"/>
    <n v="44"/>
    <n v="346.8"/>
    <n v="15259.2"/>
    <s v="20%"/>
    <n v="3051.84"/>
  </r>
  <r>
    <s v="ORD00695"/>
    <x v="529"/>
    <x v="689"/>
    <x v="1"/>
    <x v="202"/>
    <x v="2"/>
    <x v="0"/>
    <x v="1"/>
    <n v="73"/>
    <n v="449.03"/>
    <n v="32779.189999999995"/>
    <s v="16%"/>
    <n v="5244.6703999999991"/>
  </r>
  <r>
    <s v="ORD00696"/>
    <x v="373"/>
    <x v="690"/>
    <x v="2"/>
    <x v="67"/>
    <x v="6"/>
    <x v="2"/>
    <x v="0"/>
    <n v="95"/>
    <n v="143.77000000000001"/>
    <n v="13658.150000000001"/>
    <s v="22%"/>
    <n v="3004.7930000000001"/>
  </r>
  <r>
    <s v="ORD00697"/>
    <x v="530"/>
    <x v="691"/>
    <x v="2"/>
    <x v="0"/>
    <x v="0"/>
    <x v="0"/>
    <x v="1"/>
    <n v="44"/>
    <n v="71.52"/>
    <n v="3146.8799999999997"/>
    <s v="24%"/>
    <n v="755.25119999999993"/>
  </r>
  <r>
    <s v="ORD00698"/>
    <x v="531"/>
    <x v="692"/>
    <x v="1"/>
    <x v="83"/>
    <x v="6"/>
    <x v="2"/>
    <x v="0"/>
    <n v="62"/>
    <n v="304.45999999999998"/>
    <n v="18876.52"/>
    <s v="18%"/>
    <n v="3397.7736"/>
  </r>
  <r>
    <s v="ORD00699"/>
    <x v="532"/>
    <x v="693"/>
    <x v="2"/>
    <x v="113"/>
    <x v="4"/>
    <x v="1"/>
    <x v="1"/>
    <n v="76"/>
    <n v="457.15"/>
    <n v="34743.4"/>
    <s v="23%"/>
    <n v="7990.9820000000009"/>
  </r>
  <r>
    <s v="ORD00700"/>
    <x v="533"/>
    <x v="694"/>
    <x v="1"/>
    <x v="53"/>
    <x v="2"/>
    <x v="0"/>
    <x v="0"/>
    <n v="38"/>
    <n v="434.26"/>
    <n v="16501.88"/>
    <s v="25%"/>
    <n v="4125.47"/>
  </r>
  <r>
    <s v="ORD00701"/>
    <x v="384"/>
    <x v="695"/>
    <x v="2"/>
    <x v="21"/>
    <x v="7"/>
    <x v="0"/>
    <x v="0"/>
    <n v="68"/>
    <n v="159.01"/>
    <n v="10812.68"/>
    <s v="19%"/>
    <n v="2054.4092000000001"/>
  </r>
  <r>
    <s v="ORD00702"/>
    <x v="534"/>
    <x v="696"/>
    <x v="0"/>
    <x v="219"/>
    <x v="3"/>
    <x v="1"/>
    <x v="0"/>
    <n v="30"/>
    <n v="100.42"/>
    <n v="3012.6"/>
    <s v="18%"/>
    <n v="542.26799999999992"/>
  </r>
  <r>
    <s v="ORD00703"/>
    <x v="372"/>
    <x v="79"/>
    <x v="3"/>
    <x v="58"/>
    <x v="1"/>
    <x v="1"/>
    <x v="0"/>
    <n v="79"/>
    <n v="230.94"/>
    <n v="18244.259999999998"/>
    <s v="15%"/>
    <n v="2736.6389999999997"/>
  </r>
  <r>
    <s v="ORD00704"/>
    <x v="535"/>
    <x v="697"/>
    <x v="2"/>
    <x v="137"/>
    <x v="7"/>
    <x v="0"/>
    <x v="0"/>
    <n v="51"/>
    <n v="187.33"/>
    <n v="9553.83"/>
    <s v="20%"/>
    <n v="1910.7660000000001"/>
  </r>
  <r>
    <s v="ORD00705"/>
    <x v="188"/>
    <x v="698"/>
    <x v="0"/>
    <x v="231"/>
    <x v="2"/>
    <x v="0"/>
    <x v="2"/>
    <n v="30"/>
    <n v="342.18"/>
    <n v="10265.4"/>
    <s v="19%"/>
    <n v="1950.4259999999999"/>
  </r>
  <r>
    <s v="ORD00706"/>
    <x v="536"/>
    <x v="699"/>
    <x v="2"/>
    <x v="196"/>
    <x v="8"/>
    <x v="2"/>
    <x v="2"/>
    <n v="84"/>
    <n v="225.82"/>
    <n v="18968.88"/>
    <s v="25%"/>
    <n v="4742.22"/>
  </r>
  <r>
    <s v="ORD00707"/>
    <x v="537"/>
    <x v="700"/>
    <x v="3"/>
    <x v="215"/>
    <x v="10"/>
    <x v="0"/>
    <x v="2"/>
    <n v="59"/>
    <n v="85.94"/>
    <n v="5070.46"/>
    <s v="25%"/>
    <n v="1267.615"/>
  </r>
  <r>
    <s v="ORD00708"/>
    <x v="212"/>
    <x v="701"/>
    <x v="1"/>
    <x v="223"/>
    <x v="0"/>
    <x v="0"/>
    <x v="0"/>
    <n v="95"/>
    <n v="18.59"/>
    <n v="1766.05"/>
    <s v="20%"/>
    <n v="353.21000000000004"/>
  </r>
  <r>
    <s v="ORD00709"/>
    <x v="538"/>
    <x v="702"/>
    <x v="0"/>
    <x v="219"/>
    <x v="1"/>
    <x v="1"/>
    <x v="0"/>
    <n v="33"/>
    <n v="325.45"/>
    <n v="10739.85"/>
    <s v="18%"/>
    <n v="1933.173"/>
  </r>
  <r>
    <s v="ORD00710"/>
    <x v="539"/>
    <x v="703"/>
    <x v="1"/>
    <x v="134"/>
    <x v="8"/>
    <x v="2"/>
    <x v="1"/>
    <n v="46"/>
    <n v="14.93"/>
    <n v="686.78"/>
    <s v="15%"/>
    <n v="103.017"/>
  </r>
  <r>
    <s v="ORD00711"/>
    <x v="540"/>
    <x v="704"/>
    <x v="1"/>
    <x v="187"/>
    <x v="11"/>
    <x v="2"/>
    <x v="1"/>
    <n v="48"/>
    <n v="302.57"/>
    <n v="14523.36"/>
    <s v="18%"/>
    <n v="2614.2048"/>
  </r>
  <r>
    <s v="ORD00712"/>
    <x v="383"/>
    <x v="705"/>
    <x v="3"/>
    <x v="178"/>
    <x v="9"/>
    <x v="1"/>
    <x v="2"/>
    <n v="30"/>
    <n v="403.52"/>
    <n v="12105.599999999999"/>
    <s v="17%"/>
    <n v="2057.9519999999998"/>
  </r>
  <r>
    <s v="ORD00713"/>
    <x v="541"/>
    <x v="706"/>
    <x v="3"/>
    <x v="161"/>
    <x v="10"/>
    <x v="0"/>
    <x v="0"/>
    <n v="58"/>
    <n v="448.26"/>
    <n v="25999.079999999998"/>
    <s v="17%"/>
    <n v="4419.8436000000002"/>
  </r>
  <r>
    <s v="ORD00714"/>
    <x v="528"/>
    <x v="707"/>
    <x v="2"/>
    <x v="24"/>
    <x v="6"/>
    <x v="2"/>
    <x v="0"/>
    <n v="58"/>
    <n v="236.02"/>
    <n v="13689.16"/>
    <s v="25%"/>
    <n v="3422.29"/>
  </r>
  <r>
    <s v="ORD00715"/>
    <x v="484"/>
    <x v="7"/>
    <x v="3"/>
    <x v="9"/>
    <x v="0"/>
    <x v="0"/>
    <x v="0"/>
    <n v="70"/>
    <n v="258.2"/>
    <n v="18074"/>
    <s v="25%"/>
    <n v="4518.5"/>
  </r>
  <r>
    <s v="ORD00716"/>
    <x v="296"/>
    <x v="708"/>
    <x v="2"/>
    <x v="129"/>
    <x v="10"/>
    <x v="0"/>
    <x v="2"/>
    <n v="61"/>
    <n v="343.78"/>
    <n v="20970.579999999998"/>
    <s v="15%"/>
    <n v="3145.5869999999995"/>
  </r>
  <r>
    <s v="ORD00717"/>
    <x v="278"/>
    <x v="709"/>
    <x v="3"/>
    <x v="168"/>
    <x v="9"/>
    <x v="1"/>
    <x v="0"/>
    <n v="100"/>
    <n v="322.08999999999997"/>
    <n v="32208.999999999996"/>
    <s v="24%"/>
    <n v="7730.1599999999989"/>
  </r>
  <r>
    <s v="ORD00718"/>
    <x v="542"/>
    <x v="710"/>
    <x v="0"/>
    <x v="188"/>
    <x v="6"/>
    <x v="2"/>
    <x v="2"/>
    <n v="65"/>
    <n v="79.22"/>
    <n v="5149.3"/>
    <s v="19%"/>
    <n v="978.36700000000008"/>
  </r>
  <r>
    <s v="ORD00719"/>
    <x v="76"/>
    <x v="711"/>
    <x v="1"/>
    <x v="116"/>
    <x v="4"/>
    <x v="1"/>
    <x v="1"/>
    <n v="92"/>
    <n v="341.97"/>
    <n v="31461.24"/>
    <s v="25%"/>
    <n v="7865.31"/>
  </r>
  <r>
    <s v="ORD00720"/>
    <x v="276"/>
    <x v="712"/>
    <x v="2"/>
    <x v="32"/>
    <x v="2"/>
    <x v="0"/>
    <x v="0"/>
    <n v="43"/>
    <n v="133.41999999999999"/>
    <n v="5737.0599999999995"/>
    <s v="16%"/>
    <n v="917.92959999999994"/>
  </r>
  <r>
    <s v="ORD00721"/>
    <x v="543"/>
    <x v="713"/>
    <x v="0"/>
    <x v="177"/>
    <x v="8"/>
    <x v="2"/>
    <x v="2"/>
    <n v="75"/>
    <n v="293.60000000000002"/>
    <n v="22020"/>
    <s v="21%"/>
    <n v="4624.2"/>
  </r>
  <r>
    <s v="ORD00722"/>
    <x v="544"/>
    <x v="714"/>
    <x v="2"/>
    <x v="76"/>
    <x v="11"/>
    <x v="2"/>
    <x v="2"/>
    <n v="99"/>
    <n v="320.97000000000003"/>
    <n v="31776.030000000002"/>
    <s v="25%"/>
    <n v="7944.0075000000006"/>
  </r>
  <r>
    <s v="ORD00723"/>
    <x v="50"/>
    <x v="715"/>
    <x v="0"/>
    <x v="210"/>
    <x v="10"/>
    <x v="0"/>
    <x v="2"/>
    <n v="39"/>
    <n v="153.6"/>
    <n v="5990.4"/>
    <s v="25%"/>
    <n v="1497.6"/>
  </r>
  <r>
    <s v="ORD00724"/>
    <x v="421"/>
    <x v="716"/>
    <x v="0"/>
    <x v="203"/>
    <x v="7"/>
    <x v="0"/>
    <x v="2"/>
    <n v="92"/>
    <n v="53.31"/>
    <n v="4904.5200000000004"/>
    <s v="15%"/>
    <n v="735.678"/>
  </r>
  <r>
    <s v="ORD00725"/>
    <x v="358"/>
    <x v="717"/>
    <x v="0"/>
    <x v="39"/>
    <x v="10"/>
    <x v="0"/>
    <x v="1"/>
    <n v="30"/>
    <n v="382.64"/>
    <n v="11479.199999999999"/>
    <s v="21%"/>
    <n v="2410.6319999999996"/>
  </r>
  <r>
    <s v="ORD00726"/>
    <x v="545"/>
    <x v="718"/>
    <x v="0"/>
    <x v="61"/>
    <x v="10"/>
    <x v="0"/>
    <x v="2"/>
    <n v="59"/>
    <n v="115.02"/>
    <n v="6786.1799999999994"/>
    <s v="16%"/>
    <n v="1085.7887999999998"/>
  </r>
  <r>
    <s v="ORD00727"/>
    <x v="546"/>
    <x v="719"/>
    <x v="3"/>
    <x v="115"/>
    <x v="10"/>
    <x v="0"/>
    <x v="1"/>
    <n v="100"/>
    <n v="395.1"/>
    <n v="39510"/>
    <s v="24%"/>
    <n v="9482.4"/>
  </r>
  <r>
    <s v="ORD00728"/>
    <x v="547"/>
    <x v="720"/>
    <x v="1"/>
    <x v="47"/>
    <x v="6"/>
    <x v="2"/>
    <x v="1"/>
    <n v="91"/>
    <n v="150.56"/>
    <n v="13700.960000000001"/>
    <s v="25%"/>
    <n v="3425.2400000000002"/>
  </r>
  <r>
    <s v="ORD00729"/>
    <x v="548"/>
    <x v="721"/>
    <x v="1"/>
    <x v="165"/>
    <x v="5"/>
    <x v="2"/>
    <x v="2"/>
    <n v="77"/>
    <n v="292.25"/>
    <n v="22503.25"/>
    <s v="16%"/>
    <n v="3600.52"/>
  </r>
  <r>
    <s v="ORD00730"/>
    <x v="549"/>
    <x v="722"/>
    <x v="2"/>
    <x v="4"/>
    <x v="11"/>
    <x v="2"/>
    <x v="2"/>
    <n v="40"/>
    <n v="64.31"/>
    <n v="2572.4"/>
    <s v="25%"/>
    <n v="643.1"/>
  </r>
  <r>
    <s v="ORD00731"/>
    <x v="96"/>
    <x v="723"/>
    <x v="0"/>
    <x v="202"/>
    <x v="10"/>
    <x v="0"/>
    <x v="1"/>
    <n v="37"/>
    <n v="31.76"/>
    <n v="1175.1200000000001"/>
    <s v="24%"/>
    <n v="282.02879999999999"/>
  </r>
  <r>
    <s v="ORD00732"/>
    <x v="550"/>
    <x v="724"/>
    <x v="2"/>
    <x v="178"/>
    <x v="1"/>
    <x v="1"/>
    <x v="0"/>
    <n v="38"/>
    <n v="207.55"/>
    <n v="7886.9000000000005"/>
    <s v="19%"/>
    <n v="1498.5110000000002"/>
  </r>
  <r>
    <s v="ORD00733"/>
    <x v="551"/>
    <x v="725"/>
    <x v="2"/>
    <x v="96"/>
    <x v="9"/>
    <x v="1"/>
    <x v="0"/>
    <n v="87"/>
    <n v="390.58"/>
    <n v="33980.46"/>
    <s v="19%"/>
    <n v="6456.2874000000002"/>
  </r>
  <r>
    <s v="ORD00734"/>
    <x v="364"/>
    <x v="726"/>
    <x v="1"/>
    <x v="232"/>
    <x v="11"/>
    <x v="2"/>
    <x v="0"/>
    <n v="93"/>
    <n v="319.08"/>
    <n v="29674.44"/>
    <s v="15%"/>
    <n v="4451.1659999999993"/>
  </r>
  <r>
    <s v="ORD00735"/>
    <x v="552"/>
    <x v="727"/>
    <x v="0"/>
    <x v="27"/>
    <x v="6"/>
    <x v="2"/>
    <x v="2"/>
    <n v="42"/>
    <n v="381.79"/>
    <n v="16035.18"/>
    <s v="17%"/>
    <n v="2725.9806000000003"/>
  </r>
  <r>
    <s v="ORD00736"/>
    <x v="274"/>
    <x v="728"/>
    <x v="1"/>
    <x v="41"/>
    <x v="7"/>
    <x v="0"/>
    <x v="0"/>
    <n v="52"/>
    <n v="393.68"/>
    <n v="20471.36"/>
    <s v="17%"/>
    <n v="3480.1312000000003"/>
  </r>
  <r>
    <s v="ORD00737"/>
    <x v="11"/>
    <x v="729"/>
    <x v="2"/>
    <x v="148"/>
    <x v="4"/>
    <x v="1"/>
    <x v="1"/>
    <n v="49"/>
    <n v="204.68"/>
    <n v="10029.32"/>
    <s v="20%"/>
    <n v="2005.864"/>
  </r>
  <r>
    <s v="ORD00738"/>
    <x v="553"/>
    <x v="730"/>
    <x v="3"/>
    <x v="40"/>
    <x v="5"/>
    <x v="2"/>
    <x v="2"/>
    <n v="88"/>
    <n v="269.22000000000003"/>
    <n v="23691.360000000001"/>
    <s v="16%"/>
    <n v="3790.6176"/>
  </r>
  <r>
    <s v="ORD00739"/>
    <x v="259"/>
    <x v="731"/>
    <x v="1"/>
    <x v="211"/>
    <x v="9"/>
    <x v="1"/>
    <x v="2"/>
    <n v="77"/>
    <n v="99.34"/>
    <n v="7649.18"/>
    <s v="19%"/>
    <n v="1453.3442"/>
  </r>
  <r>
    <s v="ORD00740"/>
    <x v="554"/>
    <x v="732"/>
    <x v="3"/>
    <x v="146"/>
    <x v="7"/>
    <x v="0"/>
    <x v="0"/>
    <n v="53"/>
    <n v="348.29"/>
    <n v="18459.370000000003"/>
    <s v="18%"/>
    <n v="3322.6866000000005"/>
  </r>
  <r>
    <s v="ORD00741"/>
    <x v="402"/>
    <x v="733"/>
    <x v="3"/>
    <x v="10"/>
    <x v="11"/>
    <x v="2"/>
    <x v="2"/>
    <n v="59"/>
    <n v="194.86"/>
    <n v="11496.740000000002"/>
    <s v="18%"/>
    <n v="2069.4132000000004"/>
  </r>
  <r>
    <s v="ORD00742"/>
    <x v="555"/>
    <x v="734"/>
    <x v="3"/>
    <x v="108"/>
    <x v="3"/>
    <x v="1"/>
    <x v="2"/>
    <n v="44"/>
    <n v="152.61000000000001"/>
    <n v="6714.84"/>
    <s v="21%"/>
    <n v="1410.1163999999999"/>
  </r>
  <r>
    <s v="ORD00743"/>
    <x v="556"/>
    <x v="735"/>
    <x v="0"/>
    <x v="233"/>
    <x v="6"/>
    <x v="2"/>
    <x v="1"/>
    <n v="90"/>
    <n v="444.55"/>
    <n v="40009.5"/>
    <s v="19%"/>
    <n v="7601.8050000000003"/>
  </r>
  <r>
    <s v="ORD00744"/>
    <x v="407"/>
    <x v="736"/>
    <x v="0"/>
    <x v="148"/>
    <x v="8"/>
    <x v="2"/>
    <x v="0"/>
    <n v="65"/>
    <n v="376.31"/>
    <n v="24460.15"/>
    <s v="16%"/>
    <n v="3913.6240000000003"/>
  </r>
  <r>
    <s v="ORD00745"/>
    <x v="557"/>
    <x v="737"/>
    <x v="0"/>
    <x v="161"/>
    <x v="5"/>
    <x v="2"/>
    <x v="2"/>
    <n v="52"/>
    <n v="116.04"/>
    <n v="6034.08"/>
    <s v="22%"/>
    <n v="1327.4975999999999"/>
  </r>
  <r>
    <s v="ORD00746"/>
    <x v="185"/>
    <x v="738"/>
    <x v="1"/>
    <x v="197"/>
    <x v="3"/>
    <x v="1"/>
    <x v="2"/>
    <n v="75"/>
    <n v="254.79"/>
    <n v="19109.25"/>
    <s v="16%"/>
    <n v="3057.48"/>
  </r>
  <r>
    <s v="ORD00747"/>
    <x v="487"/>
    <x v="739"/>
    <x v="3"/>
    <x v="65"/>
    <x v="5"/>
    <x v="2"/>
    <x v="1"/>
    <n v="45"/>
    <n v="438.89"/>
    <n v="19750.05"/>
    <s v="16%"/>
    <n v="3160.0079999999998"/>
  </r>
  <r>
    <s v="ORD00748"/>
    <x v="546"/>
    <x v="740"/>
    <x v="1"/>
    <x v="7"/>
    <x v="0"/>
    <x v="0"/>
    <x v="1"/>
    <n v="72"/>
    <n v="497.37"/>
    <n v="35810.639999999999"/>
    <s v="23%"/>
    <n v="8236.4472000000005"/>
  </r>
  <r>
    <s v="ORD00749"/>
    <x v="558"/>
    <x v="741"/>
    <x v="2"/>
    <x v="82"/>
    <x v="0"/>
    <x v="0"/>
    <x v="1"/>
    <n v="92"/>
    <n v="346.43"/>
    <n v="31871.56"/>
    <s v="21%"/>
    <n v="6693.0276000000003"/>
  </r>
  <r>
    <s v="ORD00750"/>
    <x v="559"/>
    <x v="742"/>
    <x v="2"/>
    <x v="147"/>
    <x v="8"/>
    <x v="2"/>
    <x v="2"/>
    <n v="44"/>
    <n v="275.89999999999998"/>
    <n v="12139.599999999999"/>
    <s v="18%"/>
    <n v="2185.1279999999997"/>
  </r>
  <r>
    <s v="ORD00751"/>
    <x v="148"/>
    <x v="743"/>
    <x v="1"/>
    <x v="80"/>
    <x v="7"/>
    <x v="0"/>
    <x v="1"/>
    <n v="40"/>
    <n v="349.12"/>
    <n v="13964.8"/>
    <s v="19%"/>
    <n v="2653.3119999999999"/>
  </r>
  <r>
    <s v="ORD00752"/>
    <x v="560"/>
    <x v="744"/>
    <x v="3"/>
    <x v="47"/>
    <x v="8"/>
    <x v="2"/>
    <x v="2"/>
    <n v="80"/>
    <n v="332.93"/>
    <n v="26634.400000000001"/>
    <s v="17%"/>
    <n v="4527.8480000000009"/>
  </r>
  <r>
    <s v="ORD00753"/>
    <x v="558"/>
    <x v="745"/>
    <x v="1"/>
    <x v="23"/>
    <x v="7"/>
    <x v="0"/>
    <x v="2"/>
    <n v="47"/>
    <n v="416.17"/>
    <n v="19559.990000000002"/>
    <s v="15%"/>
    <n v="2933.9985000000001"/>
  </r>
  <r>
    <s v="ORD00754"/>
    <x v="561"/>
    <x v="746"/>
    <x v="1"/>
    <x v="21"/>
    <x v="0"/>
    <x v="0"/>
    <x v="0"/>
    <n v="88"/>
    <n v="61.44"/>
    <n v="5406.7199999999993"/>
    <s v="23%"/>
    <n v="1243.5455999999999"/>
  </r>
  <r>
    <s v="ORD00755"/>
    <x v="534"/>
    <x v="747"/>
    <x v="3"/>
    <x v="216"/>
    <x v="11"/>
    <x v="2"/>
    <x v="0"/>
    <n v="43"/>
    <n v="103.88"/>
    <n v="4466.84"/>
    <s v="18%"/>
    <n v="804.03120000000001"/>
  </r>
  <r>
    <s v="ORD00756"/>
    <x v="562"/>
    <x v="748"/>
    <x v="3"/>
    <x v="74"/>
    <x v="7"/>
    <x v="0"/>
    <x v="2"/>
    <n v="42"/>
    <n v="353.2"/>
    <n v="14834.4"/>
    <s v="21%"/>
    <n v="3115.2239999999997"/>
  </r>
  <r>
    <s v="ORD00757"/>
    <x v="563"/>
    <x v="749"/>
    <x v="0"/>
    <x v="116"/>
    <x v="3"/>
    <x v="1"/>
    <x v="1"/>
    <n v="40"/>
    <n v="250.7"/>
    <n v="10028"/>
    <s v="19%"/>
    <n v="1905.32"/>
  </r>
  <r>
    <s v="ORD00758"/>
    <x v="564"/>
    <x v="750"/>
    <x v="1"/>
    <x v="223"/>
    <x v="2"/>
    <x v="0"/>
    <x v="0"/>
    <n v="78"/>
    <n v="121.08"/>
    <n v="9444.24"/>
    <s v="16%"/>
    <n v="1511.0784000000001"/>
  </r>
  <r>
    <s v="ORD00759"/>
    <x v="393"/>
    <x v="751"/>
    <x v="2"/>
    <x v="142"/>
    <x v="0"/>
    <x v="0"/>
    <x v="2"/>
    <n v="42"/>
    <n v="418.44"/>
    <n v="17574.48"/>
    <s v="19%"/>
    <n v="3339.1511999999998"/>
  </r>
  <r>
    <s v="ORD00760"/>
    <x v="565"/>
    <x v="752"/>
    <x v="1"/>
    <x v="131"/>
    <x v="3"/>
    <x v="1"/>
    <x v="0"/>
    <n v="100"/>
    <n v="42.15"/>
    <n v="4215"/>
    <s v="16%"/>
    <n v="674.4"/>
  </r>
  <r>
    <s v="ORD00761"/>
    <x v="566"/>
    <x v="753"/>
    <x v="3"/>
    <x v="40"/>
    <x v="11"/>
    <x v="2"/>
    <x v="0"/>
    <n v="98"/>
    <n v="494.39"/>
    <n v="48450.22"/>
    <s v="20%"/>
    <n v="9690.0439999999999"/>
  </r>
  <r>
    <s v="ORD00762"/>
    <x v="567"/>
    <x v="754"/>
    <x v="0"/>
    <x v="80"/>
    <x v="8"/>
    <x v="2"/>
    <x v="0"/>
    <n v="82"/>
    <n v="54.41"/>
    <n v="4461.62"/>
    <s v="15%"/>
    <n v="669.24299999999994"/>
  </r>
  <r>
    <s v="ORD00763"/>
    <x v="568"/>
    <x v="755"/>
    <x v="3"/>
    <x v="131"/>
    <x v="9"/>
    <x v="1"/>
    <x v="2"/>
    <n v="93"/>
    <n v="401.79"/>
    <n v="37366.47"/>
    <s v="18%"/>
    <n v="6725.9646000000002"/>
  </r>
  <r>
    <s v="ORD00764"/>
    <x v="569"/>
    <x v="756"/>
    <x v="1"/>
    <x v="12"/>
    <x v="5"/>
    <x v="2"/>
    <x v="1"/>
    <n v="54"/>
    <n v="426.37"/>
    <n v="23023.98"/>
    <s v="24%"/>
    <n v="5525.7551999999996"/>
  </r>
  <r>
    <s v="ORD00765"/>
    <x v="570"/>
    <x v="757"/>
    <x v="2"/>
    <x v="81"/>
    <x v="1"/>
    <x v="1"/>
    <x v="1"/>
    <n v="47"/>
    <n v="167.69"/>
    <n v="7881.43"/>
    <s v="25%"/>
    <n v="1970.3575000000001"/>
  </r>
  <r>
    <s v="ORD00766"/>
    <x v="571"/>
    <x v="758"/>
    <x v="3"/>
    <x v="213"/>
    <x v="10"/>
    <x v="0"/>
    <x v="2"/>
    <n v="73"/>
    <n v="189.45"/>
    <n v="13829.849999999999"/>
    <s v="20%"/>
    <n v="2765.97"/>
  </r>
  <r>
    <s v="ORD00767"/>
    <x v="402"/>
    <x v="759"/>
    <x v="2"/>
    <x v="234"/>
    <x v="3"/>
    <x v="1"/>
    <x v="2"/>
    <n v="43"/>
    <n v="203.12"/>
    <n v="8734.16"/>
    <s v="16%"/>
    <n v="1397.4656"/>
  </r>
  <r>
    <s v="ORD00768"/>
    <x v="101"/>
    <x v="760"/>
    <x v="0"/>
    <x v="41"/>
    <x v="8"/>
    <x v="2"/>
    <x v="1"/>
    <n v="39"/>
    <n v="400.95"/>
    <n v="15637.05"/>
    <s v="24%"/>
    <n v="3752.8919999999998"/>
  </r>
  <r>
    <s v="ORD00769"/>
    <x v="572"/>
    <x v="761"/>
    <x v="0"/>
    <x v="4"/>
    <x v="1"/>
    <x v="1"/>
    <x v="2"/>
    <n v="70"/>
    <n v="490.88"/>
    <n v="34361.599999999999"/>
    <s v="22%"/>
    <n v="7559.5519999999997"/>
  </r>
  <r>
    <s v="ORD00770"/>
    <x v="573"/>
    <x v="762"/>
    <x v="2"/>
    <x v="58"/>
    <x v="4"/>
    <x v="1"/>
    <x v="1"/>
    <n v="84"/>
    <n v="243.92"/>
    <n v="20489.28"/>
    <s v="16%"/>
    <n v="3278.2847999999999"/>
  </r>
  <r>
    <s v="ORD00771"/>
    <x v="574"/>
    <x v="763"/>
    <x v="0"/>
    <x v="235"/>
    <x v="4"/>
    <x v="1"/>
    <x v="2"/>
    <n v="39"/>
    <n v="307.62"/>
    <n v="11997.18"/>
    <s v="24%"/>
    <n v="2879.3231999999998"/>
  </r>
  <r>
    <s v="ORD00772"/>
    <x v="111"/>
    <x v="764"/>
    <x v="2"/>
    <x v="94"/>
    <x v="8"/>
    <x v="2"/>
    <x v="2"/>
    <n v="71"/>
    <n v="444.36"/>
    <n v="31549.56"/>
    <s v="16%"/>
    <n v="5047.9296000000004"/>
  </r>
  <r>
    <s v="ORD00773"/>
    <x v="575"/>
    <x v="765"/>
    <x v="1"/>
    <x v="76"/>
    <x v="3"/>
    <x v="1"/>
    <x v="0"/>
    <n v="95"/>
    <n v="329.21"/>
    <n v="31274.949999999997"/>
    <s v="17%"/>
    <n v="5316.7415000000001"/>
  </r>
  <r>
    <s v="ORD00774"/>
    <x v="576"/>
    <x v="766"/>
    <x v="1"/>
    <x v="62"/>
    <x v="7"/>
    <x v="0"/>
    <x v="0"/>
    <n v="70"/>
    <n v="261.95"/>
    <n v="18336.5"/>
    <s v="24%"/>
    <n v="4400.76"/>
  </r>
  <r>
    <s v="ORD00775"/>
    <x v="577"/>
    <x v="767"/>
    <x v="2"/>
    <x v="136"/>
    <x v="11"/>
    <x v="2"/>
    <x v="1"/>
    <n v="80"/>
    <n v="176.15"/>
    <n v="14092"/>
    <s v="25%"/>
    <n v="3523"/>
  </r>
  <r>
    <s v="ORD00776"/>
    <x v="169"/>
    <x v="768"/>
    <x v="0"/>
    <x v="116"/>
    <x v="3"/>
    <x v="1"/>
    <x v="2"/>
    <n v="70"/>
    <n v="323.48"/>
    <n v="22643.600000000002"/>
    <s v="22%"/>
    <n v="4981.5920000000006"/>
  </r>
  <r>
    <s v="ORD00777"/>
    <x v="559"/>
    <x v="769"/>
    <x v="1"/>
    <x v="220"/>
    <x v="2"/>
    <x v="0"/>
    <x v="2"/>
    <n v="89"/>
    <n v="435.36"/>
    <n v="38747.040000000001"/>
    <s v="18%"/>
    <n v="6974.4672"/>
  </r>
  <r>
    <s v="ORD00778"/>
    <x v="578"/>
    <x v="770"/>
    <x v="3"/>
    <x v="104"/>
    <x v="6"/>
    <x v="2"/>
    <x v="2"/>
    <n v="61"/>
    <n v="168.79"/>
    <n v="10296.189999999999"/>
    <s v="15%"/>
    <n v="1544.4284999999998"/>
  </r>
  <r>
    <s v="ORD00779"/>
    <x v="297"/>
    <x v="771"/>
    <x v="2"/>
    <x v="125"/>
    <x v="1"/>
    <x v="1"/>
    <x v="1"/>
    <n v="93"/>
    <n v="323.44"/>
    <n v="30079.919999999998"/>
    <s v="21%"/>
    <n v="6316.7831999999999"/>
  </r>
  <r>
    <s v="ORD00780"/>
    <x v="579"/>
    <x v="772"/>
    <x v="2"/>
    <x v="95"/>
    <x v="3"/>
    <x v="1"/>
    <x v="0"/>
    <n v="62"/>
    <n v="224.87"/>
    <n v="13941.94"/>
    <s v="15%"/>
    <n v="2091.2910000000002"/>
  </r>
  <r>
    <s v="ORD00781"/>
    <x v="8"/>
    <x v="773"/>
    <x v="2"/>
    <x v="26"/>
    <x v="4"/>
    <x v="1"/>
    <x v="0"/>
    <n v="86"/>
    <n v="161.44999999999999"/>
    <n v="13884.699999999999"/>
    <s v="18%"/>
    <n v="2499.2459999999996"/>
  </r>
  <r>
    <s v="ORD00782"/>
    <x v="580"/>
    <x v="774"/>
    <x v="1"/>
    <x v="22"/>
    <x v="0"/>
    <x v="0"/>
    <x v="1"/>
    <n v="34"/>
    <n v="204.7"/>
    <n v="6959.7999999999993"/>
    <s v="23%"/>
    <n v="1600.7539999999999"/>
  </r>
  <r>
    <s v="ORD00783"/>
    <x v="378"/>
    <x v="775"/>
    <x v="3"/>
    <x v="18"/>
    <x v="0"/>
    <x v="0"/>
    <x v="0"/>
    <n v="80"/>
    <n v="396.93"/>
    <n v="31754.400000000001"/>
    <s v="24%"/>
    <n v="7621.0560000000005"/>
  </r>
  <r>
    <s v="ORD00784"/>
    <x v="581"/>
    <x v="776"/>
    <x v="3"/>
    <x v="22"/>
    <x v="7"/>
    <x v="0"/>
    <x v="1"/>
    <n v="90"/>
    <n v="475.43"/>
    <n v="42788.7"/>
    <s v="15%"/>
    <n v="6418.3049999999994"/>
  </r>
  <r>
    <s v="ORD00785"/>
    <x v="582"/>
    <x v="777"/>
    <x v="2"/>
    <x v="153"/>
    <x v="1"/>
    <x v="1"/>
    <x v="0"/>
    <n v="43"/>
    <n v="169.33"/>
    <n v="7281.1900000000005"/>
    <s v="16%"/>
    <n v="1164.9904000000001"/>
  </r>
  <r>
    <s v="ORD00786"/>
    <x v="583"/>
    <x v="778"/>
    <x v="0"/>
    <x v="217"/>
    <x v="10"/>
    <x v="0"/>
    <x v="2"/>
    <n v="94"/>
    <n v="61.44"/>
    <n v="5775.36"/>
    <s v="25%"/>
    <n v="1443.84"/>
  </r>
  <r>
    <s v="ORD00787"/>
    <x v="481"/>
    <x v="779"/>
    <x v="3"/>
    <x v="195"/>
    <x v="9"/>
    <x v="1"/>
    <x v="0"/>
    <n v="58"/>
    <n v="415.79"/>
    <n v="24115.82"/>
    <s v="16%"/>
    <n v="3858.5311999999999"/>
  </r>
  <r>
    <s v="ORD00788"/>
    <x v="170"/>
    <x v="780"/>
    <x v="0"/>
    <x v="168"/>
    <x v="10"/>
    <x v="0"/>
    <x v="2"/>
    <n v="75"/>
    <n v="27.66"/>
    <n v="2074.5"/>
    <s v="22%"/>
    <n v="456.39"/>
  </r>
  <r>
    <s v="ORD00789"/>
    <x v="584"/>
    <x v="781"/>
    <x v="0"/>
    <x v="232"/>
    <x v="11"/>
    <x v="2"/>
    <x v="0"/>
    <n v="50"/>
    <n v="57.95"/>
    <n v="2897.5"/>
    <s v="16%"/>
    <n v="463.6"/>
  </r>
  <r>
    <s v="ORD00790"/>
    <x v="585"/>
    <x v="782"/>
    <x v="0"/>
    <x v="73"/>
    <x v="3"/>
    <x v="1"/>
    <x v="1"/>
    <n v="69"/>
    <n v="111.72"/>
    <n v="7708.68"/>
    <s v="15%"/>
    <n v="1156.3019999999999"/>
  </r>
  <r>
    <s v="ORD00791"/>
    <x v="246"/>
    <x v="783"/>
    <x v="1"/>
    <x v="98"/>
    <x v="10"/>
    <x v="0"/>
    <x v="0"/>
    <n v="67"/>
    <n v="379.79"/>
    <n v="25445.93"/>
    <s v="22%"/>
    <n v="5598.1045999999997"/>
  </r>
  <r>
    <s v="ORD00792"/>
    <x v="586"/>
    <x v="784"/>
    <x v="0"/>
    <x v="189"/>
    <x v="0"/>
    <x v="0"/>
    <x v="2"/>
    <n v="54"/>
    <n v="231.41"/>
    <n v="12496.14"/>
    <s v="25%"/>
    <n v="3124.0349999999999"/>
  </r>
  <r>
    <s v="ORD00793"/>
    <x v="207"/>
    <x v="785"/>
    <x v="2"/>
    <x v="51"/>
    <x v="5"/>
    <x v="2"/>
    <x v="2"/>
    <n v="42"/>
    <n v="369.43"/>
    <n v="15516.06"/>
    <s v="20%"/>
    <n v="3103.212"/>
  </r>
  <r>
    <s v="ORD00794"/>
    <x v="447"/>
    <x v="786"/>
    <x v="0"/>
    <x v="124"/>
    <x v="2"/>
    <x v="0"/>
    <x v="1"/>
    <n v="45"/>
    <n v="391.64"/>
    <n v="17623.8"/>
    <s v="22%"/>
    <n v="3877.2359999999999"/>
  </r>
  <r>
    <s v="ORD00795"/>
    <x v="587"/>
    <x v="787"/>
    <x v="3"/>
    <x v="215"/>
    <x v="7"/>
    <x v="0"/>
    <x v="1"/>
    <n v="74"/>
    <n v="56.26"/>
    <n v="4163.24"/>
    <s v="21%"/>
    <n v="874.28039999999987"/>
  </r>
  <r>
    <s v="ORD00796"/>
    <x v="588"/>
    <x v="788"/>
    <x v="0"/>
    <x v="111"/>
    <x v="2"/>
    <x v="0"/>
    <x v="1"/>
    <n v="51"/>
    <n v="489.85"/>
    <n v="24982.350000000002"/>
    <s v="23%"/>
    <n v="5745.9405000000006"/>
  </r>
  <r>
    <s v="ORD00797"/>
    <x v="589"/>
    <x v="789"/>
    <x v="2"/>
    <x v="236"/>
    <x v="8"/>
    <x v="2"/>
    <x v="1"/>
    <n v="69"/>
    <n v="485.39"/>
    <n v="33491.909999999996"/>
    <s v="20%"/>
    <n v="6698.3819999999996"/>
  </r>
  <r>
    <s v="ORD00798"/>
    <x v="590"/>
    <x v="790"/>
    <x v="3"/>
    <x v="73"/>
    <x v="1"/>
    <x v="1"/>
    <x v="2"/>
    <n v="74"/>
    <n v="303.25"/>
    <n v="22440.5"/>
    <s v="15%"/>
    <n v="3366.0749999999998"/>
  </r>
  <r>
    <s v="ORD00799"/>
    <x v="591"/>
    <x v="791"/>
    <x v="0"/>
    <x v="33"/>
    <x v="10"/>
    <x v="0"/>
    <x v="1"/>
    <n v="76"/>
    <n v="318.13"/>
    <n v="24177.88"/>
    <s v="22%"/>
    <n v="5319.1336000000001"/>
  </r>
  <r>
    <s v="ORD00800"/>
    <x v="365"/>
    <x v="792"/>
    <x v="0"/>
    <x v="51"/>
    <x v="9"/>
    <x v="1"/>
    <x v="1"/>
    <n v="34"/>
    <n v="460.99"/>
    <n v="15673.66"/>
    <s v="22%"/>
    <n v="3448.2051999999999"/>
  </r>
  <r>
    <s v="ORD00801"/>
    <x v="592"/>
    <x v="793"/>
    <x v="3"/>
    <x v="11"/>
    <x v="7"/>
    <x v="0"/>
    <x v="0"/>
    <n v="31"/>
    <n v="273.52999999999997"/>
    <n v="8479.4299999999985"/>
    <s v="16%"/>
    <n v="1356.7087999999999"/>
  </r>
  <r>
    <s v="ORD00802"/>
    <x v="593"/>
    <x v="794"/>
    <x v="2"/>
    <x v="117"/>
    <x v="0"/>
    <x v="0"/>
    <x v="0"/>
    <n v="62"/>
    <n v="283.33"/>
    <n v="17566.46"/>
    <s v="19%"/>
    <n v="3337.6273999999999"/>
  </r>
  <r>
    <s v="ORD00803"/>
    <x v="444"/>
    <x v="795"/>
    <x v="1"/>
    <x v="67"/>
    <x v="10"/>
    <x v="0"/>
    <x v="0"/>
    <n v="68"/>
    <n v="405.11"/>
    <n v="27547.48"/>
    <s v="21%"/>
    <n v="5784.9708000000001"/>
  </r>
  <r>
    <s v="ORD00804"/>
    <x v="510"/>
    <x v="796"/>
    <x v="1"/>
    <x v="178"/>
    <x v="4"/>
    <x v="1"/>
    <x v="0"/>
    <n v="50"/>
    <n v="31.27"/>
    <n v="1563.5"/>
    <s v="24%"/>
    <n v="375.24"/>
  </r>
  <r>
    <s v="ORD00805"/>
    <x v="594"/>
    <x v="797"/>
    <x v="3"/>
    <x v="20"/>
    <x v="9"/>
    <x v="1"/>
    <x v="1"/>
    <n v="95"/>
    <n v="491.85"/>
    <n v="46725.75"/>
    <s v="25%"/>
    <n v="11681.4375"/>
  </r>
  <r>
    <s v="ORD00806"/>
    <x v="595"/>
    <x v="798"/>
    <x v="1"/>
    <x v="171"/>
    <x v="3"/>
    <x v="1"/>
    <x v="1"/>
    <n v="88"/>
    <n v="105.98"/>
    <n v="9326.24"/>
    <s v="15%"/>
    <n v="1398.9359999999999"/>
  </r>
  <r>
    <s v="ORD00807"/>
    <x v="596"/>
    <x v="799"/>
    <x v="0"/>
    <x v="4"/>
    <x v="8"/>
    <x v="2"/>
    <x v="0"/>
    <n v="63"/>
    <n v="309.97000000000003"/>
    <n v="19528.11"/>
    <s v="15%"/>
    <n v="2929.2165"/>
  </r>
  <r>
    <s v="ORD00808"/>
    <x v="597"/>
    <x v="800"/>
    <x v="3"/>
    <x v="209"/>
    <x v="2"/>
    <x v="0"/>
    <x v="1"/>
    <n v="68"/>
    <n v="257.91000000000003"/>
    <n v="17537.88"/>
    <s v="25%"/>
    <n v="4384.47"/>
  </r>
  <r>
    <s v="ORD00809"/>
    <x v="598"/>
    <x v="801"/>
    <x v="3"/>
    <x v="78"/>
    <x v="0"/>
    <x v="0"/>
    <x v="2"/>
    <n v="81"/>
    <n v="196.84"/>
    <n v="15944.04"/>
    <s v="16%"/>
    <n v="2551.0464000000002"/>
  </r>
  <r>
    <s v="ORD00810"/>
    <x v="599"/>
    <x v="802"/>
    <x v="0"/>
    <x v="146"/>
    <x v="0"/>
    <x v="0"/>
    <x v="2"/>
    <n v="63"/>
    <n v="373.12"/>
    <n v="23506.560000000001"/>
    <s v="15%"/>
    <n v="3525.9839999999999"/>
  </r>
  <r>
    <s v="ORD00811"/>
    <x v="161"/>
    <x v="803"/>
    <x v="3"/>
    <x v="94"/>
    <x v="2"/>
    <x v="0"/>
    <x v="0"/>
    <n v="100"/>
    <n v="456.19"/>
    <n v="45619"/>
    <s v="15%"/>
    <n v="6842.8499999999995"/>
  </r>
  <r>
    <s v="ORD00812"/>
    <x v="600"/>
    <x v="804"/>
    <x v="0"/>
    <x v="44"/>
    <x v="7"/>
    <x v="0"/>
    <x v="0"/>
    <n v="96"/>
    <n v="150.62"/>
    <n v="14459.52"/>
    <s v="22%"/>
    <n v="3181.0944"/>
  </r>
  <r>
    <s v="ORD00813"/>
    <x v="601"/>
    <x v="805"/>
    <x v="1"/>
    <x v="228"/>
    <x v="0"/>
    <x v="0"/>
    <x v="2"/>
    <n v="32"/>
    <n v="481.43"/>
    <n v="15405.76"/>
    <s v="24%"/>
    <n v="3697.3824"/>
  </r>
  <r>
    <s v="ORD00814"/>
    <x v="602"/>
    <x v="806"/>
    <x v="3"/>
    <x v="195"/>
    <x v="5"/>
    <x v="2"/>
    <x v="2"/>
    <n v="68"/>
    <n v="143.16"/>
    <n v="9734.8799999999992"/>
    <s v="19%"/>
    <n v="1849.6271999999999"/>
  </r>
  <r>
    <s v="ORD00815"/>
    <x v="603"/>
    <x v="807"/>
    <x v="1"/>
    <x v="237"/>
    <x v="1"/>
    <x v="1"/>
    <x v="1"/>
    <n v="65"/>
    <n v="423.78"/>
    <n v="27545.699999999997"/>
    <s v="20%"/>
    <n v="5509.1399999999994"/>
  </r>
  <r>
    <s v="ORD00816"/>
    <x v="604"/>
    <x v="808"/>
    <x v="3"/>
    <x v="108"/>
    <x v="8"/>
    <x v="2"/>
    <x v="1"/>
    <n v="97"/>
    <n v="24.77"/>
    <n v="2402.69"/>
    <s v="17%"/>
    <n v="408.45730000000003"/>
  </r>
  <r>
    <s v="ORD00817"/>
    <x v="605"/>
    <x v="809"/>
    <x v="3"/>
    <x v="219"/>
    <x v="0"/>
    <x v="0"/>
    <x v="1"/>
    <n v="45"/>
    <n v="422.35"/>
    <n v="19005.75"/>
    <s v="19%"/>
    <n v="3611.0925000000002"/>
  </r>
  <r>
    <s v="ORD00818"/>
    <x v="606"/>
    <x v="810"/>
    <x v="3"/>
    <x v="193"/>
    <x v="6"/>
    <x v="2"/>
    <x v="1"/>
    <n v="47"/>
    <n v="393.1"/>
    <n v="18475.7"/>
    <s v="17%"/>
    <n v="3140.8690000000001"/>
  </r>
  <r>
    <s v="ORD00819"/>
    <x v="607"/>
    <x v="811"/>
    <x v="0"/>
    <x v="113"/>
    <x v="7"/>
    <x v="0"/>
    <x v="0"/>
    <n v="98"/>
    <n v="262.7"/>
    <n v="25744.6"/>
    <s v="22%"/>
    <n v="5663.8119999999999"/>
  </r>
  <r>
    <s v="ORD00820"/>
    <x v="608"/>
    <x v="812"/>
    <x v="0"/>
    <x v="85"/>
    <x v="8"/>
    <x v="2"/>
    <x v="1"/>
    <n v="31"/>
    <n v="177.95"/>
    <n v="5516.45"/>
    <s v="25%"/>
    <n v="1379.1125"/>
  </r>
  <r>
    <s v="ORD00821"/>
    <x v="609"/>
    <x v="813"/>
    <x v="0"/>
    <x v="142"/>
    <x v="10"/>
    <x v="0"/>
    <x v="0"/>
    <n v="93"/>
    <n v="183.59"/>
    <n v="17073.87"/>
    <s v="17%"/>
    <n v="2902.5579000000002"/>
  </r>
  <r>
    <s v="ORD00822"/>
    <x v="610"/>
    <x v="814"/>
    <x v="1"/>
    <x v="140"/>
    <x v="2"/>
    <x v="0"/>
    <x v="1"/>
    <n v="88"/>
    <n v="412.73"/>
    <n v="36320.240000000005"/>
    <s v="20%"/>
    <n v="7264.0480000000016"/>
  </r>
  <r>
    <s v="ORD00823"/>
    <x v="611"/>
    <x v="815"/>
    <x v="0"/>
    <x v="227"/>
    <x v="9"/>
    <x v="1"/>
    <x v="1"/>
    <n v="60"/>
    <n v="123.97"/>
    <n v="7438.2"/>
    <s v="23%"/>
    <n v="1710.7860000000001"/>
  </r>
  <r>
    <s v="ORD00824"/>
    <x v="612"/>
    <x v="816"/>
    <x v="1"/>
    <x v="43"/>
    <x v="9"/>
    <x v="1"/>
    <x v="2"/>
    <n v="56"/>
    <n v="458.39"/>
    <n v="25669.84"/>
    <s v="22%"/>
    <n v="5647.3648000000003"/>
  </r>
  <r>
    <s v="ORD00825"/>
    <x v="613"/>
    <x v="817"/>
    <x v="1"/>
    <x v="3"/>
    <x v="6"/>
    <x v="2"/>
    <x v="0"/>
    <n v="86"/>
    <n v="363.37"/>
    <n v="31249.82"/>
    <s v="21%"/>
    <n v="6562.4621999999999"/>
  </r>
  <r>
    <s v="ORD00826"/>
    <x v="614"/>
    <x v="818"/>
    <x v="2"/>
    <x v="180"/>
    <x v="10"/>
    <x v="0"/>
    <x v="2"/>
    <n v="75"/>
    <n v="402.39"/>
    <n v="30179.25"/>
    <s v="25%"/>
    <n v="7544.8125"/>
  </r>
  <r>
    <s v="ORD00827"/>
    <x v="401"/>
    <x v="819"/>
    <x v="0"/>
    <x v="28"/>
    <x v="5"/>
    <x v="2"/>
    <x v="2"/>
    <n v="59"/>
    <n v="449.65"/>
    <n v="26529.35"/>
    <s v="23%"/>
    <n v="6101.7505000000001"/>
  </r>
  <r>
    <s v="ORD00828"/>
    <x v="400"/>
    <x v="820"/>
    <x v="1"/>
    <x v="112"/>
    <x v="5"/>
    <x v="2"/>
    <x v="2"/>
    <n v="56"/>
    <n v="87.86"/>
    <n v="4920.16"/>
    <s v="18%"/>
    <n v="885.62879999999996"/>
  </r>
  <r>
    <s v="ORD00829"/>
    <x v="615"/>
    <x v="821"/>
    <x v="0"/>
    <x v="64"/>
    <x v="0"/>
    <x v="0"/>
    <x v="2"/>
    <n v="44"/>
    <n v="336.82"/>
    <n v="14820.08"/>
    <s v="22%"/>
    <n v="3260.4176000000002"/>
  </r>
  <r>
    <s v="ORD00830"/>
    <x v="616"/>
    <x v="822"/>
    <x v="2"/>
    <x v="24"/>
    <x v="2"/>
    <x v="0"/>
    <x v="0"/>
    <n v="89"/>
    <n v="106.76"/>
    <n v="9501.6400000000012"/>
    <s v="20%"/>
    <n v="1900.3280000000004"/>
  </r>
  <r>
    <s v="ORD00831"/>
    <x v="617"/>
    <x v="823"/>
    <x v="3"/>
    <x v="28"/>
    <x v="0"/>
    <x v="0"/>
    <x v="0"/>
    <n v="75"/>
    <n v="16.760000000000002"/>
    <n v="1257.0000000000002"/>
    <s v="19%"/>
    <n v="238.83000000000004"/>
  </r>
  <r>
    <s v="ORD00832"/>
    <x v="618"/>
    <x v="824"/>
    <x v="3"/>
    <x v="18"/>
    <x v="3"/>
    <x v="1"/>
    <x v="1"/>
    <n v="52"/>
    <n v="31.86"/>
    <n v="1656.72"/>
    <s v="20%"/>
    <n v="331.34400000000005"/>
  </r>
  <r>
    <s v="ORD00833"/>
    <x v="619"/>
    <x v="825"/>
    <x v="3"/>
    <x v="238"/>
    <x v="0"/>
    <x v="0"/>
    <x v="0"/>
    <n v="98"/>
    <n v="411.7"/>
    <n v="40346.6"/>
    <s v="19%"/>
    <n v="7665.8539999999994"/>
  </r>
  <r>
    <s v="ORD00834"/>
    <x v="620"/>
    <x v="826"/>
    <x v="2"/>
    <x v="19"/>
    <x v="8"/>
    <x v="2"/>
    <x v="0"/>
    <n v="87"/>
    <n v="316.95999999999998"/>
    <n v="27575.519999999997"/>
    <s v="19%"/>
    <n v="5239.3487999999998"/>
  </r>
  <r>
    <s v="ORD00835"/>
    <x v="361"/>
    <x v="827"/>
    <x v="1"/>
    <x v="235"/>
    <x v="5"/>
    <x v="2"/>
    <x v="2"/>
    <n v="70"/>
    <n v="338.28"/>
    <n v="23679.599999999999"/>
    <s v="21%"/>
    <n v="4972.7159999999994"/>
  </r>
  <r>
    <s v="ORD00836"/>
    <x v="621"/>
    <x v="828"/>
    <x v="1"/>
    <x v="125"/>
    <x v="0"/>
    <x v="0"/>
    <x v="0"/>
    <n v="50"/>
    <n v="27.53"/>
    <n v="1376.5"/>
    <s v="25%"/>
    <n v="344.125"/>
  </r>
  <r>
    <s v="ORD00837"/>
    <x v="482"/>
    <x v="829"/>
    <x v="3"/>
    <x v="12"/>
    <x v="5"/>
    <x v="2"/>
    <x v="1"/>
    <n v="62"/>
    <n v="394.51"/>
    <n v="24459.62"/>
    <s v="22%"/>
    <n v="5381.1163999999999"/>
  </r>
  <r>
    <s v="ORD00838"/>
    <x v="534"/>
    <x v="830"/>
    <x v="2"/>
    <x v="222"/>
    <x v="0"/>
    <x v="0"/>
    <x v="1"/>
    <n v="40"/>
    <n v="383.81"/>
    <n v="15352.4"/>
    <s v="25%"/>
    <n v="3838.1"/>
  </r>
  <r>
    <s v="ORD00839"/>
    <x v="509"/>
    <x v="831"/>
    <x v="0"/>
    <x v="64"/>
    <x v="8"/>
    <x v="2"/>
    <x v="1"/>
    <n v="47"/>
    <n v="239.62"/>
    <n v="11262.14"/>
    <s v="17%"/>
    <n v="1914.5638000000001"/>
  </r>
  <r>
    <s v="ORD00840"/>
    <x v="622"/>
    <x v="832"/>
    <x v="0"/>
    <x v="47"/>
    <x v="4"/>
    <x v="1"/>
    <x v="1"/>
    <n v="92"/>
    <n v="151.01"/>
    <n v="13892.919999999998"/>
    <s v="23%"/>
    <n v="3195.3715999999999"/>
  </r>
  <r>
    <s v="ORD00841"/>
    <x v="623"/>
    <x v="833"/>
    <x v="0"/>
    <x v="6"/>
    <x v="6"/>
    <x v="2"/>
    <x v="2"/>
    <n v="63"/>
    <n v="278.99"/>
    <n v="17576.37"/>
    <s v="17%"/>
    <n v="2987.9829"/>
  </r>
  <r>
    <s v="ORD00842"/>
    <x v="624"/>
    <x v="834"/>
    <x v="2"/>
    <x v="223"/>
    <x v="3"/>
    <x v="1"/>
    <x v="0"/>
    <n v="44"/>
    <n v="288.5"/>
    <n v="12694"/>
    <s v="17%"/>
    <n v="2157.98"/>
  </r>
  <r>
    <s v="ORD00843"/>
    <x v="625"/>
    <x v="835"/>
    <x v="3"/>
    <x v="200"/>
    <x v="0"/>
    <x v="0"/>
    <x v="2"/>
    <n v="33"/>
    <n v="108.98"/>
    <n v="3596.34"/>
    <s v="18%"/>
    <n v="647.34119999999996"/>
  </r>
  <r>
    <s v="ORD00844"/>
    <x v="626"/>
    <x v="836"/>
    <x v="0"/>
    <x v="232"/>
    <x v="4"/>
    <x v="1"/>
    <x v="2"/>
    <n v="36"/>
    <n v="75.52"/>
    <n v="2718.72"/>
    <s v="20%"/>
    <n v="543.74400000000003"/>
  </r>
  <r>
    <s v="ORD00845"/>
    <x v="154"/>
    <x v="837"/>
    <x v="1"/>
    <x v="208"/>
    <x v="9"/>
    <x v="1"/>
    <x v="2"/>
    <n v="71"/>
    <n v="61.74"/>
    <n v="4383.54"/>
    <s v="21%"/>
    <n v="920.54339999999991"/>
  </r>
  <r>
    <s v="ORD00846"/>
    <x v="90"/>
    <x v="838"/>
    <x v="1"/>
    <x v="155"/>
    <x v="2"/>
    <x v="0"/>
    <x v="1"/>
    <n v="74"/>
    <n v="41.21"/>
    <n v="3049.54"/>
    <s v="23%"/>
    <n v="701.39420000000007"/>
  </r>
  <r>
    <s v="ORD00847"/>
    <x v="627"/>
    <x v="839"/>
    <x v="2"/>
    <x v="229"/>
    <x v="5"/>
    <x v="2"/>
    <x v="2"/>
    <n v="91"/>
    <n v="364.17"/>
    <n v="33139.47"/>
    <s v="17%"/>
    <n v="5633.7099000000007"/>
  </r>
  <r>
    <s v="ORD00848"/>
    <x v="79"/>
    <x v="840"/>
    <x v="0"/>
    <x v="80"/>
    <x v="6"/>
    <x v="2"/>
    <x v="2"/>
    <n v="92"/>
    <n v="337.29"/>
    <n v="31030.68"/>
    <s v="19%"/>
    <n v="5895.8292000000001"/>
  </r>
  <r>
    <s v="ORD00849"/>
    <x v="628"/>
    <x v="841"/>
    <x v="0"/>
    <x v="98"/>
    <x v="9"/>
    <x v="1"/>
    <x v="2"/>
    <n v="96"/>
    <n v="39.56"/>
    <n v="3797.76"/>
    <s v="24%"/>
    <n v="911.4624"/>
  </r>
  <r>
    <s v="ORD00850"/>
    <x v="178"/>
    <x v="842"/>
    <x v="3"/>
    <x v="232"/>
    <x v="8"/>
    <x v="2"/>
    <x v="1"/>
    <n v="85"/>
    <n v="167.53"/>
    <n v="14240.05"/>
    <s v="22%"/>
    <n v="3132.8109999999997"/>
  </r>
  <r>
    <s v="ORD00851"/>
    <x v="629"/>
    <x v="843"/>
    <x v="3"/>
    <x v="235"/>
    <x v="7"/>
    <x v="0"/>
    <x v="2"/>
    <n v="94"/>
    <n v="285.60000000000002"/>
    <n v="26846.400000000001"/>
    <s v="22%"/>
    <n v="5906.2080000000005"/>
  </r>
  <r>
    <s v="ORD00852"/>
    <x v="624"/>
    <x v="844"/>
    <x v="0"/>
    <x v="108"/>
    <x v="11"/>
    <x v="2"/>
    <x v="1"/>
    <n v="80"/>
    <n v="160.04"/>
    <n v="12803.199999999999"/>
    <s v="22%"/>
    <n v="2816.7039999999997"/>
  </r>
  <r>
    <s v="ORD00853"/>
    <x v="24"/>
    <x v="845"/>
    <x v="0"/>
    <x v="36"/>
    <x v="2"/>
    <x v="0"/>
    <x v="1"/>
    <n v="45"/>
    <n v="420.85"/>
    <n v="18938.25"/>
    <s v="20%"/>
    <n v="3787.65"/>
  </r>
  <r>
    <s v="ORD00854"/>
    <x v="603"/>
    <x v="846"/>
    <x v="3"/>
    <x v="55"/>
    <x v="10"/>
    <x v="0"/>
    <x v="1"/>
    <n v="56"/>
    <n v="234.11"/>
    <n v="13110.16"/>
    <s v="22%"/>
    <n v="2884.2352000000001"/>
  </r>
  <r>
    <s v="ORD00855"/>
    <x v="630"/>
    <x v="847"/>
    <x v="1"/>
    <x v="89"/>
    <x v="8"/>
    <x v="2"/>
    <x v="2"/>
    <n v="47"/>
    <n v="58.87"/>
    <n v="2766.89"/>
    <s v="23%"/>
    <n v="636.38469999999995"/>
  </r>
  <r>
    <s v="ORD00856"/>
    <x v="631"/>
    <x v="848"/>
    <x v="1"/>
    <x v="163"/>
    <x v="11"/>
    <x v="2"/>
    <x v="1"/>
    <n v="61"/>
    <n v="102.23"/>
    <n v="6236.0300000000007"/>
    <s v="22%"/>
    <n v="1371.9266000000002"/>
  </r>
  <r>
    <s v="ORD00857"/>
    <x v="632"/>
    <x v="849"/>
    <x v="1"/>
    <x v="127"/>
    <x v="0"/>
    <x v="0"/>
    <x v="2"/>
    <n v="94"/>
    <n v="425.55"/>
    <n v="40001.700000000004"/>
    <s v="20%"/>
    <n v="8000.3400000000011"/>
  </r>
  <r>
    <s v="ORD00858"/>
    <x v="633"/>
    <x v="850"/>
    <x v="1"/>
    <x v="52"/>
    <x v="2"/>
    <x v="0"/>
    <x v="2"/>
    <n v="56"/>
    <n v="110.32"/>
    <n v="6177.92"/>
    <s v="20%"/>
    <n v="1235.5840000000001"/>
  </r>
  <r>
    <s v="ORD00859"/>
    <x v="634"/>
    <x v="851"/>
    <x v="2"/>
    <x v="192"/>
    <x v="10"/>
    <x v="0"/>
    <x v="2"/>
    <n v="58"/>
    <n v="447.52"/>
    <n v="25956.16"/>
    <s v="22%"/>
    <n v="5710.3552"/>
  </r>
  <r>
    <s v="ORD00860"/>
    <x v="635"/>
    <x v="852"/>
    <x v="3"/>
    <x v="87"/>
    <x v="7"/>
    <x v="0"/>
    <x v="0"/>
    <n v="97"/>
    <n v="199.29"/>
    <n v="19331.13"/>
    <s v="25%"/>
    <n v="4832.7825000000003"/>
  </r>
  <r>
    <s v="ORD00861"/>
    <x v="636"/>
    <x v="853"/>
    <x v="2"/>
    <x v="17"/>
    <x v="4"/>
    <x v="1"/>
    <x v="2"/>
    <n v="86"/>
    <n v="257.64999999999998"/>
    <n v="22157.899999999998"/>
    <s v="19%"/>
    <n v="4210.0009999999993"/>
  </r>
  <r>
    <s v="ORD00862"/>
    <x v="637"/>
    <x v="854"/>
    <x v="0"/>
    <x v="178"/>
    <x v="5"/>
    <x v="2"/>
    <x v="0"/>
    <n v="98"/>
    <n v="424.75"/>
    <n v="41625.5"/>
    <s v="24%"/>
    <n v="9990.119999999999"/>
  </r>
  <r>
    <s v="ORD00863"/>
    <x v="638"/>
    <x v="855"/>
    <x v="0"/>
    <x v="74"/>
    <x v="7"/>
    <x v="0"/>
    <x v="0"/>
    <n v="87"/>
    <n v="83.82"/>
    <n v="7292.3399999999992"/>
    <s v="19%"/>
    <n v="1385.5445999999999"/>
  </r>
  <r>
    <s v="ORD00864"/>
    <x v="639"/>
    <x v="659"/>
    <x v="2"/>
    <x v="0"/>
    <x v="2"/>
    <x v="0"/>
    <x v="1"/>
    <n v="44"/>
    <n v="25.01"/>
    <n v="1100.44"/>
    <s v="15%"/>
    <n v="165.066"/>
  </r>
  <r>
    <s v="ORD00865"/>
    <x v="640"/>
    <x v="856"/>
    <x v="1"/>
    <x v="200"/>
    <x v="3"/>
    <x v="1"/>
    <x v="1"/>
    <n v="71"/>
    <n v="187.87"/>
    <n v="13338.77"/>
    <s v="15%"/>
    <n v="2000.8154999999999"/>
  </r>
  <r>
    <s v="ORD00866"/>
    <x v="273"/>
    <x v="857"/>
    <x v="3"/>
    <x v="55"/>
    <x v="7"/>
    <x v="0"/>
    <x v="1"/>
    <n v="37"/>
    <n v="454.32"/>
    <n v="16809.84"/>
    <s v="16%"/>
    <n v="2689.5744"/>
  </r>
  <r>
    <s v="ORD00867"/>
    <x v="534"/>
    <x v="858"/>
    <x v="1"/>
    <x v="93"/>
    <x v="8"/>
    <x v="2"/>
    <x v="2"/>
    <n v="47"/>
    <n v="441.37"/>
    <n v="20744.39"/>
    <s v="20%"/>
    <n v="4148.8779999999997"/>
  </r>
  <r>
    <s v="ORD00868"/>
    <x v="25"/>
    <x v="859"/>
    <x v="3"/>
    <x v="85"/>
    <x v="10"/>
    <x v="0"/>
    <x v="1"/>
    <n v="32"/>
    <n v="353.35"/>
    <n v="11307.2"/>
    <s v="23%"/>
    <n v="2600.6560000000004"/>
  </r>
  <r>
    <s v="ORD00869"/>
    <x v="308"/>
    <x v="860"/>
    <x v="0"/>
    <x v="207"/>
    <x v="10"/>
    <x v="0"/>
    <x v="0"/>
    <n v="70"/>
    <n v="274.45"/>
    <n v="19211.5"/>
    <s v="15%"/>
    <n v="2881.7249999999999"/>
  </r>
  <r>
    <s v="ORD00870"/>
    <x v="330"/>
    <x v="861"/>
    <x v="1"/>
    <x v="160"/>
    <x v="8"/>
    <x v="2"/>
    <x v="0"/>
    <n v="42"/>
    <n v="295.89999999999998"/>
    <n v="12427.8"/>
    <s v="20%"/>
    <n v="2485.56"/>
  </r>
  <r>
    <s v="ORD00871"/>
    <x v="576"/>
    <x v="862"/>
    <x v="0"/>
    <x v="26"/>
    <x v="10"/>
    <x v="0"/>
    <x v="0"/>
    <n v="45"/>
    <n v="486.47"/>
    <n v="21891.15"/>
    <s v="21%"/>
    <n v="4597.1414999999997"/>
  </r>
  <r>
    <s v="ORD00872"/>
    <x v="641"/>
    <x v="863"/>
    <x v="3"/>
    <x v="163"/>
    <x v="2"/>
    <x v="0"/>
    <x v="0"/>
    <n v="56"/>
    <n v="409.53"/>
    <n v="22933.68"/>
    <s v="21%"/>
    <n v="4816.0727999999999"/>
  </r>
  <r>
    <s v="ORD00873"/>
    <x v="630"/>
    <x v="864"/>
    <x v="0"/>
    <x v="131"/>
    <x v="8"/>
    <x v="2"/>
    <x v="2"/>
    <n v="44"/>
    <n v="8.27"/>
    <n v="363.88"/>
    <s v="15%"/>
    <n v="54.582000000000001"/>
  </r>
  <r>
    <s v="ORD00874"/>
    <x v="443"/>
    <x v="865"/>
    <x v="3"/>
    <x v="44"/>
    <x v="11"/>
    <x v="2"/>
    <x v="2"/>
    <n v="30"/>
    <n v="43.16"/>
    <n v="1294.8"/>
    <s v="15%"/>
    <n v="194.22"/>
  </r>
  <r>
    <s v="ORD00875"/>
    <x v="285"/>
    <x v="866"/>
    <x v="1"/>
    <x v="59"/>
    <x v="1"/>
    <x v="1"/>
    <x v="2"/>
    <n v="74"/>
    <n v="82.89"/>
    <n v="6133.86"/>
    <s v="19%"/>
    <n v="1165.4333999999999"/>
  </r>
  <r>
    <s v="ORD00876"/>
    <x v="642"/>
    <x v="867"/>
    <x v="1"/>
    <x v="156"/>
    <x v="7"/>
    <x v="0"/>
    <x v="2"/>
    <n v="60"/>
    <n v="406.53"/>
    <n v="24391.8"/>
    <s v="19%"/>
    <n v="4634.442"/>
  </r>
  <r>
    <s v="ORD00877"/>
    <x v="643"/>
    <x v="868"/>
    <x v="0"/>
    <x v="75"/>
    <x v="8"/>
    <x v="2"/>
    <x v="2"/>
    <n v="98"/>
    <n v="109.3"/>
    <n v="10711.4"/>
    <s v="16%"/>
    <n v="1713.8240000000001"/>
  </r>
  <r>
    <s v="ORD00878"/>
    <x v="644"/>
    <x v="869"/>
    <x v="0"/>
    <x v="113"/>
    <x v="2"/>
    <x v="0"/>
    <x v="2"/>
    <n v="56"/>
    <n v="125.62"/>
    <n v="7034.72"/>
    <s v="20%"/>
    <n v="1406.9440000000002"/>
  </r>
  <r>
    <s v="ORD00879"/>
    <x v="645"/>
    <x v="870"/>
    <x v="1"/>
    <x v="132"/>
    <x v="7"/>
    <x v="0"/>
    <x v="2"/>
    <n v="34"/>
    <n v="316.62"/>
    <n v="10765.08"/>
    <s v="24%"/>
    <n v="2583.6192000000001"/>
  </r>
  <r>
    <s v="ORD00880"/>
    <x v="516"/>
    <x v="871"/>
    <x v="0"/>
    <x v="168"/>
    <x v="7"/>
    <x v="0"/>
    <x v="2"/>
    <n v="52"/>
    <n v="87.34"/>
    <n v="4541.68"/>
    <s v="18%"/>
    <n v="817.50239999999997"/>
  </r>
  <r>
    <s v="ORD00881"/>
    <x v="646"/>
    <x v="872"/>
    <x v="1"/>
    <x v="51"/>
    <x v="2"/>
    <x v="0"/>
    <x v="0"/>
    <n v="48"/>
    <n v="484.78"/>
    <n v="23269.439999999999"/>
    <s v="21%"/>
    <n v="4886.5823999999993"/>
  </r>
  <r>
    <s v="ORD00882"/>
    <x v="647"/>
    <x v="873"/>
    <x v="2"/>
    <x v="232"/>
    <x v="10"/>
    <x v="0"/>
    <x v="2"/>
    <n v="91"/>
    <n v="112.21"/>
    <n v="10211.109999999999"/>
    <s v="24%"/>
    <n v="2450.6663999999996"/>
  </r>
  <r>
    <s v="ORD00883"/>
    <x v="648"/>
    <x v="874"/>
    <x v="0"/>
    <x v="119"/>
    <x v="11"/>
    <x v="2"/>
    <x v="2"/>
    <n v="71"/>
    <n v="416.03"/>
    <n v="29538.129999999997"/>
    <s v="23%"/>
    <n v="6793.7698999999993"/>
  </r>
  <r>
    <s v="ORD00884"/>
    <x v="649"/>
    <x v="875"/>
    <x v="3"/>
    <x v="172"/>
    <x v="7"/>
    <x v="0"/>
    <x v="2"/>
    <n v="62"/>
    <n v="331.53"/>
    <n v="20554.859999999997"/>
    <s v="21%"/>
    <n v="4316.5205999999989"/>
  </r>
  <r>
    <s v="ORD00885"/>
    <x v="621"/>
    <x v="876"/>
    <x v="1"/>
    <x v="23"/>
    <x v="9"/>
    <x v="1"/>
    <x v="2"/>
    <n v="85"/>
    <n v="300.27999999999997"/>
    <n v="25523.8"/>
    <s v="23%"/>
    <n v="5870.4740000000002"/>
  </r>
  <r>
    <s v="ORD00886"/>
    <x v="461"/>
    <x v="877"/>
    <x v="1"/>
    <x v="227"/>
    <x v="4"/>
    <x v="1"/>
    <x v="1"/>
    <n v="75"/>
    <n v="70.45"/>
    <n v="5283.75"/>
    <s v="25%"/>
    <n v="1320.9375"/>
  </r>
  <r>
    <s v="ORD00887"/>
    <x v="650"/>
    <x v="878"/>
    <x v="0"/>
    <x v="190"/>
    <x v="4"/>
    <x v="1"/>
    <x v="0"/>
    <n v="75"/>
    <n v="304.73"/>
    <n v="22854.75"/>
    <s v="21%"/>
    <n v="4799.4974999999995"/>
  </r>
  <r>
    <s v="ORD00888"/>
    <x v="185"/>
    <x v="879"/>
    <x v="1"/>
    <x v="125"/>
    <x v="5"/>
    <x v="2"/>
    <x v="2"/>
    <n v="44"/>
    <n v="254.15"/>
    <n v="11182.6"/>
    <s v="18%"/>
    <n v="2012.8679999999999"/>
  </r>
  <r>
    <s v="ORD00889"/>
    <x v="243"/>
    <x v="880"/>
    <x v="1"/>
    <x v="77"/>
    <x v="4"/>
    <x v="1"/>
    <x v="2"/>
    <n v="83"/>
    <n v="451.48"/>
    <n v="37472.840000000004"/>
    <s v="23%"/>
    <n v="8618.753200000001"/>
  </r>
  <r>
    <s v="ORD00890"/>
    <x v="391"/>
    <x v="881"/>
    <x v="1"/>
    <x v="93"/>
    <x v="2"/>
    <x v="0"/>
    <x v="2"/>
    <n v="36"/>
    <n v="213.24"/>
    <n v="7676.64"/>
    <s v="15%"/>
    <n v="1151.4960000000001"/>
  </r>
  <r>
    <s v="ORD00891"/>
    <x v="118"/>
    <x v="882"/>
    <x v="2"/>
    <x v="119"/>
    <x v="2"/>
    <x v="0"/>
    <x v="0"/>
    <n v="68"/>
    <n v="469.52"/>
    <n v="31927.360000000001"/>
    <s v="19%"/>
    <n v="6066.1984000000002"/>
  </r>
  <r>
    <s v="ORD00892"/>
    <x v="266"/>
    <x v="883"/>
    <x v="1"/>
    <x v="213"/>
    <x v="6"/>
    <x v="2"/>
    <x v="0"/>
    <n v="71"/>
    <n v="403.29"/>
    <n v="28633.59"/>
    <s v="16%"/>
    <n v="4581.3743999999997"/>
  </r>
  <r>
    <s v="ORD00893"/>
    <x v="651"/>
    <x v="884"/>
    <x v="0"/>
    <x v="125"/>
    <x v="11"/>
    <x v="2"/>
    <x v="0"/>
    <n v="81"/>
    <n v="241.18"/>
    <n v="19535.580000000002"/>
    <s v="19%"/>
    <n v="3711.7602000000002"/>
  </r>
  <r>
    <s v="ORD00894"/>
    <x v="652"/>
    <x v="885"/>
    <x v="2"/>
    <x v="145"/>
    <x v="9"/>
    <x v="1"/>
    <x v="2"/>
    <n v="38"/>
    <n v="439"/>
    <n v="16682"/>
    <s v="19%"/>
    <n v="3169.58"/>
  </r>
  <r>
    <s v="ORD00895"/>
    <x v="521"/>
    <x v="886"/>
    <x v="1"/>
    <x v="23"/>
    <x v="11"/>
    <x v="2"/>
    <x v="0"/>
    <n v="87"/>
    <n v="356.03"/>
    <n v="30974.609999999997"/>
    <s v="22%"/>
    <n v="6814.4141999999993"/>
  </r>
  <r>
    <s v="ORD00896"/>
    <x v="653"/>
    <x v="887"/>
    <x v="0"/>
    <x v="165"/>
    <x v="0"/>
    <x v="0"/>
    <x v="2"/>
    <n v="51"/>
    <n v="8.56"/>
    <n v="436.56"/>
    <s v="19%"/>
    <n v="82.946399999999997"/>
  </r>
  <r>
    <s v="ORD00897"/>
    <x v="443"/>
    <x v="888"/>
    <x v="0"/>
    <x v="51"/>
    <x v="10"/>
    <x v="0"/>
    <x v="1"/>
    <n v="79"/>
    <n v="184.32"/>
    <n v="14561.279999999999"/>
    <s v="20%"/>
    <n v="2912.2559999999999"/>
  </r>
  <r>
    <s v="ORD00898"/>
    <x v="654"/>
    <x v="889"/>
    <x v="2"/>
    <x v="152"/>
    <x v="6"/>
    <x v="2"/>
    <x v="0"/>
    <n v="89"/>
    <n v="428.21"/>
    <n v="38110.689999999995"/>
    <s v="20%"/>
    <n v="7622.137999999999"/>
  </r>
  <r>
    <s v="ORD00899"/>
    <x v="655"/>
    <x v="890"/>
    <x v="2"/>
    <x v="57"/>
    <x v="10"/>
    <x v="0"/>
    <x v="2"/>
    <n v="50"/>
    <n v="141.4"/>
    <n v="7070"/>
    <s v="18%"/>
    <n v="1272.5999999999999"/>
  </r>
  <r>
    <s v="ORD00900"/>
    <x v="656"/>
    <x v="891"/>
    <x v="2"/>
    <x v="40"/>
    <x v="4"/>
    <x v="1"/>
    <x v="1"/>
    <n v="35"/>
    <n v="392.98"/>
    <n v="13754.300000000001"/>
    <s v="24%"/>
    <n v="3301.0320000000002"/>
  </r>
  <r>
    <s v="ORD00901"/>
    <x v="618"/>
    <x v="892"/>
    <x v="3"/>
    <x v="37"/>
    <x v="9"/>
    <x v="1"/>
    <x v="2"/>
    <n v="37"/>
    <n v="279.68"/>
    <n v="10348.16"/>
    <s v="18%"/>
    <n v="1862.6687999999999"/>
  </r>
  <r>
    <s v="ORD00902"/>
    <x v="657"/>
    <x v="893"/>
    <x v="1"/>
    <x v="218"/>
    <x v="6"/>
    <x v="2"/>
    <x v="2"/>
    <n v="56"/>
    <n v="369.21"/>
    <n v="20675.759999999998"/>
    <s v="17%"/>
    <n v="3514.8791999999999"/>
  </r>
  <r>
    <s v="ORD00903"/>
    <x v="505"/>
    <x v="894"/>
    <x v="0"/>
    <x v="98"/>
    <x v="7"/>
    <x v="0"/>
    <x v="2"/>
    <n v="92"/>
    <n v="392.64"/>
    <n v="36122.879999999997"/>
    <s v="16%"/>
    <n v="5779.6607999999997"/>
  </r>
  <r>
    <s v="ORD00904"/>
    <x v="658"/>
    <x v="895"/>
    <x v="3"/>
    <x v="80"/>
    <x v="1"/>
    <x v="1"/>
    <x v="2"/>
    <n v="66"/>
    <n v="203.28"/>
    <n v="13416.48"/>
    <s v="22%"/>
    <n v="2951.6255999999998"/>
  </r>
  <r>
    <s v="ORD00905"/>
    <x v="659"/>
    <x v="896"/>
    <x v="1"/>
    <x v="35"/>
    <x v="0"/>
    <x v="0"/>
    <x v="0"/>
    <n v="35"/>
    <n v="197.61"/>
    <n v="6916.35"/>
    <s v="18%"/>
    <n v="1244.943"/>
  </r>
  <r>
    <s v="ORD00906"/>
    <x v="265"/>
    <x v="897"/>
    <x v="2"/>
    <x v="18"/>
    <x v="1"/>
    <x v="1"/>
    <x v="0"/>
    <n v="62"/>
    <n v="463.3"/>
    <n v="28724.600000000002"/>
    <s v="24%"/>
    <n v="6893.9040000000005"/>
  </r>
  <r>
    <s v="ORD00907"/>
    <x v="513"/>
    <x v="226"/>
    <x v="1"/>
    <x v="179"/>
    <x v="3"/>
    <x v="1"/>
    <x v="2"/>
    <n v="54"/>
    <n v="114.78"/>
    <n v="6198.12"/>
    <s v="24%"/>
    <n v="1487.5488"/>
  </r>
  <r>
    <s v="ORD00908"/>
    <x v="660"/>
    <x v="898"/>
    <x v="2"/>
    <x v="239"/>
    <x v="0"/>
    <x v="0"/>
    <x v="1"/>
    <n v="68"/>
    <n v="465.69"/>
    <n v="31666.92"/>
    <s v="21%"/>
    <n v="6650.0531999999994"/>
  </r>
  <r>
    <s v="ORD00909"/>
    <x v="329"/>
    <x v="899"/>
    <x v="0"/>
    <x v="85"/>
    <x v="10"/>
    <x v="0"/>
    <x v="2"/>
    <n v="95"/>
    <n v="33.44"/>
    <n v="3176.7999999999997"/>
    <s v="24%"/>
    <n v="762.4319999999999"/>
  </r>
  <r>
    <s v="ORD00910"/>
    <x v="43"/>
    <x v="900"/>
    <x v="3"/>
    <x v="189"/>
    <x v="2"/>
    <x v="0"/>
    <x v="0"/>
    <n v="34"/>
    <n v="10.3"/>
    <n v="350.20000000000005"/>
    <s v="16%"/>
    <n v="56.032000000000011"/>
  </r>
  <r>
    <s v="ORD00911"/>
    <x v="661"/>
    <x v="901"/>
    <x v="0"/>
    <x v="212"/>
    <x v="3"/>
    <x v="1"/>
    <x v="0"/>
    <n v="91"/>
    <n v="257.72000000000003"/>
    <n v="23452.520000000004"/>
    <s v="25%"/>
    <n v="5863.130000000001"/>
  </r>
  <r>
    <s v="ORD00912"/>
    <x v="662"/>
    <x v="902"/>
    <x v="1"/>
    <x v="225"/>
    <x v="7"/>
    <x v="0"/>
    <x v="0"/>
    <n v="44"/>
    <n v="183.07"/>
    <n v="8055.08"/>
    <s v="24%"/>
    <n v="1933.2192"/>
  </r>
  <r>
    <s v="ORD00913"/>
    <x v="145"/>
    <x v="903"/>
    <x v="3"/>
    <x v="124"/>
    <x v="3"/>
    <x v="1"/>
    <x v="2"/>
    <n v="46"/>
    <n v="390.94"/>
    <n v="17983.240000000002"/>
    <s v="20%"/>
    <n v="3596.6480000000006"/>
  </r>
  <r>
    <s v="ORD00914"/>
    <x v="394"/>
    <x v="904"/>
    <x v="1"/>
    <x v="25"/>
    <x v="2"/>
    <x v="0"/>
    <x v="0"/>
    <n v="63"/>
    <n v="295.11"/>
    <n v="18591.93"/>
    <s v="24%"/>
    <n v="4462.0631999999996"/>
  </r>
  <r>
    <s v="ORD00915"/>
    <x v="383"/>
    <x v="905"/>
    <x v="3"/>
    <x v="220"/>
    <x v="0"/>
    <x v="0"/>
    <x v="2"/>
    <n v="48"/>
    <n v="277.05"/>
    <n v="13298.400000000001"/>
    <s v="15%"/>
    <n v="1994.7600000000002"/>
  </r>
  <r>
    <s v="ORD00916"/>
    <x v="663"/>
    <x v="906"/>
    <x v="0"/>
    <x v="216"/>
    <x v="6"/>
    <x v="2"/>
    <x v="2"/>
    <n v="64"/>
    <n v="305.14999999999998"/>
    <n v="19529.599999999999"/>
    <s v="23%"/>
    <n v="4491.808"/>
  </r>
  <r>
    <s v="ORD00917"/>
    <x v="664"/>
    <x v="907"/>
    <x v="0"/>
    <x v="231"/>
    <x v="8"/>
    <x v="2"/>
    <x v="2"/>
    <n v="46"/>
    <n v="7.3"/>
    <n v="335.8"/>
    <s v="18%"/>
    <n v="60.444000000000003"/>
  </r>
  <r>
    <s v="ORD00918"/>
    <x v="172"/>
    <x v="908"/>
    <x v="3"/>
    <x v="83"/>
    <x v="5"/>
    <x v="2"/>
    <x v="0"/>
    <n v="58"/>
    <n v="40.83"/>
    <n v="2368.14"/>
    <s v="19%"/>
    <n v="449.94659999999999"/>
  </r>
  <r>
    <s v="ORD00919"/>
    <x v="276"/>
    <x v="909"/>
    <x v="3"/>
    <x v="118"/>
    <x v="5"/>
    <x v="2"/>
    <x v="0"/>
    <n v="77"/>
    <n v="478.57"/>
    <n v="36849.89"/>
    <s v="24%"/>
    <n v="8843.9735999999994"/>
  </r>
  <r>
    <s v="ORD00920"/>
    <x v="665"/>
    <x v="910"/>
    <x v="0"/>
    <x v="51"/>
    <x v="2"/>
    <x v="0"/>
    <x v="0"/>
    <n v="33"/>
    <n v="283.77"/>
    <n v="9364.41"/>
    <s v="15%"/>
    <n v="1404.6614999999999"/>
  </r>
  <r>
    <s v="ORD00921"/>
    <x v="202"/>
    <x v="911"/>
    <x v="1"/>
    <x v="142"/>
    <x v="8"/>
    <x v="2"/>
    <x v="1"/>
    <n v="76"/>
    <n v="448.78"/>
    <n v="34107.279999999999"/>
    <s v="23%"/>
    <n v="7844.6743999999999"/>
  </r>
  <r>
    <s v="ORD00922"/>
    <x v="125"/>
    <x v="912"/>
    <x v="0"/>
    <x v="209"/>
    <x v="5"/>
    <x v="2"/>
    <x v="1"/>
    <n v="71"/>
    <n v="38.44"/>
    <n v="2729.24"/>
    <s v="23%"/>
    <n v="627.72519999999997"/>
  </r>
  <r>
    <s v="ORD00923"/>
    <x v="142"/>
    <x v="913"/>
    <x v="3"/>
    <x v="82"/>
    <x v="7"/>
    <x v="0"/>
    <x v="2"/>
    <n v="65"/>
    <n v="209.15"/>
    <n v="13594.75"/>
    <s v="19%"/>
    <n v="2583.0025000000001"/>
  </r>
  <r>
    <s v="ORD00924"/>
    <x v="666"/>
    <x v="914"/>
    <x v="1"/>
    <x v="221"/>
    <x v="0"/>
    <x v="0"/>
    <x v="1"/>
    <n v="34"/>
    <n v="127.89"/>
    <n v="4348.26"/>
    <s v="23%"/>
    <n v="1000.0998000000001"/>
  </r>
  <r>
    <s v="ORD00925"/>
    <x v="667"/>
    <x v="915"/>
    <x v="0"/>
    <x v="105"/>
    <x v="6"/>
    <x v="2"/>
    <x v="1"/>
    <n v="36"/>
    <n v="279.5"/>
    <n v="10062"/>
    <s v="16%"/>
    <n v="1609.92"/>
  </r>
  <r>
    <s v="ORD00926"/>
    <x v="668"/>
    <x v="916"/>
    <x v="3"/>
    <x v="136"/>
    <x v="6"/>
    <x v="2"/>
    <x v="2"/>
    <n v="54"/>
    <n v="113.19"/>
    <n v="6112.26"/>
    <s v="24%"/>
    <n v="1466.9423999999999"/>
  </r>
  <r>
    <s v="ORD00927"/>
    <x v="669"/>
    <x v="917"/>
    <x v="0"/>
    <x v="183"/>
    <x v="1"/>
    <x v="1"/>
    <x v="0"/>
    <n v="83"/>
    <n v="369.87"/>
    <n v="30699.21"/>
    <s v="16%"/>
    <n v="4911.8735999999999"/>
  </r>
  <r>
    <s v="ORD00928"/>
    <x v="481"/>
    <x v="918"/>
    <x v="0"/>
    <x v="30"/>
    <x v="7"/>
    <x v="0"/>
    <x v="1"/>
    <n v="49"/>
    <n v="107.36"/>
    <n v="5260.64"/>
    <s v="22%"/>
    <n v="1157.3408000000002"/>
  </r>
  <r>
    <s v="ORD00929"/>
    <x v="670"/>
    <x v="919"/>
    <x v="1"/>
    <x v="67"/>
    <x v="9"/>
    <x v="1"/>
    <x v="0"/>
    <n v="69"/>
    <n v="390.57"/>
    <n v="26949.329999999998"/>
    <s v="18%"/>
    <n v="4850.8793999999998"/>
  </r>
  <r>
    <s v="ORD00930"/>
    <x v="362"/>
    <x v="920"/>
    <x v="1"/>
    <x v="37"/>
    <x v="4"/>
    <x v="1"/>
    <x v="1"/>
    <n v="53"/>
    <n v="8.2799999999999994"/>
    <n v="438.84"/>
    <s v="20%"/>
    <n v="87.768000000000001"/>
  </r>
  <r>
    <s v="ORD00931"/>
    <x v="505"/>
    <x v="921"/>
    <x v="3"/>
    <x v="221"/>
    <x v="6"/>
    <x v="2"/>
    <x v="0"/>
    <n v="75"/>
    <n v="161.13"/>
    <n v="12084.75"/>
    <s v="16%"/>
    <n v="1933.56"/>
  </r>
  <r>
    <s v="ORD00932"/>
    <x v="671"/>
    <x v="922"/>
    <x v="0"/>
    <x v="184"/>
    <x v="11"/>
    <x v="2"/>
    <x v="0"/>
    <n v="74"/>
    <n v="143.72999999999999"/>
    <n v="10636.019999999999"/>
    <s v="15%"/>
    <n v="1595.4029999999998"/>
  </r>
  <r>
    <s v="ORD00933"/>
    <x v="672"/>
    <x v="923"/>
    <x v="2"/>
    <x v="22"/>
    <x v="7"/>
    <x v="0"/>
    <x v="1"/>
    <n v="76"/>
    <n v="265.24"/>
    <n v="20158.240000000002"/>
    <s v="18%"/>
    <n v="3628.4832000000001"/>
  </r>
  <r>
    <s v="ORD00934"/>
    <x v="673"/>
    <x v="924"/>
    <x v="0"/>
    <x v="215"/>
    <x v="5"/>
    <x v="2"/>
    <x v="1"/>
    <n v="78"/>
    <n v="176.91"/>
    <n v="13798.98"/>
    <s v="18%"/>
    <n v="2483.8163999999997"/>
  </r>
  <r>
    <s v="ORD00935"/>
    <x v="43"/>
    <x v="925"/>
    <x v="1"/>
    <x v="107"/>
    <x v="5"/>
    <x v="2"/>
    <x v="2"/>
    <n v="63"/>
    <n v="232.73"/>
    <n v="14661.99"/>
    <s v="16%"/>
    <n v="2345.9184"/>
  </r>
  <r>
    <s v="ORD00936"/>
    <x v="539"/>
    <x v="926"/>
    <x v="3"/>
    <x v="198"/>
    <x v="1"/>
    <x v="1"/>
    <x v="1"/>
    <n v="79"/>
    <n v="292.60000000000002"/>
    <n v="23115.4"/>
    <s v="16%"/>
    <n v="3698.4640000000004"/>
  </r>
  <r>
    <s v="ORD00937"/>
    <x v="674"/>
    <x v="927"/>
    <x v="0"/>
    <x v="59"/>
    <x v="6"/>
    <x v="2"/>
    <x v="2"/>
    <n v="86"/>
    <n v="276.54000000000002"/>
    <n v="23782.440000000002"/>
    <s v="24%"/>
    <n v="5707.7856000000002"/>
  </r>
  <r>
    <s v="ORD00938"/>
    <x v="675"/>
    <x v="928"/>
    <x v="0"/>
    <x v="72"/>
    <x v="8"/>
    <x v="2"/>
    <x v="1"/>
    <n v="32"/>
    <n v="174.83"/>
    <n v="5594.56"/>
    <s v="21%"/>
    <n v="1174.8576"/>
  </r>
  <r>
    <s v="ORD00939"/>
    <x v="676"/>
    <x v="929"/>
    <x v="3"/>
    <x v="19"/>
    <x v="8"/>
    <x v="2"/>
    <x v="0"/>
    <n v="62"/>
    <n v="212.45"/>
    <n v="13171.9"/>
    <s v="18%"/>
    <n v="2370.942"/>
  </r>
  <r>
    <s v="ORD00940"/>
    <x v="677"/>
    <x v="930"/>
    <x v="0"/>
    <x v="89"/>
    <x v="8"/>
    <x v="2"/>
    <x v="0"/>
    <n v="31"/>
    <n v="228.11"/>
    <n v="7071.4100000000008"/>
    <s v="15%"/>
    <n v="1060.7115000000001"/>
  </r>
  <r>
    <s v="ORD00941"/>
    <x v="678"/>
    <x v="931"/>
    <x v="0"/>
    <x v="125"/>
    <x v="7"/>
    <x v="0"/>
    <x v="2"/>
    <n v="74"/>
    <n v="361.8"/>
    <n v="26773.200000000001"/>
    <s v="21%"/>
    <n v="5622.3720000000003"/>
  </r>
  <r>
    <s v="ORD00942"/>
    <x v="346"/>
    <x v="932"/>
    <x v="0"/>
    <x v="232"/>
    <x v="2"/>
    <x v="0"/>
    <x v="0"/>
    <n v="37"/>
    <n v="102.05"/>
    <n v="3775.85"/>
    <s v="15%"/>
    <n v="566.37749999999994"/>
  </r>
  <r>
    <s v="ORD00943"/>
    <x v="273"/>
    <x v="933"/>
    <x v="0"/>
    <x v="34"/>
    <x v="5"/>
    <x v="2"/>
    <x v="2"/>
    <n v="82"/>
    <n v="213.65"/>
    <n v="17519.3"/>
    <s v="24%"/>
    <n v="4204.6319999999996"/>
  </r>
  <r>
    <s v="ORD00944"/>
    <x v="679"/>
    <x v="934"/>
    <x v="1"/>
    <x v="88"/>
    <x v="10"/>
    <x v="0"/>
    <x v="1"/>
    <n v="36"/>
    <n v="153.52000000000001"/>
    <n v="5526.72"/>
    <s v="22%"/>
    <n v="1215.8784000000001"/>
  </r>
  <r>
    <s v="ORD00945"/>
    <x v="680"/>
    <x v="935"/>
    <x v="3"/>
    <x v="134"/>
    <x v="5"/>
    <x v="2"/>
    <x v="2"/>
    <n v="79"/>
    <n v="34.72"/>
    <n v="2742.88"/>
    <s v="17%"/>
    <n v="466.28960000000006"/>
  </r>
  <r>
    <s v="ORD00946"/>
    <x v="294"/>
    <x v="936"/>
    <x v="3"/>
    <x v="204"/>
    <x v="5"/>
    <x v="2"/>
    <x v="2"/>
    <n v="33"/>
    <n v="373.57"/>
    <n v="12327.81"/>
    <s v="18%"/>
    <n v="2219.0057999999999"/>
  </r>
  <r>
    <s v="ORD00947"/>
    <x v="402"/>
    <x v="937"/>
    <x v="3"/>
    <x v="116"/>
    <x v="6"/>
    <x v="2"/>
    <x v="1"/>
    <n v="40"/>
    <n v="280.95999999999998"/>
    <n v="11238.4"/>
    <s v="22%"/>
    <n v="2472.4479999999999"/>
  </r>
  <r>
    <s v="ORD00948"/>
    <x v="556"/>
    <x v="938"/>
    <x v="0"/>
    <x v="127"/>
    <x v="5"/>
    <x v="2"/>
    <x v="0"/>
    <n v="97"/>
    <n v="65.010000000000005"/>
    <n v="6305.97"/>
    <s v="21%"/>
    <n v="1324.2537"/>
  </r>
  <r>
    <s v="ORD00949"/>
    <x v="681"/>
    <x v="939"/>
    <x v="2"/>
    <x v="59"/>
    <x v="7"/>
    <x v="0"/>
    <x v="1"/>
    <n v="85"/>
    <n v="180.78"/>
    <n v="15366.3"/>
    <s v="24%"/>
    <n v="3687.9119999999998"/>
  </r>
  <r>
    <s v="ORD00950"/>
    <x v="682"/>
    <x v="940"/>
    <x v="3"/>
    <x v="58"/>
    <x v="2"/>
    <x v="0"/>
    <x v="0"/>
    <n v="93"/>
    <n v="193.63"/>
    <n v="18007.59"/>
    <s v="24%"/>
    <n v="4321.8216000000002"/>
  </r>
  <r>
    <s v="ORD00951"/>
    <x v="683"/>
    <x v="941"/>
    <x v="3"/>
    <x v="181"/>
    <x v="11"/>
    <x v="2"/>
    <x v="0"/>
    <n v="66"/>
    <n v="322.08999999999997"/>
    <n v="21257.94"/>
    <s v="16%"/>
    <n v="3401.2703999999999"/>
  </r>
  <r>
    <s v="ORD00952"/>
    <x v="684"/>
    <x v="942"/>
    <x v="3"/>
    <x v="4"/>
    <x v="8"/>
    <x v="2"/>
    <x v="2"/>
    <n v="93"/>
    <n v="44.16"/>
    <n v="4106.88"/>
    <s v="18%"/>
    <n v="739.23839999999996"/>
  </r>
  <r>
    <s v="ORD00953"/>
    <x v="685"/>
    <x v="943"/>
    <x v="3"/>
    <x v="39"/>
    <x v="9"/>
    <x v="1"/>
    <x v="1"/>
    <n v="53"/>
    <n v="328.24"/>
    <n v="17396.72"/>
    <s v="23%"/>
    <n v="4001.2456000000006"/>
  </r>
  <r>
    <s v="ORD00954"/>
    <x v="686"/>
    <x v="944"/>
    <x v="3"/>
    <x v="162"/>
    <x v="2"/>
    <x v="0"/>
    <x v="0"/>
    <n v="55"/>
    <n v="444.41"/>
    <n v="24442.550000000003"/>
    <s v="18%"/>
    <n v="4399.6590000000006"/>
  </r>
  <r>
    <s v="ORD00955"/>
    <x v="687"/>
    <x v="945"/>
    <x v="1"/>
    <x v="163"/>
    <x v="2"/>
    <x v="0"/>
    <x v="0"/>
    <n v="41"/>
    <n v="87.82"/>
    <n v="3600.62"/>
    <s v="17%"/>
    <n v="612.10540000000003"/>
  </r>
  <r>
    <s v="ORD00956"/>
    <x v="688"/>
    <x v="946"/>
    <x v="1"/>
    <x v="121"/>
    <x v="1"/>
    <x v="1"/>
    <x v="0"/>
    <n v="58"/>
    <n v="470.52"/>
    <n v="27290.16"/>
    <s v="24%"/>
    <n v="6549.6383999999998"/>
  </r>
  <r>
    <s v="ORD00957"/>
    <x v="467"/>
    <x v="947"/>
    <x v="1"/>
    <x v="165"/>
    <x v="1"/>
    <x v="1"/>
    <x v="0"/>
    <n v="41"/>
    <n v="55.99"/>
    <n v="2295.59"/>
    <s v="23%"/>
    <n v="527.98570000000007"/>
  </r>
  <r>
    <s v="ORD00958"/>
    <x v="689"/>
    <x v="948"/>
    <x v="1"/>
    <x v="22"/>
    <x v="5"/>
    <x v="2"/>
    <x v="2"/>
    <n v="45"/>
    <n v="386.61"/>
    <n v="17397.45"/>
    <s v="23%"/>
    <n v="4001.4135000000006"/>
  </r>
  <r>
    <s v="ORD00959"/>
    <x v="543"/>
    <x v="949"/>
    <x v="2"/>
    <x v="170"/>
    <x v="9"/>
    <x v="1"/>
    <x v="2"/>
    <n v="42"/>
    <n v="81.86"/>
    <n v="3438.12"/>
    <s v="23%"/>
    <n v="790.76760000000002"/>
  </r>
  <r>
    <s v="ORD00960"/>
    <x v="501"/>
    <x v="950"/>
    <x v="2"/>
    <x v="183"/>
    <x v="11"/>
    <x v="2"/>
    <x v="0"/>
    <n v="92"/>
    <n v="370.11"/>
    <n v="34050.120000000003"/>
    <s v="16%"/>
    <n v="5448.0192000000006"/>
  </r>
  <r>
    <s v="ORD00961"/>
    <x v="690"/>
    <x v="951"/>
    <x v="0"/>
    <x v="156"/>
    <x v="7"/>
    <x v="0"/>
    <x v="1"/>
    <n v="84"/>
    <n v="265.74"/>
    <n v="22322.16"/>
    <s v="25%"/>
    <n v="5580.54"/>
  </r>
  <r>
    <s v="ORD00962"/>
    <x v="691"/>
    <x v="952"/>
    <x v="3"/>
    <x v="2"/>
    <x v="3"/>
    <x v="1"/>
    <x v="1"/>
    <n v="76"/>
    <n v="430.88"/>
    <n v="32746.880000000001"/>
    <s v="23%"/>
    <n v="7531.782400000001"/>
  </r>
  <r>
    <s v="ORD00963"/>
    <x v="22"/>
    <x v="953"/>
    <x v="2"/>
    <x v="71"/>
    <x v="8"/>
    <x v="2"/>
    <x v="2"/>
    <n v="63"/>
    <n v="467.75"/>
    <n v="29468.25"/>
    <s v="24%"/>
    <n v="7072.38"/>
  </r>
  <r>
    <s v="ORD00964"/>
    <x v="692"/>
    <x v="954"/>
    <x v="2"/>
    <x v="1"/>
    <x v="1"/>
    <x v="1"/>
    <x v="2"/>
    <n v="60"/>
    <n v="300.8"/>
    <n v="18048"/>
    <s v="22%"/>
    <n v="3970.56"/>
  </r>
  <r>
    <s v="ORD00965"/>
    <x v="347"/>
    <x v="955"/>
    <x v="0"/>
    <x v="32"/>
    <x v="10"/>
    <x v="0"/>
    <x v="1"/>
    <n v="40"/>
    <n v="243.42"/>
    <n v="9736.7999999999993"/>
    <s v="17%"/>
    <n v="1655.2560000000001"/>
  </r>
  <r>
    <s v="ORD00966"/>
    <x v="693"/>
    <x v="956"/>
    <x v="3"/>
    <x v="232"/>
    <x v="4"/>
    <x v="1"/>
    <x v="2"/>
    <n v="35"/>
    <n v="186.06"/>
    <n v="6512.1"/>
    <s v="15%"/>
    <n v="976.81500000000005"/>
  </r>
  <r>
    <s v="ORD00967"/>
    <x v="326"/>
    <x v="957"/>
    <x v="0"/>
    <x v="130"/>
    <x v="9"/>
    <x v="1"/>
    <x v="2"/>
    <n v="47"/>
    <n v="5.05"/>
    <n v="237.35"/>
    <s v="23%"/>
    <n v="54.590499999999999"/>
  </r>
  <r>
    <s v="ORD00968"/>
    <x v="644"/>
    <x v="958"/>
    <x v="2"/>
    <x v="115"/>
    <x v="6"/>
    <x v="2"/>
    <x v="2"/>
    <n v="94"/>
    <n v="269.87"/>
    <n v="25367.78"/>
    <s v="19%"/>
    <n v="4819.8782000000001"/>
  </r>
  <r>
    <s v="ORD00969"/>
    <x v="694"/>
    <x v="959"/>
    <x v="3"/>
    <x v="89"/>
    <x v="6"/>
    <x v="2"/>
    <x v="0"/>
    <n v="33"/>
    <n v="384.11"/>
    <n v="12675.630000000001"/>
    <s v="18%"/>
    <n v="2281.6134000000002"/>
  </r>
  <r>
    <s v="ORD00970"/>
    <x v="424"/>
    <x v="960"/>
    <x v="0"/>
    <x v="133"/>
    <x v="7"/>
    <x v="0"/>
    <x v="2"/>
    <n v="70"/>
    <n v="276.37"/>
    <n v="19345.900000000001"/>
    <s v="23%"/>
    <n v="4449.5570000000007"/>
  </r>
  <r>
    <s v="ORD00971"/>
    <x v="695"/>
    <x v="961"/>
    <x v="2"/>
    <x v="198"/>
    <x v="8"/>
    <x v="2"/>
    <x v="2"/>
    <n v="79"/>
    <n v="128.69999999999999"/>
    <n v="10167.299999999999"/>
    <s v="17%"/>
    <n v="1728.441"/>
  </r>
  <r>
    <s v="ORD00972"/>
    <x v="527"/>
    <x v="719"/>
    <x v="0"/>
    <x v="141"/>
    <x v="11"/>
    <x v="2"/>
    <x v="1"/>
    <n v="70"/>
    <n v="44.21"/>
    <n v="3094.7000000000003"/>
    <s v="19%"/>
    <n v="587.99300000000005"/>
  </r>
  <r>
    <s v="ORD00973"/>
    <x v="696"/>
    <x v="962"/>
    <x v="3"/>
    <x v="142"/>
    <x v="10"/>
    <x v="0"/>
    <x v="1"/>
    <n v="69"/>
    <n v="325.99"/>
    <n v="22493.31"/>
    <s v="18%"/>
    <n v="4048.7957999999999"/>
  </r>
  <r>
    <s v="ORD00974"/>
    <x v="697"/>
    <x v="963"/>
    <x v="3"/>
    <x v="3"/>
    <x v="11"/>
    <x v="2"/>
    <x v="1"/>
    <n v="32"/>
    <n v="95.29"/>
    <n v="3049.28"/>
    <s v="18%"/>
    <n v="548.87040000000002"/>
  </r>
  <r>
    <s v="ORD00975"/>
    <x v="487"/>
    <x v="964"/>
    <x v="2"/>
    <x v="190"/>
    <x v="4"/>
    <x v="1"/>
    <x v="0"/>
    <n v="87"/>
    <n v="229.12"/>
    <n v="19933.439999999999"/>
    <s v="24%"/>
    <n v="4784.0255999999999"/>
  </r>
  <r>
    <s v="ORD00976"/>
    <x v="511"/>
    <x v="965"/>
    <x v="1"/>
    <x v="120"/>
    <x v="9"/>
    <x v="1"/>
    <x v="1"/>
    <n v="33"/>
    <n v="80.31"/>
    <n v="2650.23"/>
    <s v="24%"/>
    <n v="636.05520000000001"/>
  </r>
  <r>
    <s v="ORD00977"/>
    <x v="209"/>
    <x v="966"/>
    <x v="2"/>
    <x v="97"/>
    <x v="3"/>
    <x v="1"/>
    <x v="2"/>
    <n v="71"/>
    <n v="138.25"/>
    <n v="9815.75"/>
    <s v="23%"/>
    <n v="2257.6224999999999"/>
  </r>
  <r>
    <s v="ORD00978"/>
    <x v="698"/>
    <x v="967"/>
    <x v="1"/>
    <x v="240"/>
    <x v="0"/>
    <x v="0"/>
    <x v="1"/>
    <n v="60"/>
    <n v="49.65"/>
    <n v="2979"/>
    <s v="17%"/>
    <n v="506.43000000000006"/>
  </r>
  <r>
    <s v="ORD00979"/>
    <x v="605"/>
    <x v="968"/>
    <x v="2"/>
    <x v="139"/>
    <x v="11"/>
    <x v="2"/>
    <x v="0"/>
    <n v="59"/>
    <n v="213.02"/>
    <n v="12568.18"/>
    <s v="25%"/>
    <n v="3142.0450000000001"/>
  </r>
  <r>
    <s v="ORD00980"/>
    <x v="235"/>
    <x v="969"/>
    <x v="0"/>
    <x v="121"/>
    <x v="8"/>
    <x v="2"/>
    <x v="0"/>
    <n v="99"/>
    <n v="168.47"/>
    <n v="16678.53"/>
    <s v="20%"/>
    <n v="3335.7060000000001"/>
  </r>
  <r>
    <s v="ORD00981"/>
    <x v="578"/>
    <x v="970"/>
    <x v="2"/>
    <x v="207"/>
    <x v="9"/>
    <x v="1"/>
    <x v="0"/>
    <n v="69"/>
    <n v="40.340000000000003"/>
    <n v="2783.46"/>
    <s v="22%"/>
    <n v="612.36120000000005"/>
  </r>
  <r>
    <s v="ORD00982"/>
    <x v="699"/>
    <x v="971"/>
    <x v="1"/>
    <x v="180"/>
    <x v="1"/>
    <x v="1"/>
    <x v="2"/>
    <n v="39"/>
    <n v="409.54"/>
    <n v="15972.060000000001"/>
    <s v="22%"/>
    <n v="3513.8532000000005"/>
  </r>
  <r>
    <s v="ORD00983"/>
    <x v="700"/>
    <x v="972"/>
    <x v="2"/>
    <x v="132"/>
    <x v="1"/>
    <x v="1"/>
    <x v="2"/>
    <n v="40"/>
    <n v="386.76"/>
    <n v="15470.4"/>
    <s v="22%"/>
    <n v="3403.4879999999998"/>
  </r>
  <r>
    <s v="ORD00984"/>
    <x v="701"/>
    <x v="973"/>
    <x v="1"/>
    <x v="183"/>
    <x v="3"/>
    <x v="1"/>
    <x v="1"/>
    <n v="56"/>
    <n v="233.11"/>
    <n v="13054.16"/>
    <s v="24%"/>
    <n v="3132.9983999999999"/>
  </r>
  <r>
    <s v="ORD00985"/>
    <x v="498"/>
    <x v="974"/>
    <x v="3"/>
    <x v="19"/>
    <x v="7"/>
    <x v="0"/>
    <x v="2"/>
    <n v="82"/>
    <n v="197.62"/>
    <n v="16204.84"/>
    <s v="25%"/>
    <n v="4051.21"/>
  </r>
  <r>
    <s v="ORD00986"/>
    <x v="702"/>
    <x v="975"/>
    <x v="1"/>
    <x v="173"/>
    <x v="11"/>
    <x v="2"/>
    <x v="0"/>
    <n v="42"/>
    <n v="373.64"/>
    <n v="15692.88"/>
    <s v="23%"/>
    <n v="3609.3624"/>
  </r>
  <r>
    <s v="ORD00987"/>
    <x v="703"/>
    <x v="976"/>
    <x v="1"/>
    <x v="23"/>
    <x v="8"/>
    <x v="2"/>
    <x v="1"/>
    <n v="50"/>
    <n v="103.37"/>
    <n v="5168.5"/>
    <s v="19%"/>
    <n v="982.01499999999999"/>
  </r>
  <r>
    <s v="ORD00988"/>
    <x v="312"/>
    <x v="977"/>
    <x v="2"/>
    <x v="241"/>
    <x v="7"/>
    <x v="0"/>
    <x v="1"/>
    <n v="94"/>
    <n v="121.8"/>
    <n v="11449.199999999999"/>
    <s v="18%"/>
    <n v="2060.8559999999998"/>
  </r>
  <r>
    <s v="ORD00989"/>
    <x v="704"/>
    <x v="978"/>
    <x v="1"/>
    <x v="30"/>
    <x v="5"/>
    <x v="2"/>
    <x v="1"/>
    <n v="94"/>
    <n v="398.22"/>
    <n v="37432.68"/>
    <s v="21%"/>
    <n v="7860.8627999999999"/>
  </r>
  <r>
    <s v="ORD00990"/>
    <x v="705"/>
    <x v="979"/>
    <x v="2"/>
    <x v="173"/>
    <x v="11"/>
    <x v="2"/>
    <x v="1"/>
    <n v="96"/>
    <n v="484.57"/>
    <n v="46518.720000000001"/>
    <s v="25%"/>
    <n v="11629.68"/>
  </r>
  <r>
    <s v="ORD00991"/>
    <x v="706"/>
    <x v="980"/>
    <x v="0"/>
    <x v="143"/>
    <x v="7"/>
    <x v="0"/>
    <x v="1"/>
    <n v="71"/>
    <n v="386.54"/>
    <n v="27444.34"/>
    <s v="17%"/>
    <n v="4665.5378000000001"/>
  </r>
  <r>
    <s v="ORD00992"/>
    <x v="517"/>
    <x v="981"/>
    <x v="3"/>
    <x v="139"/>
    <x v="4"/>
    <x v="1"/>
    <x v="2"/>
    <n v="62"/>
    <n v="344.54"/>
    <n v="21361.48"/>
    <s v="21%"/>
    <n v="4485.9107999999997"/>
  </r>
  <r>
    <s v="ORD00993"/>
    <x v="280"/>
    <x v="982"/>
    <x v="0"/>
    <x v="214"/>
    <x v="0"/>
    <x v="0"/>
    <x v="2"/>
    <n v="92"/>
    <n v="180.98"/>
    <n v="16650.16"/>
    <s v="21%"/>
    <n v="3496.5335999999998"/>
  </r>
  <r>
    <s v="ORD00994"/>
    <x v="707"/>
    <x v="983"/>
    <x v="3"/>
    <x v="205"/>
    <x v="0"/>
    <x v="0"/>
    <x v="1"/>
    <n v="66"/>
    <n v="246.48"/>
    <n v="16267.679999999998"/>
    <s v="17%"/>
    <n v="2765.5056"/>
  </r>
  <r>
    <s v="ORD00995"/>
    <x v="522"/>
    <x v="984"/>
    <x v="1"/>
    <x v="10"/>
    <x v="10"/>
    <x v="0"/>
    <x v="0"/>
    <n v="58"/>
    <n v="367.93"/>
    <n v="21339.94"/>
    <s v="17%"/>
    <n v="3627.7898"/>
  </r>
  <r>
    <s v="ORD00996"/>
    <x v="678"/>
    <x v="985"/>
    <x v="3"/>
    <x v="190"/>
    <x v="2"/>
    <x v="0"/>
    <x v="2"/>
    <n v="98"/>
    <n v="363.58"/>
    <n v="35630.839999999997"/>
    <s v="16%"/>
    <n v="5700.9343999999992"/>
  </r>
  <r>
    <s v="ORD00997"/>
    <x v="218"/>
    <x v="986"/>
    <x v="2"/>
    <x v="103"/>
    <x v="4"/>
    <x v="1"/>
    <x v="0"/>
    <n v="93"/>
    <n v="281.72000000000003"/>
    <n v="26199.960000000003"/>
    <s v="17%"/>
    <n v="4453.9932000000008"/>
  </r>
  <r>
    <s v="ORD00998"/>
    <x v="708"/>
    <x v="987"/>
    <x v="2"/>
    <x v="146"/>
    <x v="1"/>
    <x v="1"/>
    <x v="0"/>
    <n v="93"/>
    <n v="177.09"/>
    <n v="16469.37"/>
    <s v="25%"/>
    <n v="4117.3424999999997"/>
  </r>
  <r>
    <s v="ORD00999"/>
    <x v="5"/>
    <x v="711"/>
    <x v="2"/>
    <x v="202"/>
    <x v="11"/>
    <x v="2"/>
    <x v="2"/>
    <n v="81"/>
    <n v="267.91000000000003"/>
    <n v="21700.710000000003"/>
    <s v="18%"/>
    <n v="3906.1278000000002"/>
  </r>
  <r>
    <s v="ORD01000"/>
    <x v="527"/>
    <x v="988"/>
    <x v="1"/>
    <x v="13"/>
    <x v="6"/>
    <x v="2"/>
    <x v="0"/>
    <n v="99"/>
    <n v="186.72"/>
    <n v="18485.28"/>
    <s v="18%"/>
    <n v="3327.3503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25FFCC-C679-4F91-9631-E923B24B3468}" name="profitbycategory"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I10:J14" firstHeaderRow="1" firstDataRow="1" firstDataCol="1"/>
  <pivotFields count="15">
    <pivotField showAll="0"/>
    <pivotField numFmtId="164" showAll="0">
      <items count="15">
        <item x="0"/>
        <item x="1"/>
        <item x="2"/>
        <item x="3"/>
        <item x="4"/>
        <item x="5"/>
        <item x="6"/>
        <item x="7"/>
        <item x="8"/>
        <item x="9"/>
        <item x="10"/>
        <item x="11"/>
        <item x="12"/>
        <item x="13"/>
        <item t="default"/>
      </items>
    </pivotField>
    <pivotField showAll="0"/>
    <pivotField showAll="0">
      <items count="5">
        <item x="3"/>
        <item x="1"/>
        <item x="0"/>
        <item x="2"/>
        <item t="default"/>
      </items>
    </pivotField>
    <pivotField showAll="0">
      <items count="243">
        <item h="1" x="122"/>
        <item h="1" x="183"/>
        <item h="1" x="144"/>
        <item h="1" x="119"/>
        <item h="1" x="29"/>
        <item h="1" x="95"/>
        <item h="1" x="154"/>
        <item h="1" x="182"/>
        <item h="1" x="202"/>
        <item h="1" x="134"/>
        <item h="1" x="102"/>
        <item h="1" x="150"/>
        <item h="1" x="238"/>
        <item h="1" x="101"/>
        <item h="1" x="172"/>
        <item h="1" x="161"/>
        <item h="1" x="208"/>
        <item h="1" x="107"/>
        <item h="1" x="157"/>
        <item h="1" x="106"/>
        <item h="1" x="10"/>
        <item h="1" x="31"/>
        <item h="1" x="216"/>
        <item h="1" x="127"/>
        <item h="1" x="212"/>
        <item h="1" x="43"/>
        <item h="1" x="163"/>
        <item h="1" x="142"/>
        <item h="1" x="24"/>
        <item h="1" x="222"/>
        <item h="1" x="120"/>
        <item h="1" x="86"/>
        <item h="1" x="32"/>
        <item h="1" x="63"/>
        <item h="1" x="207"/>
        <item h="1" x="0"/>
        <item h="1" x="176"/>
        <item h="1" x="181"/>
        <item h="1" x="92"/>
        <item h="1" x="152"/>
        <item h="1" x="58"/>
        <item h="1" x="104"/>
        <item h="1" x="47"/>
        <item h="1" x="13"/>
        <item h="1" x="196"/>
        <item h="1" x="171"/>
        <item h="1" x="99"/>
        <item h="1" x="233"/>
        <item h="1" x="41"/>
        <item h="1" x="117"/>
        <item h="1" x="146"/>
        <item h="1" x="227"/>
        <item h="1" x="61"/>
        <item h="1" x="193"/>
        <item h="1" x="5"/>
        <item h="1" x="37"/>
        <item h="1" x="36"/>
        <item h="1" x="167"/>
        <item h="1" x="123"/>
        <item h="1" x="66"/>
        <item h="1" x="185"/>
        <item h="1" x="84"/>
        <item h="1" x="44"/>
        <item h="1" x="22"/>
        <item h="1" x="239"/>
        <item h="1" x="110"/>
        <item h="1" x="148"/>
        <item h="1" x="12"/>
        <item x="158"/>
        <item h="1" x="164"/>
        <item h="1" x="45"/>
        <item h="1" x="180"/>
        <item h="1" x="126"/>
        <item h="1" x="199"/>
        <item h="1" x="189"/>
        <item h="1" x="195"/>
        <item h="1" x="230"/>
        <item h="1" x="30"/>
        <item h="1" x="81"/>
        <item h="1" x="54"/>
        <item h="1" x="203"/>
        <item h="1" x="129"/>
        <item h="1" x="149"/>
        <item h="1" x="71"/>
        <item h="1" x="201"/>
        <item h="1" x="100"/>
        <item h="1" x="178"/>
        <item h="1" x="197"/>
        <item h="1" x="70"/>
        <item h="1" x="114"/>
        <item h="1" x="215"/>
        <item h="1" x="19"/>
        <item h="1" x="192"/>
        <item h="1" x="240"/>
        <item h="1" x="136"/>
        <item h="1" x="165"/>
        <item h="1" x="48"/>
        <item h="1" x="228"/>
        <item h="1" x="214"/>
        <item h="1" x="177"/>
        <item h="1" x="153"/>
        <item h="1" x="16"/>
        <item h="1" x="78"/>
        <item h="1" x="112"/>
        <item h="1" x="67"/>
        <item h="1" x="93"/>
        <item h="1" x="3"/>
        <item h="1" x="49"/>
        <item h="1" x="211"/>
        <item h="1" x="160"/>
        <item h="1" x="237"/>
        <item h="1" x="174"/>
        <item h="1" x="140"/>
        <item h="1" x="89"/>
        <item h="1" x="141"/>
        <item h="1" x="55"/>
        <item h="1" x="138"/>
        <item h="1" x="42"/>
        <item h="1" x="68"/>
        <item h="1" x="82"/>
        <item h="1" x="187"/>
        <item h="1" x="241"/>
        <item h="1" x="91"/>
        <item h="1" x="108"/>
        <item h="1" x="109"/>
        <item h="1" x="166"/>
        <item h="1" x="147"/>
        <item h="1" x="62"/>
        <item h="1" x="52"/>
        <item h="1" x="156"/>
        <item h="1" x="130"/>
        <item h="1" x="74"/>
        <item h="1" x="155"/>
        <item h="1" x="169"/>
        <item h="1" x="118"/>
        <item h="1" x="7"/>
        <item h="1" x="135"/>
        <item h="1" x="218"/>
        <item h="1" x="184"/>
        <item h="1" x="65"/>
        <item h="1" x="111"/>
        <item h="1" x="87"/>
        <item h="1" x="53"/>
        <item h="1" x="223"/>
        <item h="1" x="40"/>
        <item h="1" x="231"/>
        <item h="1" x="50"/>
        <item h="1" x="51"/>
        <item h="1" x="116"/>
        <item h="1" x="1"/>
        <item h="1" x="21"/>
        <item h="1" x="133"/>
        <item h="1" x="27"/>
        <item h="1" x="2"/>
        <item h="1" x="200"/>
        <item h="1" x="190"/>
        <item h="1" x="80"/>
        <item h="1" x="56"/>
        <item h="1" x="225"/>
        <item h="1" x="83"/>
        <item h="1" x="11"/>
        <item h="1" x="168"/>
        <item h="1" x="18"/>
        <item h="1" x="125"/>
        <item h="1" x="35"/>
        <item h="1" x="204"/>
        <item h="1" x="198"/>
        <item h="1" x="98"/>
        <item h="1" x="194"/>
        <item h="1" x="39"/>
        <item h="1" x="79"/>
        <item h="1" x="105"/>
        <item h="1" x="23"/>
        <item h="1" x="124"/>
        <item h="1" x="64"/>
        <item h="1" x="188"/>
        <item h="1" x="77"/>
        <item h="1" x="143"/>
        <item h="1" x="9"/>
        <item h="1" x="132"/>
        <item h="1" x="113"/>
        <item h="1" x="17"/>
        <item h="1" x="115"/>
        <item h="1" x="236"/>
        <item h="1" x="34"/>
        <item h="1" x="206"/>
        <item h="1" x="75"/>
        <item h="1" x="121"/>
        <item h="1" x="151"/>
        <item h="1" x="220"/>
        <item h="1" x="90"/>
        <item h="1" x="186"/>
        <item h="1" x="4"/>
        <item h="1" x="209"/>
        <item h="1" x="15"/>
        <item h="1" x="85"/>
        <item h="1" x="145"/>
        <item h="1" x="28"/>
        <item h="1" x="191"/>
        <item h="1" x="72"/>
        <item h="1" x="137"/>
        <item h="1" x="159"/>
        <item h="1" x="221"/>
        <item h="1" x="139"/>
        <item h="1" x="59"/>
        <item h="1" x="219"/>
        <item h="1" x="88"/>
        <item h="1" x="170"/>
        <item h="1" x="69"/>
        <item h="1" x="234"/>
        <item h="1" x="8"/>
        <item h="1" x="94"/>
        <item h="1" x="46"/>
        <item h="1" x="217"/>
        <item h="1" x="6"/>
        <item h="1" x="235"/>
        <item h="1" x="173"/>
        <item h="1" x="224"/>
        <item h="1" x="20"/>
        <item h="1" x="213"/>
        <item h="1" x="33"/>
        <item h="1" x="25"/>
        <item h="1" x="131"/>
        <item h="1" x="179"/>
        <item h="1" x="60"/>
        <item h="1" x="232"/>
        <item h="1" x="97"/>
        <item h="1" x="73"/>
        <item h="1" x="38"/>
        <item h="1" x="26"/>
        <item h="1" x="175"/>
        <item h="1" x="162"/>
        <item h="1" x="76"/>
        <item h="1" x="14"/>
        <item h="1" x="205"/>
        <item h="1" x="57"/>
        <item h="1" x="210"/>
        <item h="1" x="226"/>
        <item h="1" x="96"/>
        <item h="1" x="103"/>
        <item h="1" x="128"/>
        <item h="1" x="229"/>
        <item t="default"/>
      </items>
    </pivotField>
    <pivotField showAll="0"/>
    <pivotField axis="axisRow" showAll="0">
      <items count="4">
        <item x="1"/>
        <item x="2"/>
        <item x="0"/>
        <item t="default"/>
      </items>
    </pivotField>
    <pivotField showAll="0"/>
    <pivotField showAll="0"/>
    <pivotField showAll="0"/>
    <pivotField showAll="0"/>
    <pivotField showAll="0"/>
    <pivotField dataField="1" showAll="0"/>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4">
    <i>
      <x/>
    </i>
    <i>
      <x v="1"/>
    </i>
    <i>
      <x v="2"/>
    </i>
    <i t="grand">
      <x/>
    </i>
  </rowItems>
  <colItems count="1">
    <i/>
  </colItems>
  <dataFields count="1">
    <dataField name="Sum of Profit"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767E88-7C23-444C-A1E1-E63E7D351CC5}" name="profitbyreg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8" firstHeaderRow="1" firstDataRow="1" firstDataCol="1"/>
  <pivotFields count="15">
    <pivotField showAll="0"/>
    <pivotField numFmtId="164" showAll="0">
      <items count="15">
        <item x="0"/>
        <item x="1"/>
        <item x="2"/>
        <item x="3"/>
        <item x="4"/>
        <item x="5"/>
        <item x="6"/>
        <item x="7"/>
        <item x="8"/>
        <item x="9"/>
        <item x="10"/>
        <item x="11"/>
        <item x="12"/>
        <item x="13"/>
        <item t="default"/>
      </items>
    </pivotField>
    <pivotField showAll="0"/>
    <pivotField axis="axisRow" showAll="0">
      <items count="5">
        <item x="3"/>
        <item x="1"/>
        <item x="0"/>
        <item x="2"/>
        <item t="default"/>
      </items>
    </pivotField>
    <pivotField showAll="0">
      <items count="243">
        <item h="1" x="122"/>
        <item h="1" x="183"/>
        <item h="1" x="144"/>
        <item h="1" x="119"/>
        <item h="1" x="29"/>
        <item h="1" x="95"/>
        <item h="1" x="154"/>
        <item h="1" x="182"/>
        <item h="1" x="202"/>
        <item h="1" x="134"/>
        <item h="1" x="102"/>
        <item h="1" x="150"/>
        <item h="1" x="238"/>
        <item h="1" x="101"/>
        <item h="1" x="172"/>
        <item h="1" x="161"/>
        <item h="1" x="208"/>
        <item h="1" x="107"/>
        <item h="1" x="157"/>
        <item h="1" x="106"/>
        <item h="1" x="10"/>
        <item h="1" x="31"/>
        <item h="1" x="216"/>
        <item h="1" x="127"/>
        <item h="1" x="212"/>
        <item h="1" x="43"/>
        <item h="1" x="163"/>
        <item h="1" x="142"/>
        <item h="1" x="24"/>
        <item h="1" x="222"/>
        <item h="1" x="120"/>
        <item h="1" x="86"/>
        <item h="1" x="32"/>
        <item h="1" x="63"/>
        <item h="1" x="207"/>
        <item h="1" x="0"/>
        <item h="1" x="176"/>
        <item h="1" x="181"/>
        <item h="1" x="92"/>
        <item h="1" x="152"/>
        <item h="1" x="58"/>
        <item h="1" x="104"/>
        <item h="1" x="47"/>
        <item h="1" x="13"/>
        <item h="1" x="196"/>
        <item h="1" x="171"/>
        <item h="1" x="99"/>
        <item h="1" x="233"/>
        <item h="1" x="41"/>
        <item h="1" x="117"/>
        <item h="1" x="146"/>
        <item h="1" x="227"/>
        <item h="1" x="61"/>
        <item h="1" x="193"/>
        <item h="1" x="5"/>
        <item h="1" x="37"/>
        <item h="1" x="36"/>
        <item h="1" x="167"/>
        <item h="1" x="123"/>
        <item h="1" x="66"/>
        <item h="1" x="185"/>
        <item h="1" x="84"/>
        <item h="1" x="44"/>
        <item h="1" x="22"/>
        <item h="1" x="239"/>
        <item h="1" x="110"/>
        <item h="1" x="148"/>
        <item h="1" x="12"/>
        <item x="158"/>
        <item h="1" x="164"/>
        <item h="1" x="45"/>
        <item h="1" x="180"/>
        <item h="1" x="126"/>
        <item h="1" x="199"/>
        <item h="1" x="189"/>
        <item h="1" x="195"/>
        <item h="1" x="230"/>
        <item h="1" x="30"/>
        <item h="1" x="81"/>
        <item h="1" x="54"/>
        <item h="1" x="203"/>
        <item h="1" x="129"/>
        <item h="1" x="149"/>
        <item h="1" x="71"/>
        <item h="1" x="201"/>
        <item h="1" x="100"/>
        <item h="1" x="178"/>
        <item h="1" x="197"/>
        <item h="1" x="70"/>
        <item h="1" x="114"/>
        <item h="1" x="215"/>
        <item h="1" x="19"/>
        <item h="1" x="192"/>
        <item h="1" x="240"/>
        <item h="1" x="136"/>
        <item h="1" x="165"/>
        <item h="1" x="48"/>
        <item h="1" x="228"/>
        <item h="1" x="214"/>
        <item h="1" x="177"/>
        <item h="1" x="153"/>
        <item h="1" x="16"/>
        <item h="1" x="78"/>
        <item h="1" x="112"/>
        <item h="1" x="67"/>
        <item h="1" x="93"/>
        <item h="1" x="3"/>
        <item h="1" x="49"/>
        <item h="1" x="211"/>
        <item h="1" x="160"/>
        <item h="1" x="237"/>
        <item h="1" x="174"/>
        <item h="1" x="140"/>
        <item h="1" x="89"/>
        <item h="1" x="141"/>
        <item h="1" x="55"/>
        <item h="1" x="138"/>
        <item h="1" x="42"/>
        <item h="1" x="68"/>
        <item h="1" x="82"/>
        <item h="1" x="187"/>
        <item h="1" x="241"/>
        <item h="1" x="91"/>
        <item h="1" x="108"/>
        <item h="1" x="109"/>
        <item h="1" x="166"/>
        <item h="1" x="147"/>
        <item h="1" x="62"/>
        <item h="1" x="52"/>
        <item h="1" x="156"/>
        <item h="1" x="130"/>
        <item h="1" x="74"/>
        <item h="1" x="155"/>
        <item h="1" x="169"/>
        <item h="1" x="118"/>
        <item h="1" x="7"/>
        <item h="1" x="135"/>
        <item h="1" x="218"/>
        <item h="1" x="184"/>
        <item h="1" x="65"/>
        <item h="1" x="111"/>
        <item h="1" x="87"/>
        <item h="1" x="53"/>
        <item h="1" x="223"/>
        <item h="1" x="40"/>
        <item h="1" x="231"/>
        <item h="1" x="50"/>
        <item h="1" x="51"/>
        <item h="1" x="116"/>
        <item h="1" x="1"/>
        <item h="1" x="21"/>
        <item h="1" x="133"/>
        <item h="1" x="27"/>
        <item h="1" x="2"/>
        <item h="1" x="200"/>
        <item h="1" x="190"/>
        <item h="1" x="80"/>
        <item h="1" x="56"/>
        <item h="1" x="225"/>
        <item h="1" x="83"/>
        <item h="1" x="11"/>
        <item h="1" x="168"/>
        <item h="1" x="18"/>
        <item h="1" x="125"/>
        <item h="1" x="35"/>
        <item h="1" x="204"/>
        <item h="1" x="198"/>
        <item h="1" x="98"/>
        <item h="1" x="194"/>
        <item h="1" x="39"/>
        <item h="1" x="79"/>
        <item h="1" x="105"/>
        <item h="1" x="23"/>
        <item h="1" x="124"/>
        <item h="1" x="64"/>
        <item h="1" x="188"/>
        <item h="1" x="77"/>
        <item h="1" x="143"/>
        <item h="1" x="9"/>
        <item h="1" x="132"/>
        <item h="1" x="113"/>
        <item h="1" x="17"/>
        <item h="1" x="115"/>
        <item h="1" x="236"/>
        <item h="1" x="34"/>
        <item h="1" x="206"/>
        <item h="1" x="75"/>
        <item h="1" x="121"/>
        <item h="1" x="151"/>
        <item h="1" x="220"/>
        <item h="1" x="90"/>
        <item h="1" x="186"/>
        <item h="1" x="4"/>
        <item h="1" x="209"/>
        <item h="1" x="15"/>
        <item h="1" x="85"/>
        <item h="1" x="145"/>
        <item h="1" x="28"/>
        <item h="1" x="191"/>
        <item h="1" x="72"/>
        <item h="1" x="137"/>
        <item h="1" x="159"/>
        <item h="1" x="221"/>
        <item h="1" x="139"/>
        <item h="1" x="59"/>
        <item h="1" x="219"/>
        <item h="1" x="88"/>
        <item h="1" x="170"/>
        <item h="1" x="69"/>
        <item h="1" x="234"/>
        <item h="1" x="8"/>
        <item h="1" x="94"/>
        <item h="1" x="46"/>
        <item h="1" x="217"/>
        <item h="1" x="6"/>
        <item h="1" x="235"/>
        <item h="1" x="173"/>
        <item h="1" x="224"/>
        <item h="1" x="20"/>
        <item h="1" x="213"/>
        <item h="1" x="33"/>
        <item h="1" x="25"/>
        <item h="1" x="131"/>
        <item h="1" x="179"/>
        <item h="1" x="60"/>
        <item h="1" x="232"/>
        <item h="1" x="97"/>
        <item h="1" x="73"/>
        <item h="1" x="38"/>
        <item h="1" x="26"/>
        <item h="1" x="175"/>
        <item h="1" x="162"/>
        <item h="1" x="76"/>
        <item h="1" x="14"/>
        <item h="1" x="205"/>
        <item h="1" x="57"/>
        <item h="1" x="210"/>
        <item h="1" x="226"/>
        <item h="1" x="96"/>
        <item h="1" x="103"/>
        <item h="1" x="128"/>
        <item h="1" x="229"/>
        <item t="default"/>
      </items>
    </pivotField>
    <pivotField showAll="0"/>
    <pivotField showAll="0">
      <items count="4">
        <item x="1"/>
        <item x="2"/>
        <item x="0"/>
        <item t="default"/>
      </items>
    </pivotField>
    <pivotField showAll="0">
      <items count="4">
        <item x="1"/>
        <item h="1" x="0"/>
        <item h="1" x="2"/>
        <item t="default"/>
      </items>
    </pivotField>
    <pivotField showAll="0"/>
    <pivotField showAll="0"/>
    <pivotField showAll="0"/>
    <pivotField showAll="0"/>
    <pivotField dataField="1" showAll="0"/>
    <pivotField showAll="0">
      <items count="7">
        <item x="0"/>
        <item x="1"/>
        <item x="2"/>
        <item x="3"/>
        <item x="4"/>
        <item x="5"/>
        <item t="default"/>
      </items>
    </pivotField>
    <pivotField showAll="0">
      <items count="7">
        <item x="0"/>
        <item x="1"/>
        <item x="2"/>
        <item x="3"/>
        <item x="4"/>
        <item x="5"/>
        <item t="default"/>
      </items>
    </pivotField>
  </pivotFields>
  <rowFields count="1">
    <field x="3"/>
  </rowFields>
  <rowItems count="5">
    <i>
      <x/>
    </i>
    <i>
      <x v="1"/>
    </i>
    <i>
      <x v="2"/>
    </i>
    <i>
      <x v="3"/>
    </i>
    <i t="grand">
      <x/>
    </i>
  </rowItems>
  <colItems count="1">
    <i/>
  </colItems>
  <dataFields count="1">
    <dataField name="Sum of Profit"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6773BD-9492-420E-806D-5E2C8B4EB2D5}" name="salespercustome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16:Q22" firstHeaderRow="1" firstDataRow="1" firstDataCol="1"/>
  <pivotFields count="15">
    <pivotField showAll="0"/>
    <pivotField numFmtId="164" showAll="0">
      <items count="15">
        <item x="0"/>
        <item x="1"/>
        <item x="2"/>
        <item x="3"/>
        <item x="4"/>
        <item x="5"/>
        <item x="6"/>
        <item x="7"/>
        <item x="8"/>
        <item x="9"/>
        <item x="10"/>
        <item x="11"/>
        <item x="12"/>
        <item x="13"/>
        <item t="default"/>
      </items>
    </pivotField>
    <pivotField axis="axisRow" showAll="0" measureFilter="1">
      <items count="990">
        <item x="614"/>
        <item x="5"/>
        <item x="709"/>
        <item x="780"/>
        <item x="396"/>
        <item x="714"/>
        <item x="147"/>
        <item x="542"/>
        <item x="859"/>
        <item x="725"/>
        <item x="382"/>
        <item x="793"/>
        <item x="868"/>
        <item x="783"/>
        <item x="280"/>
        <item x="164"/>
        <item x="787"/>
        <item x="3"/>
        <item x="681"/>
        <item x="80"/>
        <item x="2"/>
        <item x="370"/>
        <item x="789"/>
        <item x="775"/>
        <item x="290"/>
        <item x="600"/>
        <item x="866"/>
        <item x="367"/>
        <item x="348"/>
        <item x="275"/>
        <item x="867"/>
        <item x="239"/>
        <item x="319"/>
        <item x="753"/>
        <item x="701"/>
        <item x="121"/>
        <item x="187"/>
        <item x="800"/>
        <item x="549"/>
        <item x="606"/>
        <item x="18"/>
        <item x="518"/>
        <item x="635"/>
        <item x="583"/>
        <item x="535"/>
        <item x="402"/>
        <item x="270"/>
        <item x="591"/>
        <item x="593"/>
        <item x="360"/>
        <item x="731"/>
        <item x="612"/>
        <item x="965"/>
        <item x="153"/>
        <item x="414"/>
        <item x="318"/>
        <item x="782"/>
        <item x="37"/>
        <item x="514"/>
        <item x="872"/>
        <item x="502"/>
        <item x="24"/>
        <item x="947"/>
        <item x="779"/>
        <item x="594"/>
        <item x="279"/>
        <item x="844"/>
        <item x="169"/>
        <item x="345"/>
        <item x="807"/>
        <item x="874"/>
        <item x="763"/>
        <item x="553"/>
        <item x="729"/>
        <item x="102"/>
        <item x="808"/>
        <item x="238"/>
        <item x="498"/>
        <item x="285"/>
        <item x="771"/>
        <item x="953"/>
        <item x="248"/>
        <item x="151"/>
        <item x="615"/>
        <item x="297"/>
        <item x="309"/>
        <item x="179"/>
        <item x="677"/>
        <item x="746"/>
        <item x="45"/>
        <item x="743"/>
        <item x="43"/>
        <item x="547"/>
        <item x="184"/>
        <item x="155"/>
        <item x="64"/>
        <item x="104"/>
        <item x="770"/>
        <item x="72"/>
        <item x="182"/>
        <item x="329"/>
        <item x="440"/>
        <item x="732"/>
        <item x="66"/>
        <item x="144"/>
        <item x="509"/>
        <item x="691"/>
        <item x="7"/>
        <item x="200"/>
        <item x="906"/>
        <item x="971"/>
        <item x="300"/>
        <item x="689"/>
        <item x="712"/>
        <item x="650"/>
        <item x="912"/>
        <item x="717"/>
        <item x="822"/>
        <item x="811"/>
        <item x="466"/>
        <item x="255"/>
        <item x="976"/>
        <item x="945"/>
        <item x="645"/>
        <item x="894"/>
        <item x="937"/>
        <item x="148"/>
        <item x="836"/>
        <item x="510"/>
        <item x="410"/>
        <item x="724"/>
        <item x="307"/>
        <item x="243"/>
        <item x="284"/>
        <item x="84"/>
        <item x="847"/>
        <item x="83"/>
        <item x="613"/>
        <item x="60"/>
        <item x="969"/>
        <item x="353"/>
        <item x="702"/>
        <item x="405"/>
        <item x="541"/>
        <item x="904"/>
        <item x="739"/>
        <item x="258"/>
        <item x="528"/>
        <item x="923"/>
        <item x="442"/>
        <item x="916"/>
        <item x="620"/>
        <item x="727"/>
        <item x="326"/>
        <item x="122"/>
        <item x="708"/>
        <item x="554"/>
        <item x="738"/>
        <item x="666"/>
        <item x="424"/>
        <item x="668"/>
        <item x="195"/>
        <item x="948"/>
        <item x="218"/>
        <item x="979"/>
        <item x="579"/>
        <item x="231"/>
        <item x="454"/>
        <item x="661"/>
        <item x="336"/>
        <item x="637"/>
        <item x="130"/>
        <item x="933"/>
        <item x="41"/>
        <item x="624"/>
        <item x="188"/>
        <item x="568"/>
        <item x="683"/>
        <item x="86"/>
        <item x="25"/>
        <item x="832"/>
        <item x="378"/>
        <item x="335"/>
        <item x="457"/>
        <item x="814"/>
        <item x="655"/>
        <item x="536"/>
        <item x="316"/>
        <item x="698"/>
        <item x="253"/>
        <item x="278"/>
        <item x="52"/>
        <item x="95"/>
        <item x="173"/>
        <item x="888"/>
        <item x="830"/>
        <item x="308"/>
        <item x="93"/>
        <item x="575"/>
        <item x="477"/>
        <item x="36"/>
        <item x="392"/>
        <item x="236"/>
        <item x="213"/>
        <item x="430"/>
        <item x="494"/>
        <item x="880"/>
        <item x="333"/>
        <item x="496"/>
        <item x="529"/>
        <item x="71"/>
        <item x="762"/>
        <item x="715"/>
        <item x="796"/>
        <item x="44"/>
        <item x="323"/>
        <item x="282"/>
        <item x="142"/>
        <item x="601"/>
        <item x="16"/>
        <item x="189"/>
        <item x="417"/>
        <item x="764"/>
        <item x="46"/>
        <item x="386"/>
        <item x="276"/>
        <item x="799"/>
        <item x="497"/>
        <item x="980"/>
        <item x="271"/>
        <item x="736"/>
        <item x="338"/>
        <item x="404"/>
        <item x="768"/>
        <item x="81"/>
        <item x="99"/>
        <item x="486"/>
        <item x="408"/>
        <item x="202"/>
        <item x="250"/>
        <item x="705"/>
        <item x="495"/>
        <item x="570"/>
        <item x="8"/>
        <item x="68"/>
        <item x="19"/>
        <item x="287"/>
        <item x="825"/>
        <item x="621"/>
        <item x="166"/>
        <item x="143"/>
        <item x="113"/>
        <item x="883"/>
        <item x="966"/>
        <item x="6"/>
        <item x="675"/>
        <item x="13"/>
        <item x="53"/>
        <item x="490"/>
        <item x="501"/>
        <item x="492"/>
        <item x="325"/>
        <item x="631"/>
        <item x="754"/>
        <item x="569"/>
        <item x="791"/>
        <item x="838"/>
        <item x="954"/>
        <item x="176"/>
        <item x="433"/>
        <item x="74"/>
        <item x="57"/>
        <item x="913"/>
        <item x="175"/>
        <item x="191"/>
        <item x="842"/>
        <item x="908"/>
        <item x="487"/>
        <item x="507"/>
        <item x="756"/>
        <item x="831"/>
        <item x="32"/>
        <item x="532"/>
        <item x="438"/>
        <item x="291"/>
        <item x="939"/>
        <item x="922"/>
        <item x="20"/>
        <item x="520"/>
        <item x="453"/>
        <item x="773"/>
        <item x="324"/>
        <item x="707"/>
        <item x="317"/>
        <item x="106"/>
        <item x="403"/>
        <item x="388"/>
        <item x="349"/>
        <item x="810"/>
        <item x="795"/>
        <item x="626"/>
        <item x="785"/>
        <item x="208"/>
        <item x="69"/>
        <item x="434"/>
        <item x="604"/>
        <item x="398"/>
        <item x="823"/>
        <item x="750"/>
        <item x="699"/>
        <item x="858"/>
        <item x="383"/>
        <item x="456"/>
        <item x="472"/>
        <item x="982"/>
        <item x="29"/>
        <item x="809"/>
        <item x="261"/>
        <item x="157"/>
        <item x="848"/>
        <item x="686"/>
        <item x="544"/>
        <item x="890"/>
        <item x="489"/>
        <item x="134"/>
        <item x="435"/>
        <item x="648"/>
        <item x="439"/>
        <item x="540"/>
        <item x="459"/>
        <item x="344"/>
        <item x="946"/>
        <item x="526"/>
        <item x="14"/>
        <item x="467"/>
        <item x="521"/>
        <item x="878"/>
        <item x="431"/>
        <item x="265"/>
        <item x="462"/>
        <item x="419"/>
        <item x="303"/>
        <item x="950"/>
        <item x="978"/>
        <item x="765"/>
        <item x="584"/>
        <item x="618"/>
        <item x="464"/>
        <item x="26"/>
        <item x="629"/>
        <item x="452"/>
        <item x="471"/>
        <item x="663"/>
        <item x="845"/>
        <item x="33"/>
        <item x="51"/>
        <item x="625"/>
        <item x="667"/>
        <item x="224"/>
        <item x="970"/>
        <item x="865"/>
        <item x="242"/>
        <item x="778"/>
        <item x="356"/>
        <item x="560"/>
        <item x="934"/>
        <item x="480"/>
        <item x="772"/>
        <item x="214"/>
        <item x="622"/>
        <item x="132"/>
        <item x="120"/>
        <item x="110"/>
        <item x="158"/>
        <item x="548"/>
        <item x="949"/>
        <item x="840"/>
        <item x="379"/>
        <item x="240"/>
        <item x="981"/>
        <item x="710"/>
        <item x="109"/>
        <item x="4"/>
        <item x="899"/>
        <item x="907"/>
        <item x="455"/>
        <item x="226"/>
        <item x="602"/>
        <item x="138"/>
        <item x="927"/>
        <item x="860"/>
        <item x="918"/>
        <item x="263"/>
        <item x="299"/>
        <item x="967"/>
        <item x="406"/>
        <item x="180"/>
        <item x="256"/>
        <item x="412"/>
        <item x="111"/>
        <item x="932"/>
        <item x="371"/>
        <item x="343"/>
        <item x="190"/>
        <item x="449"/>
        <item x="172"/>
        <item x="522"/>
        <item x="363"/>
        <item x="230"/>
        <item x="610"/>
        <item x="543"/>
        <item x="159"/>
        <item x="42"/>
        <item x="682"/>
        <item x="171"/>
        <item x="986"/>
        <item x="755"/>
        <item x="530"/>
        <item x="425"/>
        <item x="350"/>
        <item x="609"/>
        <item x="647"/>
        <item x="656"/>
        <item x="116"/>
        <item x="62"/>
        <item x="450"/>
        <item x="168"/>
        <item x="864"/>
        <item x="292"/>
        <item x="846"/>
        <item x="137"/>
        <item x="395"/>
        <item x="829"/>
        <item x="197"/>
        <item x="376"/>
        <item x="985"/>
        <item x="636"/>
        <item x="381"/>
        <item x="875"/>
        <item x="892"/>
        <item x="321"/>
        <item x="209"/>
        <item x="919"/>
        <item x="891"/>
        <item x="177"/>
        <item x="590"/>
        <item x="203"/>
        <item x="156"/>
        <item x="39"/>
        <item x="839"/>
        <item x="194"/>
        <item x="131"/>
        <item x="223"/>
        <item x="523"/>
        <item x="129"/>
        <item x="427"/>
        <item x="527"/>
        <item x="794"/>
        <item x="924"/>
        <item x="531"/>
        <item x="944"/>
        <item x="247"/>
        <item x="27"/>
        <item x="586"/>
        <item x="984"/>
        <item x="210"/>
        <item x="484"/>
        <item x="215"/>
        <item x="617"/>
        <item x="837"/>
        <item x="340"/>
        <item x="385"/>
        <item x="205"/>
        <item x="347"/>
        <item x="22"/>
        <item x="327"/>
        <item x="87"/>
        <item x="140"/>
        <item x="616"/>
        <item x="632"/>
        <item x="473"/>
        <item x="267"/>
        <item x="975"/>
        <item x="448"/>
        <item x="841"/>
        <item x="952"/>
        <item x="700"/>
        <item x="320"/>
        <item x="815"/>
        <item x="926"/>
        <item x="578"/>
        <item x="630"/>
        <item x="806"/>
        <item x="670"/>
        <item x="790"/>
        <item x="744"/>
        <item x="942"/>
        <item x="407"/>
        <item x="118"/>
        <item x="374"/>
        <item x="576"/>
        <item x="198"/>
        <item x="468"/>
        <item x="964"/>
        <item x="879"/>
        <item x="766"/>
        <item x="366"/>
        <item x="429"/>
        <item x="722"/>
        <item x="936"/>
        <item x="470"/>
        <item x="674"/>
        <item x="767"/>
        <item x="418"/>
        <item x="651"/>
        <item x="463"/>
        <item x="127"/>
        <item x="393"/>
        <item x="961"/>
        <item x="911"/>
        <item x="420"/>
        <item x="968"/>
        <item x="296"/>
        <item x="23"/>
        <item x="289"/>
        <item x="728"/>
        <item x="204"/>
        <item x="38"/>
        <item x="61"/>
        <item x="234"/>
        <item x="580"/>
        <item x="587"/>
        <item x="107"/>
        <item x="849"/>
        <item x="559"/>
        <item x="304"/>
        <item x="82"/>
        <item x="893"/>
        <item x="862"/>
        <item x="643"/>
        <item x="444"/>
        <item x="676"/>
        <item x="603"/>
        <item x="409"/>
        <item x="411"/>
        <item x="607"/>
        <item x="77"/>
        <item x="935"/>
        <item x="517"/>
        <item x="900"/>
        <item x="876"/>
        <item x="512"/>
        <item x="861"/>
        <item x="646"/>
        <item x="295"/>
        <item x="222"/>
        <item x="564"/>
        <item x="813"/>
        <item x="436"/>
        <item x="201"/>
        <item x="416"/>
        <item x="193"/>
        <item x="294"/>
        <item x="737"/>
        <item x="268"/>
        <item x="123"/>
        <item x="368"/>
        <item x="641"/>
        <item x="390"/>
        <item x="563"/>
        <item x="136"/>
        <item x="821"/>
        <item x="389"/>
        <item x="671"/>
        <item x="387"/>
        <item x="956"/>
        <item x="720"/>
        <item x="834"/>
        <item x="423"/>
        <item x="921"/>
        <item x="70"/>
        <item x="443"/>
        <item x="713"/>
        <item x="17"/>
        <item x="962"/>
        <item x="513"/>
        <item x="537"/>
        <item x="355"/>
        <item x="15"/>
        <item x="21"/>
        <item x="233"/>
        <item x="627"/>
        <item x="441"/>
        <item x="896"/>
        <item x="228"/>
        <item x="146"/>
        <item x="694"/>
        <item x="693"/>
        <item x="909"/>
        <item x="478"/>
        <item x="10"/>
        <item x="595"/>
        <item x="657"/>
        <item x="399"/>
        <item x="898"/>
        <item x="642"/>
        <item x="105"/>
        <item x="339"/>
        <item x="931"/>
        <item x="706"/>
        <item x="483"/>
        <item x="397"/>
        <item x="49"/>
        <item x="903"/>
        <item x="929"/>
        <item x="835"/>
        <item x="75"/>
        <item x="207"/>
        <item x="358"/>
        <item x="761"/>
        <item x="170"/>
        <item x="719"/>
        <item x="817"/>
        <item x="824"/>
        <item x="885"/>
        <item x="588"/>
        <item x="551"/>
        <item x="777"/>
        <item x="311"/>
        <item x="654"/>
        <item x="1"/>
        <item x="245"/>
        <item x="108"/>
        <item x="902"/>
        <item x="955"/>
        <item x="28"/>
        <item x="599"/>
        <item x="940"/>
        <item x="697"/>
        <item x="174"/>
        <item x="901"/>
        <item x="178"/>
        <item x="816"/>
        <item x="605"/>
        <item x="359"/>
        <item x="556"/>
        <item x="818"/>
        <item x="225"/>
        <item x="819"/>
        <item x="735"/>
        <item x="192"/>
        <item x="662"/>
        <item x="684"/>
        <item x="332"/>
        <item x="652"/>
        <item x="634"/>
        <item x="428"/>
        <item x="959"/>
        <item x="659"/>
        <item x="716"/>
        <item x="653"/>
        <item x="519"/>
        <item x="212"/>
        <item x="941"/>
        <item x="804"/>
        <item x="244"/>
        <item x="272"/>
        <item x="673"/>
        <item x="92"/>
        <item x="352"/>
        <item x="776"/>
        <item x="322"/>
        <item x="154"/>
        <item x="534"/>
        <item x="400"/>
        <item x="293"/>
        <item x="730"/>
        <item x="128"/>
        <item x="482"/>
        <item x="488"/>
        <item x="11"/>
        <item x="330"/>
        <item x="391"/>
        <item x="889"/>
        <item x="254"/>
        <item x="298"/>
        <item x="306"/>
        <item x="511"/>
        <item x="150"/>
        <item x="351"/>
        <item x="401"/>
        <item x="47"/>
        <item x="943"/>
        <item x="619"/>
        <item x="960"/>
        <item x="59"/>
        <item x="458"/>
        <item x="365"/>
        <item x="165"/>
        <item x="745"/>
        <item x="672"/>
        <item x="422"/>
        <item x="596"/>
        <item x="669"/>
        <item x="928"/>
        <item x="915"/>
        <item x="58"/>
        <item x="515"/>
        <item x="342"/>
        <item x="508"/>
        <item x="873"/>
        <item x="167"/>
        <item x="679"/>
        <item x="827"/>
        <item x="50"/>
        <item x="288"/>
        <item x="533"/>
        <item x="237"/>
        <item x="415"/>
        <item x="567"/>
        <item x="920"/>
        <item x="235"/>
        <item x="803"/>
        <item x="692"/>
        <item x="446"/>
        <item x="582"/>
        <item x="149"/>
        <item x="545"/>
        <item x="31"/>
        <item x="734"/>
        <item x="930"/>
        <item x="185"/>
        <item x="369"/>
        <item x="315"/>
        <item x="273"/>
        <item x="0"/>
        <item x="196"/>
        <item x="516"/>
        <item x="163"/>
        <item x="126"/>
        <item x="695"/>
        <item x="644"/>
        <item x="557"/>
        <item x="914"/>
        <item x="917"/>
        <item x="884"/>
        <item x="211"/>
        <item x="577"/>
        <item x="313"/>
        <item x="283"/>
        <item x="281"/>
        <item x="723"/>
        <item x="685"/>
        <item x="394"/>
        <item x="640"/>
        <item x="546"/>
        <item x="633"/>
        <item x="96"/>
        <item x="608"/>
        <item x="485"/>
        <item x="611"/>
        <item x="354"/>
        <item x="853"/>
        <item x="241"/>
        <item x="660"/>
        <item x="665"/>
        <item x="375"/>
        <item x="792"/>
        <item x="469"/>
        <item x="857"/>
        <item x="784"/>
        <item x="855"/>
        <item x="741"/>
        <item x="48"/>
        <item x="232"/>
        <item x="100"/>
        <item x="826"/>
        <item x="843"/>
        <item x="264"/>
        <item x="286"/>
        <item x="89"/>
        <item x="183"/>
        <item x="571"/>
        <item x="54"/>
        <item x="711"/>
        <item x="115"/>
        <item x="733"/>
        <item x="749"/>
        <item x="160"/>
        <item x="114"/>
        <item x="797"/>
        <item x="94"/>
        <item x="774"/>
        <item x="227"/>
        <item x="479"/>
        <item x="361"/>
        <item x="781"/>
        <item x="871"/>
        <item x="751"/>
        <item x="161"/>
        <item x="977"/>
        <item x="302"/>
        <item x="384"/>
        <item x="680"/>
        <item x="769"/>
        <item x="73"/>
        <item x="217"/>
        <item x="505"/>
        <item x="869"/>
        <item x="882"/>
        <item x="721"/>
        <item x="377"/>
        <item x="760"/>
        <item x="664"/>
        <item x="337"/>
        <item x="266"/>
        <item x="221"/>
        <item x="524"/>
        <item x="740"/>
        <item x="312"/>
        <item x="938"/>
        <item x="274"/>
        <item x="162"/>
        <item x="856"/>
        <item x="562"/>
        <item x="983"/>
        <item x="581"/>
        <item x="135"/>
        <item x="877"/>
        <item x="460"/>
        <item x="79"/>
        <item x="503"/>
        <item x="461"/>
        <item x="56"/>
        <item x="220"/>
        <item x="974"/>
        <item x="802"/>
        <item x="310"/>
        <item x="78"/>
        <item x="186"/>
        <item x="726"/>
        <item x="688"/>
        <item x="451"/>
        <item x="852"/>
        <item x="747"/>
        <item x="558"/>
        <item x="328"/>
        <item x="181"/>
        <item x="565"/>
        <item x="573"/>
        <item x="870"/>
        <item x="141"/>
        <item x="314"/>
        <item x="538"/>
        <item x="881"/>
        <item x="334"/>
        <item x="305"/>
        <item x="895"/>
        <item x="206"/>
        <item x="91"/>
        <item x="886"/>
        <item x="98"/>
        <item x="475"/>
        <item x="525"/>
        <item x="219"/>
        <item x="500"/>
        <item x="863"/>
        <item x="704"/>
        <item x="658"/>
        <item x="988"/>
        <item x="133"/>
        <item x="380"/>
        <item x="598"/>
        <item x="199"/>
        <item x="972"/>
        <item x="119"/>
        <item x="372"/>
        <item x="125"/>
        <item x="124"/>
        <item x="897"/>
        <item x="752"/>
        <item x="958"/>
        <item x="851"/>
        <item x="828"/>
        <item x="925"/>
        <item x="447"/>
        <item x="117"/>
        <item x="432"/>
        <item x="504"/>
        <item x="910"/>
        <item x="76"/>
        <item x="65"/>
        <item x="112"/>
        <item x="758"/>
        <item x="101"/>
        <item x="277"/>
        <item x="742"/>
        <item x="905"/>
        <item x="152"/>
        <item x="585"/>
        <item x="357"/>
        <item x="259"/>
        <item x="269"/>
        <item x="572"/>
        <item x="34"/>
        <item x="597"/>
        <item x="481"/>
        <item x="561"/>
        <item x="639"/>
        <item x="987"/>
        <item x="88"/>
        <item x="252"/>
        <item x="67"/>
        <item x="103"/>
        <item x="260"/>
        <item x="788"/>
        <item x="257"/>
        <item x="437"/>
        <item x="341"/>
        <item x="493"/>
        <item x="786"/>
        <item x="887"/>
        <item x="550"/>
        <item x="649"/>
        <item x="589"/>
        <item x="748"/>
        <item x="973"/>
        <item x="90"/>
        <item x="216"/>
        <item x="566"/>
        <item x="759"/>
        <item x="35"/>
        <item x="574"/>
        <item x="85"/>
        <item x="833"/>
        <item x="812"/>
        <item x="623"/>
        <item x="506"/>
        <item x="40"/>
        <item x="820"/>
        <item x="850"/>
        <item x="854"/>
        <item x="805"/>
        <item x="628"/>
        <item x="696"/>
        <item x="445"/>
        <item x="364"/>
        <item x="145"/>
        <item x="30"/>
        <item x="301"/>
        <item x="421"/>
        <item x="63"/>
        <item x="957"/>
        <item x="9"/>
        <item x="251"/>
        <item x="346"/>
        <item x="499"/>
        <item x="139"/>
        <item x="474"/>
        <item x="801"/>
        <item x="539"/>
        <item x="718"/>
        <item x="951"/>
        <item x="552"/>
        <item x="963"/>
        <item x="426"/>
        <item x="246"/>
        <item x="373"/>
        <item x="12"/>
        <item x="262"/>
        <item x="331"/>
        <item x="229"/>
        <item x="476"/>
        <item x="592"/>
        <item x="690"/>
        <item x="249"/>
        <item x="678"/>
        <item x="757"/>
        <item x="465"/>
        <item x="491"/>
        <item x="687"/>
        <item x="555"/>
        <item x="97"/>
        <item x="638"/>
        <item x="703"/>
        <item x="362"/>
        <item x="798"/>
        <item x="413"/>
        <item x="55"/>
        <item t="default"/>
      </items>
    </pivotField>
    <pivotField showAll="0">
      <items count="5">
        <item x="3"/>
        <item x="1"/>
        <item x="0"/>
        <item x="2"/>
        <item t="default"/>
      </items>
    </pivotField>
    <pivotField showAll="0">
      <items count="243">
        <item h="1" x="122"/>
        <item h="1" x="183"/>
        <item h="1" x="144"/>
        <item h="1" x="119"/>
        <item h="1" x="29"/>
        <item h="1" x="95"/>
        <item h="1" x="154"/>
        <item h="1" x="182"/>
        <item h="1" x="202"/>
        <item h="1" x="134"/>
        <item h="1" x="102"/>
        <item h="1" x="150"/>
        <item h="1" x="238"/>
        <item h="1" x="101"/>
        <item h="1" x="172"/>
        <item h="1" x="161"/>
        <item h="1" x="208"/>
        <item h="1" x="107"/>
        <item h="1" x="157"/>
        <item h="1" x="106"/>
        <item h="1" x="10"/>
        <item h="1" x="31"/>
        <item h="1" x="216"/>
        <item h="1" x="127"/>
        <item h="1" x="212"/>
        <item h="1" x="43"/>
        <item h="1" x="163"/>
        <item h="1" x="142"/>
        <item h="1" x="24"/>
        <item h="1" x="222"/>
        <item h="1" x="120"/>
        <item h="1" x="86"/>
        <item h="1" x="32"/>
        <item h="1" x="63"/>
        <item h="1" x="207"/>
        <item h="1" x="0"/>
        <item h="1" x="176"/>
        <item h="1" x="181"/>
        <item h="1" x="92"/>
        <item h="1" x="152"/>
        <item h="1" x="58"/>
        <item h="1" x="104"/>
        <item h="1" x="47"/>
        <item h="1" x="13"/>
        <item h="1" x="196"/>
        <item h="1" x="171"/>
        <item h="1" x="99"/>
        <item h="1" x="233"/>
        <item h="1" x="41"/>
        <item h="1" x="117"/>
        <item h="1" x="146"/>
        <item h="1" x="227"/>
        <item h="1" x="61"/>
        <item h="1" x="193"/>
        <item h="1" x="5"/>
        <item h="1" x="37"/>
        <item h="1" x="36"/>
        <item h="1" x="167"/>
        <item h="1" x="123"/>
        <item h="1" x="66"/>
        <item h="1" x="185"/>
        <item h="1" x="84"/>
        <item h="1" x="44"/>
        <item h="1" x="22"/>
        <item h="1" x="239"/>
        <item h="1" x="110"/>
        <item h="1" x="148"/>
        <item h="1" x="12"/>
        <item x="158"/>
        <item h="1" x="164"/>
        <item h="1" x="45"/>
        <item h="1" x="180"/>
        <item h="1" x="126"/>
        <item h="1" x="199"/>
        <item h="1" x="189"/>
        <item h="1" x="195"/>
        <item h="1" x="230"/>
        <item h="1" x="30"/>
        <item h="1" x="81"/>
        <item h="1" x="54"/>
        <item h="1" x="203"/>
        <item h="1" x="129"/>
        <item h="1" x="149"/>
        <item h="1" x="71"/>
        <item h="1" x="201"/>
        <item h="1" x="100"/>
        <item h="1" x="178"/>
        <item h="1" x="197"/>
        <item h="1" x="70"/>
        <item h="1" x="114"/>
        <item h="1" x="215"/>
        <item h="1" x="19"/>
        <item h="1" x="192"/>
        <item h="1" x="240"/>
        <item h="1" x="136"/>
        <item h="1" x="165"/>
        <item h="1" x="48"/>
        <item h="1" x="228"/>
        <item h="1" x="214"/>
        <item h="1" x="177"/>
        <item h="1" x="153"/>
        <item h="1" x="16"/>
        <item h="1" x="78"/>
        <item h="1" x="112"/>
        <item h="1" x="67"/>
        <item h="1" x="93"/>
        <item h="1" x="3"/>
        <item h="1" x="49"/>
        <item h="1" x="211"/>
        <item h="1" x="160"/>
        <item h="1" x="237"/>
        <item h="1" x="174"/>
        <item h="1" x="140"/>
        <item h="1" x="89"/>
        <item h="1" x="141"/>
        <item h="1" x="55"/>
        <item h="1" x="138"/>
        <item h="1" x="42"/>
        <item h="1" x="68"/>
        <item h="1" x="82"/>
        <item h="1" x="187"/>
        <item h="1" x="241"/>
        <item h="1" x="91"/>
        <item h="1" x="108"/>
        <item h="1" x="109"/>
        <item h="1" x="166"/>
        <item h="1" x="147"/>
        <item h="1" x="62"/>
        <item h="1" x="52"/>
        <item h="1" x="156"/>
        <item h="1" x="130"/>
        <item h="1" x="74"/>
        <item h="1" x="155"/>
        <item h="1" x="169"/>
        <item h="1" x="118"/>
        <item h="1" x="7"/>
        <item h="1" x="135"/>
        <item h="1" x="218"/>
        <item h="1" x="184"/>
        <item h="1" x="65"/>
        <item h="1" x="111"/>
        <item h="1" x="87"/>
        <item h="1" x="53"/>
        <item h="1" x="223"/>
        <item h="1" x="40"/>
        <item h="1" x="231"/>
        <item h="1" x="50"/>
        <item h="1" x="51"/>
        <item h="1" x="116"/>
        <item h="1" x="1"/>
        <item h="1" x="21"/>
        <item h="1" x="133"/>
        <item h="1" x="27"/>
        <item h="1" x="2"/>
        <item h="1" x="200"/>
        <item h="1" x="190"/>
        <item h="1" x="80"/>
        <item h="1" x="56"/>
        <item h="1" x="225"/>
        <item h="1" x="83"/>
        <item h="1" x="11"/>
        <item h="1" x="168"/>
        <item h="1" x="18"/>
        <item h="1" x="125"/>
        <item h="1" x="35"/>
        <item h="1" x="204"/>
        <item h="1" x="198"/>
        <item h="1" x="98"/>
        <item h="1" x="194"/>
        <item h="1" x="39"/>
        <item h="1" x="79"/>
        <item h="1" x="105"/>
        <item h="1" x="23"/>
        <item h="1" x="124"/>
        <item h="1" x="64"/>
        <item h="1" x="188"/>
        <item h="1" x="77"/>
        <item h="1" x="143"/>
        <item h="1" x="9"/>
        <item h="1" x="132"/>
        <item h="1" x="113"/>
        <item h="1" x="17"/>
        <item h="1" x="115"/>
        <item h="1" x="236"/>
        <item h="1" x="34"/>
        <item h="1" x="206"/>
        <item h="1" x="75"/>
        <item h="1" x="121"/>
        <item h="1" x="151"/>
        <item h="1" x="220"/>
        <item h="1" x="90"/>
        <item h="1" x="186"/>
        <item h="1" x="4"/>
        <item h="1" x="209"/>
        <item h="1" x="15"/>
        <item h="1" x="85"/>
        <item h="1" x="145"/>
        <item h="1" x="28"/>
        <item h="1" x="191"/>
        <item h="1" x="72"/>
        <item h="1" x="137"/>
        <item h="1" x="159"/>
        <item h="1" x="221"/>
        <item h="1" x="139"/>
        <item h="1" x="59"/>
        <item h="1" x="219"/>
        <item h="1" x="88"/>
        <item h="1" x="170"/>
        <item h="1" x="69"/>
        <item h="1" x="234"/>
        <item h="1" x="8"/>
        <item h="1" x="94"/>
        <item h="1" x="46"/>
        <item h="1" x="217"/>
        <item h="1" x="6"/>
        <item h="1" x="235"/>
        <item h="1" x="173"/>
        <item h="1" x="224"/>
        <item h="1" x="20"/>
        <item h="1" x="213"/>
        <item h="1" x="33"/>
        <item h="1" x="25"/>
        <item h="1" x="131"/>
        <item h="1" x="179"/>
        <item h="1" x="60"/>
        <item h="1" x="232"/>
        <item h="1" x="97"/>
        <item h="1" x="73"/>
        <item h="1" x="38"/>
        <item h="1" x="26"/>
        <item h="1" x="175"/>
        <item h="1" x="162"/>
        <item h="1" x="76"/>
        <item h="1" x="14"/>
        <item h="1" x="205"/>
        <item h="1" x="57"/>
        <item h="1" x="210"/>
        <item h="1" x="226"/>
        <item h="1" x="96"/>
        <item h="1" x="103"/>
        <item h="1" x="128"/>
        <item h="1" x="229"/>
        <item t="default"/>
      </items>
    </pivotField>
    <pivotField showAll="0"/>
    <pivotField showAll="0">
      <items count="4">
        <item x="1"/>
        <item x="2"/>
        <item x="0"/>
        <item t="default"/>
      </items>
    </pivotField>
    <pivotField showAll="0"/>
    <pivotField showAll="0"/>
    <pivotField showAll="0"/>
    <pivotField dataField="1"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6">
    <i>
      <x v="33"/>
    </i>
    <i>
      <x v="471"/>
    </i>
    <i>
      <x v="701"/>
    </i>
    <i>
      <x v="784"/>
    </i>
    <i>
      <x v="923"/>
    </i>
    <i t="grand">
      <x/>
    </i>
  </rowItems>
  <colItems count="1">
    <i/>
  </colItems>
  <dataFields count="1">
    <dataField name="Sum of Total Sale" fld="10" baseField="0" baseItem="0"/>
  </dataFields>
  <pivotTableStyleInfo name="PivotStyleLight16" showRowHeaders="1" showColHeaders="1" showRowStripes="0" showColStripes="0" showLastColumn="1"/>
  <filters count="1">
    <filter fld="2" type="count" evalOrder="-1" id="1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AC61A2-7AED-4BFC-A87A-DC6BABCB5E7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G50:I67" firstHeaderRow="1" firstDataRow="1" firstDataCol="0"/>
  <pivotFields count="15">
    <pivotField showAll="0"/>
    <pivotField numFmtId="164" showAll="0">
      <items count="15">
        <item x="0"/>
        <item x="1"/>
        <item x="2"/>
        <item x="3"/>
        <item x="4"/>
        <item x="5"/>
        <item x="6"/>
        <item x="7"/>
        <item x="8"/>
        <item x="9"/>
        <item x="10"/>
        <item x="11"/>
        <item x="12"/>
        <item x="13"/>
        <item t="default"/>
      </items>
    </pivotField>
    <pivotField showAll="0">
      <items count="990">
        <item x="614"/>
        <item x="5"/>
        <item x="709"/>
        <item x="780"/>
        <item x="396"/>
        <item x="714"/>
        <item x="147"/>
        <item x="542"/>
        <item x="859"/>
        <item x="725"/>
        <item x="382"/>
        <item x="793"/>
        <item x="868"/>
        <item x="783"/>
        <item x="280"/>
        <item x="164"/>
        <item x="787"/>
        <item x="3"/>
        <item x="681"/>
        <item x="80"/>
        <item x="2"/>
        <item x="370"/>
        <item x="789"/>
        <item x="775"/>
        <item x="290"/>
        <item x="600"/>
        <item x="866"/>
        <item x="367"/>
        <item x="348"/>
        <item x="275"/>
        <item x="867"/>
        <item x="239"/>
        <item x="319"/>
        <item x="753"/>
        <item x="701"/>
        <item x="121"/>
        <item x="187"/>
        <item x="800"/>
        <item x="549"/>
        <item x="606"/>
        <item x="18"/>
        <item x="518"/>
        <item x="635"/>
        <item x="583"/>
        <item x="535"/>
        <item x="402"/>
        <item x="270"/>
        <item x="591"/>
        <item x="593"/>
        <item x="360"/>
        <item x="731"/>
        <item x="612"/>
        <item x="965"/>
        <item x="153"/>
        <item x="414"/>
        <item x="318"/>
        <item x="782"/>
        <item x="37"/>
        <item x="514"/>
        <item x="872"/>
        <item x="502"/>
        <item x="24"/>
        <item x="947"/>
        <item x="779"/>
        <item x="594"/>
        <item x="279"/>
        <item x="844"/>
        <item x="169"/>
        <item x="345"/>
        <item x="807"/>
        <item x="874"/>
        <item x="763"/>
        <item x="553"/>
        <item x="729"/>
        <item x="102"/>
        <item x="808"/>
        <item x="238"/>
        <item x="498"/>
        <item x="285"/>
        <item x="771"/>
        <item x="953"/>
        <item x="248"/>
        <item x="151"/>
        <item x="615"/>
        <item x="297"/>
        <item x="309"/>
        <item x="179"/>
        <item x="677"/>
        <item x="746"/>
        <item x="45"/>
        <item x="743"/>
        <item x="43"/>
        <item x="547"/>
        <item x="184"/>
        <item x="155"/>
        <item x="64"/>
        <item x="104"/>
        <item x="770"/>
        <item x="72"/>
        <item x="182"/>
        <item x="329"/>
        <item x="440"/>
        <item x="732"/>
        <item x="66"/>
        <item x="144"/>
        <item x="509"/>
        <item x="691"/>
        <item x="7"/>
        <item x="200"/>
        <item x="906"/>
        <item x="971"/>
        <item x="300"/>
        <item x="689"/>
        <item x="712"/>
        <item x="650"/>
        <item x="912"/>
        <item x="717"/>
        <item x="822"/>
        <item x="811"/>
        <item x="466"/>
        <item x="255"/>
        <item x="976"/>
        <item x="945"/>
        <item x="645"/>
        <item x="894"/>
        <item x="937"/>
        <item x="148"/>
        <item x="836"/>
        <item x="510"/>
        <item x="410"/>
        <item x="724"/>
        <item x="307"/>
        <item x="243"/>
        <item x="284"/>
        <item x="84"/>
        <item x="847"/>
        <item x="83"/>
        <item x="613"/>
        <item x="60"/>
        <item x="969"/>
        <item x="353"/>
        <item x="702"/>
        <item x="405"/>
        <item x="541"/>
        <item x="904"/>
        <item x="739"/>
        <item x="258"/>
        <item x="528"/>
        <item x="923"/>
        <item x="442"/>
        <item x="916"/>
        <item x="620"/>
        <item x="727"/>
        <item x="326"/>
        <item x="122"/>
        <item x="708"/>
        <item x="554"/>
        <item x="738"/>
        <item x="666"/>
        <item x="424"/>
        <item x="668"/>
        <item x="195"/>
        <item x="948"/>
        <item x="218"/>
        <item x="979"/>
        <item x="579"/>
        <item x="231"/>
        <item x="454"/>
        <item x="661"/>
        <item x="336"/>
        <item x="637"/>
        <item x="130"/>
        <item x="933"/>
        <item x="41"/>
        <item x="624"/>
        <item x="188"/>
        <item x="568"/>
        <item x="683"/>
        <item x="86"/>
        <item x="25"/>
        <item x="832"/>
        <item x="378"/>
        <item x="335"/>
        <item x="457"/>
        <item x="814"/>
        <item x="655"/>
        <item x="536"/>
        <item x="316"/>
        <item x="698"/>
        <item x="253"/>
        <item x="278"/>
        <item x="52"/>
        <item x="95"/>
        <item x="173"/>
        <item x="888"/>
        <item x="830"/>
        <item x="308"/>
        <item x="93"/>
        <item x="575"/>
        <item x="477"/>
        <item x="36"/>
        <item x="392"/>
        <item x="236"/>
        <item x="213"/>
        <item x="430"/>
        <item x="494"/>
        <item x="880"/>
        <item x="333"/>
        <item x="496"/>
        <item x="529"/>
        <item x="71"/>
        <item x="762"/>
        <item x="715"/>
        <item x="796"/>
        <item x="44"/>
        <item x="323"/>
        <item x="282"/>
        <item x="142"/>
        <item x="601"/>
        <item x="16"/>
        <item x="189"/>
        <item x="417"/>
        <item x="764"/>
        <item x="46"/>
        <item x="386"/>
        <item x="276"/>
        <item x="799"/>
        <item x="497"/>
        <item x="980"/>
        <item x="271"/>
        <item x="736"/>
        <item x="338"/>
        <item x="404"/>
        <item x="768"/>
        <item x="81"/>
        <item x="99"/>
        <item x="486"/>
        <item x="408"/>
        <item x="202"/>
        <item x="250"/>
        <item x="705"/>
        <item x="495"/>
        <item x="570"/>
        <item x="8"/>
        <item x="68"/>
        <item x="19"/>
        <item x="287"/>
        <item x="825"/>
        <item x="621"/>
        <item x="166"/>
        <item x="143"/>
        <item x="113"/>
        <item x="883"/>
        <item x="966"/>
        <item x="6"/>
        <item x="675"/>
        <item x="13"/>
        <item x="53"/>
        <item x="490"/>
        <item x="501"/>
        <item x="492"/>
        <item x="325"/>
        <item x="631"/>
        <item x="754"/>
        <item x="569"/>
        <item x="791"/>
        <item x="838"/>
        <item x="954"/>
        <item x="176"/>
        <item x="433"/>
        <item x="74"/>
        <item x="57"/>
        <item x="913"/>
        <item x="175"/>
        <item x="191"/>
        <item x="842"/>
        <item x="908"/>
        <item x="487"/>
        <item x="507"/>
        <item x="756"/>
        <item x="831"/>
        <item x="32"/>
        <item x="532"/>
        <item x="438"/>
        <item x="291"/>
        <item x="939"/>
        <item x="922"/>
        <item x="20"/>
        <item x="520"/>
        <item x="453"/>
        <item x="773"/>
        <item x="324"/>
        <item x="707"/>
        <item x="317"/>
        <item x="106"/>
        <item x="403"/>
        <item x="388"/>
        <item x="349"/>
        <item x="810"/>
        <item x="795"/>
        <item x="626"/>
        <item x="785"/>
        <item x="208"/>
        <item x="69"/>
        <item x="434"/>
        <item x="604"/>
        <item x="398"/>
        <item x="823"/>
        <item x="750"/>
        <item x="699"/>
        <item x="858"/>
        <item x="383"/>
        <item x="456"/>
        <item x="472"/>
        <item x="982"/>
        <item x="29"/>
        <item x="809"/>
        <item x="261"/>
        <item x="157"/>
        <item x="848"/>
        <item x="686"/>
        <item x="544"/>
        <item x="890"/>
        <item x="489"/>
        <item x="134"/>
        <item x="435"/>
        <item x="648"/>
        <item x="439"/>
        <item x="540"/>
        <item x="459"/>
        <item x="344"/>
        <item x="946"/>
        <item x="526"/>
        <item x="14"/>
        <item x="467"/>
        <item x="521"/>
        <item x="878"/>
        <item x="431"/>
        <item x="265"/>
        <item x="462"/>
        <item x="419"/>
        <item x="303"/>
        <item x="950"/>
        <item x="978"/>
        <item x="765"/>
        <item x="584"/>
        <item x="618"/>
        <item x="464"/>
        <item x="26"/>
        <item x="629"/>
        <item x="452"/>
        <item x="471"/>
        <item x="663"/>
        <item x="845"/>
        <item x="33"/>
        <item x="51"/>
        <item x="625"/>
        <item x="667"/>
        <item x="224"/>
        <item x="970"/>
        <item x="865"/>
        <item x="242"/>
        <item x="778"/>
        <item x="356"/>
        <item x="560"/>
        <item x="934"/>
        <item x="480"/>
        <item x="772"/>
        <item x="214"/>
        <item x="622"/>
        <item x="132"/>
        <item x="120"/>
        <item x="110"/>
        <item x="158"/>
        <item x="548"/>
        <item x="949"/>
        <item x="840"/>
        <item x="379"/>
        <item x="240"/>
        <item x="981"/>
        <item x="710"/>
        <item x="109"/>
        <item x="4"/>
        <item x="899"/>
        <item x="907"/>
        <item x="455"/>
        <item x="226"/>
        <item x="602"/>
        <item x="138"/>
        <item x="927"/>
        <item x="860"/>
        <item x="918"/>
        <item x="263"/>
        <item x="299"/>
        <item x="967"/>
        <item x="406"/>
        <item x="180"/>
        <item x="256"/>
        <item x="412"/>
        <item x="111"/>
        <item x="932"/>
        <item x="371"/>
        <item x="343"/>
        <item x="190"/>
        <item x="449"/>
        <item x="172"/>
        <item x="522"/>
        <item x="363"/>
        <item x="230"/>
        <item x="610"/>
        <item x="543"/>
        <item x="159"/>
        <item x="42"/>
        <item x="682"/>
        <item x="171"/>
        <item x="986"/>
        <item x="755"/>
        <item x="530"/>
        <item x="425"/>
        <item x="350"/>
        <item x="609"/>
        <item x="647"/>
        <item x="656"/>
        <item x="116"/>
        <item x="62"/>
        <item x="450"/>
        <item x="168"/>
        <item x="864"/>
        <item x="292"/>
        <item x="846"/>
        <item x="137"/>
        <item x="395"/>
        <item x="829"/>
        <item x="197"/>
        <item x="376"/>
        <item x="985"/>
        <item x="636"/>
        <item x="381"/>
        <item x="875"/>
        <item x="892"/>
        <item x="321"/>
        <item x="209"/>
        <item x="919"/>
        <item x="891"/>
        <item x="177"/>
        <item x="590"/>
        <item x="203"/>
        <item x="156"/>
        <item x="39"/>
        <item x="839"/>
        <item x="194"/>
        <item x="131"/>
        <item x="223"/>
        <item x="523"/>
        <item x="129"/>
        <item x="427"/>
        <item x="527"/>
        <item x="794"/>
        <item x="924"/>
        <item x="531"/>
        <item x="944"/>
        <item x="247"/>
        <item x="27"/>
        <item x="586"/>
        <item x="984"/>
        <item x="210"/>
        <item x="484"/>
        <item x="215"/>
        <item x="617"/>
        <item x="837"/>
        <item x="340"/>
        <item x="385"/>
        <item x="205"/>
        <item x="347"/>
        <item x="22"/>
        <item x="327"/>
        <item x="87"/>
        <item x="140"/>
        <item x="616"/>
        <item x="632"/>
        <item x="473"/>
        <item x="267"/>
        <item x="975"/>
        <item x="448"/>
        <item x="841"/>
        <item x="952"/>
        <item x="700"/>
        <item x="320"/>
        <item x="815"/>
        <item x="926"/>
        <item x="578"/>
        <item x="630"/>
        <item x="806"/>
        <item x="670"/>
        <item x="790"/>
        <item x="744"/>
        <item x="942"/>
        <item x="407"/>
        <item x="118"/>
        <item x="374"/>
        <item x="576"/>
        <item x="198"/>
        <item x="468"/>
        <item x="964"/>
        <item x="879"/>
        <item x="766"/>
        <item x="366"/>
        <item x="429"/>
        <item x="722"/>
        <item x="936"/>
        <item x="470"/>
        <item x="674"/>
        <item x="767"/>
        <item x="418"/>
        <item x="651"/>
        <item x="463"/>
        <item x="127"/>
        <item x="393"/>
        <item x="961"/>
        <item x="911"/>
        <item x="420"/>
        <item x="968"/>
        <item x="296"/>
        <item x="23"/>
        <item x="289"/>
        <item x="728"/>
        <item x="204"/>
        <item x="38"/>
        <item x="61"/>
        <item x="234"/>
        <item x="580"/>
        <item x="587"/>
        <item x="107"/>
        <item x="849"/>
        <item x="559"/>
        <item x="304"/>
        <item x="82"/>
        <item x="893"/>
        <item x="862"/>
        <item x="643"/>
        <item x="444"/>
        <item x="676"/>
        <item x="603"/>
        <item x="409"/>
        <item x="411"/>
        <item x="607"/>
        <item x="77"/>
        <item x="935"/>
        <item x="517"/>
        <item x="900"/>
        <item x="876"/>
        <item x="512"/>
        <item x="861"/>
        <item x="646"/>
        <item x="295"/>
        <item x="222"/>
        <item x="564"/>
        <item x="813"/>
        <item x="436"/>
        <item x="201"/>
        <item x="416"/>
        <item x="193"/>
        <item x="294"/>
        <item x="737"/>
        <item x="268"/>
        <item x="123"/>
        <item x="368"/>
        <item x="641"/>
        <item x="390"/>
        <item x="563"/>
        <item x="136"/>
        <item x="821"/>
        <item x="389"/>
        <item x="671"/>
        <item x="387"/>
        <item x="956"/>
        <item x="720"/>
        <item x="834"/>
        <item x="423"/>
        <item x="921"/>
        <item x="70"/>
        <item x="443"/>
        <item x="713"/>
        <item x="17"/>
        <item x="962"/>
        <item x="513"/>
        <item x="537"/>
        <item x="355"/>
        <item x="15"/>
        <item x="21"/>
        <item x="233"/>
        <item x="627"/>
        <item x="441"/>
        <item x="896"/>
        <item x="228"/>
        <item x="146"/>
        <item x="694"/>
        <item x="693"/>
        <item x="909"/>
        <item x="478"/>
        <item x="10"/>
        <item x="595"/>
        <item x="657"/>
        <item x="399"/>
        <item x="898"/>
        <item x="642"/>
        <item x="105"/>
        <item x="339"/>
        <item x="931"/>
        <item x="706"/>
        <item x="483"/>
        <item x="397"/>
        <item x="49"/>
        <item x="903"/>
        <item x="929"/>
        <item x="835"/>
        <item x="75"/>
        <item x="207"/>
        <item x="358"/>
        <item x="761"/>
        <item x="170"/>
        <item x="719"/>
        <item x="817"/>
        <item x="824"/>
        <item x="885"/>
        <item x="588"/>
        <item x="551"/>
        <item x="777"/>
        <item x="311"/>
        <item x="654"/>
        <item x="1"/>
        <item x="245"/>
        <item x="108"/>
        <item x="902"/>
        <item x="955"/>
        <item x="28"/>
        <item x="599"/>
        <item x="940"/>
        <item x="697"/>
        <item x="174"/>
        <item x="901"/>
        <item x="178"/>
        <item x="816"/>
        <item x="605"/>
        <item x="359"/>
        <item x="556"/>
        <item x="818"/>
        <item x="225"/>
        <item x="819"/>
        <item x="735"/>
        <item x="192"/>
        <item x="662"/>
        <item x="684"/>
        <item x="332"/>
        <item x="652"/>
        <item x="634"/>
        <item x="428"/>
        <item x="959"/>
        <item x="659"/>
        <item x="716"/>
        <item x="653"/>
        <item x="519"/>
        <item x="212"/>
        <item x="941"/>
        <item x="804"/>
        <item x="244"/>
        <item x="272"/>
        <item x="673"/>
        <item x="92"/>
        <item x="352"/>
        <item x="776"/>
        <item x="322"/>
        <item x="154"/>
        <item x="534"/>
        <item x="400"/>
        <item x="293"/>
        <item x="730"/>
        <item x="128"/>
        <item x="482"/>
        <item x="488"/>
        <item x="11"/>
        <item x="330"/>
        <item x="391"/>
        <item x="889"/>
        <item x="254"/>
        <item x="298"/>
        <item x="306"/>
        <item x="511"/>
        <item x="150"/>
        <item x="351"/>
        <item x="401"/>
        <item x="47"/>
        <item x="943"/>
        <item x="619"/>
        <item x="960"/>
        <item x="59"/>
        <item x="458"/>
        <item x="365"/>
        <item x="165"/>
        <item x="745"/>
        <item x="672"/>
        <item x="422"/>
        <item x="596"/>
        <item x="669"/>
        <item x="928"/>
        <item x="915"/>
        <item x="58"/>
        <item x="515"/>
        <item x="342"/>
        <item x="508"/>
        <item x="873"/>
        <item x="167"/>
        <item x="679"/>
        <item x="827"/>
        <item x="50"/>
        <item x="288"/>
        <item x="533"/>
        <item x="237"/>
        <item x="415"/>
        <item x="567"/>
        <item x="920"/>
        <item x="235"/>
        <item x="803"/>
        <item x="692"/>
        <item x="446"/>
        <item x="582"/>
        <item x="149"/>
        <item x="545"/>
        <item x="31"/>
        <item x="734"/>
        <item x="930"/>
        <item x="185"/>
        <item x="369"/>
        <item x="315"/>
        <item x="273"/>
        <item x="0"/>
        <item x="196"/>
        <item x="516"/>
        <item x="163"/>
        <item x="126"/>
        <item x="695"/>
        <item x="644"/>
        <item x="557"/>
        <item x="914"/>
        <item x="917"/>
        <item x="884"/>
        <item x="211"/>
        <item x="577"/>
        <item x="313"/>
        <item x="283"/>
        <item x="281"/>
        <item x="723"/>
        <item x="685"/>
        <item x="394"/>
        <item x="640"/>
        <item x="546"/>
        <item x="633"/>
        <item x="96"/>
        <item x="608"/>
        <item x="485"/>
        <item x="611"/>
        <item x="354"/>
        <item x="853"/>
        <item x="241"/>
        <item x="660"/>
        <item x="665"/>
        <item x="375"/>
        <item x="792"/>
        <item x="469"/>
        <item x="857"/>
        <item x="784"/>
        <item x="855"/>
        <item x="741"/>
        <item x="48"/>
        <item x="232"/>
        <item x="100"/>
        <item x="826"/>
        <item x="843"/>
        <item x="264"/>
        <item x="286"/>
        <item x="89"/>
        <item x="183"/>
        <item x="571"/>
        <item x="54"/>
        <item x="711"/>
        <item x="115"/>
        <item x="733"/>
        <item x="749"/>
        <item x="160"/>
        <item x="114"/>
        <item x="797"/>
        <item x="94"/>
        <item x="774"/>
        <item x="227"/>
        <item x="479"/>
        <item x="361"/>
        <item x="781"/>
        <item x="871"/>
        <item x="751"/>
        <item x="161"/>
        <item x="977"/>
        <item x="302"/>
        <item x="384"/>
        <item x="680"/>
        <item x="769"/>
        <item x="73"/>
        <item x="217"/>
        <item x="505"/>
        <item x="869"/>
        <item x="882"/>
        <item x="721"/>
        <item x="377"/>
        <item x="760"/>
        <item x="664"/>
        <item x="337"/>
        <item x="266"/>
        <item x="221"/>
        <item x="524"/>
        <item x="740"/>
        <item x="312"/>
        <item x="938"/>
        <item x="274"/>
        <item x="162"/>
        <item x="856"/>
        <item x="562"/>
        <item x="983"/>
        <item x="581"/>
        <item x="135"/>
        <item x="877"/>
        <item x="460"/>
        <item x="79"/>
        <item x="503"/>
        <item x="461"/>
        <item x="56"/>
        <item x="220"/>
        <item x="974"/>
        <item x="802"/>
        <item x="310"/>
        <item x="78"/>
        <item x="186"/>
        <item x="726"/>
        <item x="688"/>
        <item x="451"/>
        <item x="852"/>
        <item x="747"/>
        <item x="558"/>
        <item x="328"/>
        <item x="181"/>
        <item x="565"/>
        <item x="573"/>
        <item x="870"/>
        <item x="141"/>
        <item x="314"/>
        <item x="538"/>
        <item x="881"/>
        <item x="334"/>
        <item x="305"/>
        <item x="895"/>
        <item x="206"/>
        <item x="91"/>
        <item x="886"/>
        <item x="98"/>
        <item x="475"/>
        <item x="525"/>
        <item x="219"/>
        <item x="500"/>
        <item x="863"/>
        <item x="704"/>
        <item x="658"/>
        <item x="988"/>
        <item x="133"/>
        <item x="380"/>
        <item x="598"/>
        <item x="199"/>
        <item x="972"/>
        <item x="119"/>
        <item x="372"/>
        <item x="125"/>
        <item x="124"/>
        <item x="897"/>
        <item x="752"/>
        <item x="958"/>
        <item x="851"/>
        <item x="828"/>
        <item x="925"/>
        <item x="447"/>
        <item x="117"/>
        <item x="432"/>
        <item x="504"/>
        <item x="910"/>
        <item x="76"/>
        <item x="65"/>
        <item x="112"/>
        <item x="758"/>
        <item x="101"/>
        <item x="277"/>
        <item x="742"/>
        <item x="905"/>
        <item x="152"/>
        <item x="585"/>
        <item x="357"/>
        <item x="259"/>
        <item x="269"/>
        <item x="572"/>
        <item x="34"/>
        <item x="597"/>
        <item x="481"/>
        <item x="561"/>
        <item x="639"/>
        <item x="987"/>
        <item x="88"/>
        <item x="252"/>
        <item x="67"/>
        <item x="103"/>
        <item x="260"/>
        <item x="788"/>
        <item x="257"/>
        <item x="437"/>
        <item x="341"/>
        <item x="493"/>
        <item x="786"/>
        <item x="887"/>
        <item x="550"/>
        <item x="649"/>
        <item x="589"/>
        <item x="748"/>
        <item x="973"/>
        <item x="90"/>
        <item x="216"/>
        <item x="566"/>
        <item x="759"/>
        <item x="35"/>
        <item x="574"/>
        <item x="85"/>
        <item x="833"/>
        <item x="812"/>
        <item x="623"/>
        <item x="506"/>
        <item x="40"/>
        <item x="820"/>
        <item x="850"/>
        <item x="854"/>
        <item x="805"/>
        <item x="628"/>
        <item x="696"/>
        <item x="445"/>
        <item x="364"/>
        <item x="145"/>
        <item x="30"/>
        <item x="301"/>
        <item x="421"/>
        <item x="63"/>
        <item x="957"/>
        <item x="9"/>
        <item x="251"/>
        <item x="346"/>
        <item x="499"/>
        <item x="139"/>
        <item x="474"/>
        <item x="801"/>
        <item x="539"/>
        <item x="718"/>
        <item x="951"/>
        <item x="552"/>
        <item x="963"/>
        <item x="426"/>
        <item x="246"/>
        <item x="373"/>
        <item x="12"/>
        <item x="262"/>
        <item x="331"/>
        <item x="229"/>
        <item x="476"/>
        <item x="592"/>
        <item x="690"/>
        <item x="249"/>
        <item x="678"/>
        <item x="757"/>
        <item x="465"/>
        <item x="491"/>
        <item x="687"/>
        <item x="555"/>
        <item x="97"/>
        <item x="638"/>
        <item x="703"/>
        <item x="362"/>
        <item x="798"/>
        <item x="413"/>
        <item x="55"/>
        <item t="default"/>
      </items>
    </pivotField>
    <pivotField showAll="0">
      <items count="5">
        <item h="1" x="3"/>
        <item x="1"/>
        <item h="1" x="0"/>
        <item h="1" x="2"/>
        <item t="default"/>
      </items>
    </pivotField>
    <pivotField showAll="0">
      <items count="243">
        <item h="1" x="122"/>
        <item h="1" x="183"/>
        <item h="1" x="144"/>
        <item h="1" x="119"/>
        <item h="1" x="29"/>
        <item h="1" x="95"/>
        <item h="1" x="154"/>
        <item h="1" x="182"/>
        <item h="1" x="202"/>
        <item h="1" x="134"/>
        <item h="1" x="102"/>
        <item h="1" x="150"/>
        <item h="1" x="238"/>
        <item h="1" x="101"/>
        <item h="1" x="172"/>
        <item h="1" x="161"/>
        <item h="1" x="208"/>
        <item h="1" x="107"/>
        <item h="1" x="157"/>
        <item h="1" x="106"/>
        <item h="1" x="10"/>
        <item h="1" x="31"/>
        <item h="1" x="216"/>
        <item h="1" x="127"/>
        <item h="1" x="212"/>
        <item h="1" x="43"/>
        <item h="1" x="163"/>
        <item h="1" x="142"/>
        <item h="1" x="24"/>
        <item h="1" x="222"/>
        <item h="1" x="120"/>
        <item h="1" x="86"/>
        <item h="1" x="32"/>
        <item h="1" x="63"/>
        <item h="1" x="207"/>
        <item h="1" x="0"/>
        <item h="1" x="176"/>
        <item h="1" x="181"/>
        <item h="1" x="92"/>
        <item h="1" x="152"/>
        <item h="1" x="58"/>
        <item h="1" x="104"/>
        <item h="1" x="47"/>
        <item h="1" x="13"/>
        <item h="1" x="196"/>
        <item h="1" x="171"/>
        <item h="1" x="99"/>
        <item h="1" x="233"/>
        <item h="1" x="41"/>
        <item h="1" x="117"/>
        <item h="1" x="146"/>
        <item h="1" x="227"/>
        <item h="1" x="61"/>
        <item h="1" x="193"/>
        <item h="1" x="5"/>
        <item h="1" x="37"/>
        <item h="1" x="36"/>
        <item h="1" x="167"/>
        <item h="1" x="123"/>
        <item h="1" x="66"/>
        <item h="1" x="185"/>
        <item h="1" x="84"/>
        <item h="1" x="44"/>
        <item h="1" x="22"/>
        <item h="1" x="239"/>
        <item h="1" x="110"/>
        <item h="1" x="148"/>
        <item h="1" x="12"/>
        <item x="158"/>
        <item h="1" x="164"/>
        <item h="1" x="45"/>
        <item h="1" x="180"/>
        <item h="1" x="126"/>
        <item h="1" x="199"/>
        <item h="1" x="189"/>
        <item h="1" x="195"/>
        <item h="1" x="230"/>
        <item h="1" x="30"/>
        <item h="1" x="81"/>
        <item h="1" x="54"/>
        <item h="1" x="203"/>
        <item h="1" x="129"/>
        <item h="1" x="149"/>
        <item h="1" x="71"/>
        <item h="1" x="201"/>
        <item h="1" x="100"/>
        <item h="1" x="178"/>
        <item h="1" x="197"/>
        <item h="1" x="70"/>
        <item h="1" x="114"/>
        <item h="1" x="215"/>
        <item h="1" x="19"/>
        <item h="1" x="192"/>
        <item h="1" x="240"/>
        <item h="1" x="136"/>
        <item h="1" x="165"/>
        <item h="1" x="48"/>
        <item h="1" x="228"/>
        <item h="1" x="214"/>
        <item h="1" x="177"/>
        <item h="1" x="153"/>
        <item h="1" x="16"/>
        <item h="1" x="78"/>
        <item h="1" x="112"/>
        <item h="1" x="67"/>
        <item h="1" x="93"/>
        <item h="1" x="3"/>
        <item h="1" x="49"/>
        <item h="1" x="211"/>
        <item h="1" x="160"/>
        <item h="1" x="237"/>
        <item h="1" x="174"/>
        <item h="1" x="140"/>
        <item h="1" x="89"/>
        <item h="1" x="141"/>
        <item h="1" x="55"/>
        <item h="1" x="138"/>
        <item h="1" x="42"/>
        <item h="1" x="68"/>
        <item h="1" x="82"/>
        <item h="1" x="187"/>
        <item h="1" x="241"/>
        <item h="1" x="91"/>
        <item h="1" x="108"/>
        <item h="1" x="109"/>
        <item h="1" x="166"/>
        <item h="1" x="147"/>
        <item h="1" x="62"/>
        <item h="1" x="52"/>
        <item h="1" x="156"/>
        <item h="1" x="130"/>
        <item h="1" x="74"/>
        <item h="1" x="155"/>
        <item h="1" x="169"/>
        <item h="1" x="118"/>
        <item h="1" x="7"/>
        <item h="1" x="135"/>
        <item h="1" x="218"/>
        <item h="1" x="184"/>
        <item h="1" x="65"/>
        <item h="1" x="111"/>
        <item h="1" x="87"/>
        <item h="1" x="53"/>
        <item h="1" x="223"/>
        <item h="1" x="40"/>
        <item h="1" x="231"/>
        <item h="1" x="50"/>
        <item h="1" x="51"/>
        <item h="1" x="116"/>
        <item h="1" x="1"/>
        <item h="1" x="21"/>
        <item h="1" x="133"/>
        <item h="1" x="27"/>
        <item h="1" x="2"/>
        <item h="1" x="200"/>
        <item h="1" x="190"/>
        <item h="1" x="80"/>
        <item h="1" x="56"/>
        <item h="1" x="225"/>
        <item h="1" x="83"/>
        <item h="1" x="11"/>
        <item h="1" x="168"/>
        <item h="1" x="18"/>
        <item h="1" x="125"/>
        <item h="1" x="35"/>
        <item h="1" x="204"/>
        <item h="1" x="198"/>
        <item h="1" x="98"/>
        <item h="1" x="194"/>
        <item h="1" x="39"/>
        <item h="1" x="79"/>
        <item h="1" x="105"/>
        <item h="1" x="23"/>
        <item h="1" x="124"/>
        <item h="1" x="64"/>
        <item h="1" x="188"/>
        <item h="1" x="77"/>
        <item h="1" x="143"/>
        <item h="1" x="9"/>
        <item h="1" x="132"/>
        <item h="1" x="113"/>
        <item h="1" x="17"/>
        <item h="1" x="115"/>
        <item h="1" x="236"/>
        <item h="1" x="34"/>
        <item h="1" x="206"/>
        <item h="1" x="75"/>
        <item h="1" x="121"/>
        <item h="1" x="151"/>
        <item h="1" x="220"/>
        <item h="1" x="90"/>
        <item h="1" x="186"/>
        <item h="1" x="4"/>
        <item h="1" x="209"/>
        <item h="1" x="15"/>
        <item h="1" x="85"/>
        <item h="1" x="145"/>
        <item h="1" x="28"/>
        <item h="1" x="191"/>
        <item h="1" x="72"/>
        <item h="1" x="137"/>
        <item h="1" x="159"/>
        <item h="1" x="221"/>
        <item h="1" x="139"/>
        <item h="1" x="59"/>
        <item h="1" x="219"/>
        <item h="1" x="88"/>
        <item h="1" x="170"/>
        <item h="1" x="69"/>
        <item h="1" x="234"/>
        <item h="1" x="8"/>
        <item h="1" x="94"/>
        <item h="1" x="46"/>
        <item h="1" x="217"/>
        <item h="1" x="6"/>
        <item h="1" x="235"/>
        <item h="1" x="173"/>
        <item h="1" x="224"/>
        <item h="1" x="20"/>
        <item h="1" x="213"/>
        <item h="1" x="33"/>
        <item h="1" x="25"/>
        <item h="1" x="131"/>
        <item h="1" x="179"/>
        <item h="1" x="60"/>
        <item h="1" x="232"/>
        <item h="1" x="97"/>
        <item h="1" x="73"/>
        <item h="1" x="38"/>
        <item h="1" x="26"/>
        <item h="1" x="175"/>
        <item h="1" x="162"/>
        <item h="1" x="76"/>
        <item h="1" x="14"/>
        <item h="1" x="205"/>
        <item h="1" x="57"/>
        <item h="1" x="210"/>
        <item h="1" x="226"/>
        <item h="1" x="96"/>
        <item h="1" x="103"/>
        <item h="1" x="128"/>
        <item h="1" x="229"/>
        <item t="default"/>
      </items>
    </pivotField>
    <pivotField showAll="0"/>
    <pivotField showAll="0"/>
    <pivotField showAll="0">
      <items count="4">
        <item x="1"/>
        <item h="1" x="0"/>
        <item h="1" x="2"/>
        <item t="default"/>
      </items>
    </pivotField>
    <pivotField showAll="0"/>
    <pivotField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A6408C6-ED5A-4B0B-964F-F0A3E3549B8F}" name="profitbydat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T17:U30" firstHeaderRow="1" firstDataRow="1" firstDataCol="1"/>
  <pivotFields count="15">
    <pivotField showAll="0"/>
    <pivotField axis="axisRow" numFmtId="164" showAll="0">
      <items count="15">
        <item x="0"/>
        <item x="1"/>
        <item x="2"/>
        <item x="3"/>
        <item x="4"/>
        <item x="5"/>
        <item x="6"/>
        <item x="7"/>
        <item x="8"/>
        <item x="9"/>
        <item x="10"/>
        <item x="11"/>
        <item x="12"/>
        <item x="13"/>
        <item t="default"/>
      </items>
    </pivotField>
    <pivotField showAll="0" measureFilter="1">
      <items count="990">
        <item x="614"/>
        <item x="5"/>
        <item x="709"/>
        <item x="780"/>
        <item x="396"/>
        <item x="714"/>
        <item x="147"/>
        <item x="542"/>
        <item x="859"/>
        <item x="725"/>
        <item x="382"/>
        <item x="793"/>
        <item x="868"/>
        <item x="783"/>
        <item x="280"/>
        <item x="164"/>
        <item x="787"/>
        <item x="3"/>
        <item x="681"/>
        <item x="80"/>
        <item x="2"/>
        <item x="370"/>
        <item x="789"/>
        <item x="775"/>
        <item x="290"/>
        <item x="600"/>
        <item x="866"/>
        <item x="367"/>
        <item x="348"/>
        <item x="275"/>
        <item x="867"/>
        <item x="239"/>
        <item x="319"/>
        <item x="753"/>
        <item x="701"/>
        <item x="121"/>
        <item x="187"/>
        <item x="800"/>
        <item x="549"/>
        <item x="606"/>
        <item x="18"/>
        <item x="518"/>
        <item x="635"/>
        <item x="583"/>
        <item x="535"/>
        <item x="402"/>
        <item x="270"/>
        <item x="591"/>
        <item x="593"/>
        <item x="360"/>
        <item x="731"/>
        <item x="612"/>
        <item x="965"/>
        <item x="153"/>
        <item x="414"/>
        <item x="318"/>
        <item x="782"/>
        <item x="37"/>
        <item x="514"/>
        <item x="872"/>
        <item x="502"/>
        <item x="24"/>
        <item x="947"/>
        <item x="779"/>
        <item x="594"/>
        <item x="279"/>
        <item x="844"/>
        <item x="169"/>
        <item x="345"/>
        <item x="807"/>
        <item x="874"/>
        <item x="763"/>
        <item x="553"/>
        <item x="729"/>
        <item x="102"/>
        <item x="808"/>
        <item x="238"/>
        <item x="498"/>
        <item x="285"/>
        <item x="771"/>
        <item x="953"/>
        <item x="248"/>
        <item x="151"/>
        <item x="615"/>
        <item x="297"/>
        <item x="309"/>
        <item x="179"/>
        <item x="677"/>
        <item x="746"/>
        <item x="45"/>
        <item x="743"/>
        <item x="43"/>
        <item x="547"/>
        <item x="184"/>
        <item x="155"/>
        <item x="64"/>
        <item x="104"/>
        <item x="770"/>
        <item x="72"/>
        <item x="182"/>
        <item x="329"/>
        <item x="440"/>
        <item x="732"/>
        <item x="66"/>
        <item x="144"/>
        <item x="509"/>
        <item x="691"/>
        <item x="7"/>
        <item x="200"/>
        <item x="906"/>
        <item x="971"/>
        <item x="300"/>
        <item x="689"/>
        <item x="712"/>
        <item x="650"/>
        <item x="912"/>
        <item x="717"/>
        <item x="822"/>
        <item x="811"/>
        <item x="466"/>
        <item x="255"/>
        <item x="976"/>
        <item x="945"/>
        <item x="645"/>
        <item x="894"/>
        <item x="937"/>
        <item x="148"/>
        <item x="836"/>
        <item x="510"/>
        <item x="410"/>
        <item x="724"/>
        <item x="307"/>
        <item x="243"/>
        <item x="284"/>
        <item x="84"/>
        <item x="847"/>
        <item x="83"/>
        <item x="613"/>
        <item x="60"/>
        <item x="969"/>
        <item x="353"/>
        <item x="702"/>
        <item x="405"/>
        <item x="541"/>
        <item x="904"/>
        <item x="739"/>
        <item x="258"/>
        <item x="528"/>
        <item x="923"/>
        <item x="442"/>
        <item x="916"/>
        <item x="620"/>
        <item x="727"/>
        <item x="326"/>
        <item x="122"/>
        <item x="708"/>
        <item x="554"/>
        <item x="738"/>
        <item x="666"/>
        <item x="424"/>
        <item x="668"/>
        <item x="195"/>
        <item x="948"/>
        <item x="218"/>
        <item x="979"/>
        <item x="579"/>
        <item x="231"/>
        <item x="454"/>
        <item x="661"/>
        <item x="336"/>
        <item x="637"/>
        <item x="130"/>
        <item x="933"/>
        <item x="41"/>
        <item x="624"/>
        <item x="188"/>
        <item x="568"/>
        <item x="683"/>
        <item x="86"/>
        <item x="25"/>
        <item x="832"/>
        <item x="378"/>
        <item x="335"/>
        <item x="457"/>
        <item x="814"/>
        <item x="655"/>
        <item x="536"/>
        <item x="316"/>
        <item x="698"/>
        <item x="253"/>
        <item x="278"/>
        <item x="52"/>
        <item x="95"/>
        <item x="173"/>
        <item x="888"/>
        <item x="830"/>
        <item x="308"/>
        <item x="93"/>
        <item x="575"/>
        <item x="477"/>
        <item x="36"/>
        <item x="392"/>
        <item x="236"/>
        <item x="213"/>
        <item x="430"/>
        <item x="494"/>
        <item x="880"/>
        <item x="333"/>
        <item x="496"/>
        <item x="529"/>
        <item x="71"/>
        <item x="762"/>
        <item x="715"/>
        <item x="796"/>
        <item x="44"/>
        <item x="323"/>
        <item x="282"/>
        <item x="142"/>
        <item x="601"/>
        <item x="16"/>
        <item x="189"/>
        <item x="417"/>
        <item x="764"/>
        <item x="46"/>
        <item x="386"/>
        <item x="276"/>
        <item x="799"/>
        <item x="497"/>
        <item x="980"/>
        <item x="271"/>
        <item x="736"/>
        <item x="338"/>
        <item x="404"/>
        <item x="768"/>
        <item x="81"/>
        <item x="99"/>
        <item x="486"/>
        <item x="408"/>
        <item x="202"/>
        <item x="250"/>
        <item x="705"/>
        <item x="495"/>
        <item x="570"/>
        <item x="8"/>
        <item x="68"/>
        <item x="19"/>
        <item x="287"/>
        <item x="825"/>
        <item x="621"/>
        <item x="166"/>
        <item x="143"/>
        <item x="113"/>
        <item x="883"/>
        <item x="966"/>
        <item x="6"/>
        <item x="675"/>
        <item x="13"/>
        <item x="53"/>
        <item x="490"/>
        <item x="501"/>
        <item x="492"/>
        <item x="325"/>
        <item x="631"/>
        <item x="754"/>
        <item x="569"/>
        <item x="791"/>
        <item x="838"/>
        <item x="954"/>
        <item x="176"/>
        <item x="433"/>
        <item x="74"/>
        <item x="57"/>
        <item x="913"/>
        <item x="175"/>
        <item x="191"/>
        <item x="842"/>
        <item x="908"/>
        <item x="487"/>
        <item x="507"/>
        <item x="756"/>
        <item x="831"/>
        <item x="32"/>
        <item x="532"/>
        <item x="438"/>
        <item x="291"/>
        <item x="939"/>
        <item x="922"/>
        <item x="20"/>
        <item x="520"/>
        <item x="453"/>
        <item x="773"/>
        <item x="324"/>
        <item x="707"/>
        <item x="317"/>
        <item x="106"/>
        <item x="403"/>
        <item x="388"/>
        <item x="349"/>
        <item x="810"/>
        <item x="795"/>
        <item x="626"/>
        <item x="785"/>
        <item x="208"/>
        <item x="69"/>
        <item x="434"/>
        <item x="604"/>
        <item x="398"/>
        <item x="823"/>
        <item x="750"/>
        <item x="699"/>
        <item x="858"/>
        <item x="383"/>
        <item x="456"/>
        <item x="472"/>
        <item x="982"/>
        <item x="29"/>
        <item x="809"/>
        <item x="261"/>
        <item x="157"/>
        <item x="848"/>
        <item x="686"/>
        <item x="544"/>
        <item x="890"/>
        <item x="489"/>
        <item x="134"/>
        <item x="435"/>
        <item x="648"/>
        <item x="439"/>
        <item x="540"/>
        <item x="459"/>
        <item x="344"/>
        <item x="946"/>
        <item x="526"/>
        <item x="14"/>
        <item x="467"/>
        <item x="521"/>
        <item x="878"/>
        <item x="431"/>
        <item x="265"/>
        <item x="462"/>
        <item x="419"/>
        <item x="303"/>
        <item x="950"/>
        <item x="978"/>
        <item x="765"/>
        <item x="584"/>
        <item x="618"/>
        <item x="464"/>
        <item x="26"/>
        <item x="629"/>
        <item x="452"/>
        <item x="471"/>
        <item x="663"/>
        <item x="845"/>
        <item x="33"/>
        <item x="51"/>
        <item x="625"/>
        <item x="667"/>
        <item x="224"/>
        <item x="970"/>
        <item x="865"/>
        <item x="242"/>
        <item x="778"/>
        <item x="356"/>
        <item x="560"/>
        <item x="934"/>
        <item x="480"/>
        <item x="772"/>
        <item x="214"/>
        <item x="622"/>
        <item x="132"/>
        <item x="120"/>
        <item x="110"/>
        <item x="158"/>
        <item x="548"/>
        <item x="949"/>
        <item x="840"/>
        <item x="379"/>
        <item x="240"/>
        <item x="981"/>
        <item x="710"/>
        <item x="109"/>
        <item x="4"/>
        <item x="899"/>
        <item x="907"/>
        <item x="455"/>
        <item x="226"/>
        <item x="602"/>
        <item x="138"/>
        <item x="927"/>
        <item x="860"/>
        <item x="918"/>
        <item x="263"/>
        <item x="299"/>
        <item x="967"/>
        <item x="406"/>
        <item x="180"/>
        <item x="256"/>
        <item x="412"/>
        <item x="111"/>
        <item x="932"/>
        <item x="371"/>
        <item x="343"/>
        <item x="190"/>
        <item x="449"/>
        <item x="172"/>
        <item x="522"/>
        <item x="363"/>
        <item x="230"/>
        <item x="610"/>
        <item x="543"/>
        <item x="159"/>
        <item x="42"/>
        <item x="682"/>
        <item x="171"/>
        <item x="986"/>
        <item x="755"/>
        <item x="530"/>
        <item x="425"/>
        <item x="350"/>
        <item x="609"/>
        <item x="647"/>
        <item x="656"/>
        <item x="116"/>
        <item x="62"/>
        <item x="450"/>
        <item x="168"/>
        <item x="864"/>
        <item x="292"/>
        <item x="846"/>
        <item x="137"/>
        <item x="395"/>
        <item x="829"/>
        <item x="197"/>
        <item x="376"/>
        <item x="985"/>
        <item x="636"/>
        <item x="381"/>
        <item x="875"/>
        <item x="892"/>
        <item x="321"/>
        <item x="209"/>
        <item x="919"/>
        <item x="891"/>
        <item x="177"/>
        <item x="590"/>
        <item x="203"/>
        <item x="156"/>
        <item x="39"/>
        <item x="839"/>
        <item x="194"/>
        <item x="131"/>
        <item x="223"/>
        <item x="523"/>
        <item x="129"/>
        <item x="427"/>
        <item x="527"/>
        <item x="794"/>
        <item x="924"/>
        <item x="531"/>
        <item x="944"/>
        <item x="247"/>
        <item x="27"/>
        <item x="586"/>
        <item x="984"/>
        <item x="210"/>
        <item x="484"/>
        <item x="215"/>
        <item x="617"/>
        <item x="837"/>
        <item x="340"/>
        <item x="385"/>
        <item x="205"/>
        <item x="347"/>
        <item x="22"/>
        <item x="327"/>
        <item x="87"/>
        <item x="140"/>
        <item x="616"/>
        <item x="632"/>
        <item x="473"/>
        <item x="267"/>
        <item x="975"/>
        <item x="448"/>
        <item x="841"/>
        <item x="952"/>
        <item x="700"/>
        <item x="320"/>
        <item x="815"/>
        <item x="926"/>
        <item x="578"/>
        <item x="630"/>
        <item x="806"/>
        <item x="670"/>
        <item x="790"/>
        <item x="744"/>
        <item x="942"/>
        <item x="407"/>
        <item x="118"/>
        <item x="374"/>
        <item x="576"/>
        <item x="198"/>
        <item x="468"/>
        <item x="964"/>
        <item x="879"/>
        <item x="766"/>
        <item x="366"/>
        <item x="429"/>
        <item x="722"/>
        <item x="936"/>
        <item x="470"/>
        <item x="674"/>
        <item x="767"/>
        <item x="418"/>
        <item x="651"/>
        <item x="463"/>
        <item x="127"/>
        <item x="393"/>
        <item x="961"/>
        <item x="911"/>
        <item x="420"/>
        <item x="968"/>
        <item x="296"/>
        <item x="23"/>
        <item x="289"/>
        <item x="728"/>
        <item x="204"/>
        <item x="38"/>
        <item x="61"/>
        <item x="234"/>
        <item x="580"/>
        <item x="587"/>
        <item x="107"/>
        <item x="849"/>
        <item x="559"/>
        <item x="304"/>
        <item x="82"/>
        <item x="893"/>
        <item x="862"/>
        <item x="643"/>
        <item x="444"/>
        <item x="676"/>
        <item x="603"/>
        <item x="409"/>
        <item x="411"/>
        <item x="607"/>
        <item x="77"/>
        <item x="935"/>
        <item x="517"/>
        <item x="900"/>
        <item x="876"/>
        <item x="512"/>
        <item x="861"/>
        <item x="646"/>
        <item x="295"/>
        <item x="222"/>
        <item x="564"/>
        <item x="813"/>
        <item x="436"/>
        <item x="201"/>
        <item x="416"/>
        <item x="193"/>
        <item x="294"/>
        <item x="737"/>
        <item x="268"/>
        <item x="123"/>
        <item x="368"/>
        <item x="641"/>
        <item x="390"/>
        <item x="563"/>
        <item x="136"/>
        <item x="821"/>
        <item x="389"/>
        <item x="671"/>
        <item x="387"/>
        <item x="956"/>
        <item x="720"/>
        <item x="834"/>
        <item x="423"/>
        <item x="921"/>
        <item x="70"/>
        <item x="443"/>
        <item x="713"/>
        <item x="17"/>
        <item x="962"/>
        <item x="513"/>
        <item x="537"/>
        <item x="355"/>
        <item x="15"/>
        <item x="21"/>
        <item x="233"/>
        <item x="627"/>
        <item x="441"/>
        <item x="896"/>
        <item x="228"/>
        <item x="146"/>
        <item x="694"/>
        <item x="693"/>
        <item x="909"/>
        <item x="478"/>
        <item x="10"/>
        <item x="595"/>
        <item x="657"/>
        <item x="399"/>
        <item x="898"/>
        <item x="642"/>
        <item x="105"/>
        <item x="339"/>
        <item x="931"/>
        <item x="706"/>
        <item x="483"/>
        <item x="397"/>
        <item x="49"/>
        <item x="903"/>
        <item x="929"/>
        <item x="835"/>
        <item x="75"/>
        <item x="207"/>
        <item x="358"/>
        <item x="761"/>
        <item x="170"/>
        <item x="719"/>
        <item x="817"/>
        <item x="824"/>
        <item x="885"/>
        <item x="588"/>
        <item x="551"/>
        <item x="777"/>
        <item x="311"/>
        <item x="654"/>
        <item x="1"/>
        <item x="245"/>
        <item x="108"/>
        <item x="902"/>
        <item x="955"/>
        <item x="28"/>
        <item x="599"/>
        <item x="940"/>
        <item x="697"/>
        <item x="174"/>
        <item x="901"/>
        <item x="178"/>
        <item x="816"/>
        <item x="605"/>
        <item x="359"/>
        <item x="556"/>
        <item x="818"/>
        <item x="225"/>
        <item x="819"/>
        <item x="735"/>
        <item x="192"/>
        <item x="662"/>
        <item x="684"/>
        <item x="332"/>
        <item x="652"/>
        <item x="634"/>
        <item x="428"/>
        <item x="959"/>
        <item x="659"/>
        <item x="716"/>
        <item x="653"/>
        <item x="519"/>
        <item x="212"/>
        <item x="941"/>
        <item x="804"/>
        <item x="244"/>
        <item x="272"/>
        <item x="673"/>
        <item x="92"/>
        <item x="352"/>
        <item x="776"/>
        <item x="322"/>
        <item x="154"/>
        <item x="534"/>
        <item x="400"/>
        <item x="293"/>
        <item x="730"/>
        <item x="128"/>
        <item x="482"/>
        <item x="488"/>
        <item x="11"/>
        <item x="330"/>
        <item x="391"/>
        <item x="889"/>
        <item x="254"/>
        <item x="298"/>
        <item x="306"/>
        <item x="511"/>
        <item x="150"/>
        <item x="351"/>
        <item x="401"/>
        <item x="47"/>
        <item x="943"/>
        <item x="619"/>
        <item x="960"/>
        <item x="59"/>
        <item x="458"/>
        <item x="365"/>
        <item x="165"/>
        <item x="745"/>
        <item x="672"/>
        <item x="422"/>
        <item x="596"/>
        <item x="669"/>
        <item x="928"/>
        <item x="915"/>
        <item x="58"/>
        <item x="515"/>
        <item x="342"/>
        <item x="508"/>
        <item x="873"/>
        <item x="167"/>
        <item x="679"/>
        <item x="827"/>
        <item x="50"/>
        <item x="288"/>
        <item x="533"/>
        <item x="237"/>
        <item x="415"/>
        <item x="567"/>
        <item x="920"/>
        <item x="235"/>
        <item x="803"/>
        <item x="692"/>
        <item x="446"/>
        <item x="582"/>
        <item x="149"/>
        <item x="545"/>
        <item x="31"/>
        <item x="734"/>
        <item x="930"/>
        <item x="185"/>
        <item x="369"/>
        <item x="315"/>
        <item x="273"/>
        <item x="0"/>
        <item x="196"/>
        <item x="516"/>
        <item x="163"/>
        <item x="126"/>
        <item x="695"/>
        <item x="644"/>
        <item x="557"/>
        <item x="914"/>
        <item x="917"/>
        <item x="884"/>
        <item x="211"/>
        <item x="577"/>
        <item x="313"/>
        <item x="283"/>
        <item x="281"/>
        <item x="723"/>
        <item x="685"/>
        <item x="394"/>
        <item x="640"/>
        <item x="546"/>
        <item x="633"/>
        <item x="96"/>
        <item x="608"/>
        <item x="485"/>
        <item x="611"/>
        <item x="354"/>
        <item x="853"/>
        <item x="241"/>
        <item x="660"/>
        <item x="665"/>
        <item x="375"/>
        <item x="792"/>
        <item x="469"/>
        <item x="857"/>
        <item x="784"/>
        <item x="855"/>
        <item x="741"/>
        <item x="48"/>
        <item x="232"/>
        <item x="100"/>
        <item x="826"/>
        <item x="843"/>
        <item x="264"/>
        <item x="286"/>
        <item x="89"/>
        <item x="183"/>
        <item x="571"/>
        <item x="54"/>
        <item x="711"/>
        <item x="115"/>
        <item x="733"/>
        <item x="749"/>
        <item x="160"/>
        <item x="114"/>
        <item x="797"/>
        <item x="94"/>
        <item x="774"/>
        <item x="227"/>
        <item x="479"/>
        <item x="361"/>
        <item x="781"/>
        <item x="871"/>
        <item x="751"/>
        <item x="161"/>
        <item x="977"/>
        <item x="302"/>
        <item x="384"/>
        <item x="680"/>
        <item x="769"/>
        <item x="73"/>
        <item x="217"/>
        <item x="505"/>
        <item x="869"/>
        <item x="882"/>
        <item x="721"/>
        <item x="377"/>
        <item x="760"/>
        <item x="664"/>
        <item x="337"/>
        <item x="266"/>
        <item x="221"/>
        <item x="524"/>
        <item x="740"/>
        <item x="312"/>
        <item x="938"/>
        <item x="274"/>
        <item x="162"/>
        <item x="856"/>
        <item x="562"/>
        <item x="983"/>
        <item x="581"/>
        <item x="135"/>
        <item x="877"/>
        <item x="460"/>
        <item x="79"/>
        <item x="503"/>
        <item x="461"/>
        <item x="56"/>
        <item x="220"/>
        <item x="974"/>
        <item x="802"/>
        <item x="310"/>
        <item x="78"/>
        <item x="186"/>
        <item x="726"/>
        <item x="688"/>
        <item x="451"/>
        <item x="852"/>
        <item x="747"/>
        <item x="558"/>
        <item x="328"/>
        <item x="181"/>
        <item x="565"/>
        <item x="573"/>
        <item x="870"/>
        <item x="141"/>
        <item x="314"/>
        <item x="538"/>
        <item x="881"/>
        <item x="334"/>
        <item x="305"/>
        <item x="895"/>
        <item x="206"/>
        <item x="91"/>
        <item x="886"/>
        <item x="98"/>
        <item x="475"/>
        <item x="525"/>
        <item x="219"/>
        <item x="500"/>
        <item x="863"/>
        <item x="704"/>
        <item x="658"/>
        <item x="988"/>
        <item x="133"/>
        <item x="380"/>
        <item x="598"/>
        <item x="199"/>
        <item x="972"/>
        <item x="119"/>
        <item x="372"/>
        <item x="125"/>
        <item x="124"/>
        <item x="897"/>
        <item x="752"/>
        <item x="958"/>
        <item x="851"/>
        <item x="828"/>
        <item x="925"/>
        <item x="447"/>
        <item x="117"/>
        <item x="432"/>
        <item x="504"/>
        <item x="910"/>
        <item x="76"/>
        <item x="65"/>
        <item x="112"/>
        <item x="758"/>
        <item x="101"/>
        <item x="277"/>
        <item x="742"/>
        <item x="905"/>
        <item x="152"/>
        <item x="585"/>
        <item x="357"/>
        <item x="259"/>
        <item x="269"/>
        <item x="572"/>
        <item x="34"/>
        <item x="597"/>
        <item x="481"/>
        <item x="561"/>
        <item x="639"/>
        <item x="987"/>
        <item x="88"/>
        <item x="252"/>
        <item x="67"/>
        <item x="103"/>
        <item x="260"/>
        <item x="788"/>
        <item x="257"/>
        <item x="437"/>
        <item x="341"/>
        <item x="493"/>
        <item x="786"/>
        <item x="887"/>
        <item x="550"/>
        <item x="649"/>
        <item x="589"/>
        <item x="748"/>
        <item x="973"/>
        <item x="90"/>
        <item x="216"/>
        <item x="566"/>
        <item x="759"/>
        <item x="35"/>
        <item x="574"/>
        <item x="85"/>
        <item x="833"/>
        <item x="812"/>
        <item x="623"/>
        <item x="506"/>
        <item x="40"/>
        <item x="820"/>
        <item x="850"/>
        <item x="854"/>
        <item x="805"/>
        <item x="628"/>
        <item x="696"/>
        <item x="445"/>
        <item x="364"/>
        <item x="145"/>
        <item x="30"/>
        <item x="301"/>
        <item x="421"/>
        <item x="63"/>
        <item x="957"/>
        <item x="9"/>
        <item x="251"/>
        <item x="346"/>
        <item x="499"/>
        <item x="139"/>
        <item x="474"/>
        <item x="801"/>
        <item x="539"/>
        <item x="718"/>
        <item x="951"/>
        <item x="552"/>
        <item x="963"/>
        <item x="426"/>
        <item x="246"/>
        <item x="373"/>
        <item x="12"/>
        <item x="262"/>
        <item x="331"/>
        <item x="229"/>
        <item x="476"/>
        <item x="592"/>
        <item x="690"/>
        <item x="249"/>
        <item x="678"/>
        <item x="757"/>
        <item x="465"/>
        <item x="491"/>
        <item x="687"/>
        <item x="555"/>
        <item x="97"/>
        <item x="638"/>
        <item x="703"/>
        <item x="362"/>
        <item x="798"/>
        <item x="413"/>
        <item x="55"/>
        <item t="default"/>
      </items>
    </pivotField>
    <pivotField showAll="0">
      <items count="5">
        <item x="3"/>
        <item x="1"/>
        <item x="0"/>
        <item x="2"/>
        <item t="default"/>
      </items>
    </pivotField>
    <pivotField showAll="0">
      <items count="243">
        <item h="1" x="122"/>
        <item h="1" x="183"/>
        <item h="1" x="144"/>
        <item h="1" x="119"/>
        <item h="1" x="29"/>
        <item h="1" x="95"/>
        <item h="1" x="154"/>
        <item h="1" x="182"/>
        <item h="1" x="202"/>
        <item h="1" x="134"/>
        <item h="1" x="102"/>
        <item h="1" x="150"/>
        <item h="1" x="238"/>
        <item h="1" x="101"/>
        <item h="1" x="172"/>
        <item h="1" x="161"/>
        <item h="1" x="208"/>
        <item h="1" x="107"/>
        <item h="1" x="157"/>
        <item h="1" x="106"/>
        <item h="1" x="10"/>
        <item h="1" x="31"/>
        <item h="1" x="216"/>
        <item h="1" x="127"/>
        <item h="1" x="212"/>
        <item h="1" x="43"/>
        <item h="1" x="163"/>
        <item h="1" x="142"/>
        <item h="1" x="24"/>
        <item h="1" x="222"/>
        <item h="1" x="120"/>
        <item h="1" x="86"/>
        <item h="1" x="32"/>
        <item h="1" x="63"/>
        <item h="1" x="207"/>
        <item h="1" x="0"/>
        <item h="1" x="176"/>
        <item h="1" x="181"/>
        <item h="1" x="92"/>
        <item h="1" x="152"/>
        <item h="1" x="58"/>
        <item h="1" x="104"/>
        <item h="1" x="47"/>
        <item h="1" x="13"/>
        <item h="1" x="196"/>
        <item h="1" x="171"/>
        <item h="1" x="99"/>
        <item h="1" x="233"/>
        <item h="1" x="41"/>
        <item h="1" x="117"/>
        <item h="1" x="146"/>
        <item h="1" x="227"/>
        <item h="1" x="61"/>
        <item h="1" x="193"/>
        <item h="1" x="5"/>
        <item h="1" x="37"/>
        <item h="1" x="36"/>
        <item h="1" x="167"/>
        <item h="1" x="123"/>
        <item h="1" x="66"/>
        <item h="1" x="185"/>
        <item h="1" x="84"/>
        <item h="1" x="44"/>
        <item h="1" x="22"/>
        <item h="1" x="239"/>
        <item h="1" x="110"/>
        <item h="1" x="148"/>
        <item h="1" x="12"/>
        <item x="158"/>
        <item h="1" x="164"/>
        <item h="1" x="45"/>
        <item h="1" x="180"/>
        <item h="1" x="126"/>
        <item h="1" x="199"/>
        <item h="1" x="189"/>
        <item h="1" x="195"/>
        <item h="1" x="230"/>
        <item h="1" x="30"/>
        <item h="1" x="81"/>
        <item h="1" x="54"/>
        <item h="1" x="203"/>
        <item h="1" x="129"/>
        <item h="1" x="149"/>
        <item h="1" x="71"/>
        <item h="1" x="201"/>
        <item h="1" x="100"/>
        <item h="1" x="178"/>
        <item h="1" x="197"/>
        <item h="1" x="70"/>
        <item h="1" x="114"/>
        <item h="1" x="215"/>
        <item h="1" x="19"/>
        <item h="1" x="192"/>
        <item h="1" x="240"/>
        <item h="1" x="136"/>
        <item h="1" x="165"/>
        <item h="1" x="48"/>
        <item h="1" x="228"/>
        <item h="1" x="214"/>
        <item h="1" x="177"/>
        <item h="1" x="153"/>
        <item h="1" x="16"/>
        <item h="1" x="78"/>
        <item h="1" x="112"/>
        <item h="1" x="67"/>
        <item h="1" x="93"/>
        <item h="1" x="3"/>
        <item h="1" x="49"/>
        <item h="1" x="211"/>
        <item h="1" x="160"/>
        <item h="1" x="237"/>
        <item h="1" x="174"/>
        <item h="1" x="140"/>
        <item h="1" x="89"/>
        <item h="1" x="141"/>
        <item h="1" x="55"/>
        <item h="1" x="138"/>
        <item h="1" x="42"/>
        <item h="1" x="68"/>
        <item h="1" x="82"/>
        <item h="1" x="187"/>
        <item h="1" x="241"/>
        <item h="1" x="91"/>
        <item h="1" x="108"/>
        <item h="1" x="109"/>
        <item h="1" x="166"/>
        <item h="1" x="147"/>
        <item h="1" x="62"/>
        <item h="1" x="52"/>
        <item h="1" x="156"/>
        <item h="1" x="130"/>
        <item h="1" x="74"/>
        <item h="1" x="155"/>
        <item h="1" x="169"/>
        <item h="1" x="118"/>
        <item h="1" x="7"/>
        <item h="1" x="135"/>
        <item h="1" x="218"/>
        <item h="1" x="184"/>
        <item h="1" x="65"/>
        <item h="1" x="111"/>
        <item h="1" x="87"/>
        <item h="1" x="53"/>
        <item h="1" x="223"/>
        <item h="1" x="40"/>
        <item h="1" x="231"/>
        <item h="1" x="50"/>
        <item h="1" x="51"/>
        <item h="1" x="116"/>
        <item h="1" x="1"/>
        <item h="1" x="21"/>
        <item h="1" x="133"/>
        <item h="1" x="27"/>
        <item h="1" x="2"/>
        <item h="1" x="200"/>
        <item h="1" x="190"/>
        <item h="1" x="80"/>
        <item h="1" x="56"/>
        <item h="1" x="225"/>
        <item h="1" x="83"/>
        <item h="1" x="11"/>
        <item h="1" x="168"/>
        <item h="1" x="18"/>
        <item h="1" x="125"/>
        <item h="1" x="35"/>
        <item h="1" x="204"/>
        <item h="1" x="198"/>
        <item h="1" x="98"/>
        <item h="1" x="194"/>
        <item h="1" x="39"/>
        <item h="1" x="79"/>
        <item h="1" x="105"/>
        <item h="1" x="23"/>
        <item h="1" x="124"/>
        <item h="1" x="64"/>
        <item h="1" x="188"/>
        <item h="1" x="77"/>
        <item h="1" x="143"/>
        <item h="1" x="9"/>
        <item h="1" x="132"/>
        <item h="1" x="113"/>
        <item h="1" x="17"/>
        <item h="1" x="115"/>
        <item h="1" x="236"/>
        <item h="1" x="34"/>
        <item h="1" x="206"/>
        <item h="1" x="75"/>
        <item h="1" x="121"/>
        <item h="1" x="151"/>
        <item h="1" x="220"/>
        <item h="1" x="90"/>
        <item h="1" x="186"/>
        <item h="1" x="4"/>
        <item h="1" x="209"/>
        <item h="1" x="15"/>
        <item h="1" x="85"/>
        <item h="1" x="145"/>
        <item h="1" x="28"/>
        <item h="1" x="191"/>
        <item h="1" x="72"/>
        <item h="1" x="137"/>
        <item h="1" x="159"/>
        <item h="1" x="221"/>
        <item h="1" x="139"/>
        <item h="1" x="59"/>
        <item h="1" x="219"/>
        <item h="1" x="88"/>
        <item h="1" x="170"/>
        <item h="1" x="69"/>
        <item h="1" x="234"/>
        <item h="1" x="8"/>
        <item h="1" x="94"/>
        <item h="1" x="46"/>
        <item h="1" x="217"/>
        <item h="1" x="6"/>
        <item h="1" x="235"/>
        <item h="1" x="173"/>
        <item h="1" x="224"/>
        <item h="1" x="20"/>
        <item h="1" x="213"/>
        <item h="1" x="33"/>
        <item h="1" x="25"/>
        <item h="1" x="131"/>
        <item h="1" x="179"/>
        <item h="1" x="60"/>
        <item h="1" x="232"/>
        <item h="1" x="97"/>
        <item h="1" x="73"/>
        <item h="1" x="38"/>
        <item h="1" x="26"/>
        <item h="1" x="175"/>
        <item h="1" x="162"/>
        <item h="1" x="76"/>
        <item h="1" x="14"/>
        <item h="1" x="205"/>
        <item h="1" x="57"/>
        <item h="1" x="210"/>
        <item h="1" x="226"/>
        <item h="1" x="96"/>
        <item h="1" x="103"/>
        <item h="1" x="128"/>
        <item h="1" x="229"/>
        <item t="default"/>
      </items>
    </pivotField>
    <pivotField showAll="0"/>
    <pivotField showAll="0">
      <items count="4">
        <item x="1"/>
        <item x="2"/>
        <item x="0"/>
        <item t="default"/>
      </items>
    </pivotField>
    <pivotField showAll="0"/>
    <pivotField showAll="0"/>
    <pivotField showAll="0"/>
    <pivotField dataField="1" showAll="0"/>
    <pivotField showAll="0"/>
    <pivotField showAll="0"/>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
  </rowFields>
  <rowItems count="13">
    <i>
      <x v="1"/>
    </i>
    <i>
      <x v="2"/>
    </i>
    <i>
      <x v="3"/>
    </i>
    <i>
      <x v="4"/>
    </i>
    <i>
      <x v="5"/>
    </i>
    <i>
      <x v="6"/>
    </i>
    <i>
      <x v="7"/>
    </i>
    <i>
      <x v="8"/>
    </i>
    <i>
      <x v="9"/>
    </i>
    <i>
      <x v="10"/>
    </i>
    <i>
      <x v="11"/>
    </i>
    <i>
      <x v="12"/>
    </i>
    <i t="grand">
      <x/>
    </i>
  </rowItems>
  <colItems count="1">
    <i/>
  </colItems>
  <dataFields count="1">
    <dataField name="Sum of Total Sale" fld="10"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B6CE25-2D2B-4643-86C2-D0876A09574D}"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E38:F39" firstHeaderRow="0" firstDataRow="1" firstDataCol="0"/>
  <pivotFields count="15">
    <pivotField showAll="0"/>
    <pivotField numFmtId="164" showAll="0">
      <items count="15">
        <item x="0"/>
        <item x="1"/>
        <item x="2"/>
        <item x="3"/>
        <item x="4"/>
        <item x="5"/>
        <item x="6"/>
        <item x="7"/>
        <item x="8"/>
        <item x="9"/>
        <item x="10"/>
        <item x="11"/>
        <item x="12"/>
        <item x="13"/>
        <item t="default"/>
      </items>
    </pivotField>
    <pivotField showAll="0"/>
    <pivotField showAll="0">
      <items count="5">
        <item x="3"/>
        <item x="1"/>
        <item x="0"/>
        <item x="2"/>
        <item t="default"/>
      </items>
    </pivotField>
    <pivotField showAll="0">
      <items count="243">
        <item h="1" x="122"/>
        <item h="1" x="183"/>
        <item h="1" x="144"/>
        <item h="1" x="119"/>
        <item h="1" x="29"/>
        <item h="1" x="95"/>
        <item h="1" x="154"/>
        <item h="1" x="182"/>
        <item h="1" x="202"/>
        <item h="1" x="134"/>
        <item h="1" x="102"/>
        <item h="1" x="150"/>
        <item h="1" x="238"/>
        <item h="1" x="101"/>
        <item h="1" x="172"/>
        <item h="1" x="161"/>
        <item h="1" x="208"/>
        <item h="1" x="107"/>
        <item h="1" x="157"/>
        <item h="1" x="106"/>
        <item h="1" x="10"/>
        <item h="1" x="31"/>
        <item h="1" x="216"/>
        <item h="1" x="127"/>
        <item h="1" x="212"/>
        <item h="1" x="43"/>
        <item h="1" x="163"/>
        <item h="1" x="142"/>
        <item h="1" x="24"/>
        <item h="1" x="222"/>
        <item h="1" x="120"/>
        <item h="1" x="86"/>
        <item h="1" x="32"/>
        <item h="1" x="63"/>
        <item h="1" x="207"/>
        <item h="1" x="0"/>
        <item h="1" x="176"/>
        <item h="1" x="181"/>
        <item h="1" x="92"/>
        <item h="1" x="152"/>
        <item h="1" x="58"/>
        <item h="1" x="104"/>
        <item h="1" x="47"/>
        <item h="1" x="13"/>
        <item h="1" x="196"/>
        <item h="1" x="171"/>
        <item h="1" x="99"/>
        <item h="1" x="233"/>
        <item h="1" x="41"/>
        <item h="1" x="117"/>
        <item h="1" x="146"/>
        <item h="1" x="227"/>
        <item h="1" x="61"/>
        <item h="1" x="193"/>
        <item h="1" x="5"/>
        <item h="1" x="37"/>
        <item h="1" x="36"/>
        <item h="1" x="167"/>
        <item h="1" x="123"/>
        <item h="1" x="66"/>
        <item h="1" x="185"/>
        <item h="1" x="84"/>
        <item h="1" x="44"/>
        <item h="1" x="22"/>
        <item h="1" x="239"/>
        <item h="1" x="110"/>
        <item h="1" x="148"/>
        <item h="1" x="12"/>
        <item x="158"/>
        <item h="1" x="164"/>
        <item h="1" x="45"/>
        <item h="1" x="180"/>
        <item h="1" x="126"/>
        <item h="1" x="199"/>
        <item h="1" x="189"/>
        <item h="1" x="195"/>
        <item h="1" x="230"/>
        <item h="1" x="30"/>
        <item h="1" x="81"/>
        <item h="1" x="54"/>
        <item h="1" x="203"/>
        <item h="1" x="129"/>
        <item h="1" x="149"/>
        <item h="1" x="71"/>
        <item h="1" x="201"/>
        <item h="1" x="100"/>
        <item h="1" x="178"/>
        <item h="1" x="197"/>
        <item h="1" x="70"/>
        <item h="1" x="114"/>
        <item h="1" x="215"/>
        <item h="1" x="19"/>
        <item h="1" x="192"/>
        <item h="1" x="240"/>
        <item h="1" x="136"/>
        <item h="1" x="165"/>
        <item h="1" x="48"/>
        <item h="1" x="228"/>
        <item h="1" x="214"/>
        <item h="1" x="177"/>
        <item h="1" x="153"/>
        <item h="1" x="16"/>
        <item h="1" x="78"/>
        <item h="1" x="112"/>
        <item h="1" x="67"/>
        <item h="1" x="93"/>
        <item h="1" x="3"/>
        <item h="1" x="49"/>
        <item h="1" x="211"/>
        <item h="1" x="160"/>
        <item h="1" x="237"/>
        <item h="1" x="174"/>
        <item h="1" x="140"/>
        <item h="1" x="89"/>
        <item h="1" x="141"/>
        <item h="1" x="55"/>
        <item h="1" x="138"/>
        <item h="1" x="42"/>
        <item h="1" x="68"/>
        <item h="1" x="82"/>
        <item h="1" x="187"/>
        <item h="1" x="241"/>
        <item h="1" x="91"/>
        <item h="1" x="108"/>
        <item h="1" x="109"/>
        <item h="1" x="166"/>
        <item h="1" x="147"/>
        <item h="1" x="62"/>
        <item h="1" x="52"/>
        <item h="1" x="156"/>
        <item h="1" x="130"/>
        <item h="1" x="74"/>
        <item h="1" x="155"/>
        <item h="1" x="169"/>
        <item h="1" x="118"/>
        <item h="1" x="7"/>
        <item h="1" x="135"/>
        <item h="1" x="218"/>
        <item h="1" x="184"/>
        <item h="1" x="65"/>
        <item h="1" x="111"/>
        <item h="1" x="87"/>
        <item h="1" x="53"/>
        <item h="1" x="223"/>
        <item h="1" x="40"/>
        <item h="1" x="231"/>
        <item h="1" x="50"/>
        <item h="1" x="51"/>
        <item h="1" x="116"/>
        <item h="1" x="1"/>
        <item h="1" x="21"/>
        <item h="1" x="133"/>
        <item h="1" x="27"/>
        <item h="1" x="2"/>
        <item h="1" x="200"/>
        <item h="1" x="190"/>
        <item h="1" x="80"/>
        <item h="1" x="56"/>
        <item h="1" x="225"/>
        <item h="1" x="83"/>
        <item h="1" x="11"/>
        <item h="1" x="168"/>
        <item h="1" x="18"/>
        <item h="1" x="125"/>
        <item h="1" x="35"/>
        <item h="1" x="204"/>
        <item h="1" x="198"/>
        <item h="1" x="98"/>
        <item h="1" x="194"/>
        <item h="1" x="39"/>
        <item h="1" x="79"/>
        <item h="1" x="105"/>
        <item h="1" x="23"/>
        <item h="1" x="124"/>
        <item h="1" x="64"/>
        <item h="1" x="188"/>
        <item h="1" x="77"/>
        <item h="1" x="143"/>
        <item h="1" x="9"/>
        <item h="1" x="132"/>
        <item h="1" x="113"/>
        <item h="1" x="17"/>
        <item h="1" x="115"/>
        <item h="1" x="236"/>
        <item h="1" x="34"/>
        <item h="1" x="206"/>
        <item h="1" x="75"/>
        <item h="1" x="121"/>
        <item h="1" x="151"/>
        <item h="1" x="220"/>
        <item h="1" x="90"/>
        <item h="1" x="186"/>
        <item h="1" x="4"/>
        <item h="1" x="209"/>
        <item h="1" x="15"/>
        <item h="1" x="85"/>
        <item h="1" x="145"/>
        <item h="1" x="28"/>
        <item h="1" x="191"/>
        <item h="1" x="72"/>
        <item h="1" x="137"/>
        <item h="1" x="159"/>
        <item h="1" x="221"/>
        <item h="1" x="139"/>
        <item h="1" x="59"/>
        <item h="1" x="219"/>
        <item h="1" x="88"/>
        <item h="1" x="170"/>
        <item h="1" x="69"/>
        <item h="1" x="234"/>
        <item h="1" x="8"/>
        <item h="1" x="94"/>
        <item h="1" x="46"/>
        <item h="1" x="217"/>
        <item h="1" x="6"/>
        <item h="1" x="235"/>
        <item h="1" x="173"/>
        <item h="1" x="224"/>
        <item h="1" x="20"/>
        <item h="1" x="213"/>
        <item h="1" x="33"/>
        <item h="1" x="25"/>
        <item h="1" x="131"/>
        <item h="1" x="179"/>
        <item h="1" x="60"/>
        <item h="1" x="232"/>
        <item h="1" x="97"/>
        <item h="1" x="73"/>
        <item h="1" x="38"/>
        <item h="1" x="26"/>
        <item h="1" x="175"/>
        <item h="1" x="162"/>
        <item h="1" x="76"/>
        <item h="1" x="14"/>
        <item h="1" x="205"/>
        <item h="1" x="57"/>
        <item h="1" x="210"/>
        <item h="1" x="226"/>
        <item h="1" x="96"/>
        <item h="1" x="103"/>
        <item h="1" x="128"/>
        <item h="1" x="229"/>
        <item t="default"/>
      </items>
    </pivotField>
    <pivotField showAll="0">
      <items count="13">
        <item x="8"/>
        <item x="5"/>
        <item x="11"/>
        <item x="2"/>
        <item x="4"/>
        <item x="3"/>
        <item x="7"/>
        <item x="0"/>
        <item x="1"/>
        <item x="10"/>
        <item x="6"/>
        <item x="9"/>
        <item t="default"/>
      </items>
    </pivotField>
    <pivotField showAll="0">
      <items count="4">
        <item x="1"/>
        <item x="2"/>
        <item x="0"/>
        <item t="default"/>
      </items>
    </pivotField>
    <pivotField showAll="0"/>
    <pivotField showAll="0"/>
    <pivotField showAll="0"/>
    <pivotField dataField="1" showAll="0"/>
    <pivotField showAll="0"/>
    <pivotField dataField="1" showAll="0"/>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2">
    <i>
      <x/>
    </i>
    <i i="1">
      <x v="1"/>
    </i>
  </colItems>
  <dataFields count="2">
    <dataField name="Sum of Profit" fld="12" baseField="0" baseItem="0"/>
    <dataField name="Sum of Total Sale" fld="10" baseField="0" baseItem="0"/>
  </dataFields>
  <chartFormats count="1">
    <chartFormat chart="3"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E08BEFB-DFFF-4815-A981-F632D243FE2F}" name="sales&amp;profitbycountry"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O30:Q273" firstHeaderRow="0" firstDataRow="1" firstDataCol="1"/>
  <pivotFields count="15">
    <pivotField showAll="0"/>
    <pivotField numFmtId="164" showAll="0">
      <items count="15">
        <item x="0"/>
        <item x="1"/>
        <item x="2"/>
        <item x="3"/>
        <item x="4"/>
        <item x="5"/>
        <item x="6"/>
        <item x="7"/>
        <item x="8"/>
        <item x="9"/>
        <item x="10"/>
        <item x="11"/>
        <item x="12"/>
        <item x="13"/>
        <item t="default"/>
      </items>
    </pivotField>
    <pivotField showAll="0">
      <items count="990">
        <item x="614"/>
        <item x="5"/>
        <item x="709"/>
        <item x="780"/>
        <item x="396"/>
        <item x="714"/>
        <item x="147"/>
        <item x="542"/>
        <item x="859"/>
        <item x="725"/>
        <item x="382"/>
        <item x="793"/>
        <item x="868"/>
        <item x="783"/>
        <item x="280"/>
        <item x="164"/>
        <item x="787"/>
        <item x="3"/>
        <item x="681"/>
        <item x="80"/>
        <item x="2"/>
        <item x="370"/>
        <item x="789"/>
        <item x="775"/>
        <item x="290"/>
        <item x="600"/>
        <item x="866"/>
        <item x="367"/>
        <item x="348"/>
        <item x="275"/>
        <item x="867"/>
        <item x="239"/>
        <item x="319"/>
        <item x="753"/>
        <item x="701"/>
        <item x="121"/>
        <item x="187"/>
        <item x="800"/>
        <item x="549"/>
        <item x="606"/>
        <item x="18"/>
        <item x="518"/>
        <item x="635"/>
        <item x="583"/>
        <item x="535"/>
        <item x="402"/>
        <item x="270"/>
        <item x="591"/>
        <item x="593"/>
        <item x="360"/>
        <item x="731"/>
        <item x="612"/>
        <item x="965"/>
        <item x="153"/>
        <item x="414"/>
        <item x="318"/>
        <item x="782"/>
        <item x="37"/>
        <item x="514"/>
        <item x="872"/>
        <item x="502"/>
        <item x="24"/>
        <item x="947"/>
        <item x="779"/>
        <item x="594"/>
        <item x="279"/>
        <item x="844"/>
        <item x="169"/>
        <item x="345"/>
        <item x="807"/>
        <item x="874"/>
        <item x="763"/>
        <item x="553"/>
        <item x="729"/>
        <item x="102"/>
        <item x="808"/>
        <item x="238"/>
        <item x="498"/>
        <item x="285"/>
        <item x="771"/>
        <item x="953"/>
        <item x="248"/>
        <item x="151"/>
        <item x="615"/>
        <item x="297"/>
        <item x="309"/>
        <item x="179"/>
        <item x="677"/>
        <item x="746"/>
        <item x="45"/>
        <item x="743"/>
        <item x="43"/>
        <item x="547"/>
        <item x="184"/>
        <item x="155"/>
        <item x="64"/>
        <item x="104"/>
        <item x="770"/>
        <item x="72"/>
        <item x="182"/>
        <item x="329"/>
        <item x="440"/>
        <item x="732"/>
        <item x="66"/>
        <item x="144"/>
        <item x="509"/>
        <item x="691"/>
        <item x="7"/>
        <item x="200"/>
        <item x="906"/>
        <item x="971"/>
        <item x="300"/>
        <item x="689"/>
        <item x="712"/>
        <item x="650"/>
        <item x="912"/>
        <item x="717"/>
        <item x="822"/>
        <item x="811"/>
        <item x="466"/>
        <item x="255"/>
        <item x="976"/>
        <item x="945"/>
        <item x="645"/>
        <item x="894"/>
        <item x="937"/>
        <item x="148"/>
        <item x="836"/>
        <item x="510"/>
        <item x="410"/>
        <item x="724"/>
        <item x="307"/>
        <item x="243"/>
        <item x="284"/>
        <item x="84"/>
        <item x="847"/>
        <item x="83"/>
        <item x="613"/>
        <item x="60"/>
        <item x="969"/>
        <item x="353"/>
        <item x="702"/>
        <item x="405"/>
        <item x="541"/>
        <item x="904"/>
        <item x="739"/>
        <item x="258"/>
        <item x="528"/>
        <item x="923"/>
        <item x="442"/>
        <item x="916"/>
        <item x="620"/>
        <item x="727"/>
        <item x="326"/>
        <item x="122"/>
        <item x="708"/>
        <item x="554"/>
        <item x="738"/>
        <item x="666"/>
        <item x="424"/>
        <item x="668"/>
        <item x="195"/>
        <item x="948"/>
        <item x="218"/>
        <item x="979"/>
        <item x="579"/>
        <item x="231"/>
        <item x="454"/>
        <item x="661"/>
        <item x="336"/>
        <item x="637"/>
        <item x="130"/>
        <item x="933"/>
        <item x="41"/>
        <item x="624"/>
        <item x="188"/>
        <item x="568"/>
        <item x="683"/>
        <item x="86"/>
        <item x="25"/>
        <item x="832"/>
        <item x="378"/>
        <item x="335"/>
        <item x="457"/>
        <item x="814"/>
        <item x="655"/>
        <item x="536"/>
        <item x="316"/>
        <item x="698"/>
        <item x="253"/>
        <item x="278"/>
        <item x="52"/>
        <item x="95"/>
        <item x="173"/>
        <item x="888"/>
        <item x="830"/>
        <item x="308"/>
        <item x="93"/>
        <item x="575"/>
        <item x="477"/>
        <item x="36"/>
        <item x="392"/>
        <item x="236"/>
        <item x="213"/>
        <item x="430"/>
        <item x="494"/>
        <item x="880"/>
        <item x="333"/>
        <item x="496"/>
        <item x="529"/>
        <item x="71"/>
        <item x="762"/>
        <item x="715"/>
        <item x="796"/>
        <item x="44"/>
        <item x="323"/>
        <item x="282"/>
        <item x="142"/>
        <item x="601"/>
        <item x="16"/>
        <item x="189"/>
        <item x="417"/>
        <item x="764"/>
        <item x="46"/>
        <item x="386"/>
        <item x="276"/>
        <item x="799"/>
        <item x="497"/>
        <item x="980"/>
        <item x="271"/>
        <item x="736"/>
        <item x="338"/>
        <item x="404"/>
        <item x="768"/>
        <item x="81"/>
        <item x="99"/>
        <item x="486"/>
        <item x="408"/>
        <item x="202"/>
        <item x="250"/>
        <item x="705"/>
        <item x="495"/>
        <item x="570"/>
        <item x="8"/>
        <item x="68"/>
        <item x="19"/>
        <item x="287"/>
        <item x="825"/>
        <item x="621"/>
        <item x="166"/>
        <item x="143"/>
        <item x="113"/>
        <item x="883"/>
        <item x="966"/>
        <item x="6"/>
        <item x="675"/>
        <item x="13"/>
        <item x="53"/>
        <item x="490"/>
        <item x="501"/>
        <item x="492"/>
        <item x="325"/>
        <item x="631"/>
        <item x="754"/>
        <item x="569"/>
        <item x="791"/>
        <item x="838"/>
        <item x="954"/>
        <item x="176"/>
        <item x="433"/>
        <item x="74"/>
        <item x="57"/>
        <item x="913"/>
        <item x="175"/>
        <item x="191"/>
        <item x="842"/>
        <item x="908"/>
        <item x="487"/>
        <item x="507"/>
        <item x="756"/>
        <item x="831"/>
        <item x="32"/>
        <item x="532"/>
        <item x="438"/>
        <item x="291"/>
        <item x="939"/>
        <item x="922"/>
        <item x="20"/>
        <item x="520"/>
        <item x="453"/>
        <item x="773"/>
        <item x="324"/>
        <item x="707"/>
        <item x="317"/>
        <item x="106"/>
        <item x="403"/>
        <item x="388"/>
        <item x="349"/>
        <item x="810"/>
        <item x="795"/>
        <item x="626"/>
        <item x="785"/>
        <item x="208"/>
        <item x="69"/>
        <item x="434"/>
        <item x="604"/>
        <item x="398"/>
        <item x="823"/>
        <item x="750"/>
        <item x="699"/>
        <item x="858"/>
        <item x="383"/>
        <item x="456"/>
        <item x="472"/>
        <item x="982"/>
        <item x="29"/>
        <item x="809"/>
        <item x="261"/>
        <item x="157"/>
        <item x="848"/>
        <item x="686"/>
        <item x="544"/>
        <item x="890"/>
        <item x="489"/>
        <item x="134"/>
        <item x="435"/>
        <item x="648"/>
        <item x="439"/>
        <item x="540"/>
        <item x="459"/>
        <item x="344"/>
        <item x="946"/>
        <item x="526"/>
        <item x="14"/>
        <item x="467"/>
        <item x="521"/>
        <item x="878"/>
        <item x="431"/>
        <item x="265"/>
        <item x="462"/>
        <item x="419"/>
        <item x="303"/>
        <item x="950"/>
        <item x="978"/>
        <item x="765"/>
        <item x="584"/>
        <item x="618"/>
        <item x="464"/>
        <item x="26"/>
        <item x="629"/>
        <item x="452"/>
        <item x="471"/>
        <item x="663"/>
        <item x="845"/>
        <item x="33"/>
        <item x="51"/>
        <item x="625"/>
        <item x="667"/>
        <item x="224"/>
        <item x="970"/>
        <item x="865"/>
        <item x="242"/>
        <item x="778"/>
        <item x="356"/>
        <item x="560"/>
        <item x="934"/>
        <item x="480"/>
        <item x="772"/>
        <item x="214"/>
        <item x="622"/>
        <item x="132"/>
        <item x="120"/>
        <item x="110"/>
        <item x="158"/>
        <item x="548"/>
        <item x="949"/>
        <item x="840"/>
        <item x="379"/>
        <item x="240"/>
        <item x="981"/>
        <item x="710"/>
        <item x="109"/>
        <item x="4"/>
        <item x="899"/>
        <item x="907"/>
        <item x="455"/>
        <item x="226"/>
        <item x="602"/>
        <item x="138"/>
        <item x="927"/>
        <item x="860"/>
        <item x="918"/>
        <item x="263"/>
        <item x="299"/>
        <item x="967"/>
        <item x="406"/>
        <item x="180"/>
        <item x="256"/>
        <item x="412"/>
        <item x="111"/>
        <item x="932"/>
        <item x="371"/>
        <item x="343"/>
        <item x="190"/>
        <item x="449"/>
        <item x="172"/>
        <item x="522"/>
        <item x="363"/>
        <item x="230"/>
        <item x="610"/>
        <item x="543"/>
        <item x="159"/>
        <item x="42"/>
        <item x="682"/>
        <item x="171"/>
        <item x="986"/>
        <item x="755"/>
        <item x="530"/>
        <item x="425"/>
        <item x="350"/>
        <item x="609"/>
        <item x="647"/>
        <item x="656"/>
        <item x="116"/>
        <item x="62"/>
        <item x="450"/>
        <item x="168"/>
        <item x="864"/>
        <item x="292"/>
        <item x="846"/>
        <item x="137"/>
        <item x="395"/>
        <item x="829"/>
        <item x="197"/>
        <item x="376"/>
        <item x="985"/>
        <item x="636"/>
        <item x="381"/>
        <item x="875"/>
        <item x="892"/>
        <item x="321"/>
        <item x="209"/>
        <item x="919"/>
        <item x="891"/>
        <item x="177"/>
        <item x="590"/>
        <item x="203"/>
        <item x="156"/>
        <item x="39"/>
        <item x="839"/>
        <item x="194"/>
        <item x="131"/>
        <item x="223"/>
        <item x="523"/>
        <item x="129"/>
        <item x="427"/>
        <item x="527"/>
        <item x="794"/>
        <item x="924"/>
        <item x="531"/>
        <item x="944"/>
        <item x="247"/>
        <item x="27"/>
        <item x="586"/>
        <item x="984"/>
        <item x="210"/>
        <item x="484"/>
        <item x="215"/>
        <item x="617"/>
        <item x="837"/>
        <item x="340"/>
        <item x="385"/>
        <item x="205"/>
        <item x="347"/>
        <item x="22"/>
        <item x="327"/>
        <item x="87"/>
        <item x="140"/>
        <item x="616"/>
        <item x="632"/>
        <item x="473"/>
        <item x="267"/>
        <item x="975"/>
        <item x="448"/>
        <item x="841"/>
        <item x="952"/>
        <item x="700"/>
        <item x="320"/>
        <item x="815"/>
        <item x="926"/>
        <item x="578"/>
        <item x="630"/>
        <item x="806"/>
        <item x="670"/>
        <item x="790"/>
        <item x="744"/>
        <item x="942"/>
        <item x="407"/>
        <item x="118"/>
        <item x="374"/>
        <item x="576"/>
        <item x="198"/>
        <item x="468"/>
        <item x="964"/>
        <item x="879"/>
        <item x="766"/>
        <item x="366"/>
        <item x="429"/>
        <item x="722"/>
        <item x="936"/>
        <item x="470"/>
        <item x="674"/>
        <item x="767"/>
        <item x="418"/>
        <item x="651"/>
        <item x="463"/>
        <item x="127"/>
        <item x="393"/>
        <item x="961"/>
        <item x="911"/>
        <item x="420"/>
        <item x="968"/>
        <item x="296"/>
        <item x="23"/>
        <item x="289"/>
        <item x="728"/>
        <item x="204"/>
        <item x="38"/>
        <item x="61"/>
        <item x="234"/>
        <item x="580"/>
        <item x="587"/>
        <item x="107"/>
        <item x="849"/>
        <item x="559"/>
        <item x="304"/>
        <item x="82"/>
        <item x="893"/>
        <item x="862"/>
        <item x="643"/>
        <item x="444"/>
        <item x="676"/>
        <item x="603"/>
        <item x="409"/>
        <item x="411"/>
        <item x="607"/>
        <item x="77"/>
        <item x="935"/>
        <item x="517"/>
        <item x="900"/>
        <item x="876"/>
        <item x="512"/>
        <item x="861"/>
        <item x="646"/>
        <item x="295"/>
        <item x="222"/>
        <item x="564"/>
        <item x="813"/>
        <item x="436"/>
        <item x="201"/>
        <item x="416"/>
        <item x="193"/>
        <item x="294"/>
        <item x="737"/>
        <item x="268"/>
        <item x="123"/>
        <item x="368"/>
        <item x="641"/>
        <item x="390"/>
        <item x="563"/>
        <item x="136"/>
        <item x="821"/>
        <item x="389"/>
        <item x="671"/>
        <item x="387"/>
        <item x="956"/>
        <item x="720"/>
        <item x="834"/>
        <item x="423"/>
        <item x="921"/>
        <item x="70"/>
        <item x="443"/>
        <item x="713"/>
        <item x="17"/>
        <item x="962"/>
        <item x="513"/>
        <item x="537"/>
        <item x="355"/>
        <item x="15"/>
        <item x="21"/>
        <item x="233"/>
        <item x="627"/>
        <item x="441"/>
        <item x="896"/>
        <item x="228"/>
        <item x="146"/>
        <item x="694"/>
        <item x="693"/>
        <item x="909"/>
        <item x="478"/>
        <item x="10"/>
        <item x="595"/>
        <item x="657"/>
        <item x="399"/>
        <item x="898"/>
        <item x="642"/>
        <item x="105"/>
        <item x="339"/>
        <item x="931"/>
        <item x="706"/>
        <item x="483"/>
        <item x="397"/>
        <item x="49"/>
        <item x="903"/>
        <item x="929"/>
        <item x="835"/>
        <item x="75"/>
        <item x="207"/>
        <item x="358"/>
        <item x="761"/>
        <item x="170"/>
        <item x="719"/>
        <item x="817"/>
        <item x="824"/>
        <item x="885"/>
        <item x="588"/>
        <item x="551"/>
        <item x="777"/>
        <item x="311"/>
        <item x="654"/>
        <item x="1"/>
        <item x="245"/>
        <item x="108"/>
        <item x="902"/>
        <item x="955"/>
        <item x="28"/>
        <item x="599"/>
        <item x="940"/>
        <item x="697"/>
        <item x="174"/>
        <item x="901"/>
        <item x="178"/>
        <item x="816"/>
        <item x="605"/>
        <item x="359"/>
        <item x="556"/>
        <item x="818"/>
        <item x="225"/>
        <item x="819"/>
        <item x="735"/>
        <item x="192"/>
        <item x="662"/>
        <item x="684"/>
        <item x="332"/>
        <item x="652"/>
        <item x="634"/>
        <item x="428"/>
        <item x="959"/>
        <item x="659"/>
        <item x="716"/>
        <item x="653"/>
        <item x="519"/>
        <item x="212"/>
        <item x="941"/>
        <item x="804"/>
        <item x="244"/>
        <item x="272"/>
        <item x="673"/>
        <item x="92"/>
        <item x="352"/>
        <item x="776"/>
        <item x="322"/>
        <item x="154"/>
        <item x="534"/>
        <item x="400"/>
        <item x="293"/>
        <item x="730"/>
        <item x="128"/>
        <item x="482"/>
        <item x="488"/>
        <item x="11"/>
        <item x="330"/>
        <item x="391"/>
        <item x="889"/>
        <item x="254"/>
        <item x="298"/>
        <item x="306"/>
        <item x="511"/>
        <item x="150"/>
        <item x="351"/>
        <item x="401"/>
        <item x="47"/>
        <item x="943"/>
        <item x="619"/>
        <item x="960"/>
        <item x="59"/>
        <item x="458"/>
        <item x="365"/>
        <item x="165"/>
        <item x="745"/>
        <item x="672"/>
        <item x="422"/>
        <item x="596"/>
        <item x="669"/>
        <item x="928"/>
        <item x="915"/>
        <item x="58"/>
        <item x="515"/>
        <item x="342"/>
        <item x="508"/>
        <item x="873"/>
        <item x="167"/>
        <item x="679"/>
        <item x="827"/>
        <item x="50"/>
        <item x="288"/>
        <item x="533"/>
        <item x="237"/>
        <item x="415"/>
        <item x="567"/>
        <item x="920"/>
        <item x="235"/>
        <item x="803"/>
        <item x="692"/>
        <item x="446"/>
        <item x="582"/>
        <item x="149"/>
        <item x="545"/>
        <item x="31"/>
        <item x="734"/>
        <item x="930"/>
        <item x="185"/>
        <item x="369"/>
        <item x="315"/>
        <item x="273"/>
        <item x="0"/>
        <item x="196"/>
        <item x="516"/>
        <item x="163"/>
        <item x="126"/>
        <item x="695"/>
        <item x="644"/>
        <item x="557"/>
        <item x="914"/>
        <item x="917"/>
        <item x="884"/>
        <item x="211"/>
        <item x="577"/>
        <item x="313"/>
        <item x="283"/>
        <item x="281"/>
        <item x="723"/>
        <item x="685"/>
        <item x="394"/>
        <item x="640"/>
        <item x="546"/>
        <item x="633"/>
        <item x="96"/>
        <item x="608"/>
        <item x="485"/>
        <item x="611"/>
        <item x="354"/>
        <item x="853"/>
        <item x="241"/>
        <item x="660"/>
        <item x="665"/>
        <item x="375"/>
        <item x="792"/>
        <item x="469"/>
        <item x="857"/>
        <item x="784"/>
        <item x="855"/>
        <item x="741"/>
        <item x="48"/>
        <item x="232"/>
        <item x="100"/>
        <item x="826"/>
        <item x="843"/>
        <item x="264"/>
        <item x="286"/>
        <item x="89"/>
        <item x="183"/>
        <item x="571"/>
        <item x="54"/>
        <item x="711"/>
        <item x="115"/>
        <item x="733"/>
        <item x="749"/>
        <item x="160"/>
        <item x="114"/>
        <item x="797"/>
        <item x="94"/>
        <item x="774"/>
        <item x="227"/>
        <item x="479"/>
        <item x="361"/>
        <item x="781"/>
        <item x="871"/>
        <item x="751"/>
        <item x="161"/>
        <item x="977"/>
        <item x="302"/>
        <item x="384"/>
        <item x="680"/>
        <item x="769"/>
        <item x="73"/>
        <item x="217"/>
        <item x="505"/>
        <item x="869"/>
        <item x="882"/>
        <item x="721"/>
        <item x="377"/>
        <item x="760"/>
        <item x="664"/>
        <item x="337"/>
        <item x="266"/>
        <item x="221"/>
        <item x="524"/>
        <item x="740"/>
        <item x="312"/>
        <item x="938"/>
        <item x="274"/>
        <item x="162"/>
        <item x="856"/>
        <item x="562"/>
        <item x="983"/>
        <item x="581"/>
        <item x="135"/>
        <item x="877"/>
        <item x="460"/>
        <item x="79"/>
        <item x="503"/>
        <item x="461"/>
        <item x="56"/>
        <item x="220"/>
        <item x="974"/>
        <item x="802"/>
        <item x="310"/>
        <item x="78"/>
        <item x="186"/>
        <item x="726"/>
        <item x="688"/>
        <item x="451"/>
        <item x="852"/>
        <item x="747"/>
        <item x="558"/>
        <item x="328"/>
        <item x="181"/>
        <item x="565"/>
        <item x="573"/>
        <item x="870"/>
        <item x="141"/>
        <item x="314"/>
        <item x="538"/>
        <item x="881"/>
        <item x="334"/>
        <item x="305"/>
        <item x="895"/>
        <item x="206"/>
        <item x="91"/>
        <item x="886"/>
        <item x="98"/>
        <item x="475"/>
        <item x="525"/>
        <item x="219"/>
        <item x="500"/>
        <item x="863"/>
        <item x="704"/>
        <item x="658"/>
        <item x="988"/>
        <item x="133"/>
        <item x="380"/>
        <item x="598"/>
        <item x="199"/>
        <item x="972"/>
        <item x="119"/>
        <item x="372"/>
        <item x="125"/>
        <item x="124"/>
        <item x="897"/>
        <item x="752"/>
        <item x="958"/>
        <item x="851"/>
        <item x="828"/>
        <item x="925"/>
        <item x="447"/>
        <item x="117"/>
        <item x="432"/>
        <item x="504"/>
        <item x="910"/>
        <item x="76"/>
        <item x="65"/>
        <item x="112"/>
        <item x="758"/>
        <item x="101"/>
        <item x="277"/>
        <item x="742"/>
        <item x="905"/>
        <item x="152"/>
        <item x="585"/>
        <item x="357"/>
        <item x="259"/>
        <item x="269"/>
        <item x="572"/>
        <item x="34"/>
        <item x="597"/>
        <item x="481"/>
        <item x="561"/>
        <item x="639"/>
        <item x="987"/>
        <item x="88"/>
        <item x="252"/>
        <item x="67"/>
        <item x="103"/>
        <item x="260"/>
        <item x="788"/>
        <item x="257"/>
        <item x="437"/>
        <item x="341"/>
        <item x="493"/>
        <item x="786"/>
        <item x="887"/>
        <item x="550"/>
        <item x="649"/>
        <item x="589"/>
        <item x="748"/>
        <item x="973"/>
        <item x="90"/>
        <item x="216"/>
        <item x="566"/>
        <item x="759"/>
        <item x="35"/>
        <item x="574"/>
        <item x="85"/>
        <item x="833"/>
        <item x="812"/>
        <item x="623"/>
        <item x="506"/>
        <item x="40"/>
        <item x="820"/>
        <item x="850"/>
        <item x="854"/>
        <item x="805"/>
        <item x="628"/>
        <item x="696"/>
        <item x="445"/>
        <item x="364"/>
        <item x="145"/>
        <item x="30"/>
        <item x="301"/>
        <item x="421"/>
        <item x="63"/>
        <item x="957"/>
        <item x="9"/>
        <item x="251"/>
        <item x="346"/>
        <item x="499"/>
        <item x="139"/>
        <item x="474"/>
        <item x="801"/>
        <item x="539"/>
        <item x="718"/>
        <item x="951"/>
        <item x="552"/>
        <item x="963"/>
        <item x="426"/>
        <item x="246"/>
        <item x="373"/>
        <item x="12"/>
        <item x="262"/>
        <item x="331"/>
        <item x="229"/>
        <item x="476"/>
        <item x="592"/>
        <item x="690"/>
        <item x="249"/>
        <item x="678"/>
        <item x="757"/>
        <item x="465"/>
        <item x="491"/>
        <item x="687"/>
        <item x="555"/>
        <item x="97"/>
        <item x="638"/>
        <item x="703"/>
        <item x="362"/>
        <item x="798"/>
        <item x="413"/>
        <item x="55"/>
        <item t="default"/>
      </items>
    </pivotField>
    <pivotField showAll="0">
      <items count="5">
        <item x="3"/>
        <item x="1"/>
        <item x="0"/>
        <item x="2"/>
        <item t="default"/>
      </items>
    </pivotField>
    <pivotField axis="axisRow" showAll="0">
      <items count="243">
        <item x="122"/>
        <item x="183"/>
        <item x="144"/>
        <item x="119"/>
        <item x="29"/>
        <item x="95"/>
        <item x="154"/>
        <item x="182"/>
        <item x="202"/>
        <item x="134"/>
        <item x="102"/>
        <item x="150"/>
        <item x="238"/>
        <item x="101"/>
        <item x="172"/>
        <item x="161"/>
        <item x="208"/>
        <item x="107"/>
        <item x="157"/>
        <item x="106"/>
        <item x="10"/>
        <item x="31"/>
        <item x="216"/>
        <item x="127"/>
        <item x="212"/>
        <item x="43"/>
        <item x="163"/>
        <item x="142"/>
        <item x="24"/>
        <item x="222"/>
        <item x="120"/>
        <item x="86"/>
        <item x="32"/>
        <item x="63"/>
        <item x="207"/>
        <item x="0"/>
        <item x="176"/>
        <item x="181"/>
        <item x="92"/>
        <item x="152"/>
        <item x="58"/>
        <item x="104"/>
        <item x="47"/>
        <item x="13"/>
        <item x="196"/>
        <item x="171"/>
        <item x="99"/>
        <item x="233"/>
        <item x="41"/>
        <item x="117"/>
        <item x="146"/>
        <item x="227"/>
        <item x="61"/>
        <item x="193"/>
        <item x="5"/>
        <item x="37"/>
        <item x="36"/>
        <item x="167"/>
        <item x="123"/>
        <item x="66"/>
        <item x="185"/>
        <item x="84"/>
        <item x="44"/>
        <item x="22"/>
        <item x="239"/>
        <item x="110"/>
        <item x="148"/>
        <item x="12"/>
        <item x="158"/>
        <item x="164"/>
        <item x="45"/>
        <item x="180"/>
        <item x="126"/>
        <item x="199"/>
        <item x="189"/>
        <item x="195"/>
        <item x="230"/>
        <item x="30"/>
        <item x="81"/>
        <item x="54"/>
        <item x="203"/>
        <item x="129"/>
        <item x="149"/>
        <item x="71"/>
        <item x="201"/>
        <item x="100"/>
        <item x="178"/>
        <item x="197"/>
        <item x="70"/>
        <item x="114"/>
        <item x="215"/>
        <item x="19"/>
        <item x="192"/>
        <item x="240"/>
        <item x="136"/>
        <item x="165"/>
        <item x="48"/>
        <item x="228"/>
        <item x="214"/>
        <item x="177"/>
        <item x="153"/>
        <item x="16"/>
        <item x="78"/>
        <item x="112"/>
        <item x="67"/>
        <item x="93"/>
        <item x="3"/>
        <item x="49"/>
        <item x="211"/>
        <item x="160"/>
        <item x="237"/>
        <item x="174"/>
        <item x="140"/>
        <item x="89"/>
        <item x="141"/>
        <item x="55"/>
        <item x="138"/>
        <item x="42"/>
        <item x="68"/>
        <item x="82"/>
        <item x="187"/>
        <item x="241"/>
        <item x="91"/>
        <item x="108"/>
        <item x="109"/>
        <item x="166"/>
        <item x="147"/>
        <item x="62"/>
        <item x="52"/>
        <item x="156"/>
        <item x="130"/>
        <item x="74"/>
        <item x="155"/>
        <item x="169"/>
        <item x="118"/>
        <item x="7"/>
        <item x="135"/>
        <item x="218"/>
        <item x="184"/>
        <item x="65"/>
        <item x="111"/>
        <item x="87"/>
        <item x="53"/>
        <item x="223"/>
        <item x="40"/>
        <item x="231"/>
        <item x="50"/>
        <item x="51"/>
        <item x="116"/>
        <item x="1"/>
        <item x="21"/>
        <item x="133"/>
        <item x="27"/>
        <item x="2"/>
        <item x="200"/>
        <item x="190"/>
        <item x="80"/>
        <item x="56"/>
        <item x="225"/>
        <item x="83"/>
        <item x="11"/>
        <item x="168"/>
        <item x="18"/>
        <item x="125"/>
        <item x="35"/>
        <item x="204"/>
        <item x="198"/>
        <item x="98"/>
        <item x="194"/>
        <item x="39"/>
        <item x="79"/>
        <item x="105"/>
        <item x="23"/>
        <item x="124"/>
        <item x="64"/>
        <item x="188"/>
        <item x="77"/>
        <item x="143"/>
        <item x="9"/>
        <item x="132"/>
        <item x="113"/>
        <item x="17"/>
        <item x="115"/>
        <item x="236"/>
        <item x="34"/>
        <item x="206"/>
        <item x="75"/>
        <item x="121"/>
        <item x="151"/>
        <item x="220"/>
        <item x="90"/>
        <item x="186"/>
        <item x="4"/>
        <item x="209"/>
        <item x="15"/>
        <item x="85"/>
        <item x="145"/>
        <item x="28"/>
        <item x="191"/>
        <item x="72"/>
        <item x="137"/>
        <item x="159"/>
        <item x="221"/>
        <item x="139"/>
        <item x="59"/>
        <item x="219"/>
        <item x="88"/>
        <item x="170"/>
        <item x="69"/>
        <item x="234"/>
        <item x="8"/>
        <item x="94"/>
        <item x="46"/>
        <item x="217"/>
        <item x="6"/>
        <item x="235"/>
        <item x="173"/>
        <item x="224"/>
        <item x="20"/>
        <item x="213"/>
        <item x="33"/>
        <item x="25"/>
        <item x="131"/>
        <item x="179"/>
        <item x="60"/>
        <item x="232"/>
        <item x="97"/>
        <item x="73"/>
        <item x="38"/>
        <item x="26"/>
        <item x="175"/>
        <item x="162"/>
        <item x="76"/>
        <item x="14"/>
        <item x="205"/>
        <item x="57"/>
        <item x="210"/>
        <item x="226"/>
        <item x="96"/>
        <item x="103"/>
        <item x="128"/>
        <item x="229"/>
        <item t="default"/>
      </items>
    </pivotField>
    <pivotField showAll="0"/>
    <pivotField showAll="0">
      <items count="4">
        <item x="1"/>
        <item x="2"/>
        <item x="0"/>
        <item t="default"/>
      </items>
    </pivotField>
    <pivotField showAll="0">
      <items count="4">
        <item x="1"/>
        <item h="1" x="0"/>
        <item h="1" x="2"/>
        <item t="default"/>
      </items>
    </pivotField>
    <pivotField showAll="0"/>
    <pivotField showAll="0"/>
    <pivotField dataField="1" showAll="0"/>
    <pivotField showAll="0"/>
    <pivotField dataField="1" showAll="0"/>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4"/>
  </rowFields>
  <rowItems count="2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t="grand">
      <x/>
    </i>
  </rowItems>
  <colFields count="1">
    <field x="-2"/>
  </colFields>
  <colItems count="2">
    <i>
      <x/>
    </i>
    <i i="1">
      <x v="1"/>
    </i>
  </colItems>
  <dataFields count="2">
    <dataField name="Sum of Profit" fld="12" baseField="0" baseItem="0"/>
    <dataField name="Sum of Total Sale" fld="10" baseField="0" baseItem="0"/>
  </dataFields>
  <chartFormats count="2">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DE5A09E-8B4D-4CE2-9710-2B746CFCA3A2}" name="profitbyproduc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E5:F18" firstHeaderRow="1" firstDataRow="1" firstDataCol="1"/>
  <pivotFields count="15">
    <pivotField showAll="0"/>
    <pivotField numFmtId="164" showAll="0">
      <items count="15">
        <item x="0"/>
        <item x="1"/>
        <item x="2"/>
        <item x="3"/>
        <item x="4"/>
        <item x="5"/>
        <item x="6"/>
        <item x="7"/>
        <item x="8"/>
        <item x="9"/>
        <item x="10"/>
        <item x="11"/>
        <item x="12"/>
        <item x="13"/>
        <item t="default"/>
      </items>
    </pivotField>
    <pivotField showAll="0"/>
    <pivotField showAll="0">
      <items count="5">
        <item x="3"/>
        <item x="1"/>
        <item x="0"/>
        <item x="2"/>
        <item t="default"/>
      </items>
    </pivotField>
    <pivotField showAll="0">
      <items count="243">
        <item h="1" x="122"/>
        <item h="1" x="183"/>
        <item h="1" x="144"/>
        <item h="1" x="119"/>
        <item h="1" x="29"/>
        <item h="1" x="95"/>
        <item h="1" x="154"/>
        <item h="1" x="182"/>
        <item h="1" x="202"/>
        <item h="1" x="134"/>
        <item h="1" x="102"/>
        <item h="1" x="150"/>
        <item h="1" x="238"/>
        <item h="1" x="101"/>
        <item h="1" x="172"/>
        <item h="1" x="161"/>
        <item h="1" x="208"/>
        <item h="1" x="107"/>
        <item h="1" x="157"/>
        <item h="1" x="106"/>
        <item h="1" x="10"/>
        <item h="1" x="31"/>
        <item h="1" x="216"/>
        <item h="1" x="127"/>
        <item h="1" x="212"/>
        <item h="1" x="43"/>
        <item h="1" x="163"/>
        <item h="1" x="142"/>
        <item h="1" x="24"/>
        <item h="1" x="222"/>
        <item h="1" x="120"/>
        <item h="1" x="86"/>
        <item h="1" x="32"/>
        <item h="1" x="63"/>
        <item h="1" x="207"/>
        <item h="1" x="0"/>
        <item h="1" x="176"/>
        <item h="1" x="181"/>
        <item h="1" x="92"/>
        <item h="1" x="152"/>
        <item h="1" x="58"/>
        <item h="1" x="104"/>
        <item h="1" x="47"/>
        <item h="1" x="13"/>
        <item h="1" x="196"/>
        <item h="1" x="171"/>
        <item h="1" x="99"/>
        <item h="1" x="233"/>
        <item h="1" x="41"/>
        <item h="1" x="117"/>
        <item h="1" x="146"/>
        <item h="1" x="227"/>
        <item h="1" x="61"/>
        <item h="1" x="193"/>
        <item h="1" x="5"/>
        <item h="1" x="37"/>
        <item h="1" x="36"/>
        <item h="1" x="167"/>
        <item h="1" x="123"/>
        <item h="1" x="66"/>
        <item h="1" x="185"/>
        <item h="1" x="84"/>
        <item h="1" x="44"/>
        <item h="1" x="22"/>
        <item h="1" x="239"/>
        <item h="1" x="110"/>
        <item h="1" x="148"/>
        <item h="1" x="12"/>
        <item x="158"/>
        <item h="1" x="164"/>
        <item h="1" x="45"/>
        <item h="1" x="180"/>
        <item h="1" x="126"/>
        <item h="1" x="199"/>
        <item h="1" x="189"/>
        <item h="1" x="195"/>
        <item h="1" x="230"/>
        <item h="1" x="30"/>
        <item h="1" x="81"/>
        <item h="1" x="54"/>
        <item h="1" x="203"/>
        <item h="1" x="129"/>
        <item h="1" x="149"/>
        <item h="1" x="71"/>
        <item h="1" x="201"/>
        <item h="1" x="100"/>
        <item h="1" x="178"/>
        <item h="1" x="197"/>
        <item h="1" x="70"/>
        <item h="1" x="114"/>
        <item h="1" x="215"/>
        <item h="1" x="19"/>
        <item h="1" x="192"/>
        <item h="1" x="240"/>
        <item h="1" x="136"/>
        <item h="1" x="165"/>
        <item h="1" x="48"/>
        <item h="1" x="228"/>
        <item h="1" x="214"/>
        <item h="1" x="177"/>
        <item h="1" x="153"/>
        <item h="1" x="16"/>
        <item h="1" x="78"/>
        <item h="1" x="112"/>
        <item h="1" x="67"/>
        <item h="1" x="93"/>
        <item h="1" x="3"/>
        <item h="1" x="49"/>
        <item h="1" x="211"/>
        <item h="1" x="160"/>
        <item h="1" x="237"/>
        <item h="1" x="174"/>
        <item h="1" x="140"/>
        <item h="1" x="89"/>
        <item h="1" x="141"/>
        <item h="1" x="55"/>
        <item h="1" x="138"/>
        <item h="1" x="42"/>
        <item h="1" x="68"/>
        <item h="1" x="82"/>
        <item h="1" x="187"/>
        <item h="1" x="241"/>
        <item h="1" x="91"/>
        <item h="1" x="108"/>
        <item h="1" x="109"/>
        <item h="1" x="166"/>
        <item h="1" x="147"/>
        <item h="1" x="62"/>
        <item h="1" x="52"/>
        <item h="1" x="156"/>
        <item h="1" x="130"/>
        <item h="1" x="74"/>
        <item h="1" x="155"/>
        <item h="1" x="169"/>
        <item h="1" x="118"/>
        <item h="1" x="7"/>
        <item h="1" x="135"/>
        <item h="1" x="218"/>
        <item h="1" x="184"/>
        <item h="1" x="65"/>
        <item h="1" x="111"/>
        <item h="1" x="87"/>
        <item h="1" x="53"/>
        <item h="1" x="223"/>
        <item h="1" x="40"/>
        <item h="1" x="231"/>
        <item h="1" x="50"/>
        <item h="1" x="51"/>
        <item h="1" x="116"/>
        <item h="1" x="1"/>
        <item h="1" x="21"/>
        <item h="1" x="133"/>
        <item h="1" x="27"/>
        <item h="1" x="2"/>
        <item h="1" x="200"/>
        <item h="1" x="190"/>
        <item h="1" x="80"/>
        <item h="1" x="56"/>
        <item h="1" x="225"/>
        <item h="1" x="83"/>
        <item h="1" x="11"/>
        <item h="1" x="168"/>
        <item h="1" x="18"/>
        <item h="1" x="125"/>
        <item h="1" x="35"/>
        <item h="1" x="204"/>
        <item h="1" x="198"/>
        <item h="1" x="98"/>
        <item h="1" x="194"/>
        <item h="1" x="39"/>
        <item h="1" x="79"/>
        <item h="1" x="105"/>
        <item h="1" x="23"/>
        <item h="1" x="124"/>
        <item h="1" x="64"/>
        <item h="1" x="188"/>
        <item h="1" x="77"/>
        <item h="1" x="143"/>
        <item h="1" x="9"/>
        <item h="1" x="132"/>
        <item h="1" x="113"/>
        <item h="1" x="17"/>
        <item h="1" x="115"/>
        <item h="1" x="236"/>
        <item h="1" x="34"/>
        <item h="1" x="206"/>
        <item h="1" x="75"/>
        <item h="1" x="121"/>
        <item h="1" x="151"/>
        <item h="1" x="220"/>
        <item h="1" x="90"/>
        <item h="1" x="186"/>
        <item h="1" x="4"/>
        <item h="1" x="209"/>
        <item h="1" x="15"/>
        <item h="1" x="85"/>
        <item h="1" x="145"/>
        <item h="1" x="28"/>
        <item h="1" x="191"/>
        <item h="1" x="72"/>
        <item h="1" x="137"/>
        <item h="1" x="159"/>
        <item h="1" x="221"/>
        <item h="1" x="139"/>
        <item h="1" x="59"/>
        <item h="1" x="219"/>
        <item h="1" x="88"/>
        <item h="1" x="170"/>
        <item h="1" x="69"/>
        <item h="1" x="234"/>
        <item h="1" x="8"/>
        <item h="1" x="94"/>
        <item h="1" x="46"/>
        <item h="1" x="217"/>
        <item h="1" x="6"/>
        <item h="1" x="235"/>
        <item h="1" x="173"/>
        <item h="1" x="224"/>
        <item h="1" x="20"/>
        <item h="1" x="213"/>
        <item h="1" x="33"/>
        <item h="1" x="25"/>
        <item h="1" x="131"/>
        <item h="1" x="179"/>
        <item h="1" x="60"/>
        <item h="1" x="232"/>
        <item h="1" x="97"/>
        <item h="1" x="73"/>
        <item h="1" x="38"/>
        <item h="1" x="26"/>
        <item h="1" x="175"/>
        <item h="1" x="162"/>
        <item h="1" x="76"/>
        <item h="1" x="14"/>
        <item h="1" x="205"/>
        <item h="1" x="57"/>
        <item h="1" x="210"/>
        <item h="1" x="226"/>
        <item h="1" x="96"/>
        <item h="1" x="103"/>
        <item h="1" x="128"/>
        <item h="1" x="229"/>
        <item t="default"/>
      </items>
    </pivotField>
    <pivotField axis="axisRow" showAll="0">
      <items count="13">
        <item x="8"/>
        <item x="5"/>
        <item x="11"/>
        <item x="2"/>
        <item x="4"/>
        <item x="3"/>
        <item x="7"/>
        <item x="0"/>
        <item x="1"/>
        <item x="10"/>
        <item x="6"/>
        <item x="9"/>
        <item t="default"/>
      </items>
    </pivotField>
    <pivotField showAll="0">
      <items count="4">
        <item x="1"/>
        <item x="2"/>
        <item x="0"/>
        <item t="default"/>
      </items>
    </pivotField>
    <pivotField showAll="0"/>
    <pivotField showAll="0"/>
    <pivotField showAll="0"/>
    <pivotField showAll="0"/>
    <pivotField showAll="0"/>
    <pivotField dataField="1" showAll="0"/>
    <pivotField showAll="0">
      <items count="7">
        <item x="0"/>
        <item x="1"/>
        <item x="2"/>
        <item x="3"/>
        <item x="4"/>
        <item x="5"/>
        <item t="default"/>
      </items>
    </pivotField>
    <pivotField showAll="0">
      <items count="7">
        <item x="0"/>
        <item x="1"/>
        <item x="2"/>
        <item x="3"/>
        <item x="4"/>
        <item x="5"/>
        <item t="default"/>
      </items>
    </pivotField>
  </pivotFields>
  <rowFields count="1">
    <field x="5"/>
  </rowFields>
  <rowItems count="13">
    <i>
      <x/>
    </i>
    <i>
      <x v="1"/>
    </i>
    <i>
      <x v="2"/>
    </i>
    <i>
      <x v="3"/>
    </i>
    <i>
      <x v="4"/>
    </i>
    <i>
      <x v="5"/>
    </i>
    <i>
      <x v="6"/>
    </i>
    <i>
      <x v="7"/>
    </i>
    <i>
      <x v="8"/>
    </i>
    <i>
      <x v="9"/>
    </i>
    <i>
      <x v="10"/>
    </i>
    <i>
      <x v="11"/>
    </i>
    <i t="grand">
      <x/>
    </i>
  </rowItems>
  <colItems count="1">
    <i/>
  </colItems>
  <dataFields count="1">
    <dataField name="Sum of Profit" fld="12" baseField="0" baseItem="0"/>
  </dataFields>
  <chartFormats count="13">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5" count="1" selected="0">
            <x v="0"/>
          </reference>
        </references>
      </pivotArea>
    </chartFormat>
    <chartFormat chart="3" format="12">
      <pivotArea type="data" outline="0" fieldPosition="0">
        <references count="2">
          <reference field="4294967294" count="1" selected="0">
            <x v="0"/>
          </reference>
          <reference field="5" count="1" selected="0">
            <x v="1"/>
          </reference>
        </references>
      </pivotArea>
    </chartFormat>
    <chartFormat chart="3" format="13">
      <pivotArea type="data" outline="0" fieldPosition="0">
        <references count="2">
          <reference field="4294967294" count="1" selected="0">
            <x v="0"/>
          </reference>
          <reference field="5" count="1" selected="0">
            <x v="3"/>
          </reference>
        </references>
      </pivotArea>
    </chartFormat>
    <chartFormat chart="3" format="14">
      <pivotArea type="data" outline="0" fieldPosition="0">
        <references count="2">
          <reference field="4294967294" count="1" selected="0">
            <x v="0"/>
          </reference>
          <reference field="5" count="1" selected="0">
            <x v="4"/>
          </reference>
        </references>
      </pivotArea>
    </chartFormat>
    <chartFormat chart="3" format="15">
      <pivotArea type="data" outline="0" fieldPosition="0">
        <references count="2">
          <reference field="4294967294" count="1" selected="0">
            <x v="0"/>
          </reference>
          <reference field="5" count="1" selected="0">
            <x v="6"/>
          </reference>
        </references>
      </pivotArea>
    </chartFormat>
    <chartFormat chart="3" format="16">
      <pivotArea type="data" outline="0" fieldPosition="0">
        <references count="2">
          <reference field="4294967294" count="1" selected="0">
            <x v="0"/>
          </reference>
          <reference field="5" count="1" selected="0">
            <x v="7"/>
          </reference>
        </references>
      </pivotArea>
    </chartFormat>
    <chartFormat chart="3" format="17">
      <pivotArea type="data" outline="0" fieldPosition="0">
        <references count="2">
          <reference field="4294967294" count="1" selected="0">
            <x v="0"/>
          </reference>
          <reference field="5" count="1" selected="0">
            <x v="9"/>
          </reference>
        </references>
      </pivotArea>
    </chartFormat>
    <chartFormat chart="3" format="18">
      <pivotArea type="data" outline="0" fieldPosition="0">
        <references count="2">
          <reference field="4294967294" count="1" selected="0">
            <x v="0"/>
          </reference>
          <reference field="5" count="1" selected="0">
            <x v="11"/>
          </reference>
        </references>
      </pivotArea>
    </chartFormat>
    <chartFormat chart="3" format="19">
      <pivotArea type="data" outline="0" fieldPosition="0">
        <references count="2">
          <reference field="4294967294" count="1" selected="0">
            <x v="0"/>
          </reference>
          <reference field="5" count="1" selected="0">
            <x v="2"/>
          </reference>
        </references>
      </pivotArea>
    </chartFormat>
    <chartFormat chart="3" format="20">
      <pivotArea type="data" outline="0" fieldPosition="0">
        <references count="2">
          <reference field="4294967294" count="1" selected="0">
            <x v="0"/>
          </reference>
          <reference field="5" count="1" selected="0">
            <x v="5"/>
          </reference>
        </references>
      </pivotArea>
    </chartFormat>
    <chartFormat chart="3" format="21">
      <pivotArea type="data" outline="0" fieldPosition="0">
        <references count="2">
          <reference field="4294967294" count="1" selected="0">
            <x v="0"/>
          </reference>
          <reference field="5" count="1" selected="0">
            <x v="8"/>
          </reference>
        </references>
      </pivotArea>
    </chartFormat>
    <chartFormat chart="3" format="22">
      <pivotArea type="data" outline="0" fieldPosition="0">
        <references count="2">
          <reference field="4294967294" count="1" selected="0">
            <x v="0"/>
          </reference>
          <reference field="5"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9F96F31E-944E-4C3D-8CA2-EA64BCC82D00}" sourceName="Years">
  <pivotTables>
    <pivotTable tabId="3" name="sales&amp;profitbycountry"/>
    <pivotTable tabId="3" name="profitbycategory"/>
    <pivotTable tabId="3" name="profitbydate"/>
    <pivotTable tabId="3" name="profitbyproduct"/>
    <pivotTable tabId="3" name="profitbyregion"/>
    <pivotTable tabId="3" name="salespercustomer"/>
    <pivotTable tabId="3" name="PivotTable2"/>
  </pivotTables>
  <data>
    <tabular pivotCacheId="1826528509">
      <items count="6">
        <i x="1" s="1"/>
        <i x="2" s="1"/>
        <i x="3" s="1"/>
        <i x="4" s="1"/>
        <i x="0"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8CD672FD-7F2F-4770-BCD1-FA3916342A7D}" sourceName="Date">
  <pivotTables>
    <pivotTable tabId="3" name="profitbydate"/>
    <pivotTable tabId="3" name="profitbycategory"/>
    <pivotTable tabId="3" name="profitbyproduct"/>
    <pivotTable tabId="3" name="profitbyregion"/>
    <pivotTable tabId="3" name="sales&amp;profitbycountry"/>
    <pivotTable tabId="3" name="salespercustomer"/>
    <pivotTable tabId="3" name="PivotTable2"/>
  </pivotTables>
  <data>
    <tabular pivotCacheId="1826528509">
      <items count="14">
        <i x="1" s="1"/>
        <i x="2" s="1"/>
        <i x="3" s="1"/>
        <i x="4" s="1"/>
        <i x="5" s="1"/>
        <i x="6" s="1"/>
        <i x="7" s="1"/>
        <i x="8" s="1"/>
        <i x="9" s="1"/>
        <i x="10" s="1"/>
        <i x="11" s="1"/>
        <i x="12" s="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6677E62-B38C-45DE-BF2C-E89A3A553827}" sourceName="Category">
  <pivotTables>
    <pivotTable tabId="3" name="profitbycategory"/>
    <pivotTable tabId="3" name="profitbydate"/>
    <pivotTable tabId="3" name="profitbyproduct"/>
    <pivotTable tabId="3" name="profitbyregion"/>
    <pivotTable tabId="3" name="sales&amp;profitbycountry"/>
    <pivotTable tabId="3" name="salespercustomer"/>
    <pivotTable tabId="3" name="PivotTable2"/>
  </pivotTables>
  <data>
    <tabular pivotCacheId="1826528509">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5843DA9-E152-4451-BA43-E3C6B730784F}" sourceName="Region">
  <pivotTables>
    <pivotTable tabId="3" name="profitbyregion"/>
    <pivotTable tabId="3" name="profitbycategory"/>
    <pivotTable tabId="3" name="profitbydate"/>
    <pivotTable tabId="3" name="profitbyproduct"/>
    <pivotTable tabId="3" name="sales&amp;profitbycountry"/>
    <pivotTable tabId="3" name="salespercustomer"/>
    <pivotTable tabId="3" name="PivotTable2"/>
  </pivotTables>
  <data>
    <tabular pivotCacheId="1826528509">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D13EDE8B-365C-4464-B6F2-DB29ADDD8E6A}" cache="Slicer_Years" caption="Years" columnCount="2" style="SlicerStyleDark1" rowHeight="234950"/>
  <slicer name="Date" xr10:uid="{2A727FF5-8DF6-4FCE-BFB8-D129C8E3E7CC}" cache="Slicer_Date" caption="Date" columnCount="4" style="SlicerStyleDark1" rowHeight="234950"/>
  <slicer name="Category" xr10:uid="{0DAB3F3B-A926-4583-BB8B-228522303B6F}" cache="Slicer_Category" caption="Category" columnCount="3" style="SlicerStyleDark1" rowHeight="234950"/>
  <slicer name="Region 1" xr10:uid="{D324C937-648D-4BB2-BBEC-3A23A0B69574}" cache="Slicer_Region" caption="Region" columnCount="2" style="SlicerStyleDark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F9CC5FA-42D5-40BB-B290-B731D9BEE4FD}"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9AFF58-FC63-41A3-8D47-F10DA5356D45}" name="SalesTable" displayName="SalesTable" ref="A1:O1001" totalsRowShown="0" headerRowDxfId="52" dataDxfId="50" headerRowBorderDxfId="51" tableBorderDxfId="49">
  <autoFilter ref="A1:O1001" xr:uid="{7D9AFF58-FC63-41A3-8D47-F10DA5356D45}"/>
  <tableColumns count="15">
    <tableColumn id="1" xr3:uid="{3D0FBC36-F058-4861-B7A5-FB6FF9E5DD0C}" name="Order ID" dataDxfId="48"/>
    <tableColumn id="2" xr3:uid="{796F0A2B-7F44-4B6A-BE0E-717B63275FF9}" name="Date" dataDxfId="47">
      <calculatedColumnFormula>RANDBETWEEN(DATE(2022,1,1),DATE(2025,12,31))</calculatedColumnFormula>
    </tableColumn>
    <tableColumn id="15" xr3:uid="{BB0B55E6-99F4-4E59-BA1F-4005B085F10D}" name="Customer ID" dataDxfId="46">
      <calculatedColumnFormula>_xlfn.XLOOKUP(SalesTable[[#This Row],[Customer Name]],customerTable[Customer Name],customerTable[Customer ID],0,0)</calculatedColumnFormula>
    </tableColumn>
    <tableColumn id="3" xr3:uid="{F308734C-C22B-458D-AFE1-1845ED0750C6}" name="Customer Name" dataDxfId="45"/>
    <tableColumn id="4" xr3:uid="{265A89D2-9271-436C-91E3-27494E9EBE44}" name="Region" dataDxfId="44"/>
    <tableColumn id="13" xr3:uid="{72A6E18B-F9E1-4A6E-9252-037FF2C5B393}" name="Country" dataDxfId="43"/>
    <tableColumn id="5" xr3:uid="{299CF6AB-8B7E-4C09-B3AC-41CB26E1E9FA}" name="Product" dataDxfId="42"/>
    <tableColumn id="14" xr3:uid="{AA3D9A7A-6095-4A0F-B78B-73AAB2314C57}" name="Product ID" dataDxfId="41">
      <calculatedColumnFormula>_xlfn.XLOOKUP(SalesTable[[#This Row],[Product]],ProductTable[Product],ProductTable[Product ID],0,0)</calculatedColumnFormula>
    </tableColumn>
    <tableColumn id="6" xr3:uid="{A246A8C2-1D38-4309-BDFD-EA0013CF27C1}" name="Category" dataDxfId="40"/>
    <tableColumn id="10" xr3:uid="{CC301410-D740-43BF-A46E-60461C6001B9}" name="Payment Mode" dataDxfId="39">
      <calculatedColumnFormula array="1">INDEX({"Credit Card","Cash","UPI"},RANDBETWEEN(1,3))</calculatedColumnFormula>
    </tableColumn>
    <tableColumn id="7" xr3:uid="{56216261-E7E3-4552-8F2A-D11FFF5823D2}" name="Quantity" dataDxfId="38">
      <calculatedColumnFormula>RANDBETWEEN(30,100)</calculatedColumnFormula>
    </tableColumn>
    <tableColumn id="8" xr3:uid="{F93F7DEB-C532-48C5-92C1-269AF035ABC9}" name="Unit Price" dataDxfId="37"/>
    <tableColumn id="9" xr3:uid="{79796DDB-BFB7-4735-BA65-BE6DB537BCEE}" name="Total Sale" dataDxfId="36">
      <calculatedColumnFormula>SalesTable[[#This Row],[Quantity]]*SalesTable[[#This Row],[Unit Price]]</calculatedColumnFormula>
    </tableColumn>
    <tableColumn id="11" xr3:uid="{C2B3988C-D011-45E5-8412-CBD8D2948118}" name="Profit Margin" dataDxfId="35">
      <calculatedColumnFormula>ROUND(RANDBETWEEN(15,25),0)&amp;"%"</calculatedColumnFormula>
    </tableColumn>
    <tableColumn id="12" xr3:uid="{EFFBB23A-8385-490B-9729-C9DF03629469}" name="Profit" dataDxfId="34">
      <calculatedColumnFormula>SalesTable[[#This Row],[Total Sale]]*SalesTable[[#This Row],[Profit Margin]]</calculatedColumnFormula>
    </tableColumn>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3F83DA-8188-4123-8152-446840FDF19F}" name="Table5" displayName="Table5" ref="A1:J720" totalsRowShown="0" headerRowDxfId="33" dataDxfId="32">
  <autoFilter ref="A1:J720" xr:uid="{D53F83DA-8188-4123-8152-446840FDF19F}"/>
  <tableColumns count="10">
    <tableColumn id="1" xr3:uid="{A8AF50B3-9782-485A-83F4-0C78FDCFB004}" name="Date" dataDxfId="31">
      <calculatedColumnFormula>RANDBETWEEN(DATE(2022,1,1),DATE(2025,12,31))</calculatedColumnFormula>
    </tableColumn>
    <tableColumn id="2" xr3:uid="{515AD7E9-3BA9-4FC0-A46A-6D4370327F90}" name="Year" dataDxfId="30">
      <calculatedColumnFormula>YEAR(A2)</calculatedColumnFormula>
    </tableColumn>
    <tableColumn id="3" xr3:uid="{EB735C81-062A-4383-A9F6-D574274C6B02}" name="Month" dataDxfId="29">
      <calculatedColumnFormula>MONTH(A2)</calculatedColumnFormula>
    </tableColumn>
    <tableColumn id="4" xr3:uid="{F711C4DE-B127-4B24-9AB2-43853FFFF3CB}" name="Month Name" dataDxfId="28">
      <calculatedColumnFormula>TEXT(A2,"MMMM")</calculatedColumnFormula>
    </tableColumn>
    <tableColumn id="5" xr3:uid="{175BDC8B-80B7-4D60-8D10-77C3C3E100D0}" name="Month Number" dataDxfId="27">
      <calculatedColumnFormula>MONTH(A2)</calculatedColumnFormula>
    </tableColumn>
    <tableColumn id="6" xr3:uid="{B81A4F59-7613-4867-8338-40349A44AFF7}" name="Quarter" dataDxfId="26">
      <calculatedColumnFormula>ROUNDUP(MONTH(A2)/3,0)</calculatedColumnFormula>
    </tableColumn>
    <tableColumn id="7" xr3:uid="{D05FC53C-39B0-4C48-9785-B3B564B8B5D2}" name="Week Number" dataDxfId="25">
      <calculatedColumnFormula>WEEKNUM(A2,2)</calculatedColumnFormula>
    </tableColumn>
    <tableColumn id="8" xr3:uid="{8CE71E47-0121-4D72-A216-200D6C9CBECE}" name="Day" dataDxfId="24">
      <calculatedColumnFormula>DAY(A2)</calculatedColumnFormula>
    </tableColumn>
    <tableColumn id="9" xr3:uid="{426B1436-3ED8-4D3E-A5A7-2AFB0BC39153}" name="Day Name" dataDxfId="23">
      <calculatedColumnFormula>TEXT(A2,"DDDD")</calculatedColumnFormula>
    </tableColumn>
    <tableColumn id="10" xr3:uid="{6ACC1347-56A0-4FB2-93FD-55C6AB604AA1}" name="Is Weekend" dataDxfId="22">
      <calculatedColumnFormula>OR(WEEKDAY(A2,2)&gt;5)</calculatedColumnFormula>
    </tableColumn>
  </tableColumns>
  <tableStyleInfo name="TableStyleMedium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11E227D-DCC9-4EC1-BC36-622AFCAFC35F}" name="PaymentModeTable" displayName="PaymentModeTable" ref="A1:A4" totalsRowShown="0" headerRowDxfId="21" dataDxfId="19" headerRowBorderDxfId="20" tableBorderDxfId="18">
  <autoFilter ref="A1:A4" xr:uid="{311E227D-DCC9-4EC1-BC36-622AFCAFC35F}"/>
  <tableColumns count="1">
    <tableColumn id="1" xr3:uid="{A56B139B-3E62-48D0-B03E-6F236CC8C448}" name="Payment Mode" dataDxfId="17">
      <calculatedColumnFormula array="1">INDEX({"Credit Card","Cash","UPI"},RANDBETWEEN(1,3))</calculatedColumnFormula>
    </tableColu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9F53BBD-16C4-4248-96F8-2EFC02BB5BB6}" name="ProductTable" displayName="ProductTable" ref="A1:C13" totalsRowShown="0" headerRowDxfId="16" dataDxfId="14" headerRowBorderDxfId="15" tableBorderDxfId="13" totalsRowBorderDxfId="12">
  <autoFilter ref="A1:C13" xr:uid="{19F53BBD-16C4-4248-96F8-2EFC02BB5BB6}"/>
  <tableColumns count="3">
    <tableColumn id="3" xr3:uid="{0E2A6CA5-91FE-40D3-A2F4-560C6D91EAE4}" name="Product ID" dataDxfId="11"/>
    <tableColumn id="1" xr3:uid="{E68E65F5-1CC3-492F-B568-529E6F411199}" name="Product" dataDxfId="10"/>
    <tableColumn id="2" xr3:uid="{37221CBC-0A93-4490-826F-DBBED04E57F5}" name="Category" dataDxfId="9"/>
  </tableColumns>
  <tableStyleInfo name="TableStyleMedium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15B21E-FFAF-41DC-86C1-98DBBF5C59C8}" name="customerTable" displayName="customerTable" ref="A1:D1001" totalsRowShown="0" headerRowDxfId="8" dataDxfId="6" headerRowBorderDxfId="7" tableBorderDxfId="5" totalsRowBorderDxfId="4">
  <autoFilter ref="A1:D1001" xr:uid="{E815B21E-FFAF-41DC-86C1-98DBBF5C59C8}"/>
  <tableColumns count="4">
    <tableColumn id="4" xr3:uid="{81A77F46-54A6-46D8-B645-C53157A589F6}" name="Customer ID" dataDxfId="3"/>
    <tableColumn id="1" xr3:uid="{3A25C72A-7C8F-4334-95A8-36A72B65992B}" name="Customer Name" dataDxfId="2"/>
    <tableColumn id="2" xr3:uid="{ABD0FC3A-AC95-4EF4-84E7-56BFF236069E}" name="Region" dataDxfId="1"/>
    <tableColumn id="3" xr3:uid="{254BA774-6528-4FBA-A1A3-845B7F4E0151}" name="Country" dataDxfId="0"/>
  </tableColumns>
  <tableStyleInfo name="TableStyleMedium9" showFirstColumn="0" showLastColumn="0" showRowStripes="1" showColumnStripes="0"/>
</table>
</file>

<file path=xl/theme/theme1.xml><?xml version="1.0" encoding="utf-8"?>
<a:theme xmlns:a="http://schemas.openxmlformats.org/drawingml/2006/main" name="Metropolitan">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Metropolitan">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Metropolitan">
      <a:fillStyleLst>
        <a:solidFill>
          <a:schemeClr val="phClr"/>
        </a:solidFill>
        <a:gradFill rotWithShape="1">
          <a:gsLst>
            <a:gs pos="0">
              <a:schemeClr val="phClr">
                <a:tint val="70000"/>
                <a:satMod val="100000"/>
                <a:lumMod val="110000"/>
              </a:schemeClr>
            </a:gs>
            <a:gs pos="50000">
              <a:schemeClr val="phClr">
                <a:tint val="75000"/>
                <a:satMod val="101000"/>
                <a:lumMod val="105000"/>
              </a:schemeClr>
            </a:gs>
            <a:gs pos="100000">
              <a:schemeClr val="phClr">
                <a:tint val="82000"/>
                <a:satMod val="104000"/>
                <a:lumMod val="105000"/>
              </a:schemeClr>
            </a:gs>
          </a:gsLst>
          <a:lin ang="2700000" scaled="0"/>
        </a:gradFill>
        <a:gradFill rotWithShape="1">
          <a:gsLst>
            <a:gs pos="0">
              <a:schemeClr val="phClr">
                <a:tint val="97000"/>
                <a:satMod val="100000"/>
                <a:lumMod val="102000"/>
              </a:schemeClr>
            </a:gs>
            <a:gs pos="50000">
              <a:schemeClr val="phClr">
                <a:shade val="100000"/>
                <a:satMod val="100000"/>
                <a:lumMod val="100000"/>
              </a:schemeClr>
            </a:gs>
            <a:gs pos="100000">
              <a:schemeClr val="phClr">
                <a:shade val="80000"/>
                <a:satMod val="100000"/>
                <a:lumMod val="99000"/>
              </a:schemeClr>
            </a:gs>
          </a:gsLst>
          <a:lin ang="27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solidFill>
          <a:schemeClr val="phClr">
            <a:shade val="95000"/>
            <a:satMod val="170000"/>
          </a:schemeClr>
        </a:solidFill>
      </a:bgFillStyleLst>
    </a:fmtScheme>
  </a:themeElements>
  <a:objectDefaults/>
  <a:extraClrSchemeLst/>
  <a:extLst>
    <a:ext uri="{05A4C25C-085E-4340-85A3-A5531E510DB2}">
      <thm15:themeFamily xmlns:thm15="http://schemas.microsoft.com/office/thememl/2012/main" name="Metropolitan" id="{4C5440D6-04D2-4954-96CF-F251137069B2}" vid="{79CFCA13-9412-4290-BB4B-85112F88857B}"/>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6C64D0D-FB9C-4B3C-998B-2285E8D5A81F}">
  <we:reference id="wa200001584" version="3.0.5.6" store="en-US" storeType="OMEX"/>
  <we:alternateReferences>
    <we:reference id="wa200001584" version="3.0.5.6" store="WA20000158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2.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topLeftCell="A912" zoomScale="74" workbookViewId="0">
      <selection activeCell="B1" sqref="B1:B1001"/>
    </sheetView>
  </sheetViews>
  <sheetFormatPr defaultRowHeight="14.4" x14ac:dyDescent="0.3"/>
  <cols>
    <col min="1" max="1" width="13.88671875" customWidth="1"/>
    <col min="2" max="2" width="15.6640625" customWidth="1"/>
    <col min="3" max="3" width="23.109375" customWidth="1"/>
    <col min="4" max="4" width="15.5546875" customWidth="1"/>
    <col min="5" max="5" width="17.88671875" customWidth="1"/>
    <col min="6" max="6" width="18.33203125" customWidth="1"/>
    <col min="7" max="7" width="24.33203125" customWidth="1"/>
    <col min="8" max="8" width="26.109375" customWidth="1"/>
    <col min="9" max="9" width="18.44140625" customWidth="1"/>
    <col min="10" max="10" width="19.77734375" customWidth="1"/>
    <col min="11" max="11" width="21.21875" customWidth="1"/>
    <col min="12" max="12" width="20.77734375" customWidth="1"/>
    <col min="13" max="13" width="24.21875" customWidth="1"/>
    <col min="15" max="17" width="9.77734375"/>
    <col min="18" max="18" width="15.77734375" customWidth="1"/>
    <col min="19" max="19" width="12.21875" customWidth="1"/>
    <col min="20" max="20" width="31.21875" customWidth="1"/>
  </cols>
  <sheetData>
    <row r="1" spans="1:15" x14ac:dyDescent="0.3">
      <c r="A1" s="1" t="s">
        <v>0</v>
      </c>
      <c r="B1" s="1" t="s">
        <v>1</v>
      </c>
      <c r="C1" s="1" t="s">
        <v>2279</v>
      </c>
      <c r="D1" s="1" t="s">
        <v>2</v>
      </c>
      <c r="E1" s="1" t="s">
        <v>3</v>
      </c>
      <c r="F1" s="1" t="s">
        <v>2024</v>
      </c>
      <c r="G1" s="1" t="s">
        <v>4</v>
      </c>
      <c r="H1" s="1" t="s">
        <v>3280</v>
      </c>
      <c r="I1" s="1" t="s">
        <v>5</v>
      </c>
      <c r="J1" s="1" t="s">
        <v>2017</v>
      </c>
      <c r="K1" s="1" t="s">
        <v>6</v>
      </c>
      <c r="L1" s="1" t="s">
        <v>7</v>
      </c>
      <c r="M1" s="1" t="s">
        <v>8</v>
      </c>
      <c r="N1" s="1" t="s">
        <v>2018</v>
      </c>
      <c r="O1" s="1" t="s">
        <v>2019</v>
      </c>
    </row>
    <row r="2" spans="1:15" x14ac:dyDescent="0.3">
      <c r="A2" s="18" t="s">
        <v>9</v>
      </c>
      <c r="B2" s="19">
        <f ca="1">RANDBETWEEN(DATE(2022,1,1),DATE(2025,12,31))</f>
        <v>45143</v>
      </c>
      <c r="C2" s="19" t="str">
        <f>_xlfn.XLOOKUP(SalesTable[[#This Row],[Customer Name]],customerTable[Customer Name],customerTable[Customer ID],0,0)</f>
        <v>C0001</v>
      </c>
      <c r="D2" s="18" t="s">
        <v>1009</v>
      </c>
      <c r="E2" s="18" t="s">
        <v>1998</v>
      </c>
      <c r="F2" s="18" t="s">
        <v>2025</v>
      </c>
      <c r="G2" s="18" t="s">
        <v>2002</v>
      </c>
      <c r="H2" s="18" t="str">
        <f>_xlfn.XLOOKUP(SalesTable[[#This Row],[Product]],ProductTable[Product],ProductTable[Product ID],0,0)</f>
        <v>P001</v>
      </c>
      <c r="I2" s="18" t="s">
        <v>2014</v>
      </c>
      <c r="J2" s="18" t="str" cm="1">
        <f t="array" aca="1" ref="J2" ca="1">INDEX({"Credit Card","Cash","UPI"},RANDBETWEEN(1,3))</f>
        <v>Cash</v>
      </c>
      <c r="K2" s="18">
        <f ca="1">RANDBETWEEN(30,100)</f>
        <v>86</v>
      </c>
      <c r="L2" s="18">
        <v>372.07</v>
      </c>
      <c r="M2" s="18">
        <f ca="1">SalesTable[[#This Row],[Quantity]]*SalesTable[[#This Row],[Unit Price]]</f>
        <v>31998.02</v>
      </c>
      <c r="N2" s="18" t="str">
        <f t="shared" ref="N2:N65" ca="1" si="0">ROUND(RANDBETWEEN(15,25),0)&amp;"%"</f>
        <v>16%</v>
      </c>
      <c r="O2" s="18">
        <f ca="1">SalesTable[[#This Row],[Total Sale]]*SalesTable[[#This Row],[Profit Margin]]</f>
        <v>5119.6832000000004</v>
      </c>
    </row>
    <row r="3" spans="1:15" x14ac:dyDescent="0.3">
      <c r="A3" s="18" t="s">
        <v>10</v>
      </c>
      <c r="B3" s="19">
        <f t="shared" ref="B3:B66" ca="1" si="1">RANDBETWEEN(DATE(2022,1,1),DATE(2025,12,31))</f>
        <v>44898</v>
      </c>
      <c r="C3" s="19" t="str">
        <f>_xlfn.XLOOKUP(SalesTable[[#This Row],[Customer Name]],customerTable[Customer Name],customerTable[Customer ID],0,0)</f>
        <v>C0002</v>
      </c>
      <c r="D3" s="18" t="s">
        <v>1010</v>
      </c>
      <c r="E3" s="18" t="s">
        <v>1999</v>
      </c>
      <c r="F3" s="18" t="s">
        <v>2026</v>
      </c>
      <c r="G3" s="18" t="s">
        <v>2003</v>
      </c>
      <c r="H3" s="18" t="str">
        <f>_xlfn.XLOOKUP(SalesTable[[#This Row],[Product]],ProductTable[Product],ProductTable[Product ID],0,0)</f>
        <v>P002</v>
      </c>
      <c r="I3" s="18" t="s">
        <v>2015</v>
      </c>
      <c r="J3" s="18" t="str" cm="1">
        <f t="array" aca="1" ref="J3" ca="1">INDEX({"Credit Card","Cash","UPI"},RANDBETWEEN(1,3))</f>
        <v>UPI</v>
      </c>
      <c r="K3" s="18">
        <f t="shared" ref="K3:K66" ca="1" si="2">RANDBETWEEN(30,100)</f>
        <v>99</v>
      </c>
      <c r="L3" s="18">
        <v>339.97</v>
      </c>
      <c r="M3" s="18">
        <f ca="1">SalesTable[[#This Row],[Quantity]]*SalesTable[[#This Row],[Unit Price]]</f>
        <v>33657.030000000006</v>
      </c>
      <c r="N3" s="18" t="str">
        <f t="shared" ca="1" si="0"/>
        <v>15%</v>
      </c>
      <c r="O3" s="18">
        <f ca="1">SalesTable[[#This Row],[Total Sale]]*SalesTable[[#This Row],[Profit Margin]]</f>
        <v>5048.5545000000011</v>
      </c>
    </row>
    <row r="4" spans="1:15" x14ac:dyDescent="0.3">
      <c r="A4" s="18" t="s">
        <v>11</v>
      </c>
      <c r="B4" s="19">
        <f t="shared" ca="1" si="1"/>
        <v>44581</v>
      </c>
      <c r="C4" s="19" t="str">
        <f>_xlfn.XLOOKUP(SalesTable[[#This Row],[Customer Name]],customerTable[Customer Name],customerTable[Customer ID],0,0)</f>
        <v>C0003</v>
      </c>
      <c r="D4" s="18" t="s">
        <v>1011</v>
      </c>
      <c r="E4" s="18" t="s">
        <v>1998</v>
      </c>
      <c r="F4" s="18" t="s">
        <v>2027</v>
      </c>
      <c r="G4" s="18" t="s">
        <v>2004</v>
      </c>
      <c r="H4" s="18" t="str">
        <f>_xlfn.XLOOKUP(SalesTable[[#This Row],[Product]],ProductTable[Product],ProductTable[Product ID],0,0)</f>
        <v>P003</v>
      </c>
      <c r="I4" s="18" t="s">
        <v>2014</v>
      </c>
      <c r="J4" s="18" t="str" cm="1">
        <f t="array" aca="1" ref="J4" ca="1">INDEX({"Credit Card","Cash","UPI"},RANDBETWEEN(1,3))</f>
        <v>Cash</v>
      </c>
      <c r="K4" s="18">
        <f t="shared" ca="1" si="2"/>
        <v>95</v>
      </c>
      <c r="L4" s="18">
        <v>20</v>
      </c>
      <c r="M4" s="18">
        <f ca="1">SalesTable[[#This Row],[Quantity]]*SalesTable[[#This Row],[Unit Price]]</f>
        <v>1900</v>
      </c>
      <c r="N4" s="18" t="str">
        <f t="shared" ca="1" si="0"/>
        <v>15%</v>
      </c>
      <c r="O4" s="18">
        <f ca="1">SalesTable[[#This Row],[Total Sale]]*SalesTable[[#This Row],[Profit Margin]]</f>
        <v>285</v>
      </c>
    </row>
    <row r="5" spans="1:15" x14ac:dyDescent="0.3">
      <c r="A5" s="18" t="s">
        <v>12</v>
      </c>
      <c r="B5" s="19">
        <f t="shared" ca="1" si="1"/>
        <v>46001</v>
      </c>
      <c r="C5" s="19" t="str">
        <f>_xlfn.XLOOKUP(SalesTable[[#This Row],[Customer Name]],customerTable[Customer Name],customerTable[Customer ID],0,0)</f>
        <v>C0004</v>
      </c>
      <c r="D5" s="18" t="s">
        <v>1012</v>
      </c>
      <c r="E5" s="18" t="s">
        <v>2000</v>
      </c>
      <c r="F5" s="18" t="s">
        <v>2028</v>
      </c>
      <c r="G5" s="18" t="s">
        <v>2005</v>
      </c>
      <c r="H5" s="18" t="str">
        <f>_xlfn.XLOOKUP(SalesTable[[#This Row],[Product]],ProductTable[Product],ProductTable[Product ID],0,0)</f>
        <v>P004</v>
      </c>
      <c r="I5" s="18" t="s">
        <v>2015</v>
      </c>
      <c r="J5" s="18" t="str" cm="1">
        <f t="array" aca="1" ref="J5" ca="1">INDEX({"Credit Card","Cash","UPI"},RANDBETWEEN(1,3))</f>
        <v>UPI</v>
      </c>
      <c r="K5" s="18">
        <f t="shared" ca="1" si="2"/>
        <v>96</v>
      </c>
      <c r="L5" s="18">
        <v>103.42</v>
      </c>
      <c r="M5" s="18">
        <f ca="1">SalesTable[[#This Row],[Quantity]]*SalesTable[[#This Row],[Unit Price]]</f>
        <v>9928.32</v>
      </c>
      <c r="N5" s="18" t="str">
        <f t="shared" ca="1" si="0"/>
        <v>16%</v>
      </c>
      <c r="O5" s="18">
        <f ca="1">SalesTable[[#This Row],[Total Sale]]*SalesTable[[#This Row],[Profit Margin]]</f>
        <v>1588.5311999999999</v>
      </c>
    </row>
    <row r="6" spans="1:15" x14ac:dyDescent="0.3">
      <c r="A6" s="18" t="s">
        <v>13</v>
      </c>
      <c r="B6" s="19">
        <f t="shared" ca="1" si="1"/>
        <v>44981</v>
      </c>
      <c r="C6" s="19" t="str">
        <f>_xlfn.XLOOKUP(SalesTable[[#This Row],[Customer Name]],customerTable[Customer Name],customerTable[Customer ID],0,0)</f>
        <v>C0005</v>
      </c>
      <c r="D6" s="18" t="s">
        <v>1013</v>
      </c>
      <c r="E6" s="18" t="s">
        <v>1999</v>
      </c>
      <c r="F6" s="18" t="s">
        <v>2029</v>
      </c>
      <c r="G6" s="18" t="s">
        <v>2006</v>
      </c>
      <c r="H6" s="18" t="str">
        <f>_xlfn.XLOOKUP(SalesTable[[#This Row],[Product]],ProductTable[Product],ProductTable[Product ID],0,0)</f>
        <v>P005</v>
      </c>
      <c r="I6" s="18" t="s">
        <v>2015</v>
      </c>
      <c r="J6" s="18" t="str" cm="1">
        <f t="array" aca="1" ref="J6" ca="1">INDEX({"Credit Card","Cash","UPI"},RANDBETWEEN(1,3))</f>
        <v>Cash</v>
      </c>
      <c r="K6" s="18">
        <f t="shared" ca="1" si="2"/>
        <v>41</v>
      </c>
      <c r="L6" s="18">
        <v>142.69999999999999</v>
      </c>
      <c r="M6" s="18">
        <f ca="1">SalesTable[[#This Row],[Quantity]]*SalesTable[[#This Row],[Unit Price]]</f>
        <v>5850.7</v>
      </c>
      <c r="N6" s="18" t="str">
        <f t="shared" ca="1" si="0"/>
        <v>21%</v>
      </c>
      <c r="O6" s="18">
        <f ca="1">SalesTable[[#This Row],[Total Sale]]*SalesTable[[#This Row],[Profit Margin]]</f>
        <v>1228.6469999999999</v>
      </c>
    </row>
    <row r="7" spans="1:15" x14ac:dyDescent="0.3">
      <c r="A7" s="18" t="s">
        <v>14</v>
      </c>
      <c r="B7" s="19">
        <f t="shared" ca="1" si="1"/>
        <v>45372</v>
      </c>
      <c r="C7" s="19" t="str">
        <f>_xlfn.XLOOKUP(SalesTable[[#This Row],[Customer Name]],customerTable[Customer Name],customerTable[Customer ID],0,0)</f>
        <v>C0006</v>
      </c>
      <c r="D7" s="18" t="s">
        <v>1014</v>
      </c>
      <c r="E7" s="18" t="s">
        <v>1998</v>
      </c>
      <c r="F7" s="18" t="s">
        <v>2030</v>
      </c>
      <c r="G7" s="18" t="s">
        <v>2006</v>
      </c>
      <c r="H7" s="18" t="str">
        <f>_xlfn.XLOOKUP(SalesTable[[#This Row],[Product]],ProductTable[Product],ProductTable[Product ID],0,0)</f>
        <v>P005</v>
      </c>
      <c r="I7" s="18" t="s">
        <v>2015</v>
      </c>
      <c r="J7" s="18" t="str" cm="1">
        <f t="array" aca="1" ref="J7" ca="1">INDEX({"Credit Card","Cash","UPI"},RANDBETWEEN(1,3))</f>
        <v>Credit Card</v>
      </c>
      <c r="K7" s="18">
        <f t="shared" ca="1" si="2"/>
        <v>88</v>
      </c>
      <c r="L7" s="18">
        <v>142.55000000000001</v>
      </c>
      <c r="M7" s="18">
        <f ca="1">SalesTable[[#This Row],[Quantity]]*SalesTable[[#This Row],[Unit Price]]</f>
        <v>12544.400000000001</v>
      </c>
      <c r="N7" s="18" t="str">
        <f t="shared" ca="1" si="0"/>
        <v>18%</v>
      </c>
      <c r="O7" s="18">
        <f ca="1">SalesTable[[#This Row],[Total Sale]]*SalesTable[[#This Row],[Profit Margin]]</f>
        <v>2257.9920000000002</v>
      </c>
    </row>
    <row r="8" spans="1:15" x14ac:dyDescent="0.3">
      <c r="A8" s="18" t="s">
        <v>15</v>
      </c>
      <c r="B8" s="19">
        <f t="shared" ca="1" si="1"/>
        <v>45015</v>
      </c>
      <c r="C8" s="19" t="str">
        <f>_xlfn.XLOOKUP(SalesTable[[#This Row],[Customer Name]],customerTable[Customer Name],customerTable[Customer ID],0,0)</f>
        <v>C0007</v>
      </c>
      <c r="D8" s="18" t="s">
        <v>1015</v>
      </c>
      <c r="E8" s="18" t="s">
        <v>2001</v>
      </c>
      <c r="F8" s="18" t="s">
        <v>2031</v>
      </c>
      <c r="G8" s="18" t="s">
        <v>2007</v>
      </c>
      <c r="H8" s="18" t="str">
        <f>_xlfn.XLOOKUP(SalesTable[[#This Row],[Product]],ProductTable[Product],ProductTable[Product ID],0,0)</f>
        <v>P006</v>
      </c>
      <c r="I8" s="18" t="s">
        <v>2016</v>
      </c>
      <c r="J8" s="18" t="str" cm="1">
        <f t="array" aca="1" ref="J8" ca="1">INDEX({"Credit Card","Cash","UPI"},RANDBETWEEN(1,3))</f>
        <v>Credit Card</v>
      </c>
      <c r="K8" s="18">
        <f t="shared" ca="1" si="2"/>
        <v>36</v>
      </c>
      <c r="L8" s="18">
        <v>193.06</v>
      </c>
      <c r="M8" s="18">
        <f ca="1">SalesTable[[#This Row],[Quantity]]*SalesTable[[#This Row],[Unit Price]]</f>
        <v>6950.16</v>
      </c>
      <c r="N8" s="18" t="str">
        <f t="shared" ca="1" si="0"/>
        <v>22%</v>
      </c>
      <c r="O8" s="18">
        <f ca="1">SalesTable[[#This Row],[Total Sale]]*SalesTable[[#This Row],[Profit Margin]]</f>
        <v>1529.0352</v>
      </c>
    </row>
    <row r="9" spans="1:15" x14ac:dyDescent="0.3">
      <c r="A9" s="18" t="s">
        <v>16</v>
      </c>
      <c r="B9" s="19">
        <f t="shared" ca="1" si="1"/>
        <v>44708</v>
      </c>
      <c r="C9" s="19" t="str">
        <f>_xlfn.XLOOKUP(SalesTable[[#This Row],[Customer Name]],customerTable[Customer Name],customerTable[Customer ID],0,0)</f>
        <v>C0008</v>
      </c>
      <c r="D9" s="18" t="s">
        <v>1016</v>
      </c>
      <c r="E9" s="18" t="s">
        <v>1999</v>
      </c>
      <c r="F9" s="18" t="s">
        <v>2032</v>
      </c>
      <c r="G9" s="18" t="s">
        <v>2008</v>
      </c>
      <c r="H9" s="18" t="str">
        <f>_xlfn.XLOOKUP(SalesTable[[#This Row],[Product]],ProductTable[Product],ProductTable[Product ID],0,0)</f>
        <v>P007</v>
      </c>
      <c r="I9" s="18" t="s">
        <v>2016</v>
      </c>
      <c r="J9" s="18" t="str" cm="1">
        <f t="array" aca="1" ref="J9" ca="1">INDEX({"Credit Card","Cash","UPI"},RANDBETWEEN(1,3))</f>
        <v>UPI</v>
      </c>
      <c r="K9" s="18">
        <f t="shared" ca="1" si="2"/>
        <v>100</v>
      </c>
      <c r="L9" s="18">
        <v>366.22</v>
      </c>
      <c r="M9" s="18">
        <f ca="1">SalesTable[[#This Row],[Quantity]]*SalesTable[[#This Row],[Unit Price]]</f>
        <v>36622</v>
      </c>
      <c r="N9" s="18" t="str">
        <f t="shared" ca="1" si="0"/>
        <v>20%</v>
      </c>
      <c r="O9" s="18">
        <f ca="1">SalesTable[[#This Row],[Total Sale]]*SalesTable[[#This Row],[Profit Margin]]</f>
        <v>7324.4000000000005</v>
      </c>
    </row>
    <row r="10" spans="1:15" x14ac:dyDescent="0.3">
      <c r="A10" s="18" t="s">
        <v>17</v>
      </c>
      <c r="B10" s="19">
        <f t="shared" ca="1" si="1"/>
        <v>45295</v>
      </c>
      <c r="C10" s="19" t="str">
        <f>_xlfn.XLOOKUP(SalesTable[[#This Row],[Customer Name]],customerTable[Customer Name],customerTable[Customer ID],0,0)</f>
        <v>C0009</v>
      </c>
      <c r="D10" s="18" t="s">
        <v>1017</v>
      </c>
      <c r="E10" s="18" t="s">
        <v>2001</v>
      </c>
      <c r="F10" s="18" t="s">
        <v>2033</v>
      </c>
      <c r="G10" s="18" t="s">
        <v>2007</v>
      </c>
      <c r="H10" s="18" t="str">
        <f>_xlfn.XLOOKUP(SalesTable[[#This Row],[Product]],ProductTable[Product],ProductTable[Product ID],0,0)</f>
        <v>P006</v>
      </c>
      <c r="I10" s="18" t="s">
        <v>2016</v>
      </c>
      <c r="J10" s="18" t="str" cm="1">
        <f t="array" aca="1" ref="J10" ca="1">INDEX({"Credit Card","Cash","UPI"},RANDBETWEEN(1,3))</f>
        <v>UPI</v>
      </c>
      <c r="K10" s="18">
        <f t="shared" ca="1" si="2"/>
        <v>66</v>
      </c>
      <c r="L10" s="18">
        <v>150.12</v>
      </c>
      <c r="M10" s="18">
        <f ca="1">SalesTable[[#This Row],[Quantity]]*SalesTable[[#This Row],[Unit Price]]</f>
        <v>9907.92</v>
      </c>
      <c r="N10" s="18" t="str">
        <f t="shared" ca="1" si="0"/>
        <v>16%</v>
      </c>
      <c r="O10" s="18">
        <f ca="1">SalesTable[[#This Row],[Total Sale]]*SalesTable[[#This Row],[Profit Margin]]</f>
        <v>1585.2672</v>
      </c>
    </row>
    <row r="11" spans="1:15" x14ac:dyDescent="0.3">
      <c r="A11" s="18" t="s">
        <v>18</v>
      </c>
      <c r="B11" s="19">
        <f t="shared" ca="1" si="1"/>
        <v>44562</v>
      </c>
      <c r="C11" s="19" t="str">
        <f>_xlfn.XLOOKUP(SalesTable[[#This Row],[Customer Name]],customerTable[Customer Name],customerTable[Customer ID],0,0)</f>
        <v>C0010</v>
      </c>
      <c r="D11" s="18" t="s">
        <v>1018</v>
      </c>
      <c r="E11" s="18" t="s">
        <v>1998</v>
      </c>
      <c r="F11" s="18" t="s">
        <v>2034</v>
      </c>
      <c r="G11" s="18" t="s">
        <v>2009</v>
      </c>
      <c r="H11" s="18" t="str">
        <f>_xlfn.XLOOKUP(SalesTable[[#This Row],[Product]],ProductTable[Product],ProductTable[Product ID],0,0)</f>
        <v>P008</v>
      </c>
      <c r="I11" s="18" t="s">
        <v>2014</v>
      </c>
      <c r="J11" s="18" t="str" cm="1">
        <f t="array" aca="1" ref="J11" ca="1">INDEX({"Credit Card","Cash","UPI"},RANDBETWEEN(1,3))</f>
        <v>Credit Card</v>
      </c>
      <c r="K11" s="18">
        <f t="shared" ca="1" si="2"/>
        <v>34</v>
      </c>
      <c r="L11" s="18">
        <v>27.68</v>
      </c>
      <c r="M11" s="18">
        <f ca="1">SalesTable[[#This Row],[Quantity]]*SalesTable[[#This Row],[Unit Price]]</f>
        <v>941.12</v>
      </c>
      <c r="N11" s="18" t="str">
        <f t="shared" ca="1" si="0"/>
        <v>15%</v>
      </c>
      <c r="O11" s="18">
        <f ca="1">SalesTable[[#This Row],[Total Sale]]*SalesTable[[#This Row],[Profit Margin]]</f>
        <v>141.16800000000001</v>
      </c>
    </row>
    <row r="12" spans="1:15" x14ac:dyDescent="0.3">
      <c r="A12" s="18" t="s">
        <v>19</v>
      </c>
      <c r="B12" s="19">
        <f t="shared" ca="1" si="1"/>
        <v>45679</v>
      </c>
      <c r="C12" s="19" t="str">
        <f>_xlfn.XLOOKUP(SalesTable[[#This Row],[Customer Name]],customerTable[Customer Name],customerTable[Customer ID],0,0)</f>
        <v>C0011</v>
      </c>
      <c r="D12" s="18" t="s">
        <v>1019</v>
      </c>
      <c r="E12" s="18" t="s">
        <v>2000</v>
      </c>
      <c r="F12" s="18" t="s">
        <v>2035</v>
      </c>
      <c r="G12" s="18" t="s">
        <v>2007</v>
      </c>
      <c r="H12" s="18" t="str">
        <f>_xlfn.XLOOKUP(SalesTable[[#This Row],[Product]],ProductTable[Product],ProductTable[Product ID],0,0)</f>
        <v>P006</v>
      </c>
      <c r="I12" s="18" t="s">
        <v>2016</v>
      </c>
      <c r="J12" s="18" t="str" cm="1">
        <f t="array" aca="1" ref="J12" ca="1">INDEX({"Credit Card","Cash","UPI"},RANDBETWEEN(1,3))</f>
        <v>Credit Card</v>
      </c>
      <c r="K12" s="18">
        <f t="shared" ca="1" si="2"/>
        <v>67</v>
      </c>
      <c r="L12" s="18">
        <v>433.91</v>
      </c>
      <c r="M12" s="18">
        <f ca="1">SalesTable[[#This Row],[Quantity]]*SalesTable[[#This Row],[Unit Price]]</f>
        <v>29071.97</v>
      </c>
      <c r="N12" s="18" t="str">
        <f t="shared" ca="1" si="0"/>
        <v>15%</v>
      </c>
      <c r="O12" s="18">
        <f ca="1">SalesTable[[#This Row],[Total Sale]]*SalesTable[[#This Row],[Profit Margin]]</f>
        <v>4360.7955000000002</v>
      </c>
    </row>
    <row r="13" spans="1:15" x14ac:dyDescent="0.3">
      <c r="A13" s="18" t="s">
        <v>20</v>
      </c>
      <c r="B13" s="19">
        <f t="shared" ca="1" si="1"/>
        <v>45474</v>
      </c>
      <c r="C13" s="19" t="str">
        <f>_xlfn.XLOOKUP(SalesTable[[#This Row],[Customer Name]],customerTable[Customer Name],customerTable[Customer ID],0,0)</f>
        <v>C0012</v>
      </c>
      <c r="D13" s="18" t="s">
        <v>1020</v>
      </c>
      <c r="E13" s="18" t="s">
        <v>2001</v>
      </c>
      <c r="F13" s="18" t="s">
        <v>2036</v>
      </c>
      <c r="G13" s="18" t="s">
        <v>2010</v>
      </c>
      <c r="H13" s="18" t="str">
        <f>_xlfn.XLOOKUP(SalesTable[[#This Row],[Product]],ProductTable[Product],ProductTable[Product ID],0,0)</f>
        <v>P009</v>
      </c>
      <c r="I13" s="18" t="s">
        <v>2016</v>
      </c>
      <c r="J13" s="18" t="str" cm="1">
        <f t="array" aca="1" ref="J13" ca="1">INDEX({"Credit Card","Cash","UPI"},RANDBETWEEN(1,3))</f>
        <v>Credit Card</v>
      </c>
      <c r="K13" s="18">
        <f t="shared" ca="1" si="2"/>
        <v>37</v>
      </c>
      <c r="L13" s="18">
        <v>85.51</v>
      </c>
      <c r="M13" s="18">
        <f ca="1">SalesTable[[#This Row],[Quantity]]*SalesTable[[#This Row],[Unit Price]]</f>
        <v>3163.8700000000003</v>
      </c>
      <c r="N13" s="18" t="str">
        <f t="shared" ca="1" si="0"/>
        <v>23%</v>
      </c>
      <c r="O13" s="18">
        <f ca="1">SalesTable[[#This Row],[Total Sale]]*SalesTable[[#This Row],[Profit Margin]]</f>
        <v>727.69010000000014</v>
      </c>
    </row>
    <row r="14" spans="1:15" x14ac:dyDescent="0.3">
      <c r="A14" s="18" t="s">
        <v>21</v>
      </c>
      <c r="B14" s="19">
        <f t="shared" ca="1" si="1"/>
        <v>45728</v>
      </c>
      <c r="C14" s="19" t="str">
        <f>_xlfn.XLOOKUP(SalesTable[[#This Row],[Customer Name]],customerTable[Customer Name],customerTable[Customer ID],0,0)</f>
        <v>C0013</v>
      </c>
      <c r="D14" s="18" t="s">
        <v>1021</v>
      </c>
      <c r="E14" s="18" t="s">
        <v>1998</v>
      </c>
      <c r="F14" s="18" t="s">
        <v>2037</v>
      </c>
      <c r="G14" s="18" t="s">
        <v>2011</v>
      </c>
      <c r="H14" s="18" t="str">
        <f>_xlfn.XLOOKUP(SalesTable[[#This Row],[Product]],ProductTable[Product],ProductTable[Product ID],0,0)</f>
        <v>P010</v>
      </c>
      <c r="I14" s="18" t="s">
        <v>2015</v>
      </c>
      <c r="J14" s="18" t="str" cm="1">
        <f t="array" aca="1" ref="J14" ca="1">INDEX({"Credit Card","Cash","UPI"},RANDBETWEEN(1,3))</f>
        <v>Credit Card</v>
      </c>
      <c r="K14" s="18">
        <f t="shared" ca="1" si="2"/>
        <v>62</v>
      </c>
      <c r="L14" s="18">
        <v>306.52</v>
      </c>
      <c r="M14" s="18">
        <f ca="1">SalesTable[[#This Row],[Quantity]]*SalesTable[[#This Row],[Unit Price]]</f>
        <v>19004.239999999998</v>
      </c>
      <c r="N14" s="18" t="str">
        <f t="shared" ca="1" si="0"/>
        <v>23%</v>
      </c>
      <c r="O14" s="18">
        <f ca="1">SalesTable[[#This Row],[Total Sale]]*SalesTable[[#This Row],[Profit Margin]]</f>
        <v>4370.9751999999999</v>
      </c>
    </row>
    <row r="15" spans="1:15" x14ac:dyDescent="0.3">
      <c r="A15" s="18" t="s">
        <v>22</v>
      </c>
      <c r="B15" s="19">
        <f t="shared" ca="1" si="1"/>
        <v>44999</v>
      </c>
      <c r="C15" s="19" t="str">
        <f>_xlfn.XLOOKUP(SalesTable[[#This Row],[Customer Name]],customerTable[Customer Name],customerTable[Customer ID],0,0)</f>
        <v>C0014</v>
      </c>
      <c r="D15" s="18" t="s">
        <v>1022</v>
      </c>
      <c r="E15" s="18" t="s">
        <v>2001</v>
      </c>
      <c r="F15" s="18" t="s">
        <v>2038</v>
      </c>
      <c r="G15" s="18" t="s">
        <v>2009</v>
      </c>
      <c r="H15" s="18" t="str">
        <f>_xlfn.XLOOKUP(SalesTable[[#This Row],[Product]],ProductTable[Product],ProductTable[Product ID],0,0)</f>
        <v>P008</v>
      </c>
      <c r="I15" s="18" t="s">
        <v>2014</v>
      </c>
      <c r="J15" s="18" t="str" cm="1">
        <f t="array" aca="1" ref="J15" ca="1">INDEX({"Credit Card","Cash","UPI"},RANDBETWEEN(1,3))</f>
        <v>Cash</v>
      </c>
      <c r="K15" s="18">
        <f t="shared" ca="1" si="2"/>
        <v>53</v>
      </c>
      <c r="L15" s="18">
        <v>233.82</v>
      </c>
      <c r="M15" s="18">
        <f ca="1">SalesTable[[#This Row],[Quantity]]*SalesTable[[#This Row],[Unit Price]]</f>
        <v>12392.46</v>
      </c>
      <c r="N15" s="18" t="str">
        <f t="shared" ca="1" si="0"/>
        <v>19%</v>
      </c>
      <c r="O15" s="18">
        <f ca="1">SalesTable[[#This Row],[Total Sale]]*SalesTable[[#This Row],[Profit Margin]]</f>
        <v>2354.5673999999999</v>
      </c>
    </row>
    <row r="16" spans="1:15" x14ac:dyDescent="0.3">
      <c r="A16" s="18" t="s">
        <v>23</v>
      </c>
      <c r="B16" s="19">
        <f t="shared" ca="1" si="1"/>
        <v>44609</v>
      </c>
      <c r="C16" s="19" t="str">
        <f>_xlfn.XLOOKUP(SalesTable[[#This Row],[Customer Name]],customerTable[Customer Name],customerTable[Customer ID],0,0)</f>
        <v>C0015</v>
      </c>
      <c r="D16" s="18" t="s">
        <v>1023</v>
      </c>
      <c r="E16" s="18" t="s">
        <v>1999</v>
      </c>
      <c r="F16" s="18" t="s">
        <v>2039</v>
      </c>
      <c r="G16" s="18" t="s">
        <v>2009</v>
      </c>
      <c r="H16" s="18" t="str">
        <f>_xlfn.XLOOKUP(SalesTable[[#This Row],[Product]],ProductTable[Product],ProductTable[Product ID],0,0)</f>
        <v>P008</v>
      </c>
      <c r="I16" s="18" t="s">
        <v>2014</v>
      </c>
      <c r="J16" s="18" t="str" cm="1">
        <f t="array" aca="1" ref="J16" ca="1">INDEX({"Credit Card","Cash","UPI"},RANDBETWEEN(1,3))</f>
        <v>UPI</v>
      </c>
      <c r="K16" s="18">
        <f t="shared" ca="1" si="2"/>
        <v>50</v>
      </c>
      <c r="L16" s="18">
        <v>422.21</v>
      </c>
      <c r="M16" s="18">
        <f ca="1">SalesTable[[#This Row],[Quantity]]*SalesTable[[#This Row],[Unit Price]]</f>
        <v>21110.5</v>
      </c>
      <c r="N16" s="18" t="str">
        <f t="shared" ca="1" si="0"/>
        <v>16%</v>
      </c>
      <c r="O16" s="18">
        <f ca="1">SalesTable[[#This Row],[Total Sale]]*SalesTable[[#This Row],[Profit Margin]]</f>
        <v>3377.6800000000003</v>
      </c>
    </row>
    <row r="17" spans="1:15" x14ac:dyDescent="0.3">
      <c r="A17" s="18" t="s">
        <v>24</v>
      </c>
      <c r="B17" s="19">
        <f t="shared" ca="1" si="1"/>
        <v>44623</v>
      </c>
      <c r="C17" s="19" t="str">
        <f>_xlfn.XLOOKUP(SalesTable[[#This Row],[Customer Name]],customerTable[Customer Name],customerTable[Customer ID],0,0)</f>
        <v>C0016</v>
      </c>
      <c r="D17" s="18" t="s">
        <v>1024</v>
      </c>
      <c r="E17" s="18" t="s">
        <v>1999</v>
      </c>
      <c r="F17" s="18" t="s">
        <v>2040</v>
      </c>
      <c r="G17" s="18" t="s">
        <v>2005</v>
      </c>
      <c r="H17" s="18" t="str">
        <f>_xlfn.XLOOKUP(SalesTable[[#This Row],[Product]],ProductTable[Product],ProductTable[Product ID],0,0)</f>
        <v>P004</v>
      </c>
      <c r="I17" s="18" t="s">
        <v>2015</v>
      </c>
      <c r="J17" s="18" t="str" cm="1">
        <f t="array" aca="1" ref="J17" ca="1">INDEX({"Credit Card","Cash","UPI"},RANDBETWEEN(1,3))</f>
        <v>Credit Card</v>
      </c>
      <c r="K17" s="18">
        <f t="shared" ca="1" si="2"/>
        <v>99</v>
      </c>
      <c r="L17" s="18">
        <v>203.58</v>
      </c>
      <c r="M17" s="18">
        <f ca="1">SalesTable[[#This Row],[Quantity]]*SalesTable[[#This Row],[Unit Price]]</f>
        <v>20154.420000000002</v>
      </c>
      <c r="N17" s="18" t="str">
        <f t="shared" ca="1" si="0"/>
        <v>20%</v>
      </c>
      <c r="O17" s="18">
        <f ca="1">SalesTable[[#This Row],[Total Sale]]*SalesTable[[#This Row],[Profit Margin]]</f>
        <v>4030.8840000000005</v>
      </c>
    </row>
    <row r="18" spans="1:15" x14ac:dyDescent="0.3">
      <c r="A18" s="18" t="s">
        <v>25</v>
      </c>
      <c r="B18" s="19">
        <f t="shared" ca="1" si="1"/>
        <v>45858</v>
      </c>
      <c r="C18" s="19" t="str">
        <f>_xlfn.XLOOKUP(SalesTable[[#This Row],[Customer Name]],customerTable[Customer Name],customerTable[Customer ID],0,0)</f>
        <v>C0017</v>
      </c>
      <c r="D18" s="18" t="s">
        <v>1025</v>
      </c>
      <c r="E18" s="18" t="s">
        <v>2000</v>
      </c>
      <c r="F18" s="18" t="s">
        <v>2041</v>
      </c>
      <c r="G18" s="18" t="s">
        <v>2011</v>
      </c>
      <c r="H18" s="18" t="str">
        <f>_xlfn.XLOOKUP(SalesTable[[#This Row],[Product]],ProductTable[Product],ProductTable[Product ID],0,0)</f>
        <v>P010</v>
      </c>
      <c r="I18" s="18" t="s">
        <v>2015</v>
      </c>
      <c r="J18" s="18" t="str" cm="1">
        <f t="array" aca="1" ref="J18" ca="1">INDEX({"Credit Card","Cash","UPI"},RANDBETWEEN(1,3))</f>
        <v>Credit Card</v>
      </c>
      <c r="K18" s="18">
        <f t="shared" ca="1" si="2"/>
        <v>54</v>
      </c>
      <c r="L18" s="18">
        <v>329.44</v>
      </c>
      <c r="M18" s="18">
        <f ca="1">SalesTable[[#This Row],[Quantity]]*SalesTable[[#This Row],[Unit Price]]</f>
        <v>17789.759999999998</v>
      </c>
      <c r="N18" s="18" t="str">
        <f t="shared" ca="1" si="0"/>
        <v>23%</v>
      </c>
      <c r="O18" s="18">
        <f ca="1">SalesTable[[#This Row],[Total Sale]]*SalesTable[[#This Row],[Profit Margin]]</f>
        <v>4091.6448</v>
      </c>
    </row>
    <row r="19" spans="1:15" x14ac:dyDescent="0.3">
      <c r="A19" s="18" t="s">
        <v>26</v>
      </c>
      <c r="B19" s="19">
        <f t="shared" ca="1" si="1"/>
        <v>44789</v>
      </c>
      <c r="C19" s="19" t="str">
        <f>_xlfn.XLOOKUP(SalesTable[[#This Row],[Customer Name]],customerTable[Customer Name],customerTable[Customer ID],0,0)</f>
        <v>C0018</v>
      </c>
      <c r="D19" s="18" t="s">
        <v>1026</v>
      </c>
      <c r="E19" s="18" t="s">
        <v>1998</v>
      </c>
      <c r="F19" s="18" t="s">
        <v>2042</v>
      </c>
      <c r="G19" s="18" t="s">
        <v>2004</v>
      </c>
      <c r="H19" s="18" t="str">
        <f>_xlfn.XLOOKUP(SalesTable[[#This Row],[Product]],ProductTable[Product],ProductTable[Product ID],0,0)</f>
        <v>P003</v>
      </c>
      <c r="I19" s="18" t="s">
        <v>2014</v>
      </c>
      <c r="J19" s="18" t="str" cm="1">
        <f t="array" aca="1" ref="J19" ca="1">INDEX({"Credit Card","Cash","UPI"},RANDBETWEEN(1,3))</f>
        <v>UPI</v>
      </c>
      <c r="K19" s="18">
        <f t="shared" ca="1" si="2"/>
        <v>36</v>
      </c>
      <c r="L19" s="18">
        <v>136.12</v>
      </c>
      <c r="M19" s="18">
        <f ca="1">SalesTable[[#This Row],[Quantity]]*SalesTable[[#This Row],[Unit Price]]</f>
        <v>4900.32</v>
      </c>
      <c r="N19" s="18" t="str">
        <f t="shared" ca="1" si="0"/>
        <v>23%</v>
      </c>
      <c r="O19" s="18">
        <f ca="1">SalesTable[[#This Row],[Total Sale]]*SalesTable[[#This Row],[Profit Margin]]</f>
        <v>1127.0735999999999</v>
      </c>
    </row>
    <row r="20" spans="1:15" x14ac:dyDescent="0.3">
      <c r="A20" s="18" t="s">
        <v>27</v>
      </c>
      <c r="B20" s="19">
        <f t="shared" ca="1" si="1"/>
        <v>45559</v>
      </c>
      <c r="C20" s="19" t="str">
        <f>_xlfn.XLOOKUP(SalesTable[[#This Row],[Customer Name]],customerTable[Customer Name],customerTable[Customer ID],0,0)</f>
        <v>C0019</v>
      </c>
      <c r="D20" s="18" t="s">
        <v>1027</v>
      </c>
      <c r="E20" s="18" t="s">
        <v>2000</v>
      </c>
      <c r="F20" s="18" t="s">
        <v>2043</v>
      </c>
      <c r="G20" s="18" t="s">
        <v>2012</v>
      </c>
      <c r="H20" s="18" t="str">
        <f>_xlfn.XLOOKUP(SalesTable[[#This Row],[Product]],ProductTable[Product],ProductTable[Product ID],0,0)</f>
        <v>P011</v>
      </c>
      <c r="I20" s="18" t="s">
        <v>2014</v>
      </c>
      <c r="J20" s="18" t="str" cm="1">
        <f t="array" aca="1" ref="J20" ca="1">INDEX({"Credit Card","Cash","UPI"},RANDBETWEEN(1,3))</f>
        <v>UPI</v>
      </c>
      <c r="K20" s="18">
        <f t="shared" ca="1" si="2"/>
        <v>53</v>
      </c>
      <c r="L20" s="18">
        <v>217.07</v>
      </c>
      <c r="M20" s="18">
        <f ca="1">SalesTable[[#This Row],[Quantity]]*SalesTable[[#This Row],[Unit Price]]</f>
        <v>11504.71</v>
      </c>
      <c r="N20" s="18" t="str">
        <f t="shared" ca="1" si="0"/>
        <v>23%</v>
      </c>
      <c r="O20" s="18">
        <f ca="1">SalesTable[[#This Row],[Total Sale]]*SalesTable[[#This Row],[Profit Margin]]</f>
        <v>2646.0832999999998</v>
      </c>
    </row>
    <row r="21" spans="1:15" x14ac:dyDescent="0.3">
      <c r="A21" s="18" t="s">
        <v>28</v>
      </c>
      <c r="B21" s="19">
        <f t="shared" ca="1" si="1"/>
        <v>45036</v>
      </c>
      <c r="C21" s="19" t="str">
        <f>_xlfn.XLOOKUP(SalesTable[[#This Row],[Customer Name]],customerTable[Customer Name],customerTable[Customer ID],0,0)</f>
        <v>C0020</v>
      </c>
      <c r="D21" s="18" t="s">
        <v>1028</v>
      </c>
      <c r="E21" s="18" t="s">
        <v>1999</v>
      </c>
      <c r="F21" s="18" t="s">
        <v>2032</v>
      </c>
      <c r="G21" s="18" t="s">
        <v>2013</v>
      </c>
      <c r="H21" s="18" t="str">
        <f>_xlfn.XLOOKUP(SalesTable[[#This Row],[Product]],ProductTable[Product],ProductTable[Product ID],0,0)</f>
        <v>P012</v>
      </c>
      <c r="I21" s="18" t="s">
        <v>2016</v>
      </c>
      <c r="J21" s="18" t="str" cm="1">
        <f t="array" aca="1" ref="J21" ca="1">INDEX({"Credit Card","Cash","UPI"},RANDBETWEEN(1,3))</f>
        <v>Cash</v>
      </c>
      <c r="K21" s="18">
        <f t="shared" ca="1" si="2"/>
        <v>38</v>
      </c>
      <c r="L21" s="18">
        <v>257.22000000000003</v>
      </c>
      <c r="M21" s="18">
        <f ca="1">SalesTable[[#This Row],[Quantity]]*SalesTable[[#This Row],[Unit Price]]</f>
        <v>9774.36</v>
      </c>
      <c r="N21" s="18" t="str">
        <f t="shared" ca="1" si="0"/>
        <v>15%</v>
      </c>
      <c r="O21" s="18">
        <f ca="1">SalesTable[[#This Row],[Total Sale]]*SalesTable[[#This Row],[Profit Margin]]</f>
        <v>1466.154</v>
      </c>
    </row>
    <row r="22" spans="1:15" x14ac:dyDescent="0.3">
      <c r="A22" s="18" t="s">
        <v>29</v>
      </c>
      <c r="B22" s="19">
        <f t="shared" ca="1" si="1"/>
        <v>45925</v>
      </c>
      <c r="C22" s="19" t="str">
        <f>_xlfn.XLOOKUP(SalesTable[[#This Row],[Customer Name]],customerTable[Customer Name],customerTable[Customer ID],0,0)</f>
        <v>C0021</v>
      </c>
      <c r="D22" s="18" t="s">
        <v>1029</v>
      </c>
      <c r="E22" s="18" t="s">
        <v>2000</v>
      </c>
      <c r="F22" s="18" t="s">
        <v>2044</v>
      </c>
      <c r="G22" s="18" t="s">
        <v>2005</v>
      </c>
      <c r="H22" s="18" t="str">
        <f>_xlfn.XLOOKUP(SalesTable[[#This Row],[Product]],ProductTable[Product],ProductTable[Product ID],0,0)</f>
        <v>P004</v>
      </c>
      <c r="I22" s="18" t="s">
        <v>2015</v>
      </c>
      <c r="J22" s="18" t="str" cm="1">
        <f t="array" aca="1" ref="J22" ca="1">INDEX({"Credit Card","Cash","UPI"},RANDBETWEEN(1,3))</f>
        <v>Credit Card</v>
      </c>
      <c r="K22" s="18">
        <f t="shared" ca="1" si="2"/>
        <v>84</v>
      </c>
      <c r="L22" s="18">
        <v>315.58999999999997</v>
      </c>
      <c r="M22" s="18">
        <f ca="1">SalesTable[[#This Row],[Quantity]]*SalesTable[[#This Row],[Unit Price]]</f>
        <v>26509.559999999998</v>
      </c>
      <c r="N22" s="18" t="str">
        <f t="shared" ca="1" si="0"/>
        <v>22%</v>
      </c>
      <c r="O22" s="18">
        <f ca="1">SalesTable[[#This Row],[Total Sale]]*SalesTable[[#This Row],[Profit Margin]]</f>
        <v>5832.1031999999996</v>
      </c>
    </row>
    <row r="23" spans="1:15" x14ac:dyDescent="0.3">
      <c r="A23" s="18" t="s">
        <v>30</v>
      </c>
      <c r="B23" s="19">
        <f t="shared" ca="1" si="1"/>
        <v>45489</v>
      </c>
      <c r="C23" s="19" t="str">
        <f>_xlfn.XLOOKUP(SalesTable[[#This Row],[Customer Name]],customerTable[Customer Name],customerTable[Customer ID],0,0)</f>
        <v>C0022</v>
      </c>
      <c r="D23" s="18" t="s">
        <v>1030</v>
      </c>
      <c r="E23" s="18" t="s">
        <v>2000</v>
      </c>
      <c r="F23" s="18" t="s">
        <v>2045</v>
      </c>
      <c r="G23" s="18" t="s">
        <v>2002</v>
      </c>
      <c r="H23" s="18" t="str">
        <f>_xlfn.XLOOKUP(SalesTable[[#This Row],[Product]],ProductTable[Product],ProductTable[Product ID],0,0)</f>
        <v>P001</v>
      </c>
      <c r="I23" s="18" t="s">
        <v>2014</v>
      </c>
      <c r="J23" s="18" t="str" cm="1">
        <f t="array" aca="1" ref="J23" ca="1">INDEX({"Credit Card","Cash","UPI"},RANDBETWEEN(1,3))</f>
        <v>Credit Card</v>
      </c>
      <c r="K23" s="18">
        <f t="shared" ca="1" si="2"/>
        <v>62</v>
      </c>
      <c r="L23" s="18">
        <v>193.9</v>
      </c>
      <c r="M23" s="18">
        <f ca="1">SalesTable[[#This Row],[Quantity]]*SalesTable[[#This Row],[Unit Price]]</f>
        <v>12021.800000000001</v>
      </c>
      <c r="N23" s="18" t="str">
        <f t="shared" ca="1" si="0"/>
        <v>16%</v>
      </c>
      <c r="O23" s="18">
        <f ca="1">SalesTable[[#This Row],[Total Sale]]*SalesTable[[#This Row],[Profit Margin]]</f>
        <v>1923.4880000000003</v>
      </c>
    </row>
    <row r="24" spans="1:15" x14ac:dyDescent="0.3">
      <c r="A24" s="18" t="s">
        <v>31</v>
      </c>
      <c r="B24" s="19">
        <f t="shared" ca="1" si="1"/>
        <v>44683</v>
      </c>
      <c r="C24" s="19" t="str">
        <f>_xlfn.XLOOKUP(SalesTable[[#This Row],[Customer Name]],customerTable[Customer Name],customerTable[Customer ID],0,0)</f>
        <v>C0023</v>
      </c>
      <c r="D24" s="18" t="s">
        <v>1031</v>
      </c>
      <c r="E24" s="18" t="s">
        <v>1999</v>
      </c>
      <c r="F24" s="18" t="s">
        <v>2046</v>
      </c>
      <c r="G24" s="18" t="s">
        <v>2012</v>
      </c>
      <c r="H24" s="18" t="str">
        <f>_xlfn.XLOOKUP(SalesTable[[#This Row],[Product]],ProductTable[Product],ProductTable[Product ID],0,0)</f>
        <v>P011</v>
      </c>
      <c r="I24" s="18" t="s">
        <v>2014</v>
      </c>
      <c r="J24" s="18" t="str" cm="1">
        <f t="array" aca="1" ref="J24" ca="1">INDEX({"Credit Card","Cash","UPI"},RANDBETWEEN(1,3))</f>
        <v>UPI</v>
      </c>
      <c r="K24" s="18">
        <f t="shared" ca="1" si="2"/>
        <v>86</v>
      </c>
      <c r="L24" s="18">
        <v>431.09</v>
      </c>
      <c r="M24" s="18">
        <f ca="1">SalesTable[[#This Row],[Quantity]]*SalesTable[[#This Row],[Unit Price]]</f>
        <v>37073.74</v>
      </c>
      <c r="N24" s="18" t="str">
        <f t="shared" ca="1" si="0"/>
        <v>15%</v>
      </c>
      <c r="O24" s="18">
        <f ca="1">SalesTable[[#This Row],[Total Sale]]*SalesTable[[#This Row],[Profit Margin]]</f>
        <v>5561.0609999999997</v>
      </c>
    </row>
    <row r="25" spans="1:15" x14ac:dyDescent="0.3">
      <c r="A25" s="18" t="s">
        <v>32</v>
      </c>
      <c r="B25" s="19">
        <f t="shared" ca="1" si="1"/>
        <v>45964</v>
      </c>
      <c r="C25" s="19" t="str">
        <f>_xlfn.XLOOKUP(SalesTable[[#This Row],[Customer Name]],customerTable[Customer Name],customerTable[Customer ID],0,0)</f>
        <v>C0024</v>
      </c>
      <c r="D25" s="18" t="s">
        <v>1032</v>
      </c>
      <c r="E25" s="18" t="s">
        <v>2001</v>
      </c>
      <c r="F25" s="18" t="s">
        <v>2047</v>
      </c>
      <c r="G25" s="18" t="s">
        <v>2002</v>
      </c>
      <c r="H25" s="18" t="str">
        <f>_xlfn.XLOOKUP(SalesTable[[#This Row],[Product]],ProductTable[Product],ProductTable[Product ID],0,0)</f>
        <v>P001</v>
      </c>
      <c r="I25" s="18" t="s">
        <v>2014</v>
      </c>
      <c r="J25" s="18" t="str" cm="1">
        <f t="array" aca="1" ref="J25" ca="1">INDEX({"Credit Card","Cash","UPI"},RANDBETWEEN(1,3))</f>
        <v>Cash</v>
      </c>
      <c r="K25" s="18">
        <f t="shared" ca="1" si="2"/>
        <v>52</v>
      </c>
      <c r="L25" s="18">
        <v>376.68</v>
      </c>
      <c r="M25" s="18">
        <f ca="1">SalesTable[[#This Row],[Quantity]]*SalesTable[[#This Row],[Unit Price]]</f>
        <v>19587.36</v>
      </c>
      <c r="N25" s="18" t="str">
        <f t="shared" ca="1" si="0"/>
        <v>17%</v>
      </c>
      <c r="O25" s="18">
        <f ca="1">SalesTable[[#This Row],[Total Sale]]*SalesTable[[#This Row],[Profit Margin]]</f>
        <v>3329.8512000000005</v>
      </c>
    </row>
    <row r="26" spans="1:15" x14ac:dyDescent="0.3">
      <c r="A26" s="18" t="s">
        <v>33</v>
      </c>
      <c r="B26" s="19">
        <f t="shared" ca="1" si="1"/>
        <v>44854</v>
      </c>
      <c r="C26" s="19" t="str">
        <f>_xlfn.XLOOKUP(SalesTable[[#This Row],[Customer Name]],customerTable[Customer Name],customerTable[Customer ID],0,0)</f>
        <v>C0025</v>
      </c>
      <c r="D26" s="18" t="s">
        <v>1033</v>
      </c>
      <c r="E26" s="18" t="s">
        <v>1999</v>
      </c>
      <c r="F26" s="18" t="s">
        <v>2048</v>
      </c>
      <c r="G26" s="18" t="s">
        <v>2011</v>
      </c>
      <c r="H26" s="18" t="str">
        <f>_xlfn.XLOOKUP(SalesTable[[#This Row],[Product]],ProductTable[Product],ProductTable[Product ID],0,0)</f>
        <v>P010</v>
      </c>
      <c r="I26" s="18" t="s">
        <v>2015</v>
      </c>
      <c r="J26" s="18" t="str" cm="1">
        <f t="array" aca="1" ref="J26" ca="1">INDEX({"Credit Card","Cash","UPI"},RANDBETWEEN(1,3))</f>
        <v>Credit Card</v>
      </c>
      <c r="K26" s="18">
        <f t="shared" ca="1" si="2"/>
        <v>56</v>
      </c>
      <c r="L26" s="18">
        <v>83.29</v>
      </c>
      <c r="M26" s="18">
        <f ca="1">SalesTable[[#This Row],[Quantity]]*SalesTable[[#This Row],[Unit Price]]</f>
        <v>4664.2400000000007</v>
      </c>
      <c r="N26" s="18" t="str">
        <f t="shared" ca="1" si="0"/>
        <v>18%</v>
      </c>
      <c r="O26" s="18">
        <f ca="1">SalesTable[[#This Row],[Total Sale]]*SalesTable[[#This Row],[Profit Margin]]</f>
        <v>839.56320000000005</v>
      </c>
    </row>
    <row r="27" spans="1:15" x14ac:dyDescent="0.3">
      <c r="A27" s="18" t="s">
        <v>34</v>
      </c>
      <c r="B27" s="19">
        <f t="shared" ca="1" si="1"/>
        <v>45855</v>
      </c>
      <c r="C27" s="19" t="str">
        <f>_xlfn.XLOOKUP(SalesTable[[#This Row],[Customer Name]],customerTable[Customer Name],customerTable[Customer ID],0,0)</f>
        <v>C0026</v>
      </c>
      <c r="D27" s="18" t="s">
        <v>1034</v>
      </c>
      <c r="E27" s="18" t="s">
        <v>1999</v>
      </c>
      <c r="F27" s="18" t="s">
        <v>2049</v>
      </c>
      <c r="G27" s="18" t="s">
        <v>2012</v>
      </c>
      <c r="H27" s="18" t="str">
        <f>_xlfn.XLOOKUP(SalesTable[[#This Row],[Product]],ProductTable[Product],ProductTable[Product ID],0,0)</f>
        <v>P011</v>
      </c>
      <c r="I27" s="18" t="s">
        <v>2014</v>
      </c>
      <c r="J27" s="18" t="str" cm="1">
        <f t="array" aca="1" ref="J27" ca="1">INDEX({"Credit Card","Cash","UPI"},RANDBETWEEN(1,3))</f>
        <v>Credit Card</v>
      </c>
      <c r="K27" s="18">
        <f t="shared" ca="1" si="2"/>
        <v>48</v>
      </c>
      <c r="L27" s="18">
        <v>382.17</v>
      </c>
      <c r="M27" s="18">
        <f ca="1">SalesTable[[#This Row],[Quantity]]*SalesTable[[#This Row],[Unit Price]]</f>
        <v>18344.16</v>
      </c>
      <c r="N27" s="18" t="str">
        <f t="shared" ca="1" si="0"/>
        <v>24%</v>
      </c>
      <c r="O27" s="18">
        <f ca="1">SalesTable[[#This Row],[Total Sale]]*SalesTable[[#This Row],[Profit Margin]]</f>
        <v>4402.5983999999999</v>
      </c>
    </row>
    <row r="28" spans="1:15" x14ac:dyDescent="0.3">
      <c r="A28" s="18" t="s">
        <v>35</v>
      </c>
      <c r="B28" s="19">
        <f t="shared" ca="1" si="1"/>
        <v>45365</v>
      </c>
      <c r="C28" s="19" t="str">
        <f>_xlfn.XLOOKUP(SalesTable[[#This Row],[Customer Name]],customerTable[Customer Name],customerTable[Customer ID],0,0)</f>
        <v>C0027</v>
      </c>
      <c r="D28" s="18" t="s">
        <v>1035</v>
      </c>
      <c r="E28" s="18" t="s">
        <v>1998</v>
      </c>
      <c r="F28" s="18" t="s">
        <v>2050</v>
      </c>
      <c r="G28" s="18" t="s">
        <v>2012</v>
      </c>
      <c r="H28" s="18" t="str">
        <f>_xlfn.XLOOKUP(SalesTable[[#This Row],[Product]],ProductTable[Product],ProductTable[Product ID],0,0)</f>
        <v>P011</v>
      </c>
      <c r="I28" s="18" t="s">
        <v>2014</v>
      </c>
      <c r="J28" s="18" t="str" cm="1">
        <f t="array" aca="1" ref="J28" ca="1">INDEX({"Credit Card","Cash","UPI"},RANDBETWEEN(1,3))</f>
        <v>UPI</v>
      </c>
      <c r="K28" s="18">
        <f t="shared" ca="1" si="2"/>
        <v>56</v>
      </c>
      <c r="L28" s="18">
        <v>306.44</v>
      </c>
      <c r="M28" s="18">
        <f ca="1">SalesTable[[#This Row],[Quantity]]*SalesTable[[#This Row],[Unit Price]]</f>
        <v>17160.64</v>
      </c>
      <c r="N28" s="18" t="str">
        <f t="shared" ca="1" si="0"/>
        <v>16%</v>
      </c>
      <c r="O28" s="18">
        <f ca="1">SalesTable[[#This Row],[Total Sale]]*SalesTable[[#This Row],[Profit Margin]]</f>
        <v>2745.7024000000001</v>
      </c>
    </row>
    <row r="29" spans="1:15" x14ac:dyDescent="0.3">
      <c r="A29" s="18" t="s">
        <v>36</v>
      </c>
      <c r="B29" s="19">
        <f t="shared" ca="1" si="1"/>
        <v>44840</v>
      </c>
      <c r="C29" s="19" t="str">
        <f>_xlfn.XLOOKUP(SalesTable[[#This Row],[Customer Name]],customerTable[Customer Name],customerTable[Customer ID],0,0)</f>
        <v>C0028</v>
      </c>
      <c r="D29" s="18" t="s">
        <v>1036</v>
      </c>
      <c r="E29" s="18" t="s">
        <v>1999</v>
      </c>
      <c r="F29" s="18" t="s">
        <v>2051</v>
      </c>
      <c r="G29" s="18" t="s">
        <v>2013</v>
      </c>
      <c r="H29" s="18" t="str">
        <f>_xlfn.XLOOKUP(SalesTable[[#This Row],[Product]],ProductTable[Product],ProductTable[Product ID],0,0)</f>
        <v>P012</v>
      </c>
      <c r="I29" s="18" t="s">
        <v>2016</v>
      </c>
      <c r="J29" s="18" t="str" cm="1">
        <f t="array" aca="1" ref="J29" ca="1">INDEX({"Credit Card","Cash","UPI"},RANDBETWEEN(1,3))</f>
        <v>Cash</v>
      </c>
      <c r="K29" s="18">
        <f t="shared" ca="1" si="2"/>
        <v>75</v>
      </c>
      <c r="L29" s="18">
        <v>476.98</v>
      </c>
      <c r="M29" s="18">
        <f ca="1">SalesTable[[#This Row],[Quantity]]*SalesTable[[#This Row],[Unit Price]]</f>
        <v>35773.5</v>
      </c>
      <c r="N29" s="18" t="str">
        <f t="shared" ca="1" si="0"/>
        <v>16%</v>
      </c>
      <c r="O29" s="18">
        <f ca="1">SalesTable[[#This Row],[Total Sale]]*SalesTable[[#This Row],[Profit Margin]]</f>
        <v>5723.76</v>
      </c>
    </row>
    <row r="30" spans="1:15" x14ac:dyDescent="0.3">
      <c r="A30" s="18" t="s">
        <v>37</v>
      </c>
      <c r="B30" s="19">
        <f t="shared" ca="1" si="1"/>
        <v>45887</v>
      </c>
      <c r="C30" s="19" t="str">
        <f>_xlfn.XLOOKUP(SalesTable[[#This Row],[Customer Name]],customerTable[Customer Name],customerTable[Customer ID],0,0)</f>
        <v>C0029</v>
      </c>
      <c r="D30" s="18" t="s">
        <v>1037</v>
      </c>
      <c r="E30" s="18" t="s">
        <v>2001</v>
      </c>
      <c r="F30" s="18" t="s">
        <v>2052</v>
      </c>
      <c r="G30" s="18" t="s">
        <v>2012</v>
      </c>
      <c r="H30" s="18" t="str">
        <f>_xlfn.XLOOKUP(SalesTable[[#This Row],[Product]],ProductTable[Product],ProductTable[Product ID],0,0)</f>
        <v>P011</v>
      </c>
      <c r="I30" s="18" t="s">
        <v>2014</v>
      </c>
      <c r="J30" s="18" t="str" cm="1">
        <f t="array" aca="1" ref="J30" ca="1">INDEX({"Credit Card","Cash","UPI"},RANDBETWEEN(1,3))</f>
        <v>UPI</v>
      </c>
      <c r="K30" s="18">
        <f t="shared" ca="1" si="2"/>
        <v>99</v>
      </c>
      <c r="L30" s="18">
        <v>14.64</v>
      </c>
      <c r="M30" s="18">
        <f ca="1">SalesTable[[#This Row],[Quantity]]*SalesTable[[#This Row],[Unit Price]]</f>
        <v>1449.3600000000001</v>
      </c>
      <c r="N30" s="18" t="str">
        <f t="shared" ca="1" si="0"/>
        <v>15%</v>
      </c>
      <c r="O30" s="18">
        <f ca="1">SalesTable[[#This Row],[Total Sale]]*SalesTable[[#This Row],[Profit Margin]]</f>
        <v>217.40400000000002</v>
      </c>
    </row>
    <row r="31" spans="1:15" x14ac:dyDescent="0.3">
      <c r="A31" s="18" t="s">
        <v>38</v>
      </c>
      <c r="B31" s="19">
        <f t="shared" ca="1" si="1"/>
        <v>45436</v>
      </c>
      <c r="C31" s="19" t="str">
        <f>_xlfn.XLOOKUP(SalesTable[[#This Row],[Customer Name]],customerTable[Customer Name],customerTable[Customer ID],0,0)</f>
        <v>C0030</v>
      </c>
      <c r="D31" s="18" t="s">
        <v>1038</v>
      </c>
      <c r="E31" s="18" t="s">
        <v>1999</v>
      </c>
      <c r="F31" s="18" t="s">
        <v>2053</v>
      </c>
      <c r="G31" s="18" t="s">
        <v>2013</v>
      </c>
      <c r="H31" s="18" t="str">
        <f>_xlfn.XLOOKUP(SalesTable[[#This Row],[Product]],ProductTable[Product],ProductTable[Product ID],0,0)</f>
        <v>P012</v>
      </c>
      <c r="I31" s="18" t="s">
        <v>2016</v>
      </c>
      <c r="J31" s="18" t="str" cm="1">
        <f t="array" aca="1" ref="J31" ca="1">INDEX({"Credit Card","Cash","UPI"},RANDBETWEEN(1,3))</f>
        <v>Cash</v>
      </c>
      <c r="K31" s="18">
        <f t="shared" ca="1" si="2"/>
        <v>68</v>
      </c>
      <c r="L31" s="18">
        <v>124.23</v>
      </c>
      <c r="M31" s="18">
        <f ca="1">SalesTable[[#This Row],[Quantity]]*SalesTable[[#This Row],[Unit Price]]</f>
        <v>8447.64</v>
      </c>
      <c r="N31" s="18" t="str">
        <f t="shared" ca="1" si="0"/>
        <v>20%</v>
      </c>
      <c r="O31" s="18">
        <f ca="1">SalesTable[[#This Row],[Total Sale]]*SalesTable[[#This Row],[Profit Margin]]</f>
        <v>1689.528</v>
      </c>
    </row>
    <row r="32" spans="1:15" x14ac:dyDescent="0.3">
      <c r="A32" s="18" t="s">
        <v>39</v>
      </c>
      <c r="B32" s="19">
        <f t="shared" ca="1" si="1"/>
        <v>44630</v>
      </c>
      <c r="C32" s="19" t="str">
        <f>_xlfn.XLOOKUP(SalesTable[[#This Row],[Customer Name]],customerTable[Customer Name],customerTable[Customer ID],0,0)</f>
        <v>C0031</v>
      </c>
      <c r="D32" s="18" t="s">
        <v>1039</v>
      </c>
      <c r="E32" s="18" t="s">
        <v>1998</v>
      </c>
      <c r="F32" s="18" t="s">
        <v>2054</v>
      </c>
      <c r="G32" s="18" t="s">
        <v>2006</v>
      </c>
      <c r="H32" s="18" t="str">
        <f>_xlfn.XLOOKUP(SalesTable[[#This Row],[Product]],ProductTable[Product],ProductTable[Product ID],0,0)</f>
        <v>P005</v>
      </c>
      <c r="I32" s="18" t="s">
        <v>2015</v>
      </c>
      <c r="J32" s="18" t="str" cm="1">
        <f t="array" aca="1" ref="J32" ca="1">INDEX({"Credit Card","Cash","UPI"},RANDBETWEEN(1,3))</f>
        <v>UPI</v>
      </c>
      <c r="K32" s="18">
        <f t="shared" ca="1" si="2"/>
        <v>79</v>
      </c>
      <c r="L32" s="18">
        <v>489.1</v>
      </c>
      <c r="M32" s="18">
        <f ca="1">SalesTable[[#This Row],[Quantity]]*SalesTable[[#This Row],[Unit Price]]</f>
        <v>38638.9</v>
      </c>
      <c r="N32" s="18" t="str">
        <f t="shared" ca="1" si="0"/>
        <v>16%</v>
      </c>
      <c r="O32" s="18">
        <f ca="1">SalesTable[[#This Row],[Total Sale]]*SalesTable[[#This Row],[Profit Margin]]</f>
        <v>6182.2240000000002</v>
      </c>
    </row>
    <row r="33" spans="1:15" x14ac:dyDescent="0.3">
      <c r="A33" s="18" t="s">
        <v>40</v>
      </c>
      <c r="B33" s="19">
        <f t="shared" ca="1" si="1"/>
        <v>45157</v>
      </c>
      <c r="C33" s="19" t="str">
        <f>_xlfn.XLOOKUP(SalesTable[[#This Row],[Customer Name]],customerTable[Customer Name],customerTable[Customer ID],0,0)</f>
        <v>C0032</v>
      </c>
      <c r="D33" s="18" t="s">
        <v>1040</v>
      </c>
      <c r="E33" s="18" t="s">
        <v>2000</v>
      </c>
      <c r="F33" s="18" t="s">
        <v>2055</v>
      </c>
      <c r="G33" s="18" t="s">
        <v>2006</v>
      </c>
      <c r="H33" s="18" t="str">
        <f>_xlfn.XLOOKUP(SalesTable[[#This Row],[Product]],ProductTable[Product],ProductTable[Product ID],0,0)</f>
        <v>P005</v>
      </c>
      <c r="I33" s="18" t="s">
        <v>2015</v>
      </c>
      <c r="J33" s="18" t="str" cm="1">
        <f t="array" aca="1" ref="J33" ca="1">INDEX({"Credit Card","Cash","UPI"},RANDBETWEEN(1,3))</f>
        <v>Cash</v>
      </c>
      <c r="K33" s="18">
        <f t="shared" ca="1" si="2"/>
        <v>55</v>
      </c>
      <c r="L33" s="18">
        <v>86.74</v>
      </c>
      <c r="M33" s="18">
        <f ca="1">SalesTable[[#This Row],[Quantity]]*SalesTable[[#This Row],[Unit Price]]</f>
        <v>4770.7</v>
      </c>
      <c r="N33" s="18" t="str">
        <f t="shared" ca="1" si="0"/>
        <v>17%</v>
      </c>
      <c r="O33" s="18">
        <f ca="1">SalesTable[[#This Row],[Total Sale]]*SalesTable[[#This Row],[Profit Margin]]</f>
        <v>811.01900000000001</v>
      </c>
    </row>
    <row r="34" spans="1:15" x14ac:dyDescent="0.3">
      <c r="A34" s="18" t="s">
        <v>41</v>
      </c>
      <c r="B34" s="19">
        <f t="shared" ca="1" si="1"/>
        <v>44939</v>
      </c>
      <c r="C34" s="19" t="str">
        <f>_xlfn.XLOOKUP(SalesTable[[#This Row],[Customer Name]],customerTable[Customer Name],customerTable[Customer ID],0,0)</f>
        <v>C0033</v>
      </c>
      <c r="D34" s="18" t="s">
        <v>1041</v>
      </c>
      <c r="E34" s="18" t="s">
        <v>2001</v>
      </c>
      <c r="F34" s="18" t="s">
        <v>2056</v>
      </c>
      <c r="G34" s="18" t="s">
        <v>2003</v>
      </c>
      <c r="H34" s="18" t="str">
        <f>_xlfn.XLOOKUP(SalesTable[[#This Row],[Product]],ProductTable[Product],ProductTable[Product ID],0,0)</f>
        <v>P002</v>
      </c>
      <c r="I34" s="18" t="s">
        <v>2015</v>
      </c>
      <c r="J34" s="18" t="str" cm="1">
        <f t="array" aca="1" ref="J34" ca="1">INDEX({"Credit Card","Cash","UPI"},RANDBETWEEN(1,3))</f>
        <v>Cash</v>
      </c>
      <c r="K34" s="18">
        <f t="shared" ca="1" si="2"/>
        <v>70</v>
      </c>
      <c r="L34" s="18">
        <v>202.5</v>
      </c>
      <c r="M34" s="18">
        <f ca="1">SalesTable[[#This Row],[Quantity]]*SalesTable[[#This Row],[Unit Price]]</f>
        <v>14175</v>
      </c>
      <c r="N34" s="18" t="str">
        <f t="shared" ca="1" si="0"/>
        <v>22%</v>
      </c>
      <c r="O34" s="18">
        <f ca="1">SalesTable[[#This Row],[Total Sale]]*SalesTable[[#This Row],[Profit Margin]]</f>
        <v>3118.5</v>
      </c>
    </row>
    <row r="35" spans="1:15" x14ac:dyDescent="0.3">
      <c r="A35" s="18" t="s">
        <v>42</v>
      </c>
      <c r="B35" s="19">
        <f t="shared" ca="1" si="1"/>
        <v>45278</v>
      </c>
      <c r="C35" s="19" t="str">
        <f>_xlfn.XLOOKUP(SalesTable[[#This Row],[Customer Name]],customerTable[Customer Name],customerTable[Customer ID],0,0)</f>
        <v>C0034</v>
      </c>
      <c r="D35" s="18" t="s">
        <v>1042</v>
      </c>
      <c r="E35" s="18" t="s">
        <v>1999</v>
      </c>
      <c r="F35" s="18" t="s">
        <v>2057</v>
      </c>
      <c r="G35" s="18" t="s">
        <v>2010</v>
      </c>
      <c r="H35" s="18" t="str">
        <f>_xlfn.XLOOKUP(SalesTable[[#This Row],[Product]],ProductTable[Product],ProductTable[Product ID],0,0)</f>
        <v>P009</v>
      </c>
      <c r="I35" s="18" t="s">
        <v>2016</v>
      </c>
      <c r="J35" s="18" t="str" cm="1">
        <f t="array" aca="1" ref="J35" ca="1">INDEX({"Credit Card","Cash","UPI"},RANDBETWEEN(1,3))</f>
        <v>Credit Card</v>
      </c>
      <c r="K35" s="18">
        <f t="shared" ca="1" si="2"/>
        <v>54</v>
      </c>
      <c r="L35" s="18">
        <v>127.71</v>
      </c>
      <c r="M35" s="18">
        <f ca="1">SalesTable[[#This Row],[Quantity]]*SalesTable[[#This Row],[Unit Price]]</f>
        <v>6896.3399999999992</v>
      </c>
      <c r="N35" s="18" t="str">
        <f t="shared" ca="1" si="0"/>
        <v>17%</v>
      </c>
      <c r="O35" s="18">
        <f ca="1">SalesTable[[#This Row],[Total Sale]]*SalesTable[[#This Row],[Profit Margin]]</f>
        <v>1172.3778</v>
      </c>
    </row>
    <row r="36" spans="1:15" x14ac:dyDescent="0.3">
      <c r="A36" s="18" t="s">
        <v>43</v>
      </c>
      <c r="B36" s="19">
        <f t="shared" ca="1" si="1"/>
        <v>45350</v>
      </c>
      <c r="C36" s="19" t="str">
        <f>_xlfn.XLOOKUP(SalesTable[[#This Row],[Customer Name]],customerTable[Customer Name],customerTable[Customer ID],0,0)</f>
        <v>C0035</v>
      </c>
      <c r="D36" s="18" t="s">
        <v>1043</v>
      </c>
      <c r="E36" s="18" t="s">
        <v>1998</v>
      </c>
      <c r="F36" s="18" t="s">
        <v>2058</v>
      </c>
      <c r="G36" s="18" t="s">
        <v>2007</v>
      </c>
      <c r="H36" s="18" t="str">
        <f>_xlfn.XLOOKUP(SalesTable[[#This Row],[Product]],ProductTable[Product],ProductTable[Product ID],0,0)</f>
        <v>P006</v>
      </c>
      <c r="I36" s="18" t="s">
        <v>2016</v>
      </c>
      <c r="J36" s="18" t="str" cm="1">
        <f t="array" aca="1" ref="J36" ca="1">INDEX({"Credit Card","Cash","UPI"},RANDBETWEEN(1,3))</f>
        <v>Cash</v>
      </c>
      <c r="K36" s="18">
        <f t="shared" ca="1" si="2"/>
        <v>56</v>
      </c>
      <c r="L36" s="18">
        <v>279.19</v>
      </c>
      <c r="M36" s="18">
        <f ca="1">SalesTable[[#This Row],[Quantity]]*SalesTable[[#This Row],[Unit Price]]</f>
        <v>15634.64</v>
      </c>
      <c r="N36" s="18" t="str">
        <f t="shared" ca="1" si="0"/>
        <v>25%</v>
      </c>
      <c r="O36" s="18">
        <f ca="1">SalesTable[[#This Row],[Total Sale]]*SalesTable[[#This Row],[Profit Margin]]</f>
        <v>3908.66</v>
      </c>
    </row>
    <row r="37" spans="1:15" x14ac:dyDescent="0.3">
      <c r="A37" s="18" t="s">
        <v>44</v>
      </c>
      <c r="B37" s="19">
        <f t="shared" ca="1" si="1"/>
        <v>45639</v>
      </c>
      <c r="C37" s="19" t="str">
        <f>_xlfn.XLOOKUP(SalesTable[[#This Row],[Customer Name]],customerTable[Customer Name],customerTable[Customer ID],0,0)</f>
        <v>C0036</v>
      </c>
      <c r="D37" s="18" t="s">
        <v>1044</v>
      </c>
      <c r="E37" s="18" t="s">
        <v>1999</v>
      </c>
      <c r="F37" s="18" t="s">
        <v>2059</v>
      </c>
      <c r="G37" s="18" t="s">
        <v>2005</v>
      </c>
      <c r="H37" s="18" t="str">
        <f>_xlfn.XLOOKUP(SalesTable[[#This Row],[Product]],ProductTable[Product],ProductTable[Product ID],0,0)</f>
        <v>P004</v>
      </c>
      <c r="I37" s="18" t="s">
        <v>2015</v>
      </c>
      <c r="J37" s="18" t="str" cm="1">
        <f t="array" aca="1" ref="J37" ca="1">INDEX({"Credit Card","Cash","UPI"},RANDBETWEEN(1,3))</f>
        <v>Cash</v>
      </c>
      <c r="K37" s="18">
        <f t="shared" ca="1" si="2"/>
        <v>61</v>
      </c>
      <c r="L37" s="18">
        <v>118.33</v>
      </c>
      <c r="M37" s="18">
        <f ca="1">SalesTable[[#This Row],[Quantity]]*SalesTable[[#This Row],[Unit Price]]</f>
        <v>7218.13</v>
      </c>
      <c r="N37" s="18" t="str">
        <f t="shared" ca="1" si="0"/>
        <v>18%</v>
      </c>
      <c r="O37" s="18">
        <f ca="1">SalesTable[[#This Row],[Total Sale]]*SalesTable[[#This Row],[Profit Margin]]</f>
        <v>1299.2634</v>
      </c>
    </row>
    <row r="38" spans="1:15" x14ac:dyDescent="0.3">
      <c r="A38" s="18" t="s">
        <v>45</v>
      </c>
      <c r="B38" s="19">
        <f t="shared" ca="1" si="1"/>
        <v>45099</v>
      </c>
      <c r="C38" s="19" t="str">
        <f>_xlfn.XLOOKUP(SalesTable[[#This Row],[Customer Name]],customerTable[Customer Name],customerTable[Customer ID],0,0)</f>
        <v>C0037</v>
      </c>
      <c r="D38" s="18" t="s">
        <v>1045</v>
      </c>
      <c r="E38" s="18" t="s">
        <v>2000</v>
      </c>
      <c r="F38" s="18" t="s">
        <v>2060</v>
      </c>
      <c r="G38" s="18" t="s">
        <v>2007</v>
      </c>
      <c r="H38" s="18" t="str">
        <f>_xlfn.XLOOKUP(SalesTable[[#This Row],[Product]],ProductTable[Product],ProductTable[Product ID],0,0)</f>
        <v>P006</v>
      </c>
      <c r="I38" s="18" t="s">
        <v>2016</v>
      </c>
      <c r="J38" s="18" t="str" cm="1">
        <f t="array" aca="1" ref="J38" ca="1">INDEX({"Credit Card","Cash","UPI"},RANDBETWEEN(1,3))</f>
        <v>Cash</v>
      </c>
      <c r="K38" s="18">
        <f t="shared" ca="1" si="2"/>
        <v>34</v>
      </c>
      <c r="L38" s="18">
        <v>122.81</v>
      </c>
      <c r="M38" s="18">
        <f ca="1">SalesTable[[#This Row],[Quantity]]*SalesTable[[#This Row],[Unit Price]]</f>
        <v>4175.54</v>
      </c>
      <c r="N38" s="18" t="str">
        <f t="shared" ca="1" si="0"/>
        <v>18%</v>
      </c>
      <c r="O38" s="18">
        <f ca="1">SalesTable[[#This Row],[Total Sale]]*SalesTable[[#This Row],[Profit Margin]]</f>
        <v>751.59719999999993</v>
      </c>
    </row>
    <row r="39" spans="1:15" x14ac:dyDescent="0.3">
      <c r="A39" s="18" t="s">
        <v>46</v>
      </c>
      <c r="B39" s="19">
        <f t="shared" ca="1" si="1"/>
        <v>45560</v>
      </c>
      <c r="C39" s="19" t="str">
        <f>_xlfn.XLOOKUP(SalesTable[[#This Row],[Customer Name]],customerTable[Customer Name],customerTable[Customer ID],0,0)</f>
        <v>C0038</v>
      </c>
      <c r="D39" s="18" t="s">
        <v>1046</v>
      </c>
      <c r="E39" s="18" t="s">
        <v>1998</v>
      </c>
      <c r="F39" s="18" t="s">
        <v>2061</v>
      </c>
      <c r="G39" s="18" t="s">
        <v>2003</v>
      </c>
      <c r="H39" s="18" t="str">
        <f>_xlfn.XLOOKUP(SalesTable[[#This Row],[Product]],ProductTable[Product],ProductTable[Product ID],0,0)</f>
        <v>P002</v>
      </c>
      <c r="I39" s="18" t="s">
        <v>2015</v>
      </c>
      <c r="J39" s="18" t="str" cm="1">
        <f t="array" aca="1" ref="J39" ca="1">INDEX({"Credit Card","Cash","UPI"},RANDBETWEEN(1,3))</f>
        <v>UPI</v>
      </c>
      <c r="K39" s="18">
        <f t="shared" ca="1" si="2"/>
        <v>66</v>
      </c>
      <c r="L39" s="18">
        <v>290.22000000000003</v>
      </c>
      <c r="M39" s="18">
        <f ca="1">SalesTable[[#This Row],[Quantity]]*SalesTable[[#This Row],[Unit Price]]</f>
        <v>19154.52</v>
      </c>
      <c r="N39" s="18" t="str">
        <f t="shared" ca="1" si="0"/>
        <v>15%</v>
      </c>
      <c r="O39" s="18">
        <f ca="1">SalesTable[[#This Row],[Total Sale]]*SalesTable[[#This Row],[Profit Margin]]</f>
        <v>2873.1779999999999</v>
      </c>
    </row>
    <row r="40" spans="1:15" x14ac:dyDescent="0.3">
      <c r="A40" s="18" t="s">
        <v>47</v>
      </c>
      <c r="B40" s="19">
        <f t="shared" ca="1" si="1"/>
        <v>45725</v>
      </c>
      <c r="C40" s="19" t="str">
        <f>_xlfn.XLOOKUP(SalesTable[[#This Row],[Customer Name]],customerTable[Customer Name],customerTable[Customer ID],0,0)</f>
        <v>C0039</v>
      </c>
      <c r="D40" s="18" t="s">
        <v>1047</v>
      </c>
      <c r="E40" s="18" t="s">
        <v>2000</v>
      </c>
      <c r="F40" s="18" t="s">
        <v>2062</v>
      </c>
      <c r="G40" s="18" t="s">
        <v>2010</v>
      </c>
      <c r="H40" s="18" t="str">
        <f>_xlfn.XLOOKUP(SalesTable[[#This Row],[Product]],ProductTable[Product],ProductTable[Product ID],0,0)</f>
        <v>P009</v>
      </c>
      <c r="I40" s="18" t="s">
        <v>2016</v>
      </c>
      <c r="J40" s="18" t="str" cm="1">
        <f t="array" aca="1" ref="J40" ca="1">INDEX({"Credit Card","Cash","UPI"},RANDBETWEEN(1,3))</f>
        <v>Cash</v>
      </c>
      <c r="K40" s="18">
        <f t="shared" ca="1" si="2"/>
        <v>30</v>
      </c>
      <c r="L40" s="18">
        <v>51.69</v>
      </c>
      <c r="M40" s="18">
        <f ca="1">SalesTable[[#This Row],[Quantity]]*SalesTable[[#This Row],[Unit Price]]</f>
        <v>1550.6999999999998</v>
      </c>
      <c r="N40" s="18" t="str">
        <f t="shared" ca="1" si="0"/>
        <v>18%</v>
      </c>
      <c r="O40" s="18">
        <f ca="1">SalesTable[[#This Row],[Total Sale]]*SalesTable[[#This Row],[Profit Margin]]</f>
        <v>279.12599999999998</v>
      </c>
    </row>
    <row r="41" spans="1:15" x14ac:dyDescent="0.3">
      <c r="A41" s="18" t="s">
        <v>48</v>
      </c>
      <c r="B41" s="19">
        <f t="shared" ca="1" si="1"/>
        <v>45507</v>
      </c>
      <c r="C41" s="19" t="str">
        <f>_xlfn.XLOOKUP(SalesTable[[#This Row],[Customer Name]],customerTable[Customer Name],customerTable[Customer ID],0,0)</f>
        <v>C0040</v>
      </c>
      <c r="D41" s="18" t="s">
        <v>1048</v>
      </c>
      <c r="E41" s="18" t="s">
        <v>1999</v>
      </c>
      <c r="F41" s="18" t="s">
        <v>2063</v>
      </c>
      <c r="G41" s="18" t="s">
        <v>2010</v>
      </c>
      <c r="H41" s="18" t="str">
        <f>_xlfn.XLOOKUP(SalesTable[[#This Row],[Product]],ProductTable[Product],ProductTable[Product ID],0,0)</f>
        <v>P009</v>
      </c>
      <c r="I41" s="18" t="s">
        <v>2016</v>
      </c>
      <c r="J41" s="18" t="str" cm="1">
        <f t="array" aca="1" ref="J41" ca="1">INDEX({"Credit Card","Cash","UPI"},RANDBETWEEN(1,3))</f>
        <v>UPI</v>
      </c>
      <c r="K41" s="18">
        <f t="shared" ca="1" si="2"/>
        <v>67</v>
      </c>
      <c r="L41" s="18">
        <v>236.18</v>
      </c>
      <c r="M41" s="18">
        <f ca="1">SalesTable[[#This Row],[Quantity]]*SalesTable[[#This Row],[Unit Price]]</f>
        <v>15824.060000000001</v>
      </c>
      <c r="N41" s="18" t="str">
        <f t="shared" ca="1" si="0"/>
        <v>18%</v>
      </c>
      <c r="O41" s="18">
        <f ca="1">SalesTable[[#This Row],[Total Sale]]*SalesTable[[#This Row],[Profit Margin]]</f>
        <v>2848.3308000000002</v>
      </c>
    </row>
    <row r="42" spans="1:15" x14ac:dyDescent="0.3">
      <c r="A42" s="18" t="s">
        <v>49</v>
      </c>
      <c r="B42" s="19">
        <f t="shared" ca="1" si="1"/>
        <v>45372</v>
      </c>
      <c r="C42" s="19" t="str">
        <f>_xlfn.XLOOKUP(SalesTable[[#This Row],[Customer Name]],customerTable[Customer Name],customerTable[Customer ID],0,0)</f>
        <v>C0041</v>
      </c>
      <c r="D42" s="18" t="s">
        <v>1049</v>
      </c>
      <c r="E42" s="18" t="s">
        <v>2001</v>
      </c>
      <c r="F42" s="18" t="s">
        <v>2064</v>
      </c>
      <c r="G42" s="18" t="s">
        <v>2002</v>
      </c>
      <c r="H42" s="18" t="str">
        <f>_xlfn.XLOOKUP(SalesTable[[#This Row],[Product]],ProductTable[Product],ProductTable[Product ID],0,0)</f>
        <v>P001</v>
      </c>
      <c r="I42" s="18" t="s">
        <v>2014</v>
      </c>
      <c r="J42" s="18" t="str" cm="1">
        <f t="array" aca="1" ref="J42" ca="1">INDEX({"Credit Card","Cash","UPI"},RANDBETWEEN(1,3))</f>
        <v>Credit Card</v>
      </c>
      <c r="K42" s="18">
        <f t="shared" ca="1" si="2"/>
        <v>89</v>
      </c>
      <c r="L42" s="18">
        <v>204.3</v>
      </c>
      <c r="M42" s="18">
        <f ca="1">SalesTable[[#This Row],[Quantity]]*SalesTable[[#This Row],[Unit Price]]</f>
        <v>18182.7</v>
      </c>
      <c r="N42" s="18" t="str">
        <f t="shared" ca="1" si="0"/>
        <v>21%</v>
      </c>
      <c r="O42" s="18">
        <f ca="1">SalesTable[[#This Row],[Total Sale]]*SalesTable[[#This Row],[Profit Margin]]</f>
        <v>3818.3670000000002</v>
      </c>
    </row>
    <row r="43" spans="1:15" x14ac:dyDescent="0.3">
      <c r="A43" s="18" t="s">
        <v>50</v>
      </c>
      <c r="B43" s="19">
        <f t="shared" ca="1" si="1"/>
        <v>44872</v>
      </c>
      <c r="C43" s="19" t="str">
        <f>_xlfn.XLOOKUP(SalesTable[[#This Row],[Customer Name]],customerTable[Customer Name],customerTable[Customer ID],0,0)</f>
        <v>C0042</v>
      </c>
      <c r="D43" s="18" t="s">
        <v>1050</v>
      </c>
      <c r="E43" s="18" t="s">
        <v>2000</v>
      </c>
      <c r="F43" s="18" t="s">
        <v>2065</v>
      </c>
      <c r="G43" s="18" t="s">
        <v>2003</v>
      </c>
      <c r="H43" s="18" t="str">
        <f>_xlfn.XLOOKUP(SalesTable[[#This Row],[Product]],ProductTable[Product],ProductTable[Product ID],0,0)</f>
        <v>P002</v>
      </c>
      <c r="I43" s="18" t="s">
        <v>2015</v>
      </c>
      <c r="J43" s="18" t="str" cm="1">
        <f t="array" aca="1" ref="J43" ca="1">INDEX({"Credit Card","Cash","UPI"},RANDBETWEEN(1,3))</f>
        <v>UPI</v>
      </c>
      <c r="K43" s="18">
        <f t="shared" ca="1" si="2"/>
        <v>57</v>
      </c>
      <c r="L43" s="18">
        <v>99.15</v>
      </c>
      <c r="M43" s="18">
        <f ca="1">SalesTable[[#This Row],[Quantity]]*SalesTable[[#This Row],[Unit Price]]</f>
        <v>5651.55</v>
      </c>
      <c r="N43" s="18" t="str">
        <f t="shared" ca="1" si="0"/>
        <v>17%</v>
      </c>
      <c r="O43" s="18">
        <f ca="1">SalesTable[[#This Row],[Total Sale]]*SalesTable[[#This Row],[Profit Margin]]</f>
        <v>960.76350000000014</v>
      </c>
    </row>
    <row r="44" spans="1:15" x14ac:dyDescent="0.3">
      <c r="A44" s="18" t="s">
        <v>51</v>
      </c>
      <c r="B44" s="19">
        <f t="shared" ca="1" si="1"/>
        <v>45990</v>
      </c>
      <c r="C44" s="19" t="str">
        <f>_xlfn.XLOOKUP(SalesTable[[#This Row],[Customer Name]],customerTable[Customer Name],customerTable[Customer ID],0,0)</f>
        <v>C0043</v>
      </c>
      <c r="D44" s="18" t="s">
        <v>1051</v>
      </c>
      <c r="E44" s="18" t="s">
        <v>1998</v>
      </c>
      <c r="F44" s="18" t="s">
        <v>2066</v>
      </c>
      <c r="G44" s="18" t="s">
        <v>2006</v>
      </c>
      <c r="H44" s="18" t="str">
        <f>_xlfn.XLOOKUP(SalesTable[[#This Row],[Product]],ProductTable[Product],ProductTable[Product ID],0,0)</f>
        <v>P005</v>
      </c>
      <c r="I44" s="18" t="s">
        <v>2015</v>
      </c>
      <c r="J44" s="18" t="str" cm="1">
        <f t="array" aca="1" ref="J44" ca="1">INDEX({"Credit Card","Cash","UPI"},RANDBETWEEN(1,3))</f>
        <v>Cash</v>
      </c>
      <c r="K44" s="18">
        <f t="shared" ca="1" si="2"/>
        <v>96</v>
      </c>
      <c r="L44" s="18">
        <v>142.88</v>
      </c>
      <c r="M44" s="18">
        <f ca="1">SalesTable[[#This Row],[Quantity]]*SalesTable[[#This Row],[Unit Price]]</f>
        <v>13716.48</v>
      </c>
      <c r="N44" s="18" t="str">
        <f t="shared" ca="1" si="0"/>
        <v>21%</v>
      </c>
      <c r="O44" s="18">
        <f ca="1">SalesTable[[#This Row],[Total Sale]]*SalesTable[[#This Row],[Profit Margin]]</f>
        <v>2880.4607999999998</v>
      </c>
    </row>
    <row r="45" spans="1:15" x14ac:dyDescent="0.3">
      <c r="A45" s="18" t="s">
        <v>52</v>
      </c>
      <c r="B45" s="19">
        <f t="shared" ca="1" si="1"/>
        <v>45897</v>
      </c>
      <c r="C45" s="19" t="str">
        <f>_xlfn.XLOOKUP(SalesTable[[#This Row],[Customer Name]],customerTable[Customer Name],customerTable[Customer ID],0,0)</f>
        <v>C0044</v>
      </c>
      <c r="D45" s="18" t="s">
        <v>1052</v>
      </c>
      <c r="E45" s="18" t="s">
        <v>1999</v>
      </c>
      <c r="F45" s="18" t="s">
        <v>2067</v>
      </c>
      <c r="G45" s="18" t="s">
        <v>2006</v>
      </c>
      <c r="H45" s="18" t="str">
        <f>_xlfn.XLOOKUP(SalesTable[[#This Row],[Product]],ProductTable[Product],ProductTable[Product ID],0,0)</f>
        <v>P005</v>
      </c>
      <c r="I45" s="18" t="s">
        <v>2015</v>
      </c>
      <c r="J45" s="18" t="str" cm="1">
        <f t="array" aca="1" ref="J45" ca="1">INDEX({"Credit Card","Cash","UPI"},RANDBETWEEN(1,3))</f>
        <v>Cash</v>
      </c>
      <c r="K45" s="18">
        <f t="shared" ca="1" si="2"/>
        <v>88</v>
      </c>
      <c r="L45" s="18">
        <v>53.46</v>
      </c>
      <c r="M45" s="18">
        <f ca="1">SalesTable[[#This Row],[Quantity]]*SalesTable[[#This Row],[Unit Price]]</f>
        <v>4704.4800000000005</v>
      </c>
      <c r="N45" s="18" t="str">
        <f t="shared" ca="1" si="0"/>
        <v>23%</v>
      </c>
      <c r="O45" s="18">
        <f ca="1">SalesTable[[#This Row],[Total Sale]]*SalesTable[[#This Row],[Profit Margin]]</f>
        <v>1082.0304000000001</v>
      </c>
    </row>
    <row r="46" spans="1:15" x14ac:dyDescent="0.3">
      <c r="A46" s="18" t="s">
        <v>53</v>
      </c>
      <c r="B46" s="19">
        <f t="shared" ca="1" si="1"/>
        <v>45708</v>
      </c>
      <c r="C46" s="19" t="str">
        <f>_xlfn.XLOOKUP(SalesTable[[#This Row],[Customer Name]],customerTable[Customer Name],customerTable[Customer ID],0,0)</f>
        <v>C0045</v>
      </c>
      <c r="D46" s="18" t="s">
        <v>1053</v>
      </c>
      <c r="E46" s="18" t="s">
        <v>2000</v>
      </c>
      <c r="F46" s="18" t="s">
        <v>2068</v>
      </c>
      <c r="G46" s="18" t="s">
        <v>2003</v>
      </c>
      <c r="H46" s="18" t="str">
        <f>_xlfn.XLOOKUP(SalesTable[[#This Row],[Product]],ProductTable[Product],ProductTable[Product ID],0,0)</f>
        <v>P002</v>
      </c>
      <c r="I46" s="18" t="s">
        <v>2015</v>
      </c>
      <c r="J46" s="18" t="str" cm="1">
        <f t="array" aca="1" ref="J46" ca="1">INDEX({"Credit Card","Cash","UPI"},RANDBETWEEN(1,3))</f>
        <v>Credit Card</v>
      </c>
      <c r="K46" s="18">
        <f t="shared" ca="1" si="2"/>
        <v>83</v>
      </c>
      <c r="L46" s="18">
        <v>206.17</v>
      </c>
      <c r="M46" s="18">
        <f ca="1">SalesTable[[#This Row],[Quantity]]*SalesTable[[#This Row],[Unit Price]]</f>
        <v>17112.11</v>
      </c>
      <c r="N46" s="18" t="str">
        <f t="shared" ca="1" si="0"/>
        <v>25%</v>
      </c>
      <c r="O46" s="18">
        <f ca="1">SalesTable[[#This Row],[Total Sale]]*SalesTable[[#This Row],[Profit Margin]]</f>
        <v>4278.0275000000001</v>
      </c>
    </row>
    <row r="47" spans="1:15" x14ac:dyDescent="0.3">
      <c r="A47" s="18" t="s">
        <v>54</v>
      </c>
      <c r="B47" s="19">
        <f t="shared" ca="1" si="1"/>
        <v>44805</v>
      </c>
      <c r="C47" s="19" t="str">
        <f>_xlfn.XLOOKUP(SalesTable[[#This Row],[Customer Name]],customerTable[Customer Name],customerTable[Customer ID],0,0)</f>
        <v>C0046</v>
      </c>
      <c r="D47" s="18" t="s">
        <v>1054</v>
      </c>
      <c r="E47" s="18" t="s">
        <v>1999</v>
      </c>
      <c r="F47" s="18" t="s">
        <v>2069</v>
      </c>
      <c r="G47" s="18" t="s">
        <v>2006</v>
      </c>
      <c r="H47" s="18" t="str">
        <f>_xlfn.XLOOKUP(SalesTable[[#This Row],[Product]],ProductTable[Product],ProductTable[Product ID],0,0)</f>
        <v>P005</v>
      </c>
      <c r="I47" s="18" t="s">
        <v>2015</v>
      </c>
      <c r="J47" s="18" t="str" cm="1">
        <f t="array" aca="1" ref="J47" ca="1">INDEX({"Credit Card","Cash","UPI"},RANDBETWEEN(1,3))</f>
        <v>Credit Card</v>
      </c>
      <c r="K47" s="18">
        <f t="shared" ca="1" si="2"/>
        <v>83</v>
      </c>
      <c r="L47" s="18">
        <v>86.5</v>
      </c>
      <c r="M47" s="18">
        <f ca="1">SalesTable[[#This Row],[Quantity]]*SalesTable[[#This Row],[Unit Price]]</f>
        <v>7179.5</v>
      </c>
      <c r="N47" s="18" t="str">
        <f t="shared" ca="1" si="0"/>
        <v>20%</v>
      </c>
      <c r="O47" s="18">
        <f ca="1">SalesTable[[#This Row],[Total Sale]]*SalesTable[[#This Row],[Profit Margin]]</f>
        <v>1435.9</v>
      </c>
    </row>
    <row r="48" spans="1:15" x14ac:dyDescent="0.3">
      <c r="A48" s="18" t="s">
        <v>55</v>
      </c>
      <c r="B48" s="19">
        <f t="shared" ca="1" si="1"/>
        <v>45238</v>
      </c>
      <c r="C48" s="19" t="str">
        <f>_xlfn.XLOOKUP(SalesTable[[#This Row],[Customer Name]],customerTable[Customer Name],customerTable[Customer ID],0,0)</f>
        <v>C0047</v>
      </c>
      <c r="D48" s="18" t="s">
        <v>1055</v>
      </c>
      <c r="E48" s="18" t="s">
        <v>2000</v>
      </c>
      <c r="F48" s="18" t="s">
        <v>2070</v>
      </c>
      <c r="G48" s="18" t="s">
        <v>2008</v>
      </c>
      <c r="H48" s="18" t="str">
        <f>_xlfn.XLOOKUP(SalesTable[[#This Row],[Product]],ProductTable[Product],ProductTable[Product ID],0,0)</f>
        <v>P007</v>
      </c>
      <c r="I48" s="18" t="s">
        <v>2016</v>
      </c>
      <c r="J48" s="18" t="str" cm="1">
        <f t="array" aca="1" ref="J48" ca="1">INDEX({"Credit Card","Cash","UPI"},RANDBETWEEN(1,3))</f>
        <v>Cash</v>
      </c>
      <c r="K48" s="18">
        <f t="shared" ca="1" si="2"/>
        <v>45</v>
      </c>
      <c r="L48" s="18">
        <v>146.19999999999999</v>
      </c>
      <c r="M48" s="18">
        <f ca="1">SalesTable[[#This Row],[Quantity]]*SalesTable[[#This Row],[Unit Price]]</f>
        <v>6578.9999999999991</v>
      </c>
      <c r="N48" s="18" t="str">
        <f t="shared" ca="1" si="0"/>
        <v>16%</v>
      </c>
      <c r="O48" s="18">
        <f ca="1">SalesTable[[#This Row],[Total Sale]]*SalesTable[[#This Row],[Profit Margin]]</f>
        <v>1052.6399999999999</v>
      </c>
    </row>
    <row r="49" spans="1:15" x14ac:dyDescent="0.3">
      <c r="A49" s="18" t="s">
        <v>56</v>
      </c>
      <c r="B49" s="19">
        <f t="shared" ca="1" si="1"/>
        <v>45036</v>
      </c>
      <c r="C49" s="19" t="str">
        <f>_xlfn.XLOOKUP(SalesTable[[#This Row],[Customer Name]],customerTable[Customer Name],customerTable[Customer ID],0,0)</f>
        <v>C0048</v>
      </c>
      <c r="D49" s="18" t="s">
        <v>1056</v>
      </c>
      <c r="E49" s="18" t="s">
        <v>1999</v>
      </c>
      <c r="F49" s="18" t="s">
        <v>2045</v>
      </c>
      <c r="G49" s="18" t="s">
        <v>2003</v>
      </c>
      <c r="H49" s="18" t="str">
        <f>_xlfn.XLOOKUP(SalesTable[[#This Row],[Product]],ProductTable[Product],ProductTable[Product ID],0,0)</f>
        <v>P002</v>
      </c>
      <c r="I49" s="18" t="s">
        <v>2015</v>
      </c>
      <c r="J49" s="18" t="str" cm="1">
        <f t="array" aca="1" ref="J49" ca="1">INDEX({"Credit Card","Cash","UPI"},RANDBETWEEN(1,3))</f>
        <v>UPI</v>
      </c>
      <c r="K49" s="18">
        <f t="shared" ca="1" si="2"/>
        <v>79</v>
      </c>
      <c r="L49" s="18">
        <v>112.76</v>
      </c>
      <c r="M49" s="18">
        <f ca="1">SalesTable[[#This Row],[Quantity]]*SalesTable[[#This Row],[Unit Price]]</f>
        <v>8908.0400000000009</v>
      </c>
      <c r="N49" s="18" t="str">
        <f t="shared" ca="1" si="0"/>
        <v>23%</v>
      </c>
      <c r="O49" s="18">
        <f ca="1">SalesTable[[#This Row],[Total Sale]]*SalesTable[[#This Row],[Profit Margin]]</f>
        <v>2048.8492000000001</v>
      </c>
    </row>
    <row r="50" spans="1:15" x14ac:dyDescent="0.3">
      <c r="A50" s="18" t="s">
        <v>57</v>
      </c>
      <c r="B50" s="19">
        <f t="shared" ca="1" si="1"/>
        <v>45031</v>
      </c>
      <c r="C50" s="19" t="str">
        <f>_xlfn.XLOOKUP(SalesTable[[#This Row],[Customer Name]],customerTable[Customer Name],customerTable[Customer ID],0,0)</f>
        <v>C0049</v>
      </c>
      <c r="D50" s="18" t="s">
        <v>1057</v>
      </c>
      <c r="E50" s="18" t="s">
        <v>2000</v>
      </c>
      <c r="F50" s="18" t="s">
        <v>2071</v>
      </c>
      <c r="G50" s="18" t="s">
        <v>2002</v>
      </c>
      <c r="H50" s="18" t="str">
        <f>_xlfn.XLOOKUP(SalesTable[[#This Row],[Product]],ProductTable[Product],ProductTable[Product ID],0,0)</f>
        <v>P001</v>
      </c>
      <c r="I50" s="18" t="s">
        <v>2014</v>
      </c>
      <c r="J50" s="18" t="str" cm="1">
        <f t="array" aca="1" ref="J50" ca="1">INDEX({"Credit Card","Cash","UPI"},RANDBETWEEN(1,3))</f>
        <v>UPI</v>
      </c>
      <c r="K50" s="18">
        <f t="shared" ca="1" si="2"/>
        <v>73</v>
      </c>
      <c r="L50" s="18">
        <v>33.299999999999997</v>
      </c>
      <c r="M50" s="18">
        <f ca="1">SalesTable[[#This Row],[Quantity]]*SalesTable[[#This Row],[Unit Price]]</f>
        <v>2430.8999999999996</v>
      </c>
      <c r="N50" s="18" t="str">
        <f t="shared" ca="1" si="0"/>
        <v>17%</v>
      </c>
      <c r="O50" s="18">
        <f ca="1">SalesTable[[#This Row],[Total Sale]]*SalesTable[[#This Row],[Profit Margin]]</f>
        <v>413.25299999999999</v>
      </c>
    </row>
    <row r="51" spans="1:15" x14ac:dyDescent="0.3">
      <c r="A51" s="18" t="s">
        <v>58</v>
      </c>
      <c r="B51" s="19">
        <f t="shared" ca="1" si="1"/>
        <v>45496</v>
      </c>
      <c r="C51" s="19" t="str">
        <f>_xlfn.XLOOKUP(SalesTable[[#This Row],[Customer Name]],customerTable[Customer Name],customerTable[Customer ID],0,0)</f>
        <v>C0050</v>
      </c>
      <c r="D51" s="18" t="s">
        <v>1058</v>
      </c>
      <c r="E51" s="18" t="s">
        <v>1999</v>
      </c>
      <c r="F51" s="18" t="s">
        <v>2072</v>
      </c>
      <c r="G51" s="18" t="s">
        <v>2009</v>
      </c>
      <c r="H51" s="18" t="str">
        <f>_xlfn.XLOOKUP(SalesTable[[#This Row],[Product]],ProductTable[Product],ProductTable[Product ID],0,0)</f>
        <v>P008</v>
      </c>
      <c r="I51" s="18" t="s">
        <v>2014</v>
      </c>
      <c r="J51" s="18" t="str" cm="1">
        <f t="array" aca="1" ref="J51" ca="1">INDEX({"Credit Card","Cash","UPI"},RANDBETWEEN(1,3))</f>
        <v>UPI</v>
      </c>
      <c r="K51" s="18">
        <f t="shared" ca="1" si="2"/>
        <v>40</v>
      </c>
      <c r="L51" s="18">
        <v>480.59</v>
      </c>
      <c r="M51" s="18">
        <f ca="1">SalesTable[[#This Row],[Quantity]]*SalesTable[[#This Row],[Unit Price]]</f>
        <v>19223.599999999999</v>
      </c>
      <c r="N51" s="18" t="str">
        <f t="shared" ca="1" si="0"/>
        <v>22%</v>
      </c>
      <c r="O51" s="18">
        <f ca="1">SalesTable[[#This Row],[Total Sale]]*SalesTable[[#This Row],[Profit Margin]]</f>
        <v>4229.192</v>
      </c>
    </row>
    <row r="52" spans="1:15" x14ac:dyDescent="0.3">
      <c r="A52" s="18" t="s">
        <v>59</v>
      </c>
      <c r="B52" s="19">
        <f t="shared" ca="1" si="1"/>
        <v>45439</v>
      </c>
      <c r="C52" s="19" t="str">
        <f>_xlfn.XLOOKUP(SalesTable[[#This Row],[Customer Name]],customerTable[Customer Name],customerTable[Customer ID],0,0)</f>
        <v>C0051</v>
      </c>
      <c r="D52" s="18" t="s">
        <v>1059</v>
      </c>
      <c r="E52" s="18" t="s">
        <v>1998</v>
      </c>
      <c r="F52" s="18" t="s">
        <v>2073</v>
      </c>
      <c r="G52" s="18" t="s">
        <v>2005</v>
      </c>
      <c r="H52" s="18" t="str">
        <f>_xlfn.XLOOKUP(SalesTable[[#This Row],[Product]],ProductTable[Product],ProductTable[Product ID],0,0)</f>
        <v>P004</v>
      </c>
      <c r="I52" s="18" t="s">
        <v>2015</v>
      </c>
      <c r="J52" s="18" t="str" cm="1">
        <f t="array" aca="1" ref="J52" ca="1">INDEX({"Credit Card","Cash","UPI"},RANDBETWEEN(1,3))</f>
        <v>Credit Card</v>
      </c>
      <c r="K52" s="18">
        <f t="shared" ca="1" si="2"/>
        <v>49</v>
      </c>
      <c r="L52" s="18">
        <v>38.64</v>
      </c>
      <c r="M52" s="18">
        <f ca="1">SalesTable[[#This Row],[Quantity]]*SalesTable[[#This Row],[Unit Price]]</f>
        <v>1893.3600000000001</v>
      </c>
      <c r="N52" s="18" t="str">
        <f t="shared" ca="1" si="0"/>
        <v>16%</v>
      </c>
      <c r="O52" s="18">
        <f ca="1">SalesTable[[#This Row],[Total Sale]]*SalesTable[[#This Row],[Profit Margin]]</f>
        <v>302.93760000000003</v>
      </c>
    </row>
    <row r="53" spans="1:15" x14ac:dyDescent="0.3">
      <c r="A53" s="18" t="s">
        <v>60</v>
      </c>
      <c r="B53" s="19">
        <f t="shared" ca="1" si="1"/>
        <v>45514</v>
      </c>
      <c r="C53" s="19" t="str">
        <f>_xlfn.XLOOKUP(SalesTable[[#This Row],[Customer Name]],customerTable[Customer Name],customerTable[Customer ID],0,0)</f>
        <v>C0052</v>
      </c>
      <c r="D53" s="18" t="s">
        <v>1060</v>
      </c>
      <c r="E53" s="18" t="s">
        <v>1999</v>
      </c>
      <c r="F53" s="18" t="s">
        <v>2074</v>
      </c>
      <c r="G53" s="18" t="s">
        <v>2007</v>
      </c>
      <c r="H53" s="18" t="str">
        <f>_xlfn.XLOOKUP(SalesTable[[#This Row],[Product]],ProductTable[Product],ProductTable[Product ID],0,0)</f>
        <v>P006</v>
      </c>
      <c r="I53" s="18" t="s">
        <v>2016</v>
      </c>
      <c r="J53" s="18" t="str" cm="1">
        <f t="array" aca="1" ref="J53" ca="1">INDEX({"Credit Card","Cash","UPI"},RANDBETWEEN(1,3))</f>
        <v>Cash</v>
      </c>
      <c r="K53" s="18">
        <f t="shared" ca="1" si="2"/>
        <v>63</v>
      </c>
      <c r="L53" s="18">
        <v>126.88</v>
      </c>
      <c r="M53" s="18">
        <f ca="1">SalesTable[[#This Row],[Quantity]]*SalesTable[[#This Row],[Unit Price]]</f>
        <v>7993.44</v>
      </c>
      <c r="N53" s="18" t="str">
        <f t="shared" ca="1" si="0"/>
        <v>24%</v>
      </c>
      <c r="O53" s="18">
        <f ca="1">SalesTable[[#This Row],[Total Sale]]*SalesTable[[#This Row],[Profit Margin]]</f>
        <v>1918.4255999999998</v>
      </c>
    </row>
    <row r="54" spans="1:15" x14ac:dyDescent="0.3">
      <c r="A54" s="18" t="s">
        <v>61</v>
      </c>
      <c r="B54" s="19">
        <f t="shared" ca="1" si="1"/>
        <v>44862</v>
      </c>
      <c r="C54" s="19" t="str">
        <f>_xlfn.XLOOKUP(SalesTable[[#This Row],[Customer Name]],customerTable[Customer Name],customerTable[Customer ID],0,0)</f>
        <v>C0053</v>
      </c>
      <c r="D54" s="18" t="s">
        <v>1061</v>
      </c>
      <c r="E54" s="18" t="s">
        <v>2001</v>
      </c>
      <c r="F54" s="18" t="s">
        <v>2042</v>
      </c>
      <c r="G54" s="18" t="s">
        <v>2002</v>
      </c>
      <c r="H54" s="18" t="str">
        <f>_xlfn.XLOOKUP(SalesTable[[#This Row],[Product]],ProductTable[Product],ProductTable[Product ID],0,0)</f>
        <v>P001</v>
      </c>
      <c r="I54" s="18" t="s">
        <v>2014</v>
      </c>
      <c r="J54" s="18" t="str" cm="1">
        <f t="array" aca="1" ref="J54" ca="1">INDEX({"Credit Card","Cash","UPI"},RANDBETWEEN(1,3))</f>
        <v>UPI</v>
      </c>
      <c r="K54" s="18">
        <f t="shared" ca="1" si="2"/>
        <v>66</v>
      </c>
      <c r="L54" s="18">
        <v>330.4</v>
      </c>
      <c r="M54" s="18">
        <f ca="1">SalesTable[[#This Row],[Quantity]]*SalesTable[[#This Row],[Unit Price]]</f>
        <v>21806.399999999998</v>
      </c>
      <c r="N54" s="18" t="str">
        <f t="shared" ca="1" si="0"/>
        <v>25%</v>
      </c>
      <c r="O54" s="18">
        <f ca="1">SalesTable[[#This Row],[Total Sale]]*SalesTable[[#This Row],[Profit Margin]]</f>
        <v>5451.5999999999995</v>
      </c>
    </row>
    <row r="55" spans="1:15" x14ac:dyDescent="0.3">
      <c r="A55" s="18" t="s">
        <v>62</v>
      </c>
      <c r="B55" s="19">
        <f t="shared" ca="1" si="1"/>
        <v>45712</v>
      </c>
      <c r="C55" s="19" t="str">
        <f>_xlfn.XLOOKUP(SalesTable[[#This Row],[Customer Name]],customerTable[Customer Name],customerTable[Customer ID],0,0)</f>
        <v>C0054</v>
      </c>
      <c r="D55" s="18" t="s">
        <v>1062</v>
      </c>
      <c r="E55" s="18" t="s">
        <v>2000</v>
      </c>
      <c r="F55" s="18" t="s">
        <v>2075</v>
      </c>
      <c r="G55" s="18" t="s">
        <v>2013</v>
      </c>
      <c r="H55" s="18" t="str">
        <f>_xlfn.XLOOKUP(SalesTable[[#This Row],[Product]],ProductTable[Product],ProductTable[Product ID],0,0)</f>
        <v>P012</v>
      </c>
      <c r="I55" s="18" t="s">
        <v>2016</v>
      </c>
      <c r="J55" s="18" t="str" cm="1">
        <f t="array" aca="1" ref="J55" ca="1">INDEX({"Credit Card","Cash","UPI"},RANDBETWEEN(1,3))</f>
        <v>Cash</v>
      </c>
      <c r="K55" s="18">
        <f t="shared" ca="1" si="2"/>
        <v>40</v>
      </c>
      <c r="L55" s="18">
        <v>123.15</v>
      </c>
      <c r="M55" s="18">
        <f ca="1">SalesTable[[#This Row],[Quantity]]*SalesTable[[#This Row],[Unit Price]]</f>
        <v>4926</v>
      </c>
      <c r="N55" s="18" t="str">
        <f t="shared" ca="1" si="0"/>
        <v>24%</v>
      </c>
      <c r="O55" s="18">
        <f ca="1">SalesTable[[#This Row],[Total Sale]]*SalesTable[[#This Row],[Profit Margin]]</f>
        <v>1182.24</v>
      </c>
    </row>
    <row r="56" spans="1:15" x14ac:dyDescent="0.3">
      <c r="A56" s="18" t="s">
        <v>63</v>
      </c>
      <c r="B56" s="19">
        <f t="shared" ca="1" si="1"/>
        <v>45578</v>
      </c>
      <c r="C56" s="19" t="str">
        <f>_xlfn.XLOOKUP(SalesTable[[#This Row],[Customer Name]],customerTable[Customer Name],customerTable[Customer ID],0,0)</f>
        <v>C0055</v>
      </c>
      <c r="D56" s="18" t="s">
        <v>1063</v>
      </c>
      <c r="E56" s="18" t="s">
        <v>1999</v>
      </c>
      <c r="F56" s="18" t="s">
        <v>2076</v>
      </c>
      <c r="G56" s="18" t="s">
        <v>2011</v>
      </c>
      <c r="H56" s="18" t="str">
        <f>_xlfn.XLOOKUP(SalesTable[[#This Row],[Product]],ProductTable[Product],ProductTable[Product ID],0,0)</f>
        <v>P010</v>
      </c>
      <c r="I56" s="18" t="s">
        <v>2015</v>
      </c>
      <c r="J56" s="18" t="str" cm="1">
        <f t="array" aca="1" ref="J56" ca="1">INDEX({"Credit Card","Cash","UPI"},RANDBETWEEN(1,3))</f>
        <v>UPI</v>
      </c>
      <c r="K56" s="18">
        <f t="shared" ca="1" si="2"/>
        <v>91</v>
      </c>
      <c r="L56" s="18">
        <v>161.51</v>
      </c>
      <c r="M56" s="18">
        <f ca="1">SalesTable[[#This Row],[Quantity]]*SalesTable[[#This Row],[Unit Price]]</f>
        <v>14697.41</v>
      </c>
      <c r="N56" s="18" t="str">
        <f t="shared" ca="1" si="0"/>
        <v>18%</v>
      </c>
      <c r="O56" s="18">
        <f ca="1">SalesTable[[#This Row],[Total Sale]]*SalesTable[[#This Row],[Profit Margin]]</f>
        <v>2645.5337999999997</v>
      </c>
    </row>
    <row r="57" spans="1:15" x14ac:dyDescent="0.3">
      <c r="A57" s="18" t="s">
        <v>64</v>
      </c>
      <c r="B57" s="19">
        <f t="shared" ca="1" si="1"/>
        <v>45298</v>
      </c>
      <c r="C57" s="19" t="str">
        <f>_xlfn.XLOOKUP(SalesTable[[#This Row],[Customer Name]],customerTable[Customer Name],customerTable[Customer ID],0,0)</f>
        <v>C0056</v>
      </c>
      <c r="D57" s="18" t="s">
        <v>1064</v>
      </c>
      <c r="E57" s="18" t="s">
        <v>1999</v>
      </c>
      <c r="F57" s="18" t="s">
        <v>2077</v>
      </c>
      <c r="G57" s="18" t="s">
        <v>2006</v>
      </c>
      <c r="H57" s="18" t="str">
        <f>_xlfn.XLOOKUP(SalesTable[[#This Row],[Product]],ProductTable[Product],ProductTable[Product ID],0,0)</f>
        <v>P005</v>
      </c>
      <c r="I57" s="18" t="s">
        <v>2015</v>
      </c>
      <c r="J57" s="18" t="str" cm="1">
        <f t="array" aca="1" ref="J57" ca="1">INDEX({"Credit Card","Cash","UPI"},RANDBETWEEN(1,3))</f>
        <v>Credit Card</v>
      </c>
      <c r="K57" s="18">
        <f t="shared" ca="1" si="2"/>
        <v>54</v>
      </c>
      <c r="L57" s="18">
        <v>499.23</v>
      </c>
      <c r="M57" s="18">
        <f ca="1">SalesTable[[#This Row],[Quantity]]*SalesTable[[#This Row],[Unit Price]]</f>
        <v>26958.420000000002</v>
      </c>
      <c r="N57" s="18" t="str">
        <f t="shared" ca="1" si="0"/>
        <v>19%</v>
      </c>
      <c r="O57" s="18">
        <f ca="1">SalesTable[[#This Row],[Total Sale]]*SalesTable[[#This Row],[Profit Margin]]</f>
        <v>5122.0998000000009</v>
      </c>
    </row>
    <row r="58" spans="1:15" x14ac:dyDescent="0.3">
      <c r="A58" s="18" t="s">
        <v>65</v>
      </c>
      <c r="B58" s="19">
        <f t="shared" ca="1" si="1"/>
        <v>45477</v>
      </c>
      <c r="C58" s="19" t="str">
        <f>_xlfn.XLOOKUP(SalesTable[[#This Row],[Customer Name]],customerTable[Customer Name],customerTable[Customer ID],0,0)</f>
        <v>C0057</v>
      </c>
      <c r="D58" s="18" t="s">
        <v>1065</v>
      </c>
      <c r="E58" s="18" t="s">
        <v>2001</v>
      </c>
      <c r="F58" s="18" t="s">
        <v>2045</v>
      </c>
      <c r="G58" s="18" t="s">
        <v>2003</v>
      </c>
      <c r="H58" s="18" t="str">
        <f>_xlfn.XLOOKUP(SalesTable[[#This Row],[Product]],ProductTable[Product],ProductTable[Product ID],0,0)</f>
        <v>P002</v>
      </c>
      <c r="I58" s="18" t="s">
        <v>2015</v>
      </c>
      <c r="J58" s="18" t="str" cm="1">
        <f t="array" aca="1" ref="J58" ca="1">INDEX({"Credit Card","Cash","UPI"},RANDBETWEEN(1,3))</f>
        <v>Credit Card</v>
      </c>
      <c r="K58" s="18">
        <f t="shared" ca="1" si="2"/>
        <v>48</v>
      </c>
      <c r="L58" s="18">
        <v>136.27000000000001</v>
      </c>
      <c r="M58" s="18">
        <f ca="1">SalesTable[[#This Row],[Quantity]]*SalesTable[[#This Row],[Unit Price]]</f>
        <v>6540.9600000000009</v>
      </c>
      <c r="N58" s="18" t="str">
        <f t="shared" ca="1" si="0"/>
        <v>25%</v>
      </c>
      <c r="O58" s="18">
        <f ca="1">SalesTable[[#This Row],[Total Sale]]*SalesTable[[#This Row],[Profit Margin]]</f>
        <v>1635.2400000000002</v>
      </c>
    </row>
    <row r="59" spans="1:15" x14ac:dyDescent="0.3">
      <c r="A59" s="18" t="s">
        <v>66</v>
      </c>
      <c r="B59" s="19">
        <f t="shared" ca="1" si="1"/>
        <v>44995</v>
      </c>
      <c r="C59" s="19" t="str">
        <f>_xlfn.XLOOKUP(SalesTable[[#This Row],[Customer Name]],customerTable[Customer Name],customerTable[Customer ID],0,0)</f>
        <v>C0058</v>
      </c>
      <c r="D59" s="18" t="s">
        <v>1066</v>
      </c>
      <c r="E59" s="18" t="s">
        <v>2000</v>
      </c>
      <c r="F59" s="18" t="s">
        <v>2075</v>
      </c>
      <c r="G59" s="18" t="s">
        <v>2003</v>
      </c>
      <c r="H59" s="18" t="str">
        <f>_xlfn.XLOOKUP(SalesTable[[#This Row],[Product]],ProductTable[Product],ProductTable[Product ID],0,0)</f>
        <v>P002</v>
      </c>
      <c r="I59" s="18" t="s">
        <v>2015</v>
      </c>
      <c r="J59" s="18" t="str" cm="1">
        <f t="array" aca="1" ref="J59" ca="1">INDEX({"Credit Card","Cash","UPI"},RANDBETWEEN(1,3))</f>
        <v>UPI</v>
      </c>
      <c r="K59" s="18">
        <f t="shared" ca="1" si="2"/>
        <v>70</v>
      </c>
      <c r="L59" s="18">
        <v>146.07</v>
      </c>
      <c r="M59" s="18">
        <f ca="1">SalesTable[[#This Row],[Quantity]]*SalesTable[[#This Row],[Unit Price]]</f>
        <v>10224.9</v>
      </c>
      <c r="N59" s="18" t="str">
        <f t="shared" ca="1" si="0"/>
        <v>20%</v>
      </c>
      <c r="O59" s="18">
        <f ca="1">SalesTable[[#This Row],[Total Sale]]*SalesTable[[#This Row],[Profit Margin]]</f>
        <v>2044.98</v>
      </c>
    </row>
    <row r="60" spans="1:15" x14ac:dyDescent="0.3">
      <c r="A60" s="18" t="s">
        <v>67</v>
      </c>
      <c r="B60" s="19">
        <f t="shared" ca="1" si="1"/>
        <v>45649</v>
      </c>
      <c r="C60" s="19" t="str">
        <f>_xlfn.XLOOKUP(SalesTable[[#This Row],[Customer Name]],customerTable[Customer Name],customerTable[Customer ID],0,0)</f>
        <v>C0059</v>
      </c>
      <c r="D60" s="18" t="s">
        <v>1067</v>
      </c>
      <c r="E60" s="18" t="s">
        <v>1999</v>
      </c>
      <c r="F60" s="18" t="s">
        <v>2078</v>
      </c>
      <c r="G60" s="18" t="s">
        <v>2012</v>
      </c>
      <c r="H60" s="18" t="str">
        <f>_xlfn.XLOOKUP(SalesTable[[#This Row],[Product]],ProductTable[Product],ProductTable[Product ID],0,0)</f>
        <v>P011</v>
      </c>
      <c r="I60" s="18" t="s">
        <v>2014</v>
      </c>
      <c r="J60" s="18" t="str" cm="1">
        <f t="array" aca="1" ref="J60" ca="1">INDEX({"Credit Card","Cash","UPI"},RANDBETWEEN(1,3))</f>
        <v>Cash</v>
      </c>
      <c r="K60" s="18">
        <f t="shared" ca="1" si="2"/>
        <v>74</v>
      </c>
      <c r="L60" s="18">
        <v>492.01</v>
      </c>
      <c r="M60" s="18">
        <f ca="1">SalesTable[[#This Row],[Quantity]]*SalesTable[[#This Row],[Unit Price]]</f>
        <v>36408.74</v>
      </c>
      <c r="N60" s="18" t="str">
        <f t="shared" ca="1" si="0"/>
        <v>25%</v>
      </c>
      <c r="O60" s="18">
        <f ca="1">SalesTable[[#This Row],[Total Sale]]*SalesTable[[#This Row],[Profit Margin]]</f>
        <v>9102.1849999999995</v>
      </c>
    </row>
    <row r="61" spans="1:15" x14ac:dyDescent="0.3">
      <c r="A61" s="18" t="s">
        <v>68</v>
      </c>
      <c r="B61" s="19">
        <f t="shared" ca="1" si="1"/>
        <v>44589</v>
      </c>
      <c r="C61" s="19" t="str">
        <f>_xlfn.XLOOKUP(SalesTable[[#This Row],[Customer Name]],customerTable[Customer Name],customerTable[Customer ID],0,0)</f>
        <v>C0060</v>
      </c>
      <c r="D61" s="18" t="s">
        <v>1068</v>
      </c>
      <c r="E61" s="18" t="s">
        <v>1998</v>
      </c>
      <c r="F61" s="18" t="s">
        <v>2079</v>
      </c>
      <c r="G61" s="18" t="s">
        <v>2012</v>
      </c>
      <c r="H61" s="18" t="str">
        <f>_xlfn.XLOOKUP(SalesTable[[#This Row],[Product]],ProductTable[Product],ProductTable[Product ID],0,0)</f>
        <v>P011</v>
      </c>
      <c r="I61" s="18" t="s">
        <v>2014</v>
      </c>
      <c r="J61" s="18" t="str" cm="1">
        <f t="array" aca="1" ref="J61" ca="1">INDEX({"Credit Card","Cash","UPI"},RANDBETWEEN(1,3))</f>
        <v>UPI</v>
      </c>
      <c r="K61" s="18">
        <f t="shared" ca="1" si="2"/>
        <v>88</v>
      </c>
      <c r="L61" s="18">
        <v>469.77</v>
      </c>
      <c r="M61" s="18">
        <f ca="1">SalesTable[[#This Row],[Quantity]]*SalesTable[[#This Row],[Unit Price]]</f>
        <v>41339.759999999995</v>
      </c>
      <c r="N61" s="18" t="str">
        <f t="shared" ca="1" si="0"/>
        <v>17%</v>
      </c>
      <c r="O61" s="18">
        <f ca="1">SalesTable[[#This Row],[Total Sale]]*SalesTable[[#This Row],[Profit Margin]]</f>
        <v>7027.7591999999995</v>
      </c>
    </row>
    <row r="62" spans="1:15" x14ac:dyDescent="0.3">
      <c r="A62" s="18" t="s">
        <v>69</v>
      </c>
      <c r="B62" s="19">
        <f t="shared" ca="1" si="1"/>
        <v>46006</v>
      </c>
      <c r="C62" s="19" t="str">
        <f>_xlfn.XLOOKUP(SalesTable[[#This Row],[Customer Name]],customerTable[Customer Name],customerTable[Customer ID],0,0)</f>
        <v>C0061</v>
      </c>
      <c r="D62" s="18" t="s">
        <v>1069</v>
      </c>
      <c r="E62" s="18" t="s">
        <v>1998</v>
      </c>
      <c r="F62" s="18" t="s">
        <v>2080</v>
      </c>
      <c r="G62" s="18" t="s">
        <v>2007</v>
      </c>
      <c r="H62" s="18" t="str">
        <f>_xlfn.XLOOKUP(SalesTable[[#This Row],[Product]],ProductTable[Product],ProductTable[Product ID],0,0)</f>
        <v>P006</v>
      </c>
      <c r="I62" s="18" t="s">
        <v>2016</v>
      </c>
      <c r="J62" s="18" t="str" cm="1">
        <f t="array" aca="1" ref="J62" ca="1">INDEX({"Credit Card","Cash","UPI"},RANDBETWEEN(1,3))</f>
        <v>UPI</v>
      </c>
      <c r="K62" s="18">
        <f t="shared" ca="1" si="2"/>
        <v>55</v>
      </c>
      <c r="L62" s="18">
        <v>372.5</v>
      </c>
      <c r="M62" s="18">
        <f ca="1">SalesTable[[#This Row],[Quantity]]*SalesTable[[#This Row],[Unit Price]]</f>
        <v>20487.5</v>
      </c>
      <c r="N62" s="18" t="str">
        <f t="shared" ca="1" si="0"/>
        <v>18%</v>
      </c>
      <c r="O62" s="18">
        <f ca="1">SalesTable[[#This Row],[Total Sale]]*SalesTable[[#This Row],[Profit Margin]]</f>
        <v>3687.75</v>
      </c>
    </row>
    <row r="63" spans="1:15" x14ac:dyDescent="0.3">
      <c r="A63" s="18" t="s">
        <v>70</v>
      </c>
      <c r="B63" s="19">
        <f t="shared" ca="1" si="1"/>
        <v>45456</v>
      </c>
      <c r="C63" s="19" t="str">
        <f>_xlfn.XLOOKUP(SalesTable[[#This Row],[Customer Name]],customerTable[Customer Name],customerTable[Customer ID],0,0)</f>
        <v>C0062</v>
      </c>
      <c r="D63" s="18" t="s">
        <v>1070</v>
      </c>
      <c r="E63" s="18" t="s">
        <v>2001</v>
      </c>
      <c r="F63" s="18" t="s">
        <v>2081</v>
      </c>
      <c r="G63" s="18" t="s">
        <v>2008</v>
      </c>
      <c r="H63" s="18" t="str">
        <f>_xlfn.XLOOKUP(SalesTable[[#This Row],[Product]],ProductTable[Product],ProductTable[Product ID],0,0)</f>
        <v>P007</v>
      </c>
      <c r="I63" s="18" t="s">
        <v>2016</v>
      </c>
      <c r="J63" s="18" t="str" cm="1">
        <f t="array" aca="1" ref="J63" ca="1">INDEX({"Credit Card","Cash","UPI"},RANDBETWEEN(1,3))</f>
        <v>Credit Card</v>
      </c>
      <c r="K63" s="18">
        <f t="shared" ca="1" si="2"/>
        <v>33</v>
      </c>
      <c r="L63" s="18">
        <v>109.26</v>
      </c>
      <c r="M63" s="18">
        <f ca="1">SalesTable[[#This Row],[Quantity]]*SalesTable[[#This Row],[Unit Price]]</f>
        <v>3605.5800000000004</v>
      </c>
      <c r="N63" s="18" t="str">
        <f t="shared" ca="1" si="0"/>
        <v>16%</v>
      </c>
      <c r="O63" s="18">
        <f ca="1">SalesTable[[#This Row],[Total Sale]]*SalesTable[[#This Row],[Profit Margin]]</f>
        <v>576.89280000000008</v>
      </c>
    </row>
    <row r="64" spans="1:15" x14ac:dyDescent="0.3">
      <c r="A64" s="18" t="s">
        <v>71</v>
      </c>
      <c r="B64" s="19">
        <f t="shared" ca="1" si="1"/>
        <v>44851</v>
      </c>
      <c r="C64" s="19" t="str">
        <f>_xlfn.XLOOKUP(SalesTable[[#This Row],[Customer Name]],customerTable[Customer Name],customerTable[Customer ID],0,0)</f>
        <v>C0063</v>
      </c>
      <c r="D64" s="18" t="s">
        <v>1071</v>
      </c>
      <c r="E64" s="18" t="s">
        <v>1999</v>
      </c>
      <c r="F64" s="18" t="s">
        <v>2082</v>
      </c>
      <c r="G64" s="18" t="s">
        <v>2011</v>
      </c>
      <c r="H64" s="18" t="str">
        <f>_xlfn.XLOOKUP(SalesTable[[#This Row],[Product]],ProductTable[Product],ProductTable[Product ID],0,0)</f>
        <v>P010</v>
      </c>
      <c r="I64" s="18" t="s">
        <v>2015</v>
      </c>
      <c r="J64" s="18" t="str" cm="1">
        <f t="array" aca="1" ref="J64" ca="1">INDEX({"Credit Card","Cash","UPI"},RANDBETWEEN(1,3))</f>
        <v>UPI</v>
      </c>
      <c r="K64" s="18">
        <f t="shared" ca="1" si="2"/>
        <v>52</v>
      </c>
      <c r="L64" s="18">
        <v>246.82</v>
      </c>
      <c r="M64" s="18">
        <f ca="1">SalesTable[[#This Row],[Quantity]]*SalesTable[[#This Row],[Unit Price]]</f>
        <v>12834.64</v>
      </c>
      <c r="N64" s="18" t="str">
        <f t="shared" ca="1" si="0"/>
        <v>16%</v>
      </c>
      <c r="O64" s="18">
        <f ca="1">SalesTable[[#This Row],[Total Sale]]*SalesTable[[#This Row],[Profit Margin]]</f>
        <v>2053.5423999999998</v>
      </c>
    </row>
    <row r="65" spans="1:15" x14ac:dyDescent="0.3">
      <c r="A65" s="18" t="s">
        <v>72</v>
      </c>
      <c r="B65" s="19">
        <f t="shared" ca="1" si="1"/>
        <v>44808</v>
      </c>
      <c r="C65" s="19" t="str">
        <f>_xlfn.XLOOKUP(SalesTable[[#This Row],[Customer Name]],customerTable[Customer Name],customerTable[Customer ID],0,0)</f>
        <v>C0064</v>
      </c>
      <c r="D65" s="18" t="s">
        <v>1072</v>
      </c>
      <c r="E65" s="18" t="s">
        <v>2001</v>
      </c>
      <c r="F65" s="18" t="s">
        <v>2083</v>
      </c>
      <c r="G65" s="18" t="s">
        <v>2006</v>
      </c>
      <c r="H65" s="18" t="str">
        <f>_xlfn.XLOOKUP(SalesTable[[#This Row],[Product]],ProductTable[Product],ProductTable[Product ID],0,0)</f>
        <v>P005</v>
      </c>
      <c r="I65" s="18" t="s">
        <v>2015</v>
      </c>
      <c r="J65" s="18" t="str" cm="1">
        <f t="array" aca="1" ref="J65" ca="1">INDEX({"Credit Card","Cash","UPI"},RANDBETWEEN(1,3))</f>
        <v>Credit Card</v>
      </c>
      <c r="K65" s="18">
        <f t="shared" ca="1" si="2"/>
        <v>58</v>
      </c>
      <c r="L65" s="18">
        <v>26.82</v>
      </c>
      <c r="M65" s="18">
        <f ca="1">SalesTable[[#This Row],[Quantity]]*SalesTable[[#This Row],[Unit Price]]</f>
        <v>1555.56</v>
      </c>
      <c r="N65" s="18" t="str">
        <f t="shared" ca="1" si="0"/>
        <v>25%</v>
      </c>
      <c r="O65" s="18">
        <f ca="1">SalesTable[[#This Row],[Total Sale]]*SalesTable[[#This Row],[Profit Margin]]</f>
        <v>388.89</v>
      </c>
    </row>
    <row r="66" spans="1:15" x14ac:dyDescent="0.3">
      <c r="A66" s="18" t="s">
        <v>73</v>
      </c>
      <c r="B66" s="19">
        <f t="shared" ca="1" si="1"/>
        <v>45866</v>
      </c>
      <c r="C66" s="19" t="str">
        <f>_xlfn.XLOOKUP(SalesTable[[#This Row],[Customer Name]],customerTable[Customer Name],customerTable[Customer ID],0,0)</f>
        <v>C0065</v>
      </c>
      <c r="D66" s="18" t="s">
        <v>1073</v>
      </c>
      <c r="E66" s="18" t="s">
        <v>2000</v>
      </c>
      <c r="F66" s="18" t="s">
        <v>2084</v>
      </c>
      <c r="G66" s="18" t="s">
        <v>2011</v>
      </c>
      <c r="H66" s="18" t="str">
        <f>_xlfn.XLOOKUP(SalesTable[[#This Row],[Product]],ProductTable[Product],ProductTable[Product ID],0,0)</f>
        <v>P010</v>
      </c>
      <c r="I66" s="18" t="s">
        <v>2015</v>
      </c>
      <c r="J66" s="18" t="str" cm="1">
        <f t="array" aca="1" ref="J66" ca="1">INDEX({"Credit Card","Cash","UPI"},RANDBETWEEN(1,3))</f>
        <v>Cash</v>
      </c>
      <c r="K66" s="18">
        <f t="shared" ca="1" si="2"/>
        <v>42</v>
      </c>
      <c r="L66" s="18">
        <v>371.91</v>
      </c>
      <c r="M66" s="18">
        <f ca="1">SalesTable[[#This Row],[Quantity]]*SalesTable[[#This Row],[Unit Price]]</f>
        <v>15620.220000000001</v>
      </c>
      <c r="N66" s="18" t="str">
        <f t="shared" ref="N66:N129" ca="1" si="3">ROUND(RANDBETWEEN(15,25),0)&amp;"%"</f>
        <v>21%</v>
      </c>
      <c r="O66" s="18">
        <f ca="1">SalesTable[[#This Row],[Total Sale]]*SalesTable[[#This Row],[Profit Margin]]</f>
        <v>3280.2462</v>
      </c>
    </row>
    <row r="67" spans="1:15" x14ac:dyDescent="0.3">
      <c r="A67" s="18" t="s">
        <v>74</v>
      </c>
      <c r="B67" s="19">
        <f t="shared" ref="B67:B130" ca="1" si="4">RANDBETWEEN(DATE(2022,1,1),DATE(2025,12,31))</f>
        <v>45292</v>
      </c>
      <c r="C67" s="19" t="str">
        <f>_xlfn.XLOOKUP(SalesTable[[#This Row],[Customer Name]],customerTable[Customer Name],customerTable[Customer ID],0,0)</f>
        <v>C0066</v>
      </c>
      <c r="D67" s="18" t="s">
        <v>1074</v>
      </c>
      <c r="E67" s="18" t="s">
        <v>1998</v>
      </c>
      <c r="F67" s="18" t="s">
        <v>2082</v>
      </c>
      <c r="G67" s="18" t="s">
        <v>2002</v>
      </c>
      <c r="H67" s="18" t="str">
        <f>_xlfn.XLOOKUP(SalesTable[[#This Row],[Product]],ProductTable[Product],ProductTable[Product ID],0,0)</f>
        <v>P001</v>
      </c>
      <c r="I67" s="18" t="s">
        <v>2014</v>
      </c>
      <c r="J67" s="18" t="str" cm="1">
        <f t="array" aca="1" ref="J67" ca="1">INDEX({"Credit Card","Cash","UPI"},RANDBETWEEN(1,3))</f>
        <v>Credit Card</v>
      </c>
      <c r="K67" s="18">
        <f t="shared" ref="K67:K130" ca="1" si="5">RANDBETWEEN(30,100)</f>
        <v>100</v>
      </c>
      <c r="L67" s="18">
        <v>42.25</v>
      </c>
      <c r="M67" s="18">
        <f ca="1">SalesTable[[#This Row],[Quantity]]*SalesTable[[#This Row],[Unit Price]]</f>
        <v>4225</v>
      </c>
      <c r="N67" s="18" t="str">
        <f t="shared" ca="1" si="3"/>
        <v>24%</v>
      </c>
      <c r="O67" s="18">
        <f ca="1">SalesTable[[#This Row],[Total Sale]]*SalesTable[[#This Row],[Profit Margin]]</f>
        <v>1014</v>
      </c>
    </row>
    <row r="68" spans="1:15" x14ac:dyDescent="0.3">
      <c r="A68" s="18" t="s">
        <v>75</v>
      </c>
      <c r="B68" s="19">
        <f t="shared" ca="1" si="4"/>
        <v>46016</v>
      </c>
      <c r="C68" s="19" t="str">
        <f>_xlfn.XLOOKUP(SalesTable[[#This Row],[Customer Name]],customerTable[Customer Name],customerTable[Customer ID],0,0)</f>
        <v>C0067</v>
      </c>
      <c r="D68" s="18" t="s">
        <v>1075</v>
      </c>
      <c r="E68" s="18" t="s">
        <v>1998</v>
      </c>
      <c r="F68" s="18" t="s">
        <v>2085</v>
      </c>
      <c r="G68" s="18" t="s">
        <v>2002</v>
      </c>
      <c r="H68" s="18" t="str">
        <f>_xlfn.XLOOKUP(SalesTable[[#This Row],[Product]],ProductTable[Product],ProductTable[Product ID],0,0)</f>
        <v>P001</v>
      </c>
      <c r="I68" s="18" t="s">
        <v>2014</v>
      </c>
      <c r="J68" s="18" t="str" cm="1">
        <f t="array" aca="1" ref="J68" ca="1">INDEX({"Credit Card","Cash","UPI"},RANDBETWEEN(1,3))</f>
        <v>Cash</v>
      </c>
      <c r="K68" s="18">
        <f t="shared" ca="1" si="5"/>
        <v>38</v>
      </c>
      <c r="L68" s="18">
        <v>293.33999999999997</v>
      </c>
      <c r="M68" s="18">
        <f ca="1">SalesTable[[#This Row],[Quantity]]*SalesTable[[#This Row],[Unit Price]]</f>
        <v>11146.919999999998</v>
      </c>
      <c r="N68" s="18" t="str">
        <f t="shared" ca="1" si="3"/>
        <v>18%</v>
      </c>
      <c r="O68" s="18">
        <f ca="1">SalesTable[[#This Row],[Total Sale]]*SalesTable[[#This Row],[Profit Margin]]</f>
        <v>2006.4455999999996</v>
      </c>
    </row>
    <row r="69" spans="1:15" x14ac:dyDescent="0.3">
      <c r="A69" s="18" t="s">
        <v>76</v>
      </c>
      <c r="B69" s="19">
        <f t="shared" ca="1" si="4"/>
        <v>45417</v>
      </c>
      <c r="C69" s="19" t="str">
        <f>_xlfn.XLOOKUP(SalesTable[[#This Row],[Customer Name]],customerTable[Customer Name],customerTable[Customer ID],0,0)</f>
        <v>C0068</v>
      </c>
      <c r="D69" s="18" t="s">
        <v>1076</v>
      </c>
      <c r="E69" s="18" t="s">
        <v>1999</v>
      </c>
      <c r="F69" s="18" t="s">
        <v>2086</v>
      </c>
      <c r="G69" s="18" t="s">
        <v>2013</v>
      </c>
      <c r="H69" s="18" t="str">
        <f>_xlfn.XLOOKUP(SalesTable[[#This Row],[Product]],ProductTable[Product],ProductTable[Product ID],0,0)</f>
        <v>P012</v>
      </c>
      <c r="I69" s="18" t="s">
        <v>2016</v>
      </c>
      <c r="J69" s="18" t="str" cm="1">
        <f t="array" aca="1" ref="J69" ca="1">INDEX({"Credit Card","Cash","UPI"},RANDBETWEEN(1,3))</f>
        <v>Credit Card</v>
      </c>
      <c r="K69" s="18">
        <f t="shared" ca="1" si="5"/>
        <v>96</v>
      </c>
      <c r="L69" s="18">
        <v>157.59</v>
      </c>
      <c r="M69" s="18">
        <f ca="1">SalesTable[[#This Row],[Quantity]]*SalesTable[[#This Row],[Unit Price]]</f>
        <v>15128.64</v>
      </c>
      <c r="N69" s="18" t="str">
        <f t="shared" ca="1" si="3"/>
        <v>16%</v>
      </c>
      <c r="O69" s="18">
        <f ca="1">SalesTable[[#This Row],[Total Sale]]*SalesTable[[#This Row],[Profit Margin]]</f>
        <v>2420.5823999999998</v>
      </c>
    </row>
    <row r="70" spans="1:15" x14ac:dyDescent="0.3">
      <c r="A70" s="18" t="s">
        <v>77</v>
      </c>
      <c r="B70" s="19">
        <f t="shared" ca="1" si="4"/>
        <v>45647</v>
      </c>
      <c r="C70" s="19" t="str">
        <f>_xlfn.XLOOKUP(SalesTable[[#This Row],[Customer Name]],customerTable[Customer Name],customerTable[Customer ID],0,0)</f>
        <v>C0069</v>
      </c>
      <c r="D70" s="18" t="s">
        <v>1077</v>
      </c>
      <c r="E70" s="18" t="s">
        <v>2001</v>
      </c>
      <c r="F70" s="18" t="s">
        <v>2087</v>
      </c>
      <c r="G70" s="18" t="s">
        <v>2013</v>
      </c>
      <c r="H70" s="18" t="str">
        <f>_xlfn.XLOOKUP(SalesTable[[#This Row],[Product]],ProductTable[Product],ProductTable[Product ID],0,0)</f>
        <v>P012</v>
      </c>
      <c r="I70" s="18" t="s">
        <v>2016</v>
      </c>
      <c r="J70" s="18" t="str" cm="1">
        <f t="array" aca="1" ref="J70" ca="1">INDEX({"Credit Card","Cash","UPI"},RANDBETWEEN(1,3))</f>
        <v>Cash</v>
      </c>
      <c r="K70" s="18">
        <f t="shared" ca="1" si="5"/>
        <v>71</v>
      </c>
      <c r="L70" s="18">
        <v>335.13</v>
      </c>
      <c r="M70" s="18">
        <f ca="1">SalesTable[[#This Row],[Quantity]]*SalesTable[[#This Row],[Unit Price]]</f>
        <v>23794.23</v>
      </c>
      <c r="N70" s="18" t="str">
        <f t="shared" ca="1" si="3"/>
        <v>15%</v>
      </c>
      <c r="O70" s="18">
        <f ca="1">SalesTable[[#This Row],[Total Sale]]*SalesTable[[#This Row],[Profit Margin]]</f>
        <v>3569.1344999999997</v>
      </c>
    </row>
    <row r="71" spans="1:15" x14ac:dyDescent="0.3">
      <c r="A71" s="18" t="s">
        <v>78</v>
      </c>
      <c r="B71" s="19">
        <f t="shared" ca="1" si="4"/>
        <v>44855</v>
      </c>
      <c r="C71" s="19" t="str">
        <f>_xlfn.XLOOKUP(SalesTable[[#This Row],[Customer Name]],customerTable[Customer Name],customerTable[Customer ID],0,0)</f>
        <v>C0070</v>
      </c>
      <c r="D71" s="18" t="s">
        <v>1078</v>
      </c>
      <c r="E71" s="18" t="s">
        <v>1998</v>
      </c>
      <c r="F71" s="18" t="s">
        <v>2036</v>
      </c>
      <c r="G71" s="18" t="s">
        <v>2004</v>
      </c>
      <c r="H71" s="18" t="str">
        <f>_xlfn.XLOOKUP(SalesTable[[#This Row],[Product]],ProductTable[Product],ProductTable[Product ID],0,0)</f>
        <v>P003</v>
      </c>
      <c r="I71" s="18" t="s">
        <v>2014</v>
      </c>
      <c r="J71" s="18" t="str" cm="1">
        <f t="array" aca="1" ref="J71" ca="1">INDEX({"Credit Card","Cash","UPI"},RANDBETWEEN(1,3))</f>
        <v>Credit Card</v>
      </c>
      <c r="K71" s="18">
        <f t="shared" ca="1" si="5"/>
        <v>86</v>
      </c>
      <c r="L71" s="18">
        <v>375.99</v>
      </c>
      <c r="M71" s="18">
        <f ca="1">SalesTable[[#This Row],[Quantity]]*SalesTable[[#This Row],[Unit Price]]</f>
        <v>32335.14</v>
      </c>
      <c r="N71" s="18" t="str">
        <f t="shared" ca="1" si="3"/>
        <v>19%</v>
      </c>
      <c r="O71" s="18">
        <f ca="1">SalesTable[[#This Row],[Total Sale]]*SalesTable[[#This Row],[Profit Margin]]</f>
        <v>6143.6765999999998</v>
      </c>
    </row>
    <row r="72" spans="1:15" x14ac:dyDescent="0.3">
      <c r="A72" s="18" t="s">
        <v>79</v>
      </c>
      <c r="B72" s="19">
        <f t="shared" ca="1" si="4"/>
        <v>45233</v>
      </c>
      <c r="C72" s="19" t="str">
        <f>_xlfn.XLOOKUP(SalesTable[[#This Row],[Customer Name]],customerTable[Customer Name],customerTable[Customer ID],0,0)</f>
        <v>C0071</v>
      </c>
      <c r="D72" s="18" t="s">
        <v>1079</v>
      </c>
      <c r="E72" s="18" t="s">
        <v>2001</v>
      </c>
      <c r="F72" s="18" t="s">
        <v>2088</v>
      </c>
      <c r="G72" s="18" t="s">
        <v>2003</v>
      </c>
      <c r="H72" s="18" t="str">
        <f>_xlfn.XLOOKUP(SalesTable[[#This Row],[Product]],ProductTable[Product],ProductTable[Product ID],0,0)</f>
        <v>P002</v>
      </c>
      <c r="I72" s="18" t="s">
        <v>2015</v>
      </c>
      <c r="J72" s="18" t="str" cm="1">
        <f t="array" aca="1" ref="J72" ca="1">INDEX({"Credit Card","Cash","UPI"},RANDBETWEEN(1,3))</f>
        <v>Credit Card</v>
      </c>
      <c r="K72" s="18">
        <f t="shared" ca="1" si="5"/>
        <v>57</v>
      </c>
      <c r="L72" s="18">
        <v>17.27</v>
      </c>
      <c r="M72" s="18">
        <f ca="1">SalesTable[[#This Row],[Quantity]]*SalesTable[[#This Row],[Unit Price]]</f>
        <v>984.39</v>
      </c>
      <c r="N72" s="18" t="str">
        <f t="shared" ca="1" si="3"/>
        <v>21%</v>
      </c>
      <c r="O72" s="18">
        <f ca="1">SalesTable[[#This Row],[Total Sale]]*SalesTable[[#This Row],[Profit Margin]]</f>
        <v>206.72189999999998</v>
      </c>
    </row>
    <row r="73" spans="1:15" x14ac:dyDescent="0.3">
      <c r="A73" s="18" t="s">
        <v>80</v>
      </c>
      <c r="B73" s="19">
        <f t="shared" ca="1" si="4"/>
        <v>45304</v>
      </c>
      <c r="C73" s="19" t="str">
        <f>_xlfn.XLOOKUP(SalesTable[[#This Row],[Customer Name]],customerTable[Customer Name],customerTable[Customer ID],0,0)</f>
        <v>C0072</v>
      </c>
      <c r="D73" s="18" t="s">
        <v>1080</v>
      </c>
      <c r="E73" s="18" t="s">
        <v>1999</v>
      </c>
      <c r="F73" s="18" t="s">
        <v>2034</v>
      </c>
      <c r="G73" s="18" t="s">
        <v>2013</v>
      </c>
      <c r="H73" s="18" t="str">
        <f>_xlfn.XLOOKUP(SalesTable[[#This Row],[Product]],ProductTable[Product],ProductTable[Product ID],0,0)</f>
        <v>P012</v>
      </c>
      <c r="I73" s="18" t="s">
        <v>2016</v>
      </c>
      <c r="J73" s="18" t="str" cm="1">
        <f t="array" aca="1" ref="J73" ca="1">INDEX({"Credit Card","Cash","UPI"},RANDBETWEEN(1,3))</f>
        <v>Cash</v>
      </c>
      <c r="K73" s="18">
        <f t="shared" ca="1" si="5"/>
        <v>53</v>
      </c>
      <c r="L73" s="18">
        <v>83.8</v>
      </c>
      <c r="M73" s="18">
        <f ca="1">SalesTable[[#This Row],[Quantity]]*SalesTable[[#This Row],[Unit Price]]</f>
        <v>4441.3999999999996</v>
      </c>
      <c r="N73" s="18" t="str">
        <f t="shared" ca="1" si="3"/>
        <v>17%</v>
      </c>
      <c r="O73" s="18">
        <f ca="1">SalesTable[[#This Row],[Total Sale]]*SalesTable[[#This Row],[Profit Margin]]</f>
        <v>755.03800000000001</v>
      </c>
    </row>
    <row r="74" spans="1:15" x14ac:dyDescent="0.3">
      <c r="A74" s="18" t="s">
        <v>81</v>
      </c>
      <c r="B74" s="19">
        <f t="shared" ca="1" si="4"/>
        <v>45900</v>
      </c>
      <c r="C74" s="19" t="str">
        <f>_xlfn.XLOOKUP(SalesTable[[#This Row],[Customer Name]],customerTable[Customer Name],customerTable[Customer ID],0,0)</f>
        <v>C0073</v>
      </c>
      <c r="D74" s="18" t="s">
        <v>1081</v>
      </c>
      <c r="E74" s="18" t="s">
        <v>2000</v>
      </c>
      <c r="F74" s="18" t="s">
        <v>2089</v>
      </c>
      <c r="G74" s="18" t="s">
        <v>2007</v>
      </c>
      <c r="H74" s="18" t="str">
        <f>_xlfn.XLOOKUP(SalesTable[[#This Row],[Product]],ProductTable[Product],ProductTable[Product ID],0,0)</f>
        <v>P006</v>
      </c>
      <c r="I74" s="18" t="s">
        <v>2016</v>
      </c>
      <c r="J74" s="18" t="str" cm="1">
        <f t="array" aca="1" ref="J74" ca="1">INDEX({"Credit Card","Cash","UPI"},RANDBETWEEN(1,3))</f>
        <v>Cash</v>
      </c>
      <c r="K74" s="18">
        <f t="shared" ca="1" si="5"/>
        <v>73</v>
      </c>
      <c r="L74" s="18">
        <v>115.1</v>
      </c>
      <c r="M74" s="18">
        <f ca="1">SalesTable[[#This Row],[Quantity]]*SalesTable[[#This Row],[Unit Price]]</f>
        <v>8402.2999999999993</v>
      </c>
      <c r="N74" s="18" t="str">
        <f t="shared" ca="1" si="3"/>
        <v>24%</v>
      </c>
      <c r="O74" s="18">
        <f ca="1">SalesTable[[#This Row],[Total Sale]]*SalesTable[[#This Row],[Profit Margin]]</f>
        <v>2016.5519999999997</v>
      </c>
    </row>
    <row r="75" spans="1:15" x14ac:dyDescent="0.3">
      <c r="A75" s="18" t="s">
        <v>82</v>
      </c>
      <c r="B75" s="19">
        <f t="shared" ca="1" si="4"/>
        <v>44701</v>
      </c>
      <c r="C75" s="19" t="str">
        <f>_xlfn.XLOOKUP(SalesTable[[#This Row],[Customer Name]],customerTable[Customer Name],customerTable[Customer ID],0,0)</f>
        <v>C0074</v>
      </c>
      <c r="D75" s="18" t="s">
        <v>1082</v>
      </c>
      <c r="E75" s="18" t="s">
        <v>1998</v>
      </c>
      <c r="F75" s="18" t="s">
        <v>2090</v>
      </c>
      <c r="G75" s="18" t="s">
        <v>2008</v>
      </c>
      <c r="H75" s="18" t="str">
        <f>_xlfn.XLOOKUP(SalesTable[[#This Row],[Product]],ProductTable[Product],ProductTable[Product ID],0,0)</f>
        <v>P007</v>
      </c>
      <c r="I75" s="18" t="s">
        <v>2016</v>
      </c>
      <c r="J75" s="18" t="str" cm="1">
        <f t="array" aca="1" ref="J75" ca="1">INDEX({"Credit Card","Cash","UPI"},RANDBETWEEN(1,3))</f>
        <v>Cash</v>
      </c>
      <c r="K75" s="18">
        <f t="shared" ca="1" si="5"/>
        <v>94</v>
      </c>
      <c r="L75" s="18">
        <v>115.35</v>
      </c>
      <c r="M75" s="18">
        <f ca="1">SalesTable[[#This Row],[Quantity]]*SalesTable[[#This Row],[Unit Price]]</f>
        <v>10842.9</v>
      </c>
      <c r="N75" s="18" t="str">
        <f t="shared" ca="1" si="3"/>
        <v>17%</v>
      </c>
      <c r="O75" s="18">
        <f ca="1">SalesTable[[#This Row],[Total Sale]]*SalesTable[[#This Row],[Profit Margin]]</f>
        <v>1843.2930000000001</v>
      </c>
    </row>
    <row r="76" spans="1:15" x14ac:dyDescent="0.3">
      <c r="A76" s="18" t="s">
        <v>83</v>
      </c>
      <c r="B76" s="19">
        <f t="shared" ca="1" si="4"/>
        <v>44684</v>
      </c>
      <c r="C76" s="19" t="str">
        <f>_xlfn.XLOOKUP(SalesTable[[#This Row],[Customer Name]],customerTable[Customer Name],customerTable[Customer ID],0,0)</f>
        <v>C0075</v>
      </c>
      <c r="D76" s="18" t="s">
        <v>1083</v>
      </c>
      <c r="E76" s="18" t="s">
        <v>2001</v>
      </c>
      <c r="F76" s="18" t="s">
        <v>2082</v>
      </c>
      <c r="G76" s="18" t="s">
        <v>2008</v>
      </c>
      <c r="H76" s="18" t="str">
        <f>_xlfn.XLOOKUP(SalesTable[[#This Row],[Product]],ProductTable[Product],ProductTable[Product ID],0,0)</f>
        <v>P007</v>
      </c>
      <c r="I76" s="18" t="s">
        <v>2016</v>
      </c>
      <c r="J76" s="18" t="str" cm="1">
        <f t="array" aca="1" ref="J76" ca="1">INDEX({"Credit Card","Cash","UPI"},RANDBETWEEN(1,3))</f>
        <v>Credit Card</v>
      </c>
      <c r="K76" s="18">
        <f t="shared" ca="1" si="5"/>
        <v>54</v>
      </c>
      <c r="L76" s="18">
        <v>432.85</v>
      </c>
      <c r="M76" s="18">
        <f ca="1">SalesTable[[#This Row],[Quantity]]*SalesTable[[#This Row],[Unit Price]]</f>
        <v>23373.9</v>
      </c>
      <c r="N76" s="18" t="str">
        <f t="shared" ca="1" si="3"/>
        <v>24%</v>
      </c>
      <c r="O76" s="18">
        <f ca="1">SalesTable[[#This Row],[Total Sale]]*SalesTable[[#This Row],[Profit Margin]]</f>
        <v>5609.7359999999999</v>
      </c>
    </row>
    <row r="77" spans="1:15" x14ac:dyDescent="0.3">
      <c r="A77" s="18" t="s">
        <v>84</v>
      </c>
      <c r="B77" s="19">
        <f t="shared" ca="1" si="4"/>
        <v>45007</v>
      </c>
      <c r="C77" s="19" t="str">
        <f>_xlfn.XLOOKUP(SalesTable[[#This Row],[Customer Name]],customerTable[Customer Name],customerTable[Customer ID],0,0)</f>
        <v>C0076</v>
      </c>
      <c r="D77" s="18" t="s">
        <v>1084</v>
      </c>
      <c r="E77" s="18" t="s">
        <v>1999</v>
      </c>
      <c r="F77" s="18" t="s">
        <v>2048</v>
      </c>
      <c r="G77" s="18" t="s">
        <v>2010</v>
      </c>
      <c r="H77" s="18" t="str">
        <f>_xlfn.XLOOKUP(SalesTable[[#This Row],[Product]],ProductTable[Product],ProductTable[Product ID],0,0)</f>
        <v>P009</v>
      </c>
      <c r="I77" s="18" t="s">
        <v>2016</v>
      </c>
      <c r="J77" s="18" t="str" cm="1">
        <f t="array" aca="1" ref="J77" ca="1">INDEX({"Credit Card","Cash","UPI"},RANDBETWEEN(1,3))</f>
        <v>Cash</v>
      </c>
      <c r="K77" s="18">
        <f t="shared" ca="1" si="5"/>
        <v>57</v>
      </c>
      <c r="L77" s="18">
        <v>168.92</v>
      </c>
      <c r="M77" s="18">
        <f ca="1">SalesTable[[#This Row],[Quantity]]*SalesTable[[#This Row],[Unit Price]]</f>
        <v>9628.4399999999987</v>
      </c>
      <c r="N77" s="18" t="str">
        <f t="shared" ca="1" si="3"/>
        <v>24%</v>
      </c>
      <c r="O77" s="18">
        <f ca="1">SalesTable[[#This Row],[Total Sale]]*SalesTable[[#This Row],[Profit Margin]]</f>
        <v>2310.8255999999997</v>
      </c>
    </row>
    <row r="78" spans="1:15" x14ac:dyDescent="0.3">
      <c r="A78" s="18" t="s">
        <v>85</v>
      </c>
      <c r="B78" s="19">
        <f t="shared" ca="1" si="4"/>
        <v>45161</v>
      </c>
      <c r="C78" s="19" t="str">
        <f>_xlfn.XLOOKUP(SalesTable[[#This Row],[Customer Name]],customerTable[Customer Name],customerTable[Customer ID],0,0)</f>
        <v>C0077</v>
      </c>
      <c r="D78" s="18" t="s">
        <v>1085</v>
      </c>
      <c r="E78" s="18" t="s">
        <v>2001</v>
      </c>
      <c r="F78" s="18" t="s">
        <v>2058</v>
      </c>
      <c r="G78" s="18" t="s">
        <v>2011</v>
      </c>
      <c r="H78" s="18" t="str">
        <f>_xlfn.XLOOKUP(SalesTable[[#This Row],[Product]],ProductTable[Product],ProductTable[Product ID],0,0)</f>
        <v>P010</v>
      </c>
      <c r="I78" s="18" t="s">
        <v>2015</v>
      </c>
      <c r="J78" s="18" t="str" cm="1">
        <f t="array" aca="1" ref="J78" ca="1">INDEX({"Credit Card","Cash","UPI"},RANDBETWEEN(1,3))</f>
        <v>Credit Card</v>
      </c>
      <c r="K78" s="18">
        <f t="shared" ca="1" si="5"/>
        <v>33</v>
      </c>
      <c r="L78" s="18">
        <v>292.39</v>
      </c>
      <c r="M78" s="18">
        <f ca="1">SalesTable[[#This Row],[Quantity]]*SalesTable[[#This Row],[Unit Price]]</f>
        <v>9648.869999999999</v>
      </c>
      <c r="N78" s="18" t="str">
        <f t="shared" ca="1" si="3"/>
        <v>21%</v>
      </c>
      <c r="O78" s="18">
        <f ca="1">SalesTable[[#This Row],[Total Sale]]*SalesTable[[#This Row],[Profit Margin]]</f>
        <v>2026.2626999999998</v>
      </c>
    </row>
    <row r="79" spans="1:15" x14ac:dyDescent="0.3">
      <c r="A79" s="18" t="s">
        <v>86</v>
      </c>
      <c r="B79" s="19">
        <f t="shared" ca="1" si="4"/>
        <v>44952</v>
      </c>
      <c r="C79" s="19" t="str">
        <f>_xlfn.XLOOKUP(SalesTable[[#This Row],[Customer Name]],customerTable[Customer Name],customerTable[Customer ID],0,0)</f>
        <v>C0078</v>
      </c>
      <c r="D79" s="18" t="s">
        <v>1086</v>
      </c>
      <c r="E79" s="18" t="s">
        <v>2001</v>
      </c>
      <c r="F79" s="18" t="s">
        <v>2091</v>
      </c>
      <c r="G79" s="18" t="s">
        <v>2005</v>
      </c>
      <c r="H79" s="18" t="str">
        <f>_xlfn.XLOOKUP(SalesTable[[#This Row],[Product]],ProductTable[Product],ProductTable[Product ID],0,0)</f>
        <v>P004</v>
      </c>
      <c r="I79" s="18" t="s">
        <v>2015</v>
      </c>
      <c r="J79" s="18" t="str" cm="1">
        <f t="array" aca="1" ref="J79" ca="1">INDEX({"Credit Card","Cash","UPI"},RANDBETWEEN(1,3))</f>
        <v>Credit Card</v>
      </c>
      <c r="K79" s="18">
        <f t="shared" ca="1" si="5"/>
        <v>37</v>
      </c>
      <c r="L79" s="18">
        <v>220.11</v>
      </c>
      <c r="M79" s="18">
        <f ca="1">SalesTable[[#This Row],[Quantity]]*SalesTable[[#This Row],[Unit Price]]</f>
        <v>8144.0700000000006</v>
      </c>
      <c r="N79" s="18" t="str">
        <f t="shared" ca="1" si="3"/>
        <v>22%</v>
      </c>
      <c r="O79" s="18">
        <f ca="1">SalesTable[[#This Row],[Total Sale]]*SalesTable[[#This Row],[Profit Margin]]</f>
        <v>1791.6954000000001</v>
      </c>
    </row>
    <row r="80" spans="1:15" x14ac:dyDescent="0.3">
      <c r="A80" s="18" t="s">
        <v>87</v>
      </c>
      <c r="B80" s="19">
        <f t="shared" ca="1" si="4"/>
        <v>45064</v>
      </c>
      <c r="C80" s="19" t="str">
        <f>_xlfn.XLOOKUP(SalesTable[[#This Row],[Customer Name]],customerTable[Customer Name],customerTable[Customer ID],0,0)</f>
        <v>C0079</v>
      </c>
      <c r="D80" s="18" t="s">
        <v>1087</v>
      </c>
      <c r="E80" s="18" t="s">
        <v>1998</v>
      </c>
      <c r="F80" s="18" t="s">
        <v>2092</v>
      </c>
      <c r="G80" s="18" t="s">
        <v>2007</v>
      </c>
      <c r="H80" s="18" t="str">
        <f>_xlfn.XLOOKUP(SalesTable[[#This Row],[Product]],ProductTable[Product],ProductTable[Product ID],0,0)</f>
        <v>P006</v>
      </c>
      <c r="I80" s="18" t="s">
        <v>2016</v>
      </c>
      <c r="J80" s="18" t="str" cm="1">
        <f t="array" aca="1" ref="J80" ca="1">INDEX({"Credit Card","Cash","UPI"},RANDBETWEEN(1,3))</f>
        <v>UPI</v>
      </c>
      <c r="K80" s="18">
        <f t="shared" ca="1" si="5"/>
        <v>99</v>
      </c>
      <c r="L80" s="18">
        <v>450.25</v>
      </c>
      <c r="M80" s="18">
        <f ca="1">SalesTable[[#This Row],[Quantity]]*SalesTable[[#This Row],[Unit Price]]</f>
        <v>44574.75</v>
      </c>
      <c r="N80" s="18" t="str">
        <f t="shared" ca="1" si="3"/>
        <v>20%</v>
      </c>
      <c r="O80" s="18">
        <f ca="1">SalesTable[[#This Row],[Total Sale]]*SalesTable[[#This Row],[Profit Margin]]</f>
        <v>8914.9500000000007</v>
      </c>
    </row>
    <row r="81" spans="1:15" x14ac:dyDescent="0.3">
      <c r="A81" s="18" t="s">
        <v>88</v>
      </c>
      <c r="B81" s="19">
        <f t="shared" ca="1" si="4"/>
        <v>45053</v>
      </c>
      <c r="C81" s="19" t="str">
        <f>_xlfn.XLOOKUP(SalesTable[[#This Row],[Customer Name]],customerTable[Customer Name],customerTable[Customer ID],0,0)</f>
        <v>C0080</v>
      </c>
      <c r="D81" s="18" t="s">
        <v>1088</v>
      </c>
      <c r="E81" s="18" t="s">
        <v>1998</v>
      </c>
      <c r="F81" s="18" t="s">
        <v>2092</v>
      </c>
      <c r="G81" s="18" t="s">
        <v>2007</v>
      </c>
      <c r="H81" s="18" t="str">
        <f>_xlfn.XLOOKUP(SalesTable[[#This Row],[Product]],ProductTable[Product],ProductTable[Product ID],0,0)</f>
        <v>P006</v>
      </c>
      <c r="I81" s="18" t="s">
        <v>2016</v>
      </c>
      <c r="J81" s="18" t="str" cm="1">
        <f t="array" aca="1" ref="J81" ca="1">INDEX({"Credit Card","Cash","UPI"},RANDBETWEEN(1,3))</f>
        <v>UPI</v>
      </c>
      <c r="K81" s="18">
        <f t="shared" ca="1" si="5"/>
        <v>42</v>
      </c>
      <c r="L81" s="18">
        <v>5.84</v>
      </c>
      <c r="M81" s="18">
        <f ca="1">SalesTable[[#This Row],[Quantity]]*SalesTable[[#This Row],[Unit Price]]</f>
        <v>245.28</v>
      </c>
      <c r="N81" s="18" t="str">
        <f t="shared" ca="1" si="3"/>
        <v>19%</v>
      </c>
      <c r="O81" s="18">
        <f ca="1">SalesTable[[#This Row],[Total Sale]]*SalesTable[[#This Row],[Profit Margin]]</f>
        <v>46.603200000000001</v>
      </c>
    </row>
    <row r="82" spans="1:15" x14ac:dyDescent="0.3">
      <c r="A82" s="18" t="s">
        <v>89</v>
      </c>
      <c r="B82" s="19">
        <f t="shared" ca="1" si="4"/>
        <v>45831</v>
      </c>
      <c r="C82" s="19" t="str">
        <f>_xlfn.XLOOKUP(SalesTable[[#This Row],[Customer Name]],customerTable[Customer Name],customerTable[Customer ID],0,0)</f>
        <v>C0081</v>
      </c>
      <c r="D82" s="18" t="s">
        <v>1089</v>
      </c>
      <c r="E82" s="18" t="s">
        <v>2001</v>
      </c>
      <c r="F82" s="18" t="s">
        <v>2083</v>
      </c>
      <c r="G82" s="18" t="s">
        <v>2010</v>
      </c>
      <c r="H82" s="18" t="str">
        <f>_xlfn.XLOOKUP(SalesTable[[#This Row],[Product]],ProductTable[Product],ProductTable[Product ID],0,0)</f>
        <v>P009</v>
      </c>
      <c r="I82" s="18" t="s">
        <v>2016</v>
      </c>
      <c r="J82" s="18" t="str" cm="1">
        <f t="array" aca="1" ref="J82" ca="1">INDEX({"Credit Card","Cash","UPI"},RANDBETWEEN(1,3))</f>
        <v>Cash</v>
      </c>
      <c r="K82" s="18">
        <f t="shared" ca="1" si="5"/>
        <v>69</v>
      </c>
      <c r="L82" s="18">
        <v>474.69</v>
      </c>
      <c r="M82" s="18">
        <f ca="1">SalesTable[[#This Row],[Quantity]]*SalesTable[[#This Row],[Unit Price]]</f>
        <v>32753.61</v>
      </c>
      <c r="N82" s="18" t="str">
        <f t="shared" ca="1" si="3"/>
        <v>23%</v>
      </c>
      <c r="O82" s="18">
        <f ca="1">SalesTable[[#This Row],[Total Sale]]*SalesTable[[#This Row],[Profit Margin]]</f>
        <v>7533.3303000000005</v>
      </c>
    </row>
    <row r="83" spans="1:15" x14ac:dyDescent="0.3">
      <c r="A83" s="18" t="s">
        <v>90</v>
      </c>
      <c r="B83" s="19">
        <f t="shared" ca="1" si="4"/>
        <v>45718</v>
      </c>
      <c r="C83" s="19" t="str">
        <f>_xlfn.XLOOKUP(SalesTable[[#This Row],[Customer Name]],customerTable[Customer Name],customerTable[Customer ID],0,0)</f>
        <v>C0082</v>
      </c>
      <c r="D83" s="18" t="s">
        <v>1090</v>
      </c>
      <c r="E83" s="18" t="s">
        <v>2001</v>
      </c>
      <c r="F83" s="18" t="s">
        <v>2093</v>
      </c>
      <c r="G83" s="18" t="s">
        <v>2012</v>
      </c>
      <c r="H83" s="18" t="str">
        <f>_xlfn.XLOOKUP(SalesTable[[#This Row],[Product]],ProductTable[Product],ProductTable[Product ID],0,0)</f>
        <v>P011</v>
      </c>
      <c r="I83" s="18" t="s">
        <v>2014</v>
      </c>
      <c r="J83" s="18" t="str" cm="1">
        <f t="array" aca="1" ref="J83" ca="1">INDEX({"Credit Card","Cash","UPI"},RANDBETWEEN(1,3))</f>
        <v>Credit Card</v>
      </c>
      <c r="K83" s="18">
        <f t="shared" ca="1" si="5"/>
        <v>96</v>
      </c>
      <c r="L83" s="18">
        <v>361.28</v>
      </c>
      <c r="M83" s="18">
        <f ca="1">SalesTable[[#This Row],[Quantity]]*SalesTable[[#This Row],[Unit Price]]</f>
        <v>34682.879999999997</v>
      </c>
      <c r="N83" s="18" t="str">
        <f t="shared" ca="1" si="3"/>
        <v>21%</v>
      </c>
      <c r="O83" s="18">
        <f ca="1">SalesTable[[#This Row],[Total Sale]]*SalesTable[[#This Row],[Profit Margin]]</f>
        <v>7283.4047999999993</v>
      </c>
    </row>
    <row r="84" spans="1:15" x14ac:dyDescent="0.3">
      <c r="A84" s="18" t="s">
        <v>91</v>
      </c>
      <c r="B84" s="19">
        <f t="shared" ca="1" si="4"/>
        <v>45701</v>
      </c>
      <c r="C84" s="19" t="str">
        <f>_xlfn.XLOOKUP(SalesTable[[#This Row],[Customer Name]],customerTable[Customer Name],customerTable[Customer ID],0,0)</f>
        <v>C0083</v>
      </c>
      <c r="D84" s="18" t="s">
        <v>1091</v>
      </c>
      <c r="E84" s="18" t="s">
        <v>2001</v>
      </c>
      <c r="F84" s="18" t="s">
        <v>2094</v>
      </c>
      <c r="G84" s="18" t="s">
        <v>2012</v>
      </c>
      <c r="H84" s="18" t="str">
        <f>_xlfn.XLOOKUP(SalesTable[[#This Row],[Product]],ProductTable[Product],ProductTable[Product ID],0,0)</f>
        <v>P011</v>
      </c>
      <c r="I84" s="18" t="s">
        <v>2014</v>
      </c>
      <c r="J84" s="18" t="str" cm="1">
        <f t="array" aca="1" ref="J84" ca="1">INDEX({"Credit Card","Cash","UPI"},RANDBETWEEN(1,3))</f>
        <v>Cash</v>
      </c>
      <c r="K84" s="18">
        <f t="shared" ca="1" si="5"/>
        <v>73</v>
      </c>
      <c r="L84" s="18">
        <v>166.46</v>
      </c>
      <c r="M84" s="18">
        <f ca="1">SalesTable[[#This Row],[Quantity]]*SalesTable[[#This Row],[Unit Price]]</f>
        <v>12151.58</v>
      </c>
      <c r="N84" s="18" t="str">
        <f t="shared" ca="1" si="3"/>
        <v>19%</v>
      </c>
      <c r="O84" s="18">
        <f ca="1">SalesTable[[#This Row],[Total Sale]]*SalesTable[[#This Row],[Profit Margin]]</f>
        <v>2308.8002000000001</v>
      </c>
    </row>
    <row r="85" spans="1:15" x14ac:dyDescent="0.3">
      <c r="A85" s="18" t="s">
        <v>92</v>
      </c>
      <c r="B85" s="19">
        <f t="shared" ca="1" si="4"/>
        <v>45064</v>
      </c>
      <c r="C85" s="19" t="str">
        <f>_xlfn.XLOOKUP(SalesTable[[#This Row],[Customer Name]],customerTable[Customer Name],customerTable[Customer ID],0,0)</f>
        <v>C0084</v>
      </c>
      <c r="D85" s="18" t="s">
        <v>1092</v>
      </c>
      <c r="E85" s="18" t="s">
        <v>2000</v>
      </c>
      <c r="F85" s="18" t="s">
        <v>2041</v>
      </c>
      <c r="G85" s="18" t="s">
        <v>2009</v>
      </c>
      <c r="H85" s="18" t="str">
        <f>_xlfn.XLOOKUP(SalesTable[[#This Row],[Product]],ProductTable[Product],ProductTable[Product ID],0,0)</f>
        <v>P008</v>
      </c>
      <c r="I85" s="18" t="s">
        <v>2014</v>
      </c>
      <c r="J85" s="18" t="str" cm="1">
        <f t="array" aca="1" ref="J85" ca="1">INDEX({"Credit Card","Cash","UPI"},RANDBETWEEN(1,3))</f>
        <v>Cash</v>
      </c>
      <c r="K85" s="18">
        <f t="shared" ca="1" si="5"/>
        <v>46</v>
      </c>
      <c r="L85" s="18">
        <v>213.12</v>
      </c>
      <c r="M85" s="18">
        <f ca="1">SalesTable[[#This Row],[Quantity]]*SalesTable[[#This Row],[Unit Price]]</f>
        <v>9803.52</v>
      </c>
      <c r="N85" s="18" t="str">
        <f t="shared" ca="1" si="3"/>
        <v>25%</v>
      </c>
      <c r="O85" s="18">
        <f ca="1">SalesTable[[#This Row],[Total Sale]]*SalesTable[[#This Row],[Profit Margin]]</f>
        <v>2450.88</v>
      </c>
    </row>
    <row r="86" spans="1:15" x14ac:dyDescent="0.3">
      <c r="A86" s="18" t="s">
        <v>93</v>
      </c>
      <c r="B86" s="19">
        <f t="shared" ca="1" si="4"/>
        <v>45189</v>
      </c>
      <c r="C86" s="19" t="str">
        <f>_xlfn.XLOOKUP(SalesTable[[#This Row],[Customer Name]],customerTable[Customer Name],customerTable[Customer ID],0,0)</f>
        <v>C0085</v>
      </c>
      <c r="D86" s="18" t="s">
        <v>1093</v>
      </c>
      <c r="E86" s="18" t="s">
        <v>2000</v>
      </c>
      <c r="F86" s="18" t="s">
        <v>2095</v>
      </c>
      <c r="G86" s="18" t="s">
        <v>2009</v>
      </c>
      <c r="H86" s="18" t="str">
        <f>_xlfn.XLOOKUP(SalesTable[[#This Row],[Product]],ProductTable[Product],ProductTable[Product ID],0,0)</f>
        <v>P008</v>
      </c>
      <c r="I86" s="18" t="s">
        <v>2014</v>
      </c>
      <c r="J86" s="18" t="str" cm="1">
        <f t="array" aca="1" ref="J86" ca="1">INDEX({"Credit Card","Cash","UPI"},RANDBETWEEN(1,3))</f>
        <v>Credit Card</v>
      </c>
      <c r="K86" s="18">
        <f t="shared" ca="1" si="5"/>
        <v>98</v>
      </c>
      <c r="L86" s="18">
        <v>286.70999999999998</v>
      </c>
      <c r="M86" s="18">
        <f ca="1">SalesTable[[#This Row],[Quantity]]*SalesTable[[#This Row],[Unit Price]]</f>
        <v>28097.579999999998</v>
      </c>
      <c r="N86" s="18" t="str">
        <f t="shared" ca="1" si="3"/>
        <v>19%</v>
      </c>
      <c r="O86" s="18">
        <f ca="1">SalesTable[[#This Row],[Total Sale]]*SalesTable[[#This Row],[Profit Margin]]</f>
        <v>5338.5401999999995</v>
      </c>
    </row>
    <row r="87" spans="1:15" x14ac:dyDescent="0.3">
      <c r="A87" s="18" t="s">
        <v>94</v>
      </c>
      <c r="B87" s="19">
        <f t="shared" ca="1" si="4"/>
        <v>45569</v>
      </c>
      <c r="C87" s="19" t="str">
        <f>_xlfn.XLOOKUP(SalesTable[[#This Row],[Customer Name]],customerTable[Customer Name],customerTable[Customer ID],0,0)</f>
        <v>C0086</v>
      </c>
      <c r="D87" s="18" t="s">
        <v>1094</v>
      </c>
      <c r="E87" s="18" t="s">
        <v>2000</v>
      </c>
      <c r="F87" s="18" t="s">
        <v>2096</v>
      </c>
      <c r="G87" s="18" t="s">
        <v>2002</v>
      </c>
      <c r="H87" s="18" t="str">
        <f>_xlfn.XLOOKUP(SalesTable[[#This Row],[Product]],ProductTable[Product],ProductTable[Product ID],0,0)</f>
        <v>P001</v>
      </c>
      <c r="I87" s="18" t="s">
        <v>2014</v>
      </c>
      <c r="J87" s="18" t="str" cm="1">
        <f t="array" aca="1" ref="J87" ca="1">INDEX({"Credit Card","Cash","UPI"},RANDBETWEEN(1,3))</f>
        <v>Cash</v>
      </c>
      <c r="K87" s="18">
        <f t="shared" ca="1" si="5"/>
        <v>48</v>
      </c>
      <c r="L87" s="18">
        <v>147.02000000000001</v>
      </c>
      <c r="M87" s="18">
        <f ca="1">SalesTable[[#This Row],[Quantity]]*SalesTable[[#This Row],[Unit Price]]</f>
        <v>7056.9600000000009</v>
      </c>
      <c r="N87" s="18" t="str">
        <f t="shared" ca="1" si="3"/>
        <v>18%</v>
      </c>
      <c r="O87" s="18">
        <f ca="1">SalesTable[[#This Row],[Total Sale]]*SalesTable[[#This Row],[Profit Margin]]</f>
        <v>1270.2528000000002</v>
      </c>
    </row>
    <row r="88" spans="1:15" x14ac:dyDescent="0.3">
      <c r="A88" s="18" t="s">
        <v>95</v>
      </c>
      <c r="B88" s="19">
        <f t="shared" ca="1" si="4"/>
        <v>45110</v>
      </c>
      <c r="C88" s="19" t="str">
        <f>_xlfn.XLOOKUP(SalesTable[[#This Row],[Customer Name]],customerTable[Customer Name],customerTable[Customer ID],0,0)</f>
        <v>C0087</v>
      </c>
      <c r="D88" s="18" t="s">
        <v>1095</v>
      </c>
      <c r="E88" s="18" t="s">
        <v>1998</v>
      </c>
      <c r="F88" s="18" t="s">
        <v>2075</v>
      </c>
      <c r="G88" s="18" t="s">
        <v>2012</v>
      </c>
      <c r="H88" s="18" t="str">
        <f>_xlfn.XLOOKUP(SalesTable[[#This Row],[Product]],ProductTable[Product],ProductTable[Product ID],0,0)</f>
        <v>P011</v>
      </c>
      <c r="I88" s="18" t="s">
        <v>2014</v>
      </c>
      <c r="J88" s="18" t="str" cm="1">
        <f t="array" aca="1" ref="J88" ca="1">INDEX({"Credit Card","Cash","UPI"},RANDBETWEEN(1,3))</f>
        <v>Credit Card</v>
      </c>
      <c r="K88" s="18">
        <f t="shared" ca="1" si="5"/>
        <v>77</v>
      </c>
      <c r="L88" s="18">
        <v>223.68</v>
      </c>
      <c r="M88" s="18">
        <f ca="1">SalesTable[[#This Row],[Quantity]]*SalesTable[[#This Row],[Unit Price]]</f>
        <v>17223.36</v>
      </c>
      <c r="N88" s="18" t="str">
        <f t="shared" ca="1" si="3"/>
        <v>18%</v>
      </c>
      <c r="O88" s="18">
        <f ca="1">SalesTable[[#This Row],[Total Sale]]*SalesTable[[#This Row],[Profit Margin]]</f>
        <v>3100.2048</v>
      </c>
    </row>
    <row r="89" spans="1:15" x14ac:dyDescent="0.3">
      <c r="A89" s="18" t="s">
        <v>96</v>
      </c>
      <c r="B89" s="19">
        <f t="shared" ca="1" si="4"/>
        <v>45705</v>
      </c>
      <c r="C89" s="19" t="str">
        <f>_xlfn.XLOOKUP(SalesTable[[#This Row],[Customer Name]],customerTable[Customer Name],customerTable[Customer ID],0,0)</f>
        <v>C0088</v>
      </c>
      <c r="D89" s="18" t="s">
        <v>1096</v>
      </c>
      <c r="E89" s="18" t="s">
        <v>2001</v>
      </c>
      <c r="F89" s="18" t="s">
        <v>2097</v>
      </c>
      <c r="G89" s="18" t="s">
        <v>2004</v>
      </c>
      <c r="H89" s="18" t="str">
        <f>_xlfn.XLOOKUP(SalesTable[[#This Row],[Product]],ProductTable[Product],ProductTable[Product ID],0,0)</f>
        <v>P003</v>
      </c>
      <c r="I89" s="18" t="s">
        <v>2014</v>
      </c>
      <c r="J89" s="18" t="str" cm="1">
        <f t="array" aca="1" ref="J89" ca="1">INDEX({"Credit Card","Cash","UPI"},RANDBETWEEN(1,3))</f>
        <v>Cash</v>
      </c>
      <c r="K89" s="18">
        <f t="shared" ca="1" si="5"/>
        <v>86</v>
      </c>
      <c r="L89" s="18">
        <v>331.13</v>
      </c>
      <c r="M89" s="18">
        <f ca="1">SalesTable[[#This Row],[Quantity]]*SalesTable[[#This Row],[Unit Price]]</f>
        <v>28477.18</v>
      </c>
      <c r="N89" s="18" t="str">
        <f t="shared" ca="1" si="3"/>
        <v>21%</v>
      </c>
      <c r="O89" s="18">
        <f ca="1">SalesTable[[#This Row],[Total Sale]]*SalesTable[[#This Row],[Profit Margin]]</f>
        <v>5980.2078000000001</v>
      </c>
    </row>
    <row r="90" spans="1:15" x14ac:dyDescent="0.3">
      <c r="A90" s="18" t="s">
        <v>97</v>
      </c>
      <c r="B90" s="19">
        <f t="shared" ca="1" si="4"/>
        <v>45723</v>
      </c>
      <c r="C90" s="19" t="str">
        <f>_xlfn.XLOOKUP(SalesTable[[#This Row],[Customer Name]],customerTable[Customer Name],customerTable[Customer ID],0,0)</f>
        <v>C0089</v>
      </c>
      <c r="D90" s="18" t="s">
        <v>1097</v>
      </c>
      <c r="E90" s="18" t="s">
        <v>1998</v>
      </c>
      <c r="F90" s="18" t="s">
        <v>2098</v>
      </c>
      <c r="G90" s="18" t="s">
        <v>2012</v>
      </c>
      <c r="H90" s="18" t="str">
        <f>_xlfn.XLOOKUP(SalesTable[[#This Row],[Product]],ProductTable[Product],ProductTable[Product ID],0,0)</f>
        <v>P011</v>
      </c>
      <c r="I90" s="18" t="s">
        <v>2014</v>
      </c>
      <c r="J90" s="18" t="str" cm="1">
        <f t="array" aca="1" ref="J90" ca="1">INDEX({"Credit Card","Cash","UPI"},RANDBETWEEN(1,3))</f>
        <v>UPI</v>
      </c>
      <c r="K90" s="18">
        <f t="shared" ca="1" si="5"/>
        <v>50</v>
      </c>
      <c r="L90" s="18">
        <v>410.12</v>
      </c>
      <c r="M90" s="18">
        <f ca="1">SalesTable[[#This Row],[Quantity]]*SalesTable[[#This Row],[Unit Price]]</f>
        <v>20506</v>
      </c>
      <c r="N90" s="18" t="str">
        <f t="shared" ca="1" si="3"/>
        <v>22%</v>
      </c>
      <c r="O90" s="18">
        <f ca="1">SalesTable[[#This Row],[Total Sale]]*SalesTable[[#This Row],[Profit Margin]]</f>
        <v>4511.32</v>
      </c>
    </row>
    <row r="91" spans="1:15" x14ac:dyDescent="0.3">
      <c r="A91" s="18" t="s">
        <v>98</v>
      </c>
      <c r="B91" s="19">
        <f t="shared" ca="1" si="4"/>
        <v>44718</v>
      </c>
      <c r="C91" s="19" t="str">
        <f>_xlfn.XLOOKUP(SalesTable[[#This Row],[Customer Name]],customerTable[Customer Name],customerTable[Customer ID],0,0)</f>
        <v>C0090</v>
      </c>
      <c r="D91" s="18" t="s">
        <v>1098</v>
      </c>
      <c r="E91" s="18" t="s">
        <v>1998</v>
      </c>
      <c r="F91" s="18" t="s">
        <v>2099</v>
      </c>
      <c r="G91" s="18" t="s">
        <v>2012</v>
      </c>
      <c r="H91" s="18" t="str">
        <f>_xlfn.XLOOKUP(SalesTable[[#This Row],[Product]],ProductTable[Product],ProductTable[Product ID],0,0)</f>
        <v>P011</v>
      </c>
      <c r="I91" s="18" t="s">
        <v>2014</v>
      </c>
      <c r="J91" s="18" t="str" cm="1">
        <f t="array" aca="1" ref="J91" ca="1">INDEX({"Credit Card","Cash","UPI"},RANDBETWEEN(1,3))</f>
        <v>Credit Card</v>
      </c>
      <c r="K91" s="18">
        <f t="shared" ca="1" si="5"/>
        <v>59</v>
      </c>
      <c r="L91" s="18">
        <v>404.25</v>
      </c>
      <c r="M91" s="18">
        <f ca="1">SalesTable[[#This Row],[Quantity]]*SalesTable[[#This Row],[Unit Price]]</f>
        <v>23850.75</v>
      </c>
      <c r="N91" s="18" t="str">
        <f t="shared" ca="1" si="3"/>
        <v>19%</v>
      </c>
      <c r="O91" s="18">
        <f ca="1">SalesTable[[#This Row],[Total Sale]]*SalesTable[[#This Row],[Profit Margin]]</f>
        <v>4531.6424999999999</v>
      </c>
    </row>
    <row r="92" spans="1:15" x14ac:dyDescent="0.3">
      <c r="A92" s="18" t="s">
        <v>99</v>
      </c>
      <c r="B92" s="19">
        <f t="shared" ca="1" si="4"/>
        <v>45774</v>
      </c>
      <c r="C92" s="19" t="str">
        <f>_xlfn.XLOOKUP(SalesTable[[#This Row],[Customer Name]],customerTable[Customer Name],customerTable[Customer ID],0,0)</f>
        <v>C0091</v>
      </c>
      <c r="D92" s="18" t="s">
        <v>1099</v>
      </c>
      <c r="E92" s="18" t="s">
        <v>1999</v>
      </c>
      <c r="F92" s="18" t="s">
        <v>2100</v>
      </c>
      <c r="G92" s="18" t="s">
        <v>2005</v>
      </c>
      <c r="H92" s="18" t="str">
        <f>_xlfn.XLOOKUP(SalesTable[[#This Row],[Product]],ProductTable[Product],ProductTable[Product ID],0,0)</f>
        <v>P004</v>
      </c>
      <c r="I92" s="18" t="s">
        <v>2015</v>
      </c>
      <c r="J92" s="18" t="str" cm="1">
        <f t="array" aca="1" ref="J92" ca="1">INDEX({"Credit Card","Cash","UPI"},RANDBETWEEN(1,3))</f>
        <v>UPI</v>
      </c>
      <c r="K92" s="18">
        <f t="shared" ca="1" si="5"/>
        <v>72</v>
      </c>
      <c r="L92" s="18">
        <v>492.05</v>
      </c>
      <c r="M92" s="18">
        <f ca="1">SalesTable[[#This Row],[Quantity]]*SalesTable[[#This Row],[Unit Price]]</f>
        <v>35427.599999999999</v>
      </c>
      <c r="N92" s="18" t="str">
        <f t="shared" ca="1" si="3"/>
        <v>22%</v>
      </c>
      <c r="O92" s="18">
        <f ca="1">SalesTable[[#This Row],[Total Sale]]*SalesTable[[#This Row],[Profit Margin]]</f>
        <v>7794.0720000000001</v>
      </c>
    </row>
    <row r="93" spans="1:15" x14ac:dyDescent="0.3">
      <c r="A93" s="18" t="s">
        <v>100</v>
      </c>
      <c r="B93" s="19">
        <f t="shared" ca="1" si="4"/>
        <v>45027</v>
      </c>
      <c r="C93" s="19" t="str">
        <f>_xlfn.XLOOKUP(SalesTable[[#This Row],[Customer Name]],customerTable[Customer Name],customerTable[Customer ID],0,0)</f>
        <v>C0092</v>
      </c>
      <c r="D93" s="18" t="s">
        <v>1100</v>
      </c>
      <c r="E93" s="18" t="s">
        <v>2000</v>
      </c>
      <c r="F93" s="18" t="s">
        <v>2101</v>
      </c>
      <c r="G93" s="18" t="s">
        <v>2010</v>
      </c>
      <c r="H93" s="18" t="str">
        <f>_xlfn.XLOOKUP(SalesTable[[#This Row],[Product]],ProductTable[Product],ProductTable[Product ID],0,0)</f>
        <v>P009</v>
      </c>
      <c r="I93" s="18" t="s">
        <v>2016</v>
      </c>
      <c r="J93" s="18" t="str" cm="1">
        <f t="array" aca="1" ref="J93" ca="1">INDEX({"Credit Card","Cash","UPI"},RANDBETWEEN(1,3))</f>
        <v>UPI</v>
      </c>
      <c r="K93" s="18">
        <f t="shared" ca="1" si="5"/>
        <v>36</v>
      </c>
      <c r="L93" s="18">
        <v>101.25</v>
      </c>
      <c r="M93" s="18">
        <f ca="1">SalesTable[[#This Row],[Quantity]]*SalesTable[[#This Row],[Unit Price]]</f>
        <v>3645</v>
      </c>
      <c r="N93" s="18" t="str">
        <f t="shared" ca="1" si="3"/>
        <v>24%</v>
      </c>
      <c r="O93" s="18">
        <f ca="1">SalesTable[[#This Row],[Total Sale]]*SalesTable[[#This Row],[Profit Margin]]</f>
        <v>874.8</v>
      </c>
    </row>
    <row r="94" spans="1:15" x14ac:dyDescent="0.3">
      <c r="A94" s="18" t="s">
        <v>101</v>
      </c>
      <c r="B94" s="19">
        <f t="shared" ca="1" si="4"/>
        <v>45080</v>
      </c>
      <c r="C94" s="19" t="str">
        <f>_xlfn.XLOOKUP(SalesTable[[#This Row],[Customer Name]],customerTable[Customer Name],customerTable[Customer ID],0,0)</f>
        <v>C0093</v>
      </c>
      <c r="D94" s="18" t="s">
        <v>1101</v>
      </c>
      <c r="E94" s="18" t="s">
        <v>1999</v>
      </c>
      <c r="F94" s="18" t="s">
        <v>2098</v>
      </c>
      <c r="G94" s="18" t="s">
        <v>2010</v>
      </c>
      <c r="H94" s="18" t="str">
        <f>_xlfn.XLOOKUP(SalesTable[[#This Row],[Product]],ProductTable[Product],ProductTable[Product ID],0,0)</f>
        <v>P009</v>
      </c>
      <c r="I94" s="18" t="s">
        <v>2016</v>
      </c>
      <c r="J94" s="18" t="str" cm="1">
        <f t="array" aca="1" ref="J94" ca="1">INDEX({"Credit Card","Cash","UPI"},RANDBETWEEN(1,3))</f>
        <v>UPI</v>
      </c>
      <c r="K94" s="18">
        <f t="shared" ca="1" si="5"/>
        <v>78</v>
      </c>
      <c r="L94" s="18">
        <v>78.05</v>
      </c>
      <c r="M94" s="18">
        <f ca="1">SalesTable[[#This Row],[Quantity]]*SalesTable[[#This Row],[Unit Price]]</f>
        <v>6087.9</v>
      </c>
      <c r="N94" s="18" t="str">
        <f t="shared" ca="1" si="3"/>
        <v>15%</v>
      </c>
      <c r="O94" s="18">
        <f ca="1">SalesTable[[#This Row],[Total Sale]]*SalesTable[[#This Row],[Profit Margin]]</f>
        <v>913.18499999999995</v>
      </c>
    </row>
    <row r="95" spans="1:15" x14ac:dyDescent="0.3">
      <c r="A95" s="18" t="s">
        <v>102</v>
      </c>
      <c r="B95" s="19">
        <f t="shared" ca="1" si="4"/>
        <v>45593</v>
      </c>
      <c r="C95" s="19" t="str">
        <f>_xlfn.XLOOKUP(SalesTable[[#This Row],[Customer Name]],customerTable[Customer Name],customerTable[Customer ID],0,0)</f>
        <v>C0094</v>
      </c>
      <c r="D95" s="18" t="s">
        <v>1102</v>
      </c>
      <c r="E95" s="18" t="s">
        <v>2000</v>
      </c>
      <c r="F95" s="18" t="s">
        <v>2102</v>
      </c>
      <c r="G95" s="18" t="s">
        <v>2006</v>
      </c>
      <c r="H95" s="18" t="str">
        <f>_xlfn.XLOOKUP(SalesTable[[#This Row],[Product]],ProductTable[Product],ProductTable[Product ID],0,0)</f>
        <v>P005</v>
      </c>
      <c r="I95" s="18" t="s">
        <v>2015</v>
      </c>
      <c r="J95" s="18" t="str" cm="1">
        <f t="array" aca="1" ref="J95" ca="1">INDEX({"Credit Card","Cash","UPI"},RANDBETWEEN(1,3))</f>
        <v>Credit Card</v>
      </c>
      <c r="K95" s="18">
        <f t="shared" ca="1" si="5"/>
        <v>58</v>
      </c>
      <c r="L95" s="18">
        <v>92.06</v>
      </c>
      <c r="M95" s="18">
        <f ca="1">SalesTable[[#This Row],[Quantity]]*SalesTable[[#This Row],[Unit Price]]</f>
        <v>5339.4800000000005</v>
      </c>
      <c r="N95" s="18" t="str">
        <f t="shared" ca="1" si="3"/>
        <v>20%</v>
      </c>
      <c r="O95" s="18">
        <f ca="1">SalesTable[[#This Row],[Total Sale]]*SalesTable[[#This Row],[Profit Margin]]</f>
        <v>1067.8960000000002</v>
      </c>
    </row>
    <row r="96" spans="1:15" x14ac:dyDescent="0.3">
      <c r="A96" s="18" t="s">
        <v>103</v>
      </c>
      <c r="B96" s="19">
        <f t="shared" ca="1" si="4"/>
        <v>44827</v>
      </c>
      <c r="C96" s="19" t="str">
        <f>_xlfn.XLOOKUP(SalesTable[[#This Row],[Customer Name]],customerTable[Customer Name],customerTable[Customer ID],0,0)</f>
        <v>C0095</v>
      </c>
      <c r="D96" s="18" t="s">
        <v>1103</v>
      </c>
      <c r="E96" s="18" t="s">
        <v>2000</v>
      </c>
      <c r="F96" s="18" t="s">
        <v>2073</v>
      </c>
      <c r="G96" s="18" t="s">
        <v>2003</v>
      </c>
      <c r="H96" s="18" t="str">
        <f>_xlfn.XLOOKUP(SalesTable[[#This Row],[Product]],ProductTable[Product],ProductTable[Product ID],0,0)</f>
        <v>P002</v>
      </c>
      <c r="I96" s="18" t="s">
        <v>2015</v>
      </c>
      <c r="J96" s="18" t="str" cm="1">
        <f t="array" aca="1" ref="J96" ca="1">INDEX({"Credit Card","Cash","UPI"},RANDBETWEEN(1,3))</f>
        <v>UPI</v>
      </c>
      <c r="K96" s="18">
        <f t="shared" ca="1" si="5"/>
        <v>79</v>
      </c>
      <c r="L96" s="18">
        <v>230.95</v>
      </c>
      <c r="M96" s="18">
        <f ca="1">SalesTable[[#This Row],[Quantity]]*SalesTable[[#This Row],[Unit Price]]</f>
        <v>18245.05</v>
      </c>
      <c r="N96" s="18" t="str">
        <f t="shared" ca="1" si="3"/>
        <v>25%</v>
      </c>
      <c r="O96" s="18">
        <f ca="1">SalesTable[[#This Row],[Total Sale]]*SalesTable[[#This Row],[Profit Margin]]</f>
        <v>4561.2624999999998</v>
      </c>
    </row>
    <row r="97" spans="1:15" x14ac:dyDescent="0.3">
      <c r="A97" s="18" t="s">
        <v>104</v>
      </c>
      <c r="B97" s="19">
        <f t="shared" ca="1" si="4"/>
        <v>44872</v>
      </c>
      <c r="C97" s="19" t="str">
        <f>_xlfn.XLOOKUP(SalesTable[[#This Row],[Customer Name]],customerTable[Customer Name],customerTable[Customer ID],0,0)</f>
        <v>C0096</v>
      </c>
      <c r="D97" s="18" t="s">
        <v>1104</v>
      </c>
      <c r="E97" s="18" t="s">
        <v>2000</v>
      </c>
      <c r="F97" s="18" t="s">
        <v>2103</v>
      </c>
      <c r="G97" s="18" t="s">
        <v>2012</v>
      </c>
      <c r="H97" s="18" t="str">
        <f>_xlfn.XLOOKUP(SalesTable[[#This Row],[Product]],ProductTable[Product],ProductTable[Product ID],0,0)</f>
        <v>P011</v>
      </c>
      <c r="I97" s="18" t="s">
        <v>2014</v>
      </c>
      <c r="J97" s="18" t="str" cm="1">
        <f t="array" aca="1" ref="J97" ca="1">INDEX({"Credit Card","Cash","UPI"},RANDBETWEEN(1,3))</f>
        <v>UPI</v>
      </c>
      <c r="K97" s="18">
        <f t="shared" ca="1" si="5"/>
        <v>47</v>
      </c>
      <c r="L97" s="18">
        <v>308.26</v>
      </c>
      <c r="M97" s="18">
        <f ca="1">SalesTable[[#This Row],[Quantity]]*SalesTable[[#This Row],[Unit Price]]</f>
        <v>14488.22</v>
      </c>
      <c r="N97" s="18" t="str">
        <f t="shared" ca="1" si="3"/>
        <v>18%</v>
      </c>
      <c r="O97" s="18">
        <f ca="1">SalesTable[[#This Row],[Total Sale]]*SalesTable[[#This Row],[Profit Margin]]</f>
        <v>2607.8795999999998</v>
      </c>
    </row>
    <row r="98" spans="1:15" x14ac:dyDescent="0.3">
      <c r="A98" s="18" t="s">
        <v>105</v>
      </c>
      <c r="B98" s="19">
        <f t="shared" ca="1" si="4"/>
        <v>45098</v>
      </c>
      <c r="C98" s="19" t="str">
        <f>_xlfn.XLOOKUP(SalesTable[[#This Row],[Customer Name]],customerTable[Customer Name],customerTable[Customer ID],0,0)</f>
        <v>C0097</v>
      </c>
      <c r="D98" s="18" t="s">
        <v>1105</v>
      </c>
      <c r="E98" s="18" t="s">
        <v>2000</v>
      </c>
      <c r="F98" s="18" t="s">
        <v>2097</v>
      </c>
      <c r="G98" s="18" t="s">
        <v>2004</v>
      </c>
      <c r="H98" s="18" t="str">
        <f>_xlfn.XLOOKUP(SalesTable[[#This Row],[Product]],ProductTable[Product],ProductTable[Product ID],0,0)</f>
        <v>P003</v>
      </c>
      <c r="I98" s="18" t="s">
        <v>2014</v>
      </c>
      <c r="J98" s="18" t="str" cm="1">
        <f t="array" aca="1" ref="J98" ca="1">INDEX({"Credit Card","Cash","UPI"},RANDBETWEEN(1,3))</f>
        <v>Credit Card</v>
      </c>
      <c r="K98" s="18">
        <f t="shared" ca="1" si="5"/>
        <v>72</v>
      </c>
      <c r="L98" s="18">
        <v>373.11</v>
      </c>
      <c r="M98" s="18">
        <f ca="1">SalesTable[[#This Row],[Quantity]]*SalesTable[[#This Row],[Unit Price]]</f>
        <v>26863.920000000002</v>
      </c>
      <c r="N98" s="18" t="str">
        <f t="shared" ca="1" si="3"/>
        <v>19%</v>
      </c>
      <c r="O98" s="18">
        <f ca="1">SalesTable[[#This Row],[Total Sale]]*SalesTable[[#This Row],[Profit Margin]]</f>
        <v>5104.1448</v>
      </c>
    </row>
    <row r="99" spans="1:15" x14ac:dyDescent="0.3">
      <c r="A99" s="18" t="s">
        <v>106</v>
      </c>
      <c r="B99" s="19">
        <f t="shared" ca="1" si="4"/>
        <v>45901</v>
      </c>
      <c r="C99" s="19" t="str">
        <f>_xlfn.XLOOKUP(SalesTable[[#This Row],[Customer Name]],customerTable[Customer Name],customerTable[Customer ID],0,0)</f>
        <v>C0098</v>
      </c>
      <c r="D99" s="18" t="s">
        <v>1106</v>
      </c>
      <c r="E99" s="18" t="s">
        <v>2001</v>
      </c>
      <c r="F99" s="18" t="s">
        <v>2104</v>
      </c>
      <c r="G99" s="18" t="s">
        <v>2008</v>
      </c>
      <c r="H99" s="18" t="str">
        <f>_xlfn.XLOOKUP(SalesTable[[#This Row],[Product]],ProductTable[Product],ProductTable[Product ID],0,0)</f>
        <v>P007</v>
      </c>
      <c r="I99" s="18" t="s">
        <v>2016</v>
      </c>
      <c r="J99" s="18" t="str" cm="1">
        <f t="array" aca="1" ref="J99" ca="1">INDEX({"Credit Card","Cash","UPI"},RANDBETWEEN(1,3))</f>
        <v>Credit Card</v>
      </c>
      <c r="K99" s="18">
        <f t="shared" ca="1" si="5"/>
        <v>62</v>
      </c>
      <c r="L99" s="18">
        <v>420.73</v>
      </c>
      <c r="M99" s="18">
        <f ca="1">SalesTable[[#This Row],[Quantity]]*SalesTable[[#This Row],[Unit Price]]</f>
        <v>26085.260000000002</v>
      </c>
      <c r="N99" s="18" t="str">
        <f t="shared" ca="1" si="3"/>
        <v>21%</v>
      </c>
      <c r="O99" s="18">
        <f ca="1">SalesTable[[#This Row],[Total Sale]]*SalesTable[[#This Row],[Profit Margin]]</f>
        <v>5477.9045999999998</v>
      </c>
    </row>
    <row r="100" spans="1:15" x14ac:dyDescent="0.3">
      <c r="A100" s="18" t="s">
        <v>107</v>
      </c>
      <c r="B100" s="19">
        <f t="shared" ca="1" si="4"/>
        <v>45362</v>
      </c>
      <c r="C100" s="19" t="str">
        <f>_xlfn.XLOOKUP(SalesTable[[#This Row],[Customer Name]],customerTable[Customer Name],customerTable[Customer ID],0,0)</f>
        <v>C0099</v>
      </c>
      <c r="D100" s="18" t="s">
        <v>1107</v>
      </c>
      <c r="E100" s="18" t="s">
        <v>1999</v>
      </c>
      <c r="F100" s="18" t="s">
        <v>2100</v>
      </c>
      <c r="G100" s="18" t="s">
        <v>2004</v>
      </c>
      <c r="H100" s="18" t="str">
        <f>_xlfn.XLOOKUP(SalesTable[[#This Row],[Product]],ProductTable[Product],ProductTable[Product ID],0,0)</f>
        <v>P003</v>
      </c>
      <c r="I100" s="18" t="s">
        <v>2014</v>
      </c>
      <c r="J100" s="18" t="str" cm="1">
        <f t="array" aca="1" ref="J100" ca="1">INDEX({"Credit Card","Cash","UPI"},RANDBETWEEN(1,3))</f>
        <v>Cash</v>
      </c>
      <c r="K100" s="18">
        <f t="shared" ca="1" si="5"/>
        <v>32</v>
      </c>
      <c r="L100" s="18">
        <v>140.93</v>
      </c>
      <c r="M100" s="18">
        <f ca="1">SalesTable[[#This Row],[Quantity]]*SalesTable[[#This Row],[Unit Price]]</f>
        <v>4509.76</v>
      </c>
      <c r="N100" s="18" t="str">
        <f t="shared" ca="1" si="3"/>
        <v>18%</v>
      </c>
      <c r="O100" s="18">
        <f ca="1">SalesTable[[#This Row],[Total Sale]]*SalesTable[[#This Row],[Profit Margin]]</f>
        <v>811.7568</v>
      </c>
    </row>
    <row r="101" spans="1:15" x14ac:dyDescent="0.3">
      <c r="A101" s="18" t="s">
        <v>108</v>
      </c>
      <c r="B101" s="19">
        <f t="shared" ca="1" si="4"/>
        <v>44566</v>
      </c>
      <c r="C101" s="19" t="str">
        <f>_xlfn.XLOOKUP(SalesTable[[#This Row],[Customer Name]],customerTable[Customer Name],customerTable[Customer ID],0,0)</f>
        <v>C0100</v>
      </c>
      <c r="D101" s="18" t="s">
        <v>1108</v>
      </c>
      <c r="E101" s="18" t="s">
        <v>2001</v>
      </c>
      <c r="F101" s="18" t="s">
        <v>2105</v>
      </c>
      <c r="G101" s="18" t="s">
        <v>2012</v>
      </c>
      <c r="H101" s="18" t="str">
        <f>_xlfn.XLOOKUP(SalesTable[[#This Row],[Product]],ProductTable[Product],ProductTable[Product ID],0,0)</f>
        <v>P011</v>
      </c>
      <c r="I101" s="18" t="s">
        <v>2014</v>
      </c>
      <c r="J101" s="18" t="str" cm="1">
        <f t="array" aca="1" ref="J101" ca="1">INDEX({"Credit Card","Cash","UPI"},RANDBETWEEN(1,3))</f>
        <v>UPI</v>
      </c>
      <c r="K101" s="18">
        <f t="shared" ca="1" si="5"/>
        <v>51</v>
      </c>
      <c r="L101" s="18">
        <v>139.5</v>
      </c>
      <c r="M101" s="18">
        <f ca="1">SalesTable[[#This Row],[Quantity]]*SalesTable[[#This Row],[Unit Price]]</f>
        <v>7114.5</v>
      </c>
      <c r="N101" s="18" t="str">
        <f t="shared" ca="1" si="3"/>
        <v>17%</v>
      </c>
      <c r="O101" s="18">
        <f ca="1">SalesTable[[#This Row],[Total Sale]]*SalesTable[[#This Row],[Profit Margin]]</f>
        <v>1209.4650000000001</v>
      </c>
    </row>
    <row r="102" spans="1:15" x14ac:dyDescent="0.3">
      <c r="A102" s="18" t="s">
        <v>109</v>
      </c>
      <c r="B102" s="19">
        <f t="shared" ca="1" si="4"/>
        <v>45488</v>
      </c>
      <c r="C102" s="19" t="str">
        <f>_xlfn.XLOOKUP(SalesTable[[#This Row],[Customer Name]],customerTable[Customer Name],customerTable[Customer ID],0,0)</f>
        <v>C0101</v>
      </c>
      <c r="D102" s="18" t="s">
        <v>1109</v>
      </c>
      <c r="E102" s="18" t="s">
        <v>2000</v>
      </c>
      <c r="F102" s="18" t="s">
        <v>2106</v>
      </c>
      <c r="G102" s="18" t="s">
        <v>2002</v>
      </c>
      <c r="H102" s="18" t="str">
        <f>_xlfn.XLOOKUP(SalesTable[[#This Row],[Product]],ProductTable[Product],ProductTable[Product ID],0,0)</f>
        <v>P001</v>
      </c>
      <c r="I102" s="18" t="s">
        <v>2014</v>
      </c>
      <c r="J102" s="18" t="str" cm="1">
        <f t="array" aca="1" ref="J102" ca="1">INDEX({"Credit Card","Cash","UPI"},RANDBETWEEN(1,3))</f>
        <v>Cash</v>
      </c>
      <c r="K102" s="18">
        <f t="shared" ca="1" si="5"/>
        <v>81</v>
      </c>
      <c r="L102" s="18">
        <v>79.66</v>
      </c>
      <c r="M102" s="18">
        <f ca="1">SalesTable[[#This Row],[Quantity]]*SalesTable[[#This Row],[Unit Price]]</f>
        <v>6452.46</v>
      </c>
      <c r="N102" s="18" t="str">
        <f t="shared" ca="1" si="3"/>
        <v>15%</v>
      </c>
      <c r="O102" s="18">
        <f ca="1">SalesTable[[#This Row],[Total Sale]]*SalesTable[[#This Row],[Profit Margin]]</f>
        <v>967.86899999999991</v>
      </c>
    </row>
    <row r="103" spans="1:15" x14ac:dyDescent="0.3">
      <c r="A103" s="18" t="s">
        <v>110</v>
      </c>
      <c r="B103" s="19">
        <f t="shared" ca="1" si="4"/>
        <v>45320</v>
      </c>
      <c r="C103" s="19" t="str">
        <f>_xlfn.XLOOKUP(SalesTable[[#This Row],[Customer Name]],customerTable[Customer Name],customerTable[Customer ID],0,0)</f>
        <v>C0102</v>
      </c>
      <c r="D103" s="18" t="s">
        <v>1110</v>
      </c>
      <c r="E103" s="18" t="s">
        <v>2000</v>
      </c>
      <c r="F103" s="18" t="s">
        <v>2107</v>
      </c>
      <c r="G103" s="18" t="s">
        <v>2009</v>
      </c>
      <c r="H103" s="18" t="str">
        <f>_xlfn.XLOOKUP(SalesTable[[#This Row],[Product]],ProductTable[Product],ProductTable[Product ID],0,0)</f>
        <v>P008</v>
      </c>
      <c r="I103" s="18" t="s">
        <v>2014</v>
      </c>
      <c r="J103" s="18" t="str" cm="1">
        <f t="array" aca="1" ref="J103" ca="1">INDEX({"Credit Card","Cash","UPI"},RANDBETWEEN(1,3))</f>
        <v>Cash</v>
      </c>
      <c r="K103" s="18">
        <f t="shared" ca="1" si="5"/>
        <v>46</v>
      </c>
      <c r="L103" s="18">
        <v>36.79</v>
      </c>
      <c r="M103" s="18">
        <f ca="1">SalesTable[[#This Row],[Quantity]]*SalesTable[[#This Row],[Unit Price]]</f>
        <v>1692.34</v>
      </c>
      <c r="N103" s="18" t="str">
        <f t="shared" ca="1" si="3"/>
        <v>23%</v>
      </c>
      <c r="O103" s="18">
        <f ca="1">SalesTable[[#This Row],[Total Sale]]*SalesTable[[#This Row],[Profit Margin]]</f>
        <v>389.23820000000001</v>
      </c>
    </row>
    <row r="104" spans="1:15" x14ac:dyDescent="0.3">
      <c r="A104" s="18" t="s">
        <v>111</v>
      </c>
      <c r="B104" s="19">
        <f t="shared" ca="1" si="4"/>
        <v>44810</v>
      </c>
      <c r="C104" s="19" t="str">
        <f>_xlfn.XLOOKUP(SalesTable[[#This Row],[Customer Name]],customerTable[Customer Name],customerTable[Customer ID],0,0)</f>
        <v>C0103</v>
      </c>
      <c r="D104" s="18" t="s">
        <v>1111</v>
      </c>
      <c r="E104" s="18" t="s">
        <v>2000</v>
      </c>
      <c r="F104" s="18" t="s">
        <v>2108</v>
      </c>
      <c r="G104" s="18" t="s">
        <v>2010</v>
      </c>
      <c r="H104" s="18" t="str">
        <f>_xlfn.XLOOKUP(SalesTable[[#This Row],[Product]],ProductTable[Product],ProductTable[Product ID],0,0)</f>
        <v>P009</v>
      </c>
      <c r="I104" s="18" t="s">
        <v>2016</v>
      </c>
      <c r="J104" s="18" t="str" cm="1">
        <f t="array" aca="1" ref="J104" ca="1">INDEX({"Credit Card","Cash","UPI"},RANDBETWEEN(1,3))</f>
        <v>Credit Card</v>
      </c>
      <c r="K104" s="18">
        <f t="shared" ca="1" si="5"/>
        <v>91</v>
      </c>
      <c r="L104" s="18">
        <v>35.82</v>
      </c>
      <c r="M104" s="18">
        <f ca="1">SalesTable[[#This Row],[Quantity]]*SalesTable[[#This Row],[Unit Price]]</f>
        <v>3259.62</v>
      </c>
      <c r="N104" s="18" t="str">
        <f t="shared" ca="1" si="3"/>
        <v>18%</v>
      </c>
      <c r="O104" s="18">
        <f ca="1">SalesTable[[#This Row],[Total Sale]]*SalesTable[[#This Row],[Profit Margin]]</f>
        <v>586.73159999999996</v>
      </c>
    </row>
    <row r="105" spans="1:15" x14ac:dyDescent="0.3">
      <c r="A105" s="18" t="s">
        <v>112</v>
      </c>
      <c r="B105" s="19">
        <f t="shared" ca="1" si="4"/>
        <v>45711</v>
      </c>
      <c r="C105" s="19" t="str">
        <f>_xlfn.XLOOKUP(SalesTable[[#This Row],[Customer Name]],customerTable[Customer Name],customerTable[Customer ID],0,0)</f>
        <v>C0104</v>
      </c>
      <c r="D105" s="18" t="s">
        <v>1112</v>
      </c>
      <c r="E105" s="18" t="s">
        <v>1999</v>
      </c>
      <c r="F105" s="18" t="s">
        <v>2109</v>
      </c>
      <c r="G105" s="18" t="s">
        <v>2007</v>
      </c>
      <c r="H105" s="18" t="str">
        <f>_xlfn.XLOOKUP(SalesTable[[#This Row],[Product]],ProductTable[Product],ProductTable[Product ID],0,0)</f>
        <v>P006</v>
      </c>
      <c r="I105" s="18" t="s">
        <v>2016</v>
      </c>
      <c r="J105" s="18" t="str" cm="1">
        <f t="array" aca="1" ref="J105" ca="1">INDEX({"Credit Card","Cash","UPI"},RANDBETWEEN(1,3))</f>
        <v>Credit Card</v>
      </c>
      <c r="K105" s="18">
        <f t="shared" ca="1" si="5"/>
        <v>78</v>
      </c>
      <c r="L105" s="18">
        <v>193.29</v>
      </c>
      <c r="M105" s="18">
        <f ca="1">SalesTable[[#This Row],[Quantity]]*SalesTable[[#This Row],[Unit Price]]</f>
        <v>15076.619999999999</v>
      </c>
      <c r="N105" s="18" t="str">
        <f t="shared" ca="1" si="3"/>
        <v>15%</v>
      </c>
      <c r="O105" s="18">
        <f ca="1">SalesTable[[#This Row],[Total Sale]]*SalesTable[[#This Row],[Profit Margin]]</f>
        <v>2261.4929999999999</v>
      </c>
    </row>
    <row r="106" spans="1:15" x14ac:dyDescent="0.3">
      <c r="A106" s="18" t="s">
        <v>113</v>
      </c>
      <c r="B106" s="19">
        <f t="shared" ca="1" si="4"/>
        <v>44596</v>
      </c>
      <c r="C106" s="19" t="str">
        <f>_xlfn.XLOOKUP(SalesTable[[#This Row],[Customer Name]],customerTable[Customer Name],customerTable[Customer ID],0,0)</f>
        <v>C0105</v>
      </c>
      <c r="D106" s="18" t="s">
        <v>1113</v>
      </c>
      <c r="E106" s="18" t="s">
        <v>2000</v>
      </c>
      <c r="F106" s="18" t="s">
        <v>2110</v>
      </c>
      <c r="G106" s="18" t="s">
        <v>2008</v>
      </c>
      <c r="H106" s="18" t="str">
        <f>_xlfn.XLOOKUP(SalesTable[[#This Row],[Product]],ProductTable[Product],ProductTable[Product ID],0,0)</f>
        <v>P007</v>
      </c>
      <c r="I106" s="18" t="s">
        <v>2016</v>
      </c>
      <c r="J106" s="18" t="str" cm="1">
        <f t="array" aca="1" ref="J106" ca="1">INDEX({"Credit Card","Cash","UPI"},RANDBETWEEN(1,3))</f>
        <v>UPI</v>
      </c>
      <c r="K106" s="18">
        <f t="shared" ca="1" si="5"/>
        <v>51</v>
      </c>
      <c r="L106" s="18">
        <v>427.46</v>
      </c>
      <c r="M106" s="18">
        <f ca="1">SalesTable[[#This Row],[Quantity]]*SalesTable[[#This Row],[Unit Price]]</f>
        <v>21800.46</v>
      </c>
      <c r="N106" s="18" t="str">
        <f t="shared" ca="1" si="3"/>
        <v>16%</v>
      </c>
      <c r="O106" s="18">
        <f ca="1">SalesTable[[#This Row],[Total Sale]]*SalesTable[[#This Row],[Profit Margin]]</f>
        <v>3488.0735999999997</v>
      </c>
    </row>
    <row r="107" spans="1:15" x14ac:dyDescent="0.3">
      <c r="A107" s="18" t="s">
        <v>114</v>
      </c>
      <c r="B107" s="19">
        <f t="shared" ca="1" si="4"/>
        <v>45060</v>
      </c>
      <c r="C107" s="19" t="str">
        <f>_xlfn.XLOOKUP(SalesTable[[#This Row],[Customer Name]],customerTable[Customer Name],customerTable[Customer ID],0,0)</f>
        <v>C0106</v>
      </c>
      <c r="D107" s="18" t="s">
        <v>1114</v>
      </c>
      <c r="E107" s="18" t="s">
        <v>2000</v>
      </c>
      <c r="F107" s="18" t="s">
        <v>2102</v>
      </c>
      <c r="G107" s="18" t="s">
        <v>2009</v>
      </c>
      <c r="H107" s="18" t="str">
        <f>_xlfn.XLOOKUP(SalesTable[[#This Row],[Product]],ProductTable[Product],ProductTable[Product ID],0,0)</f>
        <v>P008</v>
      </c>
      <c r="I107" s="18" t="s">
        <v>2014</v>
      </c>
      <c r="J107" s="18" t="str" cm="1">
        <f t="array" aca="1" ref="J107" ca="1">INDEX({"Credit Card","Cash","UPI"},RANDBETWEEN(1,3))</f>
        <v>Cash</v>
      </c>
      <c r="K107" s="18">
        <f t="shared" ca="1" si="5"/>
        <v>84</v>
      </c>
      <c r="L107" s="18">
        <v>113.61</v>
      </c>
      <c r="M107" s="18">
        <f ca="1">SalesTable[[#This Row],[Quantity]]*SalesTable[[#This Row],[Unit Price]]</f>
        <v>9543.24</v>
      </c>
      <c r="N107" s="18" t="str">
        <f t="shared" ca="1" si="3"/>
        <v>19%</v>
      </c>
      <c r="O107" s="18">
        <f ca="1">SalesTable[[#This Row],[Total Sale]]*SalesTable[[#This Row],[Profit Margin]]</f>
        <v>1813.2156</v>
      </c>
    </row>
    <row r="108" spans="1:15" x14ac:dyDescent="0.3">
      <c r="A108" s="18" t="s">
        <v>115</v>
      </c>
      <c r="B108" s="19">
        <f t="shared" ca="1" si="4"/>
        <v>46013</v>
      </c>
      <c r="C108" s="19" t="str">
        <f>_xlfn.XLOOKUP(SalesTable[[#This Row],[Customer Name]],customerTable[Customer Name],customerTable[Customer ID],0,0)</f>
        <v>C0107</v>
      </c>
      <c r="D108" s="18" t="s">
        <v>1115</v>
      </c>
      <c r="E108" s="18" t="s">
        <v>2000</v>
      </c>
      <c r="F108" s="18" t="s">
        <v>2111</v>
      </c>
      <c r="G108" s="18" t="s">
        <v>2007</v>
      </c>
      <c r="H108" s="18" t="str">
        <f>_xlfn.XLOOKUP(SalesTable[[#This Row],[Product]],ProductTable[Product],ProductTable[Product ID],0,0)</f>
        <v>P006</v>
      </c>
      <c r="I108" s="18" t="s">
        <v>2016</v>
      </c>
      <c r="J108" s="18" t="str" cm="1">
        <f t="array" aca="1" ref="J108" ca="1">INDEX({"Credit Card","Cash","UPI"},RANDBETWEEN(1,3))</f>
        <v>Credit Card</v>
      </c>
      <c r="K108" s="18">
        <f t="shared" ca="1" si="5"/>
        <v>50</v>
      </c>
      <c r="L108" s="18">
        <v>171.38</v>
      </c>
      <c r="M108" s="18">
        <f ca="1">SalesTable[[#This Row],[Quantity]]*SalesTable[[#This Row],[Unit Price]]</f>
        <v>8569</v>
      </c>
      <c r="N108" s="18" t="str">
        <f t="shared" ca="1" si="3"/>
        <v>25%</v>
      </c>
      <c r="O108" s="18">
        <f ca="1">SalesTable[[#This Row],[Total Sale]]*SalesTable[[#This Row],[Profit Margin]]</f>
        <v>2142.25</v>
      </c>
    </row>
    <row r="109" spans="1:15" x14ac:dyDescent="0.3">
      <c r="A109" s="18" t="s">
        <v>116</v>
      </c>
      <c r="B109" s="19">
        <f t="shared" ca="1" si="4"/>
        <v>45458</v>
      </c>
      <c r="C109" s="19" t="str">
        <f>_xlfn.XLOOKUP(SalesTable[[#This Row],[Customer Name]],customerTable[Customer Name],customerTable[Customer ID],0,0)</f>
        <v>C0108</v>
      </c>
      <c r="D109" s="18" t="s">
        <v>1116</v>
      </c>
      <c r="E109" s="18" t="s">
        <v>1999</v>
      </c>
      <c r="F109" s="18" t="s">
        <v>2112</v>
      </c>
      <c r="G109" s="18" t="s">
        <v>2009</v>
      </c>
      <c r="H109" s="18" t="str">
        <f>_xlfn.XLOOKUP(SalesTable[[#This Row],[Product]],ProductTable[Product],ProductTable[Product ID],0,0)</f>
        <v>P008</v>
      </c>
      <c r="I109" s="18" t="s">
        <v>2014</v>
      </c>
      <c r="J109" s="18" t="str" cm="1">
        <f t="array" aca="1" ref="J109" ca="1">INDEX({"Credit Card","Cash","UPI"},RANDBETWEEN(1,3))</f>
        <v>Credit Card</v>
      </c>
      <c r="K109" s="18">
        <f t="shared" ca="1" si="5"/>
        <v>36</v>
      </c>
      <c r="L109" s="18">
        <v>460.17</v>
      </c>
      <c r="M109" s="18">
        <f ca="1">SalesTable[[#This Row],[Quantity]]*SalesTable[[#This Row],[Unit Price]]</f>
        <v>16566.12</v>
      </c>
      <c r="N109" s="18" t="str">
        <f t="shared" ca="1" si="3"/>
        <v>16%</v>
      </c>
      <c r="O109" s="18">
        <f ca="1">SalesTable[[#This Row],[Total Sale]]*SalesTable[[#This Row],[Profit Margin]]</f>
        <v>2650.5791999999997</v>
      </c>
    </row>
    <row r="110" spans="1:15" x14ac:dyDescent="0.3">
      <c r="A110" s="18" t="s">
        <v>117</v>
      </c>
      <c r="B110" s="19">
        <f t="shared" ca="1" si="4"/>
        <v>45627</v>
      </c>
      <c r="C110" s="19" t="str">
        <f>_xlfn.XLOOKUP(SalesTable[[#This Row],[Customer Name]],customerTable[Customer Name],customerTable[Customer ID],0,0)</f>
        <v>C0109</v>
      </c>
      <c r="D110" s="18" t="s">
        <v>1117</v>
      </c>
      <c r="E110" s="18" t="s">
        <v>1998</v>
      </c>
      <c r="F110" s="18" t="s">
        <v>2113</v>
      </c>
      <c r="G110" s="18" t="s">
        <v>2007</v>
      </c>
      <c r="H110" s="18" t="str">
        <f>_xlfn.XLOOKUP(SalesTable[[#This Row],[Product]],ProductTable[Product],ProductTable[Product ID],0,0)</f>
        <v>P006</v>
      </c>
      <c r="I110" s="18" t="s">
        <v>2016</v>
      </c>
      <c r="J110" s="18" t="str" cm="1">
        <f t="array" aca="1" ref="J110" ca="1">INDEX({"Credit Card","Cash","UPI"},RANDBETWEEN(1,3))</f>
        <v>UPI</v>
      </c>
      <c r="K110" s="18">
        <f t="shared" ca="1" si="5"/>
        <v>80</v>
      </c>
      <c r="L110" s="18">
        <v>323.16000000000003</v>
      </c>
      <c r="M110" s="18">
        <f ca="1">SalesTable[[#This Row],[Quantity]]*SalesTable[[#This Row],[Unit Price]]</f>
        <v>25852.800000000003</v>
      </c>
      <c r="N110" s="18" t="str">
        <f t="shared" ca="1" si="3"/>
        <v>16%</v>
      </c>
      <c r="O110" s="18">
        <f ca="1">SalesTable[[#This Row],[Total Sale]]*SalesTable[[#This Row],[Profit Margin]]</f>
        <v>4136.4480000000003</v>
      </c>
    </row>
    <row r="111" spans="1:15" x14ac:dyDescent="0.3">
      <c r="A111" s="18" t="s">
        <v>118</v>
      </c>
      <c r="B111" s="19">
        <f t="shared" ca="1" si="4"/>
        <v>45214</v>
      </c>
      <c r="C111" s="19" t="str">
        <f>_xlfn.XLOOKUP(SalesTable[[#This Row],[Customer Name]],customerTable[Customer Name],customerTable[Customer ID],0,0)</f>
        <v>C0110</v>
      </c>
      <c r="D111" s="18" t="s">
        <v>1118</v>
      </c>
      <c r="E111" s="18" t="s">
        <v>2001</v>
      </c>
      <c r="F111" s="18" t="s">
        <v>2114</v>
      </c>
      <c r="G111" s="18" t="s">
        <v>2013</v>
      </c>
      <c r="H111" s="18" t="str">
        <f>_xlfn.XLOOKUP(SalesTable[[#This Row],[Product]],ProductTable[Product],ProductTable[Product ID],0,0)</f>
        <v>P012</v>
      </c>
      <c r="I111" s="18" t="s">
        <v>2016</v>
      </c>
      <c r="J111" s="18" t="str" cm="1">
        <f t="array" aca="1" ref="J111" ca="1">INDEX({"Credit Card","Cash","UPI"},RANDBETWEEN(1,3))</f>
        <v>Credit Card</v>
      </c>
      <c r="K111" s="18">
        <f t="shared" ca="1" si="5"/>
        <v>80</v>
      </c>
      <c r="L111" s="18">
        <v>133.78</v>
      </c>
      <c r="M111" s="18">
        <f ca="1">SalesTable[[#This Row],[Quantity]]*SalesTable[[#This Row],[Unit Price]]</f>
        <v>10702.4</v>
      </c>
      <c r="N111" s="18" t="str">
        <f t="shared" ca="1" si="3"/>
        <v>15%</v>
      </c>
      <c r="O111" s="18">
        <f ca="1">SalesTable[[#This Row],[Total Sale]]*SalesTable[[#This Row],[Profit Margin]]</f>
        <v>1605.36</v>
      </c>
    </row>
    <row r="112" spans="1:15" x14ac:dyDescent="0.3">
      <c r="A112" s="18" t="s">
        <v>119</v>
      </c>
      <c r="B112" s="19">
        <f t="shared" ca="1" si="4"/>
        <v>44757</v>
      </c>
      <c r="C112" s="19" t="str">
        <f>_xlfn.XLOOKUP(SalesTable[[#This Row],[Customer Name]],customerTable[Customer Name],customerTable[Customer ID],0,0)</f>
        <v>C0111</v>
      </c>
      <c r="D112" s="18" t="s">
        <v>1119</v>
      </c>
      <c r="E112" s="18" t="s">
        <v>2000</v>
      </c>
      <c r="F112" s="18" t="s">
        <v>2115</v>
      </c>
      <c r="G112" s="18" t="s">
        <v>2006</v>
      </c>
      <c r="H112" s="18" t="str">
        <f>_xlfn.XLOOKUP(SalesTable[[#This Row],[Product]],ProductTable[Product],ProductTable[Product ID],0,0)</f>
        <v>P005</v>
      </c>
      <c r="I112" s="18" t="s">
        <v>2015</v>
      </c>
      <c r="J112" s="18" t="str" cm="1">
        <f t="array" aca="1" ref="J112" ca="1">INDEX({"Credit Card","Cash","UPI"},RANDBETWEEN(1,3))</f>
        <v>Credit Card</v>
      </c>
      <c r="K112" s="18">
        <f t="shared" ca="1" si="5"/>
        <v>74</v>
      </c>
      <c r="L112" s="18">
        <v>172.06</v>
      </c>
      <c r="M112" s="18">
        <f ca="1">SalesTable[[#This Row],[Quantity]]*SalesTable[[#This Row],[Unit Price]]</f>
        <v>12732.44</v>
      </c>
      <c r="N112" s="18" t="str">
        <f t="shared" ca="1" si="3"/>
        <v>22%</v>
      </c>
      <c r="O112" s="18">
        <f ca="1">SalesTable[[#This Row],[Total Sale]]*SalesTable[[#This Row],[Profit Margin]]</f>
        <v>2801.1368000000002</v>
      </c>
    </row>
    <row r="113" spans="1:15" x14ac:dyDescent="0.3">
      <c r="A113" s="18" t="s">
        <v>120</v>
      </c>
      <c r="B113" s="19">
        <f t="shared" ca="1" si="4"/>
        <v>44598</v>
      </c>
      <c r="C113" s="19" t="str">
        <f>_xlfn.XLOOKUP(SalesTable[[#This Row],[Customer Name]],customerTable[Customer Name],customerTable[Customer ID],0,0)</f>
        <v>C0112</v>
      </c>
      <c r="D113" s="18" t="s">
        <v>1120</v>
      </c>
      <c r="E113" s="18" t="s">
        <v>2000</v>
      </c>
      <c r="F113" s="18" t="s">
        <v>2116</v>
      </c>
      <c r="G113" s="18" t="s">
        <v>2010</v>
      </c>
      <c r="H113" s="18" t="str">
        <f>_xlfn.XLOOKUP(SalesTable[[#This Row],[Product]],ProductTable[Product],ProductTable[Product ID],0,0)</f>
        <v>P009</v>
      </c>
      <c r="I113" s="18" t="s">
        <v>2016</v>
      </c>
      <c r="J113" s="18" t="str" cm="1">
        <f t="array" aca="1" ref="J113" ca="1">INDEX({"Credit Card","Cash","UPI"},RANDBETWEEN(1,3))</f>
        <v>UPI</v>
      </c>
      <c r="K113" s="18">
        <f t="shared" ca="1" si="5"/>
        <v>43</v>
      </c>
      <c r="L113" s="18">
        <v>418.28</v>
      </c>
      <c r="M113" s="18">
        <f ca="1">SalesTable[[#This Row],[Quantity]]*SalesTable[[#This Row],[Unit Price]]</f>
        <v>17986.039999999997</v>
      </c>
      <c r="N113" s="18" t="str">
        <f t="shared" ca="1" si="3"/>
        <v>15%</v>
      </c>
      <c r="O113" s="18">
        <f ca="1">SalesTable[[#This Row],[Total Sale]]*SalesTable[[#This Row],[Profit Margin]]</f>
        <v>2697.9059999999995</v>
      </c>
    </row>
    <row r="114" spans="1:15" x14ac:dyDescent="0.3">
      <c r="A114" s="18" t="s">
        <v>121</v>
      </c>
      <c r="B114" s="19">
        <f t="shared" ca="1" si="4"/>
        <v>45971</v>
      </c>
      <c r="C114" s="19" t="str">
        <f>_xlfn.XLOOKUP(SalesTable[[#This Row],[Customer Name]],customerTable[Customer Name],customerTable[Customer ID],0,0)</f>
        <v>C0113</v>
      </c>
      <c r="D114" s="18" t="s">
        <v>1121</v>
      </c>
      <c r="E114" s="18" t="s">
        <v>1999</v>
      </c>
      <c r="F114" s="18" t="s">
        <v>2091</v>
      </c>
      <c r="G114" s="18" t="s">
        <v>2005</v>
      </c>
      <c r="H114" s="18" t="str">
        <f>_xlfn.XLOOKUP(SalesTable[[#This Row],[Product]],ProductTable[Product],ProductTable[Product ID],0,0)</f>
        <v>P004</v>
      </c>
      <c r="I114" s="18" t="s">
        <v>2015</v>
      </c>
      <c r="J114" s="18" t="str" cm="1">
        <f t="array" aca="1" ref="J114" ca="1">INDEX({"Credit Card","Cash","UPI"},RANDBETWEEN(1,3))</f>
        <v>UPI</v>
      </c>
      <c r="K114" s="18">
        <f t="shared" ca="1" si="5"/>
        <v>73</v>
      </c>
      <c r="L114" s="18">
        <v>115.99</v>
      </c>
      <c r="M114" s="18">
        <f ca="1">SalesTable[[#This Row],[Quantity]]*SalesTable[[#This Row],[Unit Price]]</f>
        <v>8467.27</v>
      </c>
      <c r="N114" s="18" t="str">
        <f t="shared" ca="1" si="3"/>
        <v>17%</v>
      </c>
      <c r="O114" s="18">
        <f ca="1">SalesTable[[#This Row],[Total Sale]]*SalesTable[[#This Row],[Profit Margin]]</f>
        <v>1439.4359000000002</v>
      </c>
    </row>
    <row r="115" spans="1:15" x14ac:dyDescent="0.3">
      <c r="A115" s="18" t="s">
        <v>122</v>
      </c>
      <c r="B115" s="19">
        <f t="shared" ca="1" si="4"/>
        <v>45053</v>
      </c>
      <c r="C115" s="19" t="str">
        <f>_xlfn.XLOOKUP(SalesTable[[#This Row],[Customer Name]],customerTable[Customer Name],customerTable[Customer ID],0,0)</f>
        <v>C0114</v>
      </c>
      <c r="D115" s="18" t="s">
        <v>1122</v>
      </c>
      <c r="E115" s="18" t="s">
        <v>1998</v>
      </c>
      <c r="F115" s="18" t="s">
        <v>2117</v>
      </c>
      <c r="G115" s="18" t="s">
        <v>2002</v>
      </c>
      <c r="H115" s="18" t="str">
        <f>_xlfn.XLOOKUP(SalesTable[[#This Row],[Product]],ProductTable[Product],ProductTable[Product ID],0,0)</f>
        <v>P001</v>
      </c>
      <c r="I115" s="18" t="s">
        <v>2014</v>
      </c>
      <c r="J115" s="18" t="str" cm="1">
        <f t="array" aca="1" ref="J115" ca="1">INDEX({"Credit Card","Cash","UPI"},RANDBETWEEN(1,3))</f>
        <v>Cash</v>
      </c>
      <c r="K115" s="18">
        <f t="shared" ca="1" si="5"/>
        <v>63</v>
      </c>
      <c r="L115" s="18">
        <v>475.06</v>
      </c>
      <c r="M115" s="18">
        <f ca="1">SalesTable[[#This Row],[Quantity]]*SalesTable[[#This Row],[Unit Price]]</f>
        <v>29928.78</v>
      </c>
      <c r="N115" s="18" t="str">
        <f t="shared" ca="1" si="3"/>
        <v>19%</v>
      </c>
      <c r="O115" s="18">
        <f ca="1">SalesTable[[#This Row],[Total Sale]]*SalesTable[[#This Row],[Profit Margin]]</f>
        <v>5686.4682000000003</v>
      </c>
    </row>
    <row r="116" spans="1:15" x14ac:dyDescent="0.3">
      <c r="A116" s="18" t="s">
        <v>123</v>
      </c>
      <c r="B116" s="19">
        <f t="shared" ca="1" si="4"/>
        <v>44711</v>
      </c>
      <c r="C116" s="19" t="str">
        <f>_xlfn.XLOOKUP(SalesTable[[#This Row],[Customer Name]],customerTable[Customer Name],customerTable[Customer ID],0,0)</f>
        <v>C0115</v>
      </c>
      <c r="D116" s="18" t="s">
        <v>1123</v>
      </c>
      <c r="E116" s="18" t="s">
        <v>1999</v>
      </c>
      <c r="F116" s="18" t="s">
        <v>2118</v>
      </c>
      <c r="G116" s="18" t="s">
        <v>2003</v>
      </c>
      <c r="H116" s="18" t="str">
        <f>_xlfn.XLOOKUP(SalesTable[[#This Row],[Product]],ProductTable[Product],ProductTable[Product ID],0,0)</f>
        <v>P002</v>
      </c>
      <c r="I116" s="18" t="s">
        <v>2015</v>
      </c>
      <c r="J116" s="18" t="str" cm="1">
        <f t="array" aca="1" ref="J116" ca="1">INDEX({"Credit Card","Cash","UPI"},RANDBETWEEN(1,3))</f>
        <v>Credit Card</v>
      </c>
      <c r="K116" s="18">
        <f t="shared" ca="1" si="5"/>
        <v>77</v>
      </c>
      <c r="L116" s="18">
        <v>67.48</v>
      </c>
      <c r="M116" s="18">
        <f ca="1">SalesTable[[#This Row],[Quantity]]*SalesTable[[#This Row],[Unit Price]]</f>
        <v>5195.96</v>
      </c>
      <c r="N116" s="18" t="str">
        <f t="shared" ca="1" si="3"/>
        <v>24%</v>
      </c>
      <c r="O116" s="18">
        <f ca="1">SalesTable[[#This Row],[Total Sale]]*SalesTable[[#This Row],[Profit Margin]]</f>
        <v>1247.0303999999999</v>
      </c>
    </row>
    <row r="117" spans="1:15" x14ac:dyDescent="0.3">
      <c r="A117" s="18" t="s">
        <v>124</v>
      </c>
      <c r="B117" s="19">
        <f t="shared" ca="1" si="4"/>
        <v>44908</v>
      </c>
      <c r="C117" s="19" t="str">
        <f>_xlfn.XLOOKUP(SalesTable[[#This Row],[Customer Name]],customerTable[Customer Name],customerTable[Customer ID],0,0)</f>
        <v>C0116</v>
      </c>
      <c r="D117" s="18" t="s">
        <v>1124</v>
      </c>
      <c r="E117" s="18" t="s">
        <v>2001</v>
      </c>
      <c r="F117" s="18" t="s">
        <v>2119</v>
      </c>
      <c r="G117" s="18" t="s">
        <v>2009</v>
      </c>
      <c r="H117" s="18" t="str">
        <f>_xlfn.XLOOKUP(SalesTable[[#This Row],[Product]],ProductTable[Product],ProductTable[Product ID],0,0)</f>
        <v>P008</v>
      </c>
      <c r="I117" s="18" t="s">
        <v>2014</v>
      </c>
      <c r="J117" s="18" t="str" cm="1">
        <f t="array" aca="1" ref="J117" ca="1">INDEX({"Credit Card","Cash","UPI"},RANDBETWEEN(1,3))</f>
        <v>Credit Card</v>
      </c>
      <c r="K117" s="18">
        <f t="shared" ca="1" si="5"/>
        <v>48</v>
      </c>
      <c r="L117" s="18">
        <v>351.24</v>
      </c>
      <c r="M117" s="18">
        <f ca="1">SalesTable[[#This Row],[Quantity]]*SalesTable[[#This Row],[Unit Price]]</f>
        <v>16859.52</v>
      </c>
      <c r="N117" s="18" t="str">
        <f t="shared" ca="1" si="3"/>
        <v>19%</v>
      </c>
      <c r="O117" s="18">
        <f ca="1">SalesTable[[#This Row],[Total Sale]]*SalesTable[[#This Row],[Profit Margin]]</f>
        <v>3203.3088000000002</v>
      </c>
    </row>
    <row r="118" spans="1:15" x14ac:dyDescent="0.3">
      <c r="A118" s="18" t="s">
        <v>125</v>
      </c>
      <c r="B118" s="19">
        <f t="shared" ca="1" si="4"/>
        <v>45683</v>
      </c>
      <c r="C118" s="19" t="str">
        <f>_xlfn.XLOOKUP(SalesTable[[#This Row],[Customer Name]],customerTable[Customer Name],customerTable[Customer ID],0,0)</f>
        <v>C0117</v>
      </c>
      <c r="D118" s="18" t="s">
        <v>1125</v>
      </c>
      <c r="E118" s="18" t="s">
        <v>1999</v>
      </c>
      <c r="F118" s="18" t="s">
        <v>2120</v>
      </c>
      <c r="G118" s="18" t="s">
        <v>2005</v>
      </c>
      <c r="H118" s="18" t="str">
        <f>_xlfn.XLOOKUP(SalesTable[[#This Row],[Product]],ProductTable[Product],ProductTable[Product ID],0,0)</f>
        <v>P004</v>
      </c>
      <c r="I118" s="18" t="s">
        <v>2015</v>
      </c>
      <c r="J118" s="18" t="str" cm="1">
        <f t="array" aca="1" ref="J118" ca="1">INDEX({"Credit Card","Cash","UPI"},RANDBETWEEN(1,3))</f>
        <v>Credit Card</v>
      </c>
      <c r="K118" s="18">
        <f t="shared" ca="1" si="5"/>
        <v>41</v>
      </c>
      <c r="L118" s="18">
        <v>482.54</v>
      </c>
      <c r="M118" s="18">
        <f ca="1">SalesTable[[#This Row],[Quantity]]*SalesTable[[#This Row],[Unit Price]]</f>
        <v>19784.14</v>
      </c>
      <c r="N118" s="18" t="str">
        <f t="shared" ca="1" si="3"/>
        <v>20%</v>
      </c>
      <c r="O118" s="18">
        <f ca="1">SalesTable[[#This Row],[Total Sale]]*SalesTable[[#This Row],[Profit Margin]]</f>
        <v>3956.828</v>
      </c>
    </row>
    <row r="119" spans="1:15" x14ac:dyDescent="0.3">
      <c r="A119" s="18" t="s">
        <v>126</v>
      </c>
      <c r="B119" s="19">
        <f t="shared" ca="1" si="4"/>
        <v>45479</v>
      </c>
      <c r="C119" s="19" t="str">
        <f>_xlfn.XLOOKUP(SalesTable[[#This Row],[Customer Name]],customerTable[Customer Name],customerTable[Customer ID],0,0)</f>
        <v>C0118</v>
      </c>
      <c r="D119" s="18" t="s">
        <v>1126</v>
      </c>
      <c r="E119" s="18" t="s">
        <v>2000</v>
      </c>
      <c r="F119" s="18" t="s">
        <v>2121</v>
      </c>
      <c r="G119" s="18" t="s">
        <v>2002</v>
      </c>
      <c r="H119" s="18" t="str">
        <f>_xlfn.XLOOKUP(SalesTable[[#This Row],[Product]],ProductTable[Product],ProductTable[Product ID],0,0)</f>
        <v>P001</v>
      </c>
      <c r="I119" s="18" t="s">
        <v>2014</v>
      </c>
      <c r="J119" s="18" t="str" cm="1">
        <f t="array" aca="1" ref="J119" ca="1">INDEX({"Credit Card","Cash","UPI"},RANDBETWEEN(1,3))</f>
        <v>UPI</v>
      </c>
      <c r="K119" s="18">
        <f t="shared" ca="1" si="5"/>
        <v>35</v>
      </c>
      <c r="L119" s="18">
        <v>290.02</v>
      </c>
      <c r="M119" s="18">
        <f ca="1">SalesTable[[#This Row],[Quantity]]*SalesTable[[#This Row],[Unit Price]]</f>
        <v>10150.699999999999</v>
      </c>
      <c r="N119" s="18" t="str">
        <f t="shared" ca="1" si="3"/>
        <v>25%</v>
      </c>
      <c r="O119" s="18">
        <f ca="1">SalesTable[[#This Row],[Total Sale]]*SalesTable[[#This Row],[Profit Margin]]</f>
        <v>2537.6749999999997</v>
      </c>
    </row>
    <row r="120" spans="1:15" x14ac:dyDescent="0.3">
      <c r="A120" s="18" t="s">
        <v>127</v>
      </c>
      <c r="B120" s="19">
        <f t="shared" ca="1" si="4"/>
        <v>45726</v>
      </c>
      <c r="C120" s="19" t="str">
        <f>_xlfn.XLOOKUP(SalesTable[[#This Row],[Customer Name]],customerTable[Customer Name],customerTable[Customer ID],0,0)</f>
        <v>C0119</v>
      </c>
      <c r="D120" s="18" t="s">
        <v>1127</v>
      </c>
      <c r="E120" s="18" t="s">
        <v>1998</v>
      </c>
      <c r="F120" s="18" t="s">
        <v>2119</v>
      </c>
      <c r="G120" s="18" t="s">
        <v>2013</v>
      </c>
      <c r="H120" s="18" t="str">
        <f>_xlfn.XLOOKUP(SalesTable[[#This Row],[Product]],ProductTable[Product],ProductTable[Product ID],0,0)</f>
        <v>P012</v>
      </c>
      <c r="I120" s="18" t="s">
        <v>2016</v>
      </c>
      <c r="J120" s="18" t="str" cm="1">
        <f t="array" aca="1" ref="J120" ca="1">INDEX({"Credit Card","Cash","UPI"},RANDBETWEEN(1,3))</f>
        <v>Cash</v>
      </c>
      <c r="K120" s="18">
        <f t="shared" ca="1" si="5"/>
        <v>73</v>
      </c>
      <c r="L120" s="18">
        <v>298.08999999999997</v>
      </c>
      <c r="M120" s="18">
        <f ca="1">SalesTable[[#This Row],[Quantity]]*SalesTable[[#This Row],[Unit Price]]</f>
        <v>21760.57</v>
      </c>
      <c r="N120" s="18" t="str">
        <f t="shared" ca="1" si="3"/>
        <v>21%</v>
      </c>
      <c r="O120" s="18">
        <f ca="1">SalesTable[[#This Row],[Total Sale]]*SalesTable[[#This Row],[Profit Margin]]</f>
        <v>4569.7196999999996</v>
      </c>
    </row>
    <row r="121" spans="1:15" x14ac:dyDescent="0.3">
      <c r="A121" s="18" t="s">
        <v>128</v>
      </c>
      <c r="B121" s="19">
        <f t="shared" ca="1" si="4"/>
        <v>44813</v>
      </c>
      <c r="C121" s="19" t="str">
        <f>_xlfn.XLOOKUP(SalesTable[[#This Row],[Customer Name]],customerTable[Customer Name],customerTable[Customer ID],0,0)</f>
        <v>C0120</v>
      </c>
      <c r="D121" s="18" t="s">
        <v>1128</v>
      </c>
      <c r="E121" s="18" t="s">
        <v>1999</v>
      </c>
      <c r="F121" s="18" t="s">
        <v>2122</v>
      </c>
      <c r="G121" s="18" t="s">
        <v>2011</v>
      </c>
      <c r="H121" s="18" t="str">
        <f>_xlfn.XLOOKUP(SalesTable[[#This Row],[Product]],ProductTable[Product],ProductTable[Product ID],0,0)</f>
        <v>P010</v>
      </c>
      <c r="I121" s="18" t="s">
        <v>2015</v>
      </c>
      <c r="J121" s="18" t="str" cm="1">
        <f t="array" aca="1" ref="J121" ca="1">INDEX({"Credit Card","Cash","UPI"},RANDBETWEEN(1,3))</f>
        <v>Cash</v>
      </c>
      <c r="K121" s="18">
        <f t="shared" ca="1" si="5"/>
        <v>73</v>
      </c>
      <c r="L121" s="18">
        <v>403.74</v>
      </c>
      <c r="M121" s="18">
        <f ca="1">SalesTable[[#This Row],[Quantity]]*SalesTable[[#This Row],[Unit Price]]</f>
        <v>29473.02</v>
      </c>
      <c r="N121" s="18" t="str">
        <f t="shared" ca="1" si="3"/>
        <v>17%</v>
      </c>
      <c r="O121" s="18">
        <f ca="1">SalesTable[[#This Row],[Total Sale]]*SalesTable[[#This Row],[Profit Margin]]</f>
        <v>5010.4134000000004</v>
      </c>
    </row>
    <row r="122" spans="1:15" x14ac:dyDescent="0.3">
      <c r="A122" s="18" t="s">
        <v>129</v>
      </c>
      <c r="B122" s="19">
        <f t="shared" ca="1" si="4"/>
        <v>44612</v>
      </c>
      <c r="C122" s="19" t="str">
        <f>_xlfn.XLOOKUP(SalesTable[[#This Row],[Customer Name]],customerTable[Customer Name],customerTable[Customer ID],0,0)</f>
        <v>C0121</v>
      </c>
      <c r="D122" s="18" t="s">
        <v>1129</v>
      </c>
      <c r="E122" s="18" t="s">
        <v>2001</v>
      </c>
      <c r="F122" s="18" t="s">
        <v>2064</v>
      </c>
      <c r="G122" s="18" t="s">
        <v>2010</v>
      </c>
      <c r="H122" s="18" t="str">
        <f>_xlfn.XLOOKUP(SalesTable[[#This Row],[Product]],ProductTable[Product],ProductTable[Product ID],0,0)</f>
        <v>P009</v>
      </c>
      <c r="I122" s="18" t="s">
        <v>2016</v>
      </c>
      <c r="J122" s="18" t="str" cm="1">
        <f t="array" aca="1" ref="J122" ca="1">INDEX({"Credit Card","Cash","UPI"},RANDBETWEEN(1,3))</f>
        <v>Credit Card</v>
      </c>
      <c r="K122" s="18">
        <f t="shared" ca="1" si="5"/>
        <v>80</v>
      </c>
      <c r="L122" s="18">
        <v>39.130000000000003</v>
      </c>
      <c r="M122" s="18">
        <f ca="1">SalesTable[[#This Row],[Quantity]]*SalesTable[[#This Row],[Unit Price]]</f>
        <v>3130.4</v>
      </c>
      <c r="N122" s="18" t="str">
        <f t="shared" ca="1" si="3"/>
        <v>24%</v>
      </c>
      <c r="O122" s="18">
        <f ca="1">SalesTable[[#This Row],[Total Sale]]*SalesTable[[#This Row],[Profit Margin]]</f>
        <v>751.29600000000005</v>
      </c>
    </row>
    <row r="123" spans="1:15" x14ac:dyDescent="0.3">
      <c r="A123" s="18" t="s">
        <v>130</v>
      </c>
      <c r="B123" s="19">
        <f t="shared" ca="1" si="4"/>
        <v>45383</v>
      </c>
      <c r="C123" s="19" t="str">
        <f>_xlfn.XLOOKUP(SalesTable[[#This Row],[Customer Name]],customerTable[Customer Name],customerTable[Customer ID],0,0)</f>
        <v>C0122</v>
      </c>
      <c r="D123" s="18" t="s">
        <v>1130</v>
      </c>
      <c r="E123" s="18" t="s">
        <v>2001</v>
      </c>
      <c r="F123" s="18" t="s">
        <v>2101</v>
      </c>
      <c r="G123" s="18" t="s">
        <v>2006</v>
      </c>
      <c r="H123" s="18" t="str">
        <f>_xlfn.XLOOKUP(SalesTable[[#This Row],[Product]],ProductTable[Product],ProductTable[Product ID],0,0)</f>
        <v>P005</v>
      </c>
      <c r="I123" s="18" t="s">
        <v>2015</v>
      </c>
      <c r="J123" s="18" t="str" cm="1">
        <f t="array" aca="1" ref="J123" ca="1">INDEX({"Credit Card","Cash","UPI"},RANDBETWEEN(1,3))</f>
        <v>UPI</v>
      </c>
      <c r="K123" s="18">
        <f t="shared" ca="1" si="5"/>
        <v>80</v>
      </c>
      <c r="L123" s="18">
        <v>57.24</v>
      </c>
      <c r="M123" s="18">
        <f ca="1">SalesTable[[#This Row],[Quantity]]*SalesTable[[#This Row],[Unit Price]]</f>
        <v>4579.2</v>
      </c>
      <c r="N123" s="18" t="str">
        <f t="shared" ca="1" si="3"/>
        <v>19%</v>
      </c>
      <c r="O123" s="18">
        <f ca="1">SalesTable[[#This Row],[Total Sale]]*SalesTable[[#This Row],[Profit Margin]]</f>
        <v>870.048</v>
      </c>
    </row>
    <row r="124" spans="1:15" x14ac:dyDescent="0.3">
      <c r="A124" s="18" t="s">
        <v>131</v>
      </c>
      <c r="B124" s="19">
        <f t="shared" ca="1" si="4"/>
        <v>45922</v>
      </c>
      <c r="C124" s="19" t="str">
        <f>_xlfn.XLOOKUP(SalesTable[[#This Row],[Customer Name]],customerTable[Customer Name],customerTable[Customer ID],0,0)</f>
        <v>C0123</v>
      </c>
      <c r="D124" s="18" t="s">
        <v>1131</v>
      </c>
      <c r="E124" s="18" t="s">
        <v>2001</v>
      </c>
      <c r="F124" s="18" t="s">
        <v>2123</v>
      </c>
      <c r="G124" s="18" t="s">
        <v>2004</v>
      </c>
      <c r="H124" s="18" t="str">
        <f>_xlfn.XLOOKUP(SalesTable[[#This Row],[Product]],ProductTable[Product],ProductTable[Product ID],0,0)</f>
        <v>P003</v>
      </c>
      <c r="I124" s="18" t="s">
        <v>2014</v>
      </c>
      <c r="J124" s="18" t="str" cm="1">
        <f t="array" aca="1" ref="J124" ca="1">INDEX({"Credit Card","Cash","UPI"},RANDBETWEEN(1,3))</f>
        <v>Credit Card</v>
      </c>
      <c r="K124" s="18">
        <f t="shared" ca="1" si="5"/>
        <v>66</v>
      </c>
      <c r="L124" s="18">
        <v>220.57</v>
      </c>
      <c r="M124" s="18">
        <f ca="1">SalesTable[[#This Row],[Quantity]]*SalesTable[[#This Row],[Unit Price]]</f>
        <v>14557.619999999999</v>
      </c>
      <c r="N124" s="18" t="str">
        <f t="shared" ca="1" si="3"/>
        <v>20%</v>
      </c>
      <c r="O124" s="18">
        <f ca="1">SalesTable[[#This Row],[Total Sale]]*SalesTable[[#This Row],[Profit Margin]]</f>
        <v>2911.5239999999999</v>
      </c>
    </row>
    <row r="125" spans="1:15" x14ac:dyDescent="0.3">
      <c r="A125" s="18" t="s">
        <v>132</v>
      </c>
      <c r="B125" s="19">
        <f t="shared" ca="1" si="4"/>
        <v>45180</v>
      </c>
      <c r="C125" s="19" t="str">
        <f>_xlfn.XLOOKUP(SalesTable[[#This Row],[Customer Name]],customerTable[Customer Name],customerTable[Customer ID],0,0)</f>
        <v>C0124</v>
      </c>
      <c r="D125" s="18" t="s">
        <v>1132</v>
      </c>
      <c r="E125" s="18" t="s">
        <v>2001</v>
      </c>
      <c r="F125" s="18" t="s">
        <v>2124</v>
      </c>
      <c r="G125" s="18" t="s">
        <v>2004</v>
      </c>
      <c r="H125" s="18" t="str">
        <f>_xlfn.XLOOKUP(SalesTable[[#This Row],[Product]],ProductTable[Product],ProductTable[Product ID],0,0)</f>
        <v>P003</v>
      </c>
      <c r="I125" s="18" t="s">
        <v>2014</v>
      </c>
      <c r="J125" s="18" t="str" cm="1">
        <f t="array" aca="1" ref="J125" ca="1">INDEX({"Credit Card","Cash","UPI"},RANDBETWEEN(1,3))</f>
        <v>Credit Card</v>
      </c>
      <c r="K125" s="18">
        <f t="shared" ca="1" si="5"/>
        <v>82</v>
      </c>
      <c r="L125" s="18">
        <v>220.61</v>
      </c>
      <c r="M125" s="18">
        <f ca="1">SalesTable[[#This Row],[Quantity]]*SalesTable[[#This Row],[Unit Price]]</f>
        <v>18090.02</v>
      </c>
      <c r="N125" s="18" t="str">
        <f t="shared" ca="1" si="3"/>
        <v>22%</v>
      </c>
      <c r="O125" s="18">
        <f ca="1">SalesTable[[#This Row],[Total Sale]]*SalesTable[[#This Row],[Profit Margin]]</f>
        <v>3979.8044</v>
      </c>
    </row>
    <row r="126" spans="1:15" x14ac:dyDescent="0.3">
      <c r="A126" s="18" t="s">
        <v>133</v>
      </c>
      <c r="B126" s="19">
        <f t="shared" ca="1" si="4"/>
        <v>45196</v>
      </c>
      <c r="C126" s="19" t="str">
        <f>_xlfn.XLOOKUP(SalesTable[[#This Row],[Customer Name]],customerTable[Customer Name],customerTable[Customer ID],0,0)</f>
        <v>C0125</v>
      </c>
      <c r="D126" s="18" t="s">
        <v>1133</v>
      </c>
      <c r="E126" s="18" t="s">
        <v>2000</v>
      </c>
      <c r="F126" s="18" t="s">
        <v>2125</v>
      </c>
      <c r="G126" s="18" t="s">
        <v>2013</v>
      </c>
      <c r="H126" s="18" t="str">
        <f>_xlfn.XLOOKUP(SalesTable[[#This Row],[Product]],ProductTable[Product],ProductTable[Product ID],0,0)</f>
        <v>P012</v>
      </c>
      <c r="I126" s="18" t="s">
        <v>2016</v>
      </c>
      <c r="J126" s="18" t="str" cm="1">
        <f t="array" aca="1" ref="J126" ca="1">INDEX({"Credit Card","Cash","UPI"},RANDBETWEEN(1,3))</f>
        <v>Credit Card</v>
      </c>
      <c r="K126" s="18">
        <f t="shared" ca="1" si="5"/>
        <v>93</v>
      </c>
      <c r="L126" s="18">
        <v>143.07</v>
      </c>
      <c r="M126" s="18">
        <f ca="1">SalesTable[[#This Row],[Quantity]]*SalesTable[[#This Row],[Unit Price]]</f>
        <v>13305.51</v>
      </c>
      <c r="N126" s="18" t="str">
        <f t="shared" ca="1" si="3"/>
        <v>16%</v>
      </c>
      <c r="O126" s="18">
        <f ca="1">SalesTable[[#This Row],[Total Sale]]*SalesTable[[#This Row],[Profit Margin]]</f>
        <v>2128.8816000000002</v>
      </c>
    </row>
    <row r="127" spans="1:15" x14ac:dyDescent="0.3">
      <c r="A127" s="18" t="s">
        <v>134</v>
      </c>
      <c r="B127" s="19">
        <f t="shared" ca="1" si="4"/>
        <v>45137</v>
      </c>
      <c r="C127" s="19" t="str">
        <f>_xlfn.XLOOKUP(SalesTable[[#This Row],[Customer Name]],customerTable[Customer Name],customerTable[Customer ID],0,0)</f>
        <v>C0126</v>
      </c>
      <c r="D127" s="18" t="s">
        <v>1134</v>
      </c>
      <c r="E127" s="18" t="s">
        <v>2000</v>
      </c>
      <c r="F127" s="18" t="s">
        <v>2028</v>
      </c>
      <c r="G127" s="18" t="s">
        <v>2006</v>
      </c>
      <c r="H127" s="18" t="str">
        <f>_xlfn.XLOOKUP(SalesTable[[#This Row],[Product]],ProductTable[Product],ProductTable[Product ID],0,0)</f>
        <v>P005</v>
      </c>
      <c r="I127" s="18" t="s">
        <v>2015</v>
      </c>
      <c r="J127" s="18" t="str" cm="1">
        <f t="array" aca="1" ref="J127" ca="1">INDEX({"Credit Card","Cash","UPI"},RANDBETWEEN(1,3))</f>
        <v>Cash</v>
      </c>
      <c r="K127" s="18">
        <f t="shared" ca="1" si="5"/>
        <v>85</v>
      </c>
      <c r="L127" s="18">
        <v>307.11</v>
      </c>
      <c r="M127" s="18">
        <f ca="1">SalesTable[[#This Row],[Quantity]]*SalesTable[[#This Row],[Unit Price]]</f>
        <v>26104.350000000002</v>
      </c>
      <c r="N127" s="18" t="str">
        <f t="shared" ca="1" si="3"/>
        <v>17%</v>
      </c>
      <c r="O127" s="18">
        <f ca="1">SalesTable[[#This Row],[Total Sale]]*SalesTable[[#This Row],[Profit Margin]]</f>
        <v>4437.7395000000006</v>
      </c>
    </row>
    <row r="128" spans="1:15" x14ac:dyDescent="0.3">
      <c r="A128" s="18" t="s">
        <v>135</v>
      </c>
      <c r="B128" s="19">
        <f t="shared" ca="1" si="4"/>
        <v>45813</v>
      </c>
      <c r="C128" s="19" t="str">
        <f>_xlfn.XLOOKUP(SalesTable[[#This Row],[Customer Name]],customerTable[Customer Name],customerTable[Customer ID],0,0)</f>
        <v>C0127</v>
      </c>
      <c r="D128" s="18" t="s">
        <v>1135</v>
      </c>
      <c r="E128" s="18" t="s">
        <v>1998</v>
      </c>
      <c r="F128" s="18" t="s">
        <v>2126</v>
      </c>
      <c r="G128" s="18" t="s">
        <v>2007</v>
      </c>
      <c r="H128" s="18" t="str">
        <f>_xlfn.XLOOKUP(SalesTable[[#This Row],[Product]],ProductTable[Product],ProductTable[Product ID],0,0)</f>
        <v>P006</v>
      </c>
      <c r="I128" s="18" t="s">
        <v>2016</v>
      </c>
      <c r="J128" s="18" t="str" cm="1">
        <f t="array" aca="1" ref="J128" ca="1">INDEX({"Credit Card","Cash","UPI"},RANDBETWEEN(1,3))</f>
        <v>UPI</v>
      </c>
      <c r="K128" s="18">
        <f t="shared" ca="1" si="5"/>
        <v>38</v>
      </c>
      <c r="L128" s="18">
        <v>426.22</v>
      </c>
      <c r="M128" s="18">
        <f ca="1">SalesTable[[#This Row],[Quantity]]*SalesTable[[#This Row],[Unit Price]]</f>
        <v>16196.36</v>
      </c>
      <c r="N128" s="18" t="str">
        <f t="shared" ca="1" si="3"/>
        <v>19%</v>
      </c>
      <c r="O128" s="18">
        <f ca="1">SalesTable[[#This Row],[Total Sale]]*SalesTable[[#This Row],[Profit Margin]]</f>
        <v>3077.3084000000003</v>
      </c>
    </row>
    <row r="129" spans="1:15" x14ac:dyDescent="0.3">
      <c r="A129" s="18" t="s">
        <v>136</v>
      </c>
      <c r="B129" s="19">
        <f t="shared" ca="1" si="4"/>
        <v>45320</v>
      </c>
      <c r="C129" s="19" t="str">
        <f>_xlfn.XLOOKUP(SalesTable[[#This Row],[Customer Name]],customerTable[Customer Name],customerTable[Customer ID],0,0)</f>
        <v>C0128</v>
      </c>
      <c r="D129" s="18" t="s">
        <v>1136</v>
      </c>
      <c r="E129" s="18" t="s">
        <v>2001</v>
      </c>
      <c r="F129" s="18" t="s">
        <v>2127</v>
      </c>
      <c r="G129" s="18" t="s">
        <v>2013</v>
      </c>
      <c r="H129" s="18" t="str">
        <f>_xlfn.XLOOKUP(SalesTable[[#This Row],[Product]],ProductTable[Product],ProductTable[Product ID],0,0)</f>
        <v>P012</v>
      </c>
      <c r="I129" s="18" t="s">
        <v>2016</v>
      </c>
      <c r="J129" s="18" t="str" cm="1">
        <f t="array" aca="1" ref="J129" ca="1">INDEX({"Credit Card","Cash","UPI"},RANDBETWEEN(1,3))</f>
        <v>UPI</v>
      </c>
      <c r="K129" s="18">
        <f t="shared" ca="1" si="5"/>
        <v>91</v>
      </c>
      <c r="L129" s="18">
        <v>399.93</v>
      </c>
      <c r="M129" s="18">
        <f ca="1">SalesTable[[#This Row],[Quantity]]*SalesTable[[#This Row],[Unit Price]]</f>
        <v>36393.629999999997</v>
      </c>
      <c r="N129" s="18" t="str">
        <f t="shared" ca="1" si="3"/>
        <v>25%</v>
      </c>
      <c r="O129" s="18">
        <f ca="1">SalesTable[[#This Row],[Total Sale]]*SalesTable[[#This Row],[Profit Margin]]</f>
        <v>9098.4074999999993</v>
      </c>
    </row>
    <row r="130" spans="1:15" x14ac:dyDescent="0.3">
      <c r="A130" s="18" t="s">
        <v>137</v>
      </c>
      <c r="B130" s="19">
        <f t="shared" ca="1" si="4"/>
        <v>45135</v>
      </c>
      <c r="C130" s="19" t="str">
        <f>_xlfn.XLOOKUP(SalesTable[[#This Row],[Customer Name]],customerTable[Customer Name],customerTable[Customer ID],0,0)</f>
        <v>C0129</v>
      </c>
      <c r="D130" s="18" t="s">
        <v>1137</v>
      </c>
      <c r="E130" s="18" t="s">
        <v>1998</v>
      </c>
      <c r="F130" s="18" t="s">
        <v>2081</v>
      </c>
      <c r="G130" s="18" t="s">
        <v>2008</v>
      </c>
      <c r="H130" s="18" t="str">
        <f>_xlfn.XLOOKUP(SalesTable[[#This Row],[Product]],ProductTable[Product],ProductTable[Product ID],0,0)</f>
        <v>P007</v>
      </c>
      <c r="I130" s="18" t="s">
        <v>2016</v>
      </c>
      <c r="J130" s="18" t="str" cm="1">
        <f t="array" aca="1" ref="J130" ca="1">INDEX({"Credit Card","Cash","UPI"},RANDBETWEEN(1,3))</f>
        <v>Cash</v>
      </c>
      <c r="K130" s="18">
        <f t="shared" ca="1" si="5"/>
        <v>76</v>
      </c>
      <c r="L130" s="18">
        <v>10.02</v>
      </c>
      <c r="M130" s="18">
        <f ca="1">SalesTable[[#This Row],[Quantity]]*SalesTable[[#This Row],[Unit Price]]</f>
        <v>761.52</v>
      </c>
      <c r="N130" s="18" t="str">
        <f t="shared" ref="N130:N193" ca="1" si="6">ROUND(RANDBETWEEN(15,25),0)&amp;"%"</f>
        <v>16%</v>
      </c>
      <c r="O130" s="18">
        <f ca="1">SalesTable[[#This Row],[Total Sale]]*SalesTable[[#This Row],[Profit Margin]]</f>
        <v>121.8432</v>
      </c>
    </row>
    <row r="131" spans="1:15" x14ac:dyDescent="0.3">
      <c r="A131" s="18" t="s">
        <v>138</v>
      </c>
      <c r="B131" s="19">
        <f t="shared" ref="B131:B194" ca="1" si="7">RANDBETWEEN(DATE(2022,1,1),DATE(2025,12,31))</f>
        <v>45521</v>
      </c>
      <c r="C131" s="19" t="str">
        <f>_xlfn.XLOOKUP(SalesTable[[#This Row],[Customer Name]],customerTable[Customer Name],customerTable[Customer ID],0,0)</f>
        <v>C0130</v>
      </c>
      <c r="D131" s="18" t="s">
        <v>1138</v>
      </c>
      <c r="E131" s="18" t="s">
        <v>1998</v>
      </c>
      <c r="F131" s="18" t="s">
        <v>2128</v>
      </c>
      <c r="G131" s="18" t="s">
        <v>2003</v>
      </c>
      <c r="H131" s="18" t="str">
        <f>_xlfn.XLOOKUP(SalesTable[[#This Row],[Product]],ProductTable[Product],ProductTable[Product ID],0,0)</f>
        <v>P002</v>
      </c>
      <c r="I131" s="18" t="s">
        <v>2015</v>
      </c>
      <c r="J131" s="18" t="str" cm="1">
        <f t="array" aca="1" ref="J131" ca="1">INDEX({"Credit Card","Cash","UPI"},RANDBETWEEN(1,3))</f>
        <v>Credit Card</v>
      </c>
      <c r="K131" s="18">
        <f t="shared" ref="K131:K194" ca="1" si="8">RANDBETWEEN(30,100)</f>
        <v>78</v>
      </c>
      <c r="L131" s="18">
        <v>246.85</v>
      </c>
      <c r="M131" s="18">
        <f ca="1">SalesTable[[#This Row],[Quantity]]*SalesTable[[#This Row],[Unit Price]]</f>
        <v>19254.3</v>
      </c>
      <c r="N131" s="18" t="str">
        <f t="shared" ca="1" si="6"/>
        <v>24%</v>
      </c>
      <c r="O131" s="18">
        <f ca="1">SalesTable[[#This Row],[Total Sale]]*SalesTable[[#This Row],[Profit Margin]]</f>
        <v>4621.0319999999992</v>
      </c>
    </row>
    <row r="132" spans="1:15" x14ac:dyDescent="0.3">
      <c r="A132" s="18" t="s">
        <v>139</v>
      </c>
      <c r="B132" s="19">
        <f t="shared" ca="1" si="7"/>
        <v>45908</v>
      </c>
      <c r="C132" s="19" t="str">
        <f>_xlfn.XLOOKUP(SalesTable[[#This Row],[Customer Name]],customerTable[Customer Name],customerTable[Customer ID],0,0)</f>
        <v>C0131</v>
      </c>
      <c r="D132" s="18" t="s">
        <v>1139</v>
      </c>
      <c r="E132" s="18" t="s">
        <v>1999</v>
      </c>
      <c r="F132" s="18" t="s">
        <v>2052</v>
      </c>
      <c r="G132" s="18" t="s">
        <v>2004</v>
      </c>
      <c r="H132" s="18" t="str">
        <f>_xlfn.XLOOKUP(SalesTable[[#This Row],[Product]],ProductTable[Product],ProductTable[Product ID],0,0)</f>
        <v>P003</v>
      </c>
      <c r="I132" s="18" t="s">
        <v>2014</v>
      </c>
      <c r="J132" s="18" t="str" cm="1">
        <f t="array" aca="1" ref="J132" ca="1">INDEX({"Credit Card","Cash","UPI"},RANDBETWEEN(1,3))</f>
        <v>Credit Card</v>
      </c>
      <c r="K132" s="18">
        <f t="shared" ca="1" si="8"/>
        <v>86</v>
      </c>
      <c r="L132" s="18">
        <v>226.85</v>
      </c>
      <c r="M132" s="18">
        <f ca="1">SalesTable[[#This Row],[Quantity]]*SalesTable[[#This Row],[Unit Price]]</f>
        <v>19509.099999999999</v>
      </c>
      <c r="N132" s="18" t="str">
        <f t="shared" ca="1" si="6"/>
        <v>25%</v>
      </c>
      <c r="O132" s="18">
        <f ca="1">SalesTable[[#This Row],[Total Sale]]*SalesTable[[#This Row],[Profit Margin]]</f>
        <v>4877.2749999999996</v>
      </c>
    </row>
    <row r="133" spans="1:15" x14ac:dyDescent="0.3">
      <c r="A133" s="18" t="s">
        <v>140</v>
      </c>
      <c r="B133" s="19">
        <f t="shared" ca="1" si="7"/>
        <v>45966</v>
      </c>
      <c r="C133" s="19" t="str">
        <f>_xlfn.XLOOKUP(SalesTable[[#This Row],[Customer Name]],customerTable[Customer Name],customerTable[Customer ID],0,0)</f>
        <v>C0132</v>
      </c>
      <c r="D133" s="18" t="s">
        <v>1140</v>
      </c>
      <c r="E133" s="18" t="s">
        <v>1998</v>
      </c>
      <c r="F133" s="18" t="s">
        <v>2129</v>
      </c>
      <c r="G133" s="18" t="s">
        <v>2011</v>
      </c>
      <c r="H133" s="18" t="str">
        <f>_xlfn.XLOOKUP(SalesTable[[#This Row],[Product]],ProductTable[Product],ProductTable[Product ID],0,0)</f>
        <v>P010</v>
      </c>
      <c r="I133" s="18" t="s">
        <v>2015</v>
      </c>
      <c r="J133" s="18" t="str" cm="1">
        <f t="array" aca="1" ref="J133" ca="1">INDEX({"Credit Card","Cash","UPI"},RANDBETWEEN(1,3))</f>
        <v>UPI</v>
      </c>
      <c r="K133" s="18">
        <f t="shared" ca="1" si="8"/>
        <v>84</v>
      </c>
      <c r="L133" s="18">
        <v>205.18</v>
      </c>
      <c r="M133" s="18">
        <f ca="1">SalesTable[[#This Row],[Quantity]]*SalesTable[[#This Row],[Unit Price]]</f>
        <v>17235.12</v>
      </c>
      <c r="N133" s="18" t="str">
        <f t="shared" ca="1" si="6"/>
        <v>20%</v>
      </c>
      <c r="O133" s="18">
        <f ca="1">SalesTable[[#This Row],[Total Sale]]*SalesTable[[#This Row],[Profit Margin]]</f>
        <v>3447.0239999999999</v>
      </c>
    </row>
    <row r="134" spans="1:15" x14ac:dyDescent="0.3">
      <c r="A134" s="18" t="s">
        <v>141</v>
      </c>
      <c r="B134" s="19">
        <f t="shared" ca="1" si="7"/>
        <v>45422</v>
      </c>
      <c r="C134" s="19" t="str">
        <f>_xlfn.XLOOKUP(SalesTable[[#This Row],[Customer Name]],customerTable[Customer Name],customerTable[Customer ID],0,0)</f>
        <v>C0133</v>
      </c>
      <c r="D134" s="18" t="s">
        <v>1141</v>
      </c>
      <c r="E134" s="18" t="s">
        <v>2001</v>
      </c>
      <c r="F134" s="18" t="s">
        <v>2130</v>
      </c>
      <c r="G134" s="18" t="s">
        <v>2008</v>
      </c>
      <c r="H134" s="18" t="str">
        <f>_xlfn.XLOOKUP(SalesTable[[#This Row],[Product]],ProductTable[Product],ProductTable[Product ID],0,0)</f>
        <v>P007</v>
      </c>
      <c r="I134" s="18" t="s">
        <v>2016</v>
      </c>
      <c r="J134" s="18" t="str" cm="1">
        <f t="array" aca="1" ref="J134" ca="1">INDEX({"Credit Card","Cash","UPI"},RANDBETWEEN(1,3))</f>
        <v>Cash</v>
      </c>
      <c r="K134" s="18">
        <f t="shared" ca="1" si="8"/>
        <v>65</v>
      </c>
      <c r="L134" s="18">
        <v>278.97000000000003</v>
      </c>
      <c r="M134" s="18">
        <f ca="1">SalesTable[[#This Row],[Quantity]]*SalesTable[[#This Row],[Unit Price]]</f>
        <v>18133.050000000003</v>
      </c>
      <c r="N134" s="18" t="str">
        <f t="shared" ca="1" si="6"/>
        <v>19%</v>
      </c>
      <c r="O134" s="18">
        <f ca="1">SalesTable[[#This Row],[Total Sale]]*SalesTable[[#This Row],[Profit Margin]]</f>
        <v>3445.2795000000006</v>
      </c>
    </row>
    <row r="135" spans="1:15" x14ac:dyDescent="0.3">
      <c r="A135" s="18" t="s">
        <v>142</v>
      </c>
      <c r="B135" s="19">
        <f t="shared" ca="1" si="7"/>
        <v>45718</v>
      </c>
      <c r="C135" s="19" t="str">
        <f>_xlfn.XLOOKUP(SalesTable[[#This Row],[Customer Name]],customerTable[Customer Name],customerTable[Customer ID],0,0)</f>
        <v>C0134</v>
      </c>
      <c r="D135" s="18" t="s">
        <v>1142</v>
      </c>
      <c r="E135" s="18" t="s">
        <v>2001</v>
      </c>
      <c r="F135" s="18" t="s">
        <v>2131</v>
      </c>
      <c r="G135" s="18" t="s">
        <v>2008</v>
      </c>
      <c r="H135" s="18" t="str">
        <f>_xlfn.XLOOKUP(SalesTable[[#This Row],[Product]],ProductTable[Product],ProductTable[Product ID],0,0)</f>
        <v>P007</v>
      </c>
      <c r="I135" s="18" t="s">
        <v>2016</v>
      </c>
      <c r="J135" s="18" t="str" cm="1">
        <f t="array" aca="1" ref="J135" ca="1">INDEX({"Credit Card","Cash","UPI"},RANDBETWEEN(1,3))</f>
        <v>UPI</v>
      </c>
      <c r="K135" s="18">
        <f t="shared" ca="1" si="8"/>
        <v>91</v>
      </c>
      <c r="L135" s="18">
        <v>352.91</v>
      </c>
      <c r="M135" s="18">
        <f ca="1">SalesTable[[#This Row],[Quantity]]*SalesTable[[#This Row],[Unit Price]]</f>
        <v>32114.81</v>
      </c>
      <c r="N135" s="18" t="str">
        <f t="shared" ca="1" si="6"/>
        <v>24%</v>
      </c>
      <c r="O135" s="18">
        <f ca="1">SalesTable[[#This Row],[Total Sale]]*SalesTable[[#This Row],[Profit Margin]]</f>
        <v>7707.5544</v>
      </c>
    </row>
    <row r="136" spans="1:15" x14ac:dyDescent="0.3">
      <c r="A136" s="18" t="s">
        <v>143</v>
      </c>
      <c r="B136" s="19">
        <f t="shared" ca="1" si="7"/>
        <v>45842</v>
      </c>
      <c r="C136" s="19" t="str">
        <f>_xlfn.XLOOKUP(SalesTable[[#This Row],[Customer Name]],customerTable[Customer Name],customerTable[Customer ID],0,0)</f>
        <v>C0135</v>
      </c>
      <c r="D136" s="18" t="s">
        <v>1143</v>
      </c>
      <c r="E136" s="18" t="s">
        <v>1998</v>
      </c>
      <c r="F136" s="18" t="s">
        <v>2110</v>
      </c>
      <c r="G136" s="18" t="s">
        <v>2008</v>
      </c>
      <c r="H136" s="18" t="str">
        <f>_xlfn.XLOOKUP(SalesTable[[#This Row],[Product]],ProductTable[Product],ProductTable[Product ID],0,0)</f>
        <v>P007</v>
      </c>
      <c r="I136" s="18" t="s">
        <v>2016</v>
      </c>
      <c r="J136" s="18" t="str" cm="1">
        <f t="array" aca="1" ref="J136" ca="1">INDEX({"Credit Card","Cash","UPI"},RANDBETWEEN(1,3))</f>
        <v>Credit Card</v>
      </c>
      <c r="K136" s="18">
        <f t="shared" ca="1" si="8"/>
        <v>44</v>
      </c>
      <c r="L136" s="18">
        <v>64.72</v>
      </c>
      <c r="M136" s="18">
        <f ca="1">SalesTable[[#This Row],[Quantity]]*SalesTable[[#This Row],[Unit Price]]</f>
        <v>2847.68</v>
      </c>
      <c r="N136" s="18" t="str">
        <f t="shared" ca="1" si="6"/>
        <v>16%</v>
      </c>
      <c r="O136" s="18">
        <f ca="1">SalesTable[[#This Row],[Total Sale]]*SalesTable[[#This Row],[Profit Margin]]</f>
        <v>455.62879999999996</v>
      </c>
    </row>
    <row r="137" spans="1:15" x14ac:dyDescent="0.3">
      <c r="A137" s="18" t="s">
        <v>144</v>
      </c>
      <c r="B137" s="19">
        <f t="shared" ca="1" si="7"/>
        <v>45526</v>
      </c>
      <c r="C137" s="19" t="str">
        <f>_xlfn.XLOOKUP(SalesTable[[#This Row],[Customer Name]],customerTable[Customer Name],customerTable[Customer ID],0,0)</f>
        <v>C0136</v>
      </c>
      <c r="D137" s="18" t="s">
        <v>1144</v>
      </c>
      <c r="E137" s="18" t="s">
        <v>1998</v>
      </c>
      <c r="F137" s="18" t="s">
        <v>2078</v>
      </c>
      <c r="G137" s="18" t="s">
        <v>2007</v>
      </c>
      <c r="H137" s="18" t="str">
        <f>_xlfn.XLOOKUP(SalesTable[[#This Row],[Product]],ProductTable[Product],ProductTable[Product ID],0,0)</f>
        <v>P006</v>
      </c>
      <c r="I137" s="18" t="s">
        <v>2016</v>
      </c>
      <c r="J137" s="18" t="str" cm="1">
        <f t="array" aca="1" ref="J137" ca="1">INDEX({"Credit Card","Cash","UPI"},RANDBETWEEN(1,3))</f>
        <v>UPI</v>
      </c>
      <c r="K137" s="18">
        <f t="shared" ca="1" si="8"/>
        <v>53</v>
      </c>
      <c r="L137" s="18">
        <v>475.68</v>
      </c>
      <c r="M137" s="18">
        <f ca="1">SalesTable[[#This Row],[Quantity]]*SalesTable[[#This Row],[Unit Price]]</f>
        <v>25211.040000000001</v>
      </c>
      <c r="N137" s="18" t="str">
        <f t="shared" ca="1" si="6"/>
        <v>25%</v>
      </c>
      <c r="O137" s="18">
        <f ca="1">SalesTable[[#This Row],[Total Sale]]*SalesTable[[#This Row],[Profit Margin]]</f>
        <v>6302.76</v>
      </c>
    </row>
    <row r="138" spans="1:15" x14ac:dyDescent="0.3">
      <c r="A138" s="18" t="s">
        <v>145</v>
      </c>
      <c r="B138" s="19">
        <f t="shared" ca="1" si="7"/>
        <v>45731</v>
      </c>
      <c r="C138" s="19" t="str">
        <f>_xlfn.XLOOKUP(SalesTable[[#This Row],[Customer Name]],customerTable[Customer Name],customerTable[Customer ID],0,0)</f>
        <v>C0137</v>
      </c>
      <c r="D138" s="18" t="s">
        <v>1145</v>
      </c>
      <c r="E138" s="18" t="s">
        <v>2001</v>
      </c>
      <c r="F138" s="18" t="s">
        <v>2132</v>
      </c>
      <c r="G138" s="18" t="s">
        <v>2003</v>
      </c>
      <c r="H138" s="18" t="str">
        <f>_xlfn.XLOOKUP(SalesTable[[#This Row],[Product]],ProductTable[Product],ProductTable[Product ID],0,0)</f>
        <v>P002</v>
      </c>
      <c r="I138" s="18" t="s">
        <v>2015</v>
      </c>
      <c r="J138" s="18" t="str" cm="1">
        <f t="array" aca="1" ref="J138" ca="1">INDEX({"Credit Card","Cash","UPI"},RANDBETWEEN(1,3))</f>
        <v>Credit Card</v>
      </c>
      <c r="K138" s="18">
        <f t="shared" ca="1" si="8"/>
        <v>44</v>
      </c>
      <c r="L138" s="18">
        <v>141.87</v>
      </c>
      <c r="M138" s="18">
        <f ca="1">SalesTable[[#This Row],[Quantity]]*SalesTable[[#This Row],[Unit Price]]</f>
        <v>6242.2800000000007</v>
      </c>
      <c r="N138" s="18" t="str">
        <f t="shared" ca="1" si="6"/>
        <v>23%</v>
      </c>
      <c r="O138" s="18">
        <f ca="1">SalesTable[[#This Row],[Total Sale]]*SalesTable[[#This Row],[Profit Margin]]</f>
        <v>1435.7244000000003</v>
      </c>
    </row>
    <row r="139" spans="1:15" x14ac:dyDescent="0.3">
      <c r="A139" s="18" t="s">
        <v>146</v>
      </c>
      <c r="B139" s="19">
        <f t="shared" ca="1" si="7"/>
        <v>45936</v>
      </c>
      <c r="C139" s="19" t="str">
        <f>_xlfn.XLOOKUP(SalesTable[[#This Row],[Customer Name]],customerTable[Customer Name],customerTable[Customer ID],0,0)</f>
        <v>C0138</v>
      </c>
      <c r="D139" s="18" t="s">
        <v>1146</v>
      </c>
      <c r="E139" s="18" t="s">
        <v>1998</v>
      </c>
      <c r="F139" s="18" t="s">
        <v>2133</v>
      </c>
      <c r="G139" s="18" t="s">
        <v>2003</v>
      </c>
      <c r="H139" s="18" t="str">
        <f>_xlfn.XLOOKUP(SalesTable[[#This Row],[Product]],ProductTable[Product],ProductTable[Product ID],0,0)</f>
        <v>P002</v>
      </c>
      <c r="I139" s="18" t="s">
        <v>2015</v>
      </c>
      <c r="J139" s="18" t="str" cm="1">
        <f t="array" aca="1" ref="J139" ca="1">INDEX({"Credit Card","Cash","UPI"},RANDBETWEEN(1,3))</f>
        <v>Credit Card</v>
      </c>
      <c r="K139" s="18">
        <f t="shared" ca="1" si="8"/>
        <v>93</v>
      </c>
      <c r="L139" s="18">
        <v>117.6</v>
      </c>
      <c r="M139" s="18">
        <f ca="1">SalesTable[[#This Row],[Quantity]]*SalesTable[[#This Row],[Unit Price]]</f>
        <v>10936.8</v>
      </c>
      <c r="N139" s="18" t="str">
        <f t="shared" ca="1" si="6"/>
        <v>17%</v>
      </c>
      <c r="O139" s="18">
        <f ca="1">SalesTable[[#This Row],[Total Sale]]*SalesTable[[#This Row],[Profit Margin]]</f>
        <v>1859.2560000000001</v>
      </c>
    </row>
    <row r="140" spans="1:15" x14ac:dyDescent="0.3">
      <c r="A140" s="18" t="s">
        <v>147</v>
      </c>
      <c r="B140" s="19">
        <f t="shared" ca="1" si="7"/>
        <v>45586</v>
      </c>
      <c r="C140" s="19" t="str">
        <f>_xlfn.XLOOKUP(SalesTable[[#This Row],[Customer Name]],customerTable[Customer Name],customerTable[Customer ID],0,0)</f>
        <v>C0139</v>
      </c>
      <c r="D140" s="18" t="s">
        <v>1147</v>
      </c>
      <c r="E140" s="18" t="s">
        <v>1999</v>
      </c>
      <c r="F140" s="18" t="s">
        <v>2080</v>
      </c>
      <c r="G140" s="18" t="s">
        <v>2007</v>
      </c>
      <c r="H140" s="18" t="str">
        <f>_xlfn.XLOOKUP(SalesTable[[#This Row],[Product]],ProductTable[Product],ProductTable[Product ID],0,0)</f>
        <v>P006</v>
      </c>
      <c r="I140" s="18" t="s">
        <v>2016</v>
      </c>
      <c r="J140" s="18" t="str" cm="1">
        <f t="array" aca="1" ref="J140" ca="1">INDEX({"Credit Card","Cash","UPI"},RANDBETWEEN(1,3))</f>
        <v>UPI</v>
      </c>
      <c r="K140" s="18">
        <f t="shared" ca="1" si="8"/>
        <v>70</v>
      </c>
      <c r="L140" s="18">
        <v>67.66</v>
      </c>
      <c r="M140" s="18">
        <f ca="1">SalesTable[[#This Row],[Quantity]]*SalesTable[[#This Row],[Unit Price]]</f>
        <v>4736.2</v>
      </c>
      <c r="N140" s="18" t="str">
        <f t="shared" ca="1" si="6"/>
        <v>18%</v>
      </c>
      <c r="O140" s="18">
        <f ca="1">SalesTable[[#This Row],[Total Sale]]*SalesTable[[#This Row],[Profit Margin]]</f>
        <v>852.51599999999996</v>
      </c>
    </row>
    <row r="141" spans="1:15" x14ac:dyDescent="0.3">
      <c r="A141" s="18" t="s">
        <v>148</v>
      </c>
      <c r="B141" s="19">
        <f t="shared" ca="1" si="7"/>
        <v>45913</v>
      </c>
      <c r="C141" s="19" t="str">
        <f>_xlfn.XLOOKUP(SalesTable[[#This Row],[Customer Name]],customerTable[Customer Name],customerTable[Customer ID],0,0)</f>
        <v>C0140</v>
      </c>
      <c r="D141" s="18" t="s">
        <v>1148</v>
      </c>
      <c r="E141" s="18" t="s">
        <v>2000</v>
      </c>
      <c r="F141" s="18" t="s">
        <v>2060</v>
      </c>
      <c r="G141" s="18" t="s">
        <v>2011</v>
      </c>
      <c r="H141" s="18" t="str">
        <f>_xlfn.XLOOKUP(SalesTable[[#This Row],[Product]],ProductTable[Product],ProductTable[Product ID],0,0)</f>
        <v>P010</v>
      </c>
      <c r="I141" s="18" t="s">
        <v>2015</v>
      </c>
      <c r="J141" s="18" t="str" cm="1">
        <f t="array" aca="1" ref="J141" ca="1">INDEX({"Credit Card","Cash","UPI"},RANDBETWEEN(1,3))</f>
        <v>UPI</v>
      </c>
      <c r="K141" s="18">
        <f t="shared" ca="1" si="8"/>
        <v>39</v>
      </c>
      <c r="L141" s="18">
        <v>320.75</v>
      </c>
      <c r="M141" s="18">
        <f ca="1">SalesTable[[#This Row],[Quantity]]*SalesTable[[#This Row],[Unit Price]]</f>
        <v>12509.25</v>
      </c>
      <c r="N141" s="18" t="str">
        <f t="shared" ca="1" si="6"/>
        <v>25%</v>
      </c>
      <c r="O141" s="18">
        <f ca="1">SalesTable[[#This Row],[Total Sale]]*SalesTable[[#This Row],[Profit Margin]]</f>
        <v>3127.3125</v>
      </c>
    </row>
    <row r="142" spans="1:15" x14ac:dyDescent="0.3">
      <c r="A142" s="18" t="s">
        <v>149</v>
      </c>
      <c r="B142" s="19">
        <f t="shared" ca="1" si="7"/>
        <v>44639</v>
      </c>
      <c r="C142" s="19" t="str">
        <f>_xlfn.XLOOKUP(SalesTable[[#This Row],[Customer Name]],customerTable[Customer Name],customerTable[Customer ID],0,0)</f>
        <v>C0141</v>
      </c>
      <c r="D142" s="18" t="s">
        <v>1149</v>
      </c>
      <c r="E142" s="18" t="s">
        <v>2000</v>
      </c>
      <c r="F142" s="18" t="s">
        <v>2067</v>
      </c>
      <c r="G142" s="18" t="s">
        <v>2005</v>
      </c>
      <c r="H142" s="18" t="str">
        <f>_xlfn.XLOOKUP(SalesTable[[#This Row],[Product]],ProductTable[Product],ProductTable[Product ID],0,0)</f>
        <v>P004</v>
      </c>
      <c r="I142" s="18" t="s">
        <v>2015</v>
      </c>
      <c r="J142" s="18" t="str" cm="1">
        <f t="array" aca="1" ref="J142" ca="1">INDEX({"Credit Card","Cash","UPI"},RANDBETWEEN(1,3))</f>
        <v>UPI</v>
      </c>
      <c r="K142" s="18">
        <f t="shared" ca="1" si="8"/>
        <v>45</v>
      </c>
      <c r="L142" s="18">
        <v>145.75</v>
      </c>
      <c r="M142" s="18">
        <f ca="1">SalesTable[[#This Row],[Quantity]]*SalesTable[[#This Row],[Unit Price]]</f>
        <v>6558.75</v>
      </c>
      <c r="N142" s="18" t="str">
        <f t="shared" ca="1" si="6"/>
        <v>17%</v>
      </c>
      <c r="O142" s="18">
        <f ca="1">SalesTable[[#This Row],[Total Sale]]*SalesTable[[#This Row],[Profit Margin]]</f>
        <v>1114.9875000000002</v>
      </c>
    </row>
    <row r="143" spans="1:15" x14ac:dyDescent="0.3">
      <c r="A143" s="18" t="s">
        <v>150</v>
      </c>
      <c r="B143" s="19">
        <f t="shared" ca="1" si="7"/>
        <v>45418</v>
      </c>
      <c r="C143" s="19" t="str">
        <f>_xlfn.XLOOKUP(SalesTable[[#This Row],[Customer Name]],customerTable[Customer Name],customerTable[Customer ID],0,0)</f>
        <v>C0142</v>
      </c>
      <c r="D143" s="18" t="s">
        <v>1150</v>
      </c>
      <c r="E143" s="18" t="s">
        <v>2001</v>
      </c>
      <c r="F143" s="18" t="s">
        <v>2109</v>
      </c>
      <c r="G143" s="18" t="s">
        <v>2008</v>
      </c>
      <c r="H143" s="18" t="str">
        <f>_xlfn.XLOOKUP(SalesTable[[#This Row],[Product]],ProductTable[Product],ProductTable[Product ID],0,0)</f>
        <v>P007</v>
      </c>
      <c r="I143" s="18" t="s">
        <v>2016</v>
      </c>
      <c r="J143" s="18" t="str" cm="1">
        <f t="array" aca="1" ref="J143" ca="1">INDEX({"Credit Card","Cash","UPI"},RANDBETWEEN(1,3))</f>
        <v>Cash</v>
      </c>
      <c r="K143" s="18">
        <f t="shared" ca="1" si="8"/>
        <v>86</v>
      </c>
      <c r="L143" s="18">
        <v>482.92</v>
      </c>
      <c r="M143" s="18">
        <f ca="1">SalesTable[[#This Row],[Quantity]]*SalesTable[[#This Row],[Unit Price]]</f>
        <v>41531.120000000003</v>
      </c>
      <c r="N143" s="18" t="str">
        <f t="shared" ca="1" si="6"/>
        <v>15%</v>
      </c>
      <c r="O143" s="18">
        <f ca="1">SalesTable[[#This Row],[Total Sale]]*SalesTable[[#This Row],[Profit Margin]]</f>
        <v>6229.6680000000006</v>
      </c>
    </row>
    <row r="144" spans="1:15" x14ac:dyDescent="0.3">
      <c r="A144" s="18" t="s">
        <v>151</v>
      </c>
      <c r="B144" s="19">
        <f t="shared" ca="1" si="7"/>
        <v>45719</v>
      </c>
      <c r="C144" s="19" t="str">
        <f>_xlfn.XLOOKUP(SalesTable[[#This Row],[Customer Name]],customerTable[Customer Name],customerTable[Customer ID],0,0)</f>
        <v>C0143</v>
      </c>
      <c r="D144" s="18" t="s">
        <v>1151</v>
      </c>
      <c r="E144" s="18" t="s">
        <v>1999</v>
      </c>
      <c r="F144" s="18" t="s">
        <v>2115</v>
      </c>
      <c r="G144" s="18" t="s">
        <v>2007</v>
      </c>
      <c r="H144" s="18" t="str">
        <f>_xlfn.XLOOKUP(SalesTable[[#This Row],[Product]],ProductTable[Product],ProductTable[Product ID],0,0)</f>
        <v>P006</v>
      </c>
      <c r="I144" s="18" t="s">
        <v>2016</v>
      </c>
      <c r="J144" s="18" t="str" cm="1">
        <f t="array" aca="1" ref="J144" ca="1">INDEX({"Credit Card","Cash","UPI"},RANDBETWEEN(1,3))</f>
        <v>Cash</v>
      </c>
      <c r="K144" s="18">
        <f t="shared" ca="1" si="8"/>
        <v>47</v>
      </c>
      <c r="L144" s="18">
        <v>203.35</v>
      </c>
      <c r="M144" s="18">
        <f ca="1">SalesTable[[#This Row],[Quantity]]*SalesTable[[#This Row],[Unit Price]]</f>
        <v>9557.4499999999989</v>
      </c>
      <c r="N144" s="18" t="str">
        <f t="shared" ca="1" si="6"/>
        <v>17%</v>
      </c>
      <c r="O144" s="18">
        <f ca="1">SalesTable[[#This Row],[Total Sale]]*SalesTable[[#This Row],[Profit Margin]]</f>
        <v>1624.7665</v>
      </c>
    </row>
    <row r="145" spans="1:15" x14ac:dyDescent="0.3">
      <c r="A145" s="18" t="s">
        <v>152</v>
      </c>
      <c r="B145" s="19">
        <f t="shared" ca="1" si="7"/>
        <v>44620</v>
      </c>
      <c r="C145" s="19" t="str">
        <f>_xlfn.XLOOKUP(SalesTable[[#This Row],[Customer Name]],customerTable[Customer Name],customerTable[Customer ID],0,0)</f>
        <v>C0144</v>
      </c>
      <c r="D145" s="18" t="s">
        <v>1152</v>
      </c>
      <c r="E145" s="18" t="s">
        <v>2001</v>
      </c>
      <c r="F145" s="18" t="s">
        <v>2134</v>
      </c>
      <c r="G145" s="18" t="s">
        <v>2002</v>
      </c>
      <c r="H145" s="18" t="str">
        <f>_xlfn.XLOOKUP(SalesTable[[#This Row],[Product]],ProductTable[Product],ProductTable[Product ID],0,0)</f>
        <v>P001</v>
      </c>
      <c r="I145" s="18" t="s">
        <v>2014</v>
      </c>
      <c r="J145" s="18" t="str" cm="1">
        <f t="array" aca="1" ref="J145" ca="1">INDEX({"Credit Card","Cash","UPI"},RANDBETWEEN(1,3))</f>
        <v>Cash</v>
      </c>
      <c r="K145" s="18">
        <f t="shared" ca="1" si="8"/>
        <v>38</v>
      </c>
      <c r="L145" s="18">
        <v>78.849999999999994</v>
      </c>
      <c r="M145" s="18">
        <f ca="1">SalesTable[[#This Row],[Quantity]]*SalesTable[[#This Row],[Unit Price]]</f>
        <v>2996.2999999999997</v>
      </c>
      <c r="N145" s="18" t="str">
        <f t="shared" ca="1" si="6"/>
        <v>20%</v>
      </c>
      <c r="O145" s="18">
        <f ca="1">SalesTable[[#This Row],[Total Sale]]*SalesTable[[#This Row],[Profit Margin]]</f>
        <v>599.26</v>
      </c>
    </row>
    <row r="146" spans="1:15" x14ac:dyDescent="0.3">
      <c r="A146" s="18" t="s">
        <v>153</v>
      </c>
      <c r="B146" s="19">
        <f t="shared" ca="1" si="7"/>
        <v>45952</v>
      </c>
      <c r="C146" s="19" t="str">
        <f>_xlfn.XLOOKUP(SalesTable[[#This Row],[Customer Name]],customerTable[Customer Name],customerTable[Customer ID],0,0)</f>
        <v>C0145</v>
      </c>
      <c r="D146" s="18" t="s">
        <v>1153</v>
      </c>
      <c r="E146" s="18" t="s">
        <v>2000</v>
      </c>
      <c r="F146" s="18" t="s">
        <v>2135</v>
      </c>
      <c r="G146" s="18" t="s">
        <v>2003</v>
      </c>
      <c r="H146" s="18" t="str">
        <f>_xlfn.XLOOKUP(SalesTable[[#This Row],[Product]],ProductTable[Product],ProductTable[Product ID],0,0)</f>
        <v>P002</v>
      </c>
      <c r="I146" s="18" t="s">
        <v>2015</v>
      </c>
      <c r="J146" s="18" t="str" cm="1">
        <f t="array" aca="1" ref="J146" ca="1">INDEX({"Credit Card","Cash","UPI"},RANDBETWEEN(1,3))</f>
        <v>Credit Card</v>
      </c>
      <c r="K146" s="18">
        <f t="shared" ca="1" si="8"/>
        <v>56</v>
      </c>
      <c r="L146" s="18">
        <v>281.25</v>
      </c>
      <c r="M146" s="18">
        <f ca="1">SalesTable[[#This Row],[Quantity]]*SalesTable[[#This Row],[Unit Price]]</f>
        <v>15750</v>
      </c>
      <c r="N146" s="18" t="str">
        <f t="shared" ca="1" si="6"/>
        <v>15%</v>
      </c>
      <c r="O146" s="18">
        <f ca="1">SalesTable[[#This Row],[Total Sale]]*SalesTable[[#This Row],[Profit Margin]]</f>
        <v>2362.5</v>
      </c>
    </row>
    <row r="147" spans="1:15" x14ac:dyDescent="0.3">
      <c r="A147" s="18" t="s">
        <v>154</v>
      </c>
      <c r="B147" s="19">
        <f t="shared" ca="1" si="7"/>
        <v>45531</v>
      </c>
      <c r="C147" s="19" t="str">
        <f>_xlfn.XLOOKUP(SalesTable[[#This Row],[Customer Name]],customerTable[Customer Name],customerTable[Customer ID],0,0)</f>
        <v>C0146</v>
      </c>
      <c r="D147" s="18" t="s">
        <v>1154</v>
      </c>
      <c r="E147" s="18" t="s">
        <v>2000</v>
      </c>
      <c r="F147" s="18" t="s">
        <v>2136</v>
      </c>
      <c r="G147" s="18" t="s">
        <v>2009</v>
      </c>
      <c r="H147" s="18" t="str">
        <f>_xlfn.XLOOKUP(SalesTable[[#This Row],[Product]],ProductTable[Product],ProductTable[Product ID],0,0)</f>
        <v>P008</v>
      </c>
      <c r="I147" s="18" t="s">
        <v>2014</v>
      </c>
      <c r="J147" s="18" t="str" cm="1">
        <f t="array" aca="1" ref="J147" ca="1">INDEX({"Credit Card","Cash","UPI"},RANDBETWEEN(1,3))</f>
        <v>UPI</v>
      </c>
      <c r="K147" s="18">
        <f t="shared" ca="1" si="8"/>
        <v>61</v>
      </c>
      <c r="L147" s="18">
        <v>193.29</v>
      </c>
      <c r="M147" s="18">
        <f ca="1">SalesTable[[#This Row],[Quantity]]*SalesTable[[#This Row],[Unit Price]]</f>
        <v>11790.689999999999</v>
      </c>
      <c r="N147" s="18" t="str">
        <f t="shared" ca="1" si="6"/>
        <v>16%</v>
      </c>
      <c r="O147" s="18">
        <f ca="1">SalesTable[[#This Row],[Total Sale]]*SalesTable[[#This Row],[Profit Margin]]</f>
        <v>1886.5103999999999</v>
      </c>
    </row>
    <row r="148" spans="1:15" x14ac:dyDescent="0.3">
      <c r="A148" s="18" t="s">
        <v>155</v>
      </c>
      <c r="B148" s="19">
        <f t="shared" ca="1" si="7"/>
        <v>45900</v>
      </c>
      <c r="C148" s="19" t="str">
        <f>_xlfn.XLOOKUP(SalesTable[[#This Row],[Customer Name]],customerTable[Customer Name],customerTable[Customer ID],0,0)</f>
        <v>C0147</v>
      </c>
      <c r="D148" s="18" t="s">
        <v>1155</v>
      </c>
      <c r="E148" s="18" t="s">
        <v>1999</v>
      </c>
      <c r="F148" s="18" t="s">
        <v>2137</v>
      </c>
      <c r="G148" s="18" t="s">
        <v>2010</v>
      </c>
      <c r="H148" s="18" t="str">
        <f>_xlfn.XLOOKUP(SalesTable[[#This Row],[Product]],ProductTable[Product],ProductTable[Product ID],0,0)</f>
        <v>P009</v>
      </c>
      <c r="I148" s="18" t="s">
        <v>2016</v>
      </c>
      <c r="J148" s="18" t="str" cm="1">
        <f t="array" aca="1" ref="J148" ca="1">INDEX({"Credit Card","Cash","UPI"},RANDBETWEEN(1,3))</f>
        <v>Cash</v>
      </c>
      <c r="K148" s="18">
        <f t="shared" ca="1" si="8"/>
        <v>67</v>
      </c>
      <c r="L148" s="18">
        <v>286.47000000000003</v>
      </c>
      <c r="M148" s="18">
        <f ca="1">SalesTable[[#This Row],[Quantity]]*SalesTable[[#This Row],[Unit Price]]</f>
        <v>19193.490000000002</v>
      </c>
      <c r="N148" s="18" t="str">
        <f t="shared" ca="1" si="6"/>
        <v>15%</v>
      </c>
      <c r="O148" s="18">
        <f ca="1">SalesTable[[#This Row],[Total Sale]]*SalesTable[[#This Row],[Profit Margin]]</f>
        <v>2879.0235000000002</v>
      </c>
    </row>
    <row r="149" spans="1:15" x14ac:dyDescent="0.3">
      <c r="A149" s="18" t="s">
        <v>156</v>
      </c>
      <c r="B149" s="19">
        <f t="shared" ca="1" si="7"/>
        <v>45161</v>
      </c>
      <c r="C149" s="19" t="str">
        <f>_xlfn.XLOOKUP(SalesTable[[#This Row],[Customer Name]],customerTable[Customer Name],customerTable[Customer ID],0,0)</f>
        <v>C0148</v>
      </c>
      <c r="D149" s="18" t="s">
        <v>1156</v>
      </c>
      <c r="E149" s="18" t="s">
        <v>2001</v>
      </c>
      <c r="F149" s="18" t="s">
        <v>2138</v>
      </c>
      <c r="G149" s="18" t="s">
        <v>2002</v>
      </c>
      <c r="H149" s="18" t="str">
        <f>_xlfn.XLOOKUP(SalesTable[[#This Row],[Product]],ProductTable[Product],ProductTable[Product ID],0,0)</f>
        <v>P001</v>
      </c>
      <c r="I149" s="18" t="s">
        <v>2014</v>
      </c>
      <c r="J149" s="18" t="str" cm="1">
        <f t="array" aca="1" ref="J149" ca="1">INDEX({"Credit Card","Cash","UPI"},RANDBETWEEN(1,3))</f>
        <v>Cash</v>
      </c>
      <c r="K149" s="18">
        <f t="shared" ca="1" si="8"/>
        <v>81</v>
      </c>
      <c r="L149" s="18">
        <v>314.63</v>
      </c>
      <c r="M149" s="18">
        <f ca="1">SalesTable[[#This Row],[Quantity]]*SalesTable[[#This Row],[Unit Price]]</f>
        <v>25485.03</v>
      </c>
      <c r="N149" s="18" t="str">
        <f t="shared" ca="1" si="6"/>
        <v>21%</v>
      </c>
      <c r="O149" s="18">
        <f ca="1">SalesTable[[#This Row],[Total Sale]]*SalesTable[[#This Row],[Profit Margin]]</f>
        <v>5351.8562999999995</v>
      </c>
    </row>
    <row r="150" spans="1:15" x14ac:dyDescent="0.3">
      <c r="A150" s="18" t="s">
        <v>157</v>
      </c>
      <c r="B150" s="19">
        <f t="shared" ca="1" si="7"/>
        <v>45035</v>
      </c>
      <c r="C150" s="19" t="str">
        <f>_xlfn.XLOOKUP(SalesTable[[#This Row],[Customer Name]],customerTable[Customer Name],customerTable[Customer ID],0,0)</f>
        <v>C0149</v>
      </c>
      <c r="D150" s="18" t="s">
        <v>1157</v>
      </c>
      <c r="E150" s="18" t="s">
        <v>1999</v>
      </c>
      <c r="F150" s="18" t="s">
        <v>2103</v>
      </c>
      <c r="G150" s="18" t="s">
        <v>2002</v>
      </c>
      <c r="H150" s="18" t="str">
        <f>_xlfn.XLOOKUP(SalesTable[[#This Row],[Product]],ProductTable[Product],ProductTable[Product ID],0,0)</f>
        <v>P001</v>
      </c>
      <c r="I150" s="18" t="s">
        <v>2014</v>
      </c>
      <c r="J150" s="18" t="str" cm="1">
        <f t="array" aca="1" ref="J150" ca="1">INDEX({"Credit Card","Cash","UPI"},RANDBETWEEN(1,3))</f>
        <v>Credit Card</v>
      </c>
      <c r="K150" s="18">
        <f t="shared" ca="1" si="8"/>
        <v>72</v>
      </c>
      <c r="L150" s="18">
        <v>123.73</v>
      </c>
      <c r="M150" s="18">
        <f ca="1">SalesTable[[#This Row],[Quantity]]*SalesTable[[#This Row],[Unit Price]]</f>
        <v>8908.56</v>
      </c>
      <c r="N150" s="18" t="str">
        <f t="shared" ca="1" si="6"/>
        <v>24%</v>
      </c>
      <c r="O150" s="18">
        <f ca="1">SalesTable[[#This Row],[Total Sale]]*SalesTable[[#This Row],[Profit Margin]]</f>
        <v>2138.0544</v>
      </c>
    </row>
    <row r="151" spans="1:15" x14ac:dyDescent="0.3">
      <c r="A151" s="18" t="s">
        <v>158</v>
      </c>
      <c r="B151" s="19">
        <f t="shared" ca="1" si="7"/>
        <v>45517</v>
      </c>
      <c r="C151" s="19" t="str">
        <f>_xlfn.XLOOKUP(SalesTable[[#This Row],[Customer Name]],customerTable[Customer Name],customerTable[Customer ID],0,0)</f>
        <v>C0150</v>
      </c>
      <c r="D151" s="18" t="s">
        <v>1158</v>
      </c>
      <c r="E151" s="18" t="s">
        <v>2000</v>
      </c>
      <c r="F151" s="18" t="s">
        <v>2090</v>
      </c>
      <c r="G151" s="18" t="s">
        <v>2005</v>
      </c>
      <c r="H151" s="18" t="str">
        <f>_xlfn.XLOOKUP(SalesTable[[#This Row],[Product]],ProductTable[Product],ProductTable[Product ID],0,0)</f>
        <v>P004</v>
      </c>
      <c r="I151" s="18" t="s">
        <v>2015</v>
      </c>
      <c r="J151" s="18" t="str" cm="1">
        <f t="array" aca="1" ref="J151" ca="1">INDEX({"Credit Card","Cash","UPI"},RANDBETWEEN(1,3))</f>
        <v>Cash</v>
      </c>
      <c r="K151" s="18">
        <f t="shared" ca="1" si="8"/>
        <v>87</v>
      </c>
      <c r="L151" s="18">
        <v>228</v>
      </c>
      <c r="M151" s="18">
        <f ca="1">SalesTable[[#This Row],[Quantity]]*SalesTable[[#This Row],[Unit Price]]</f>
        <v>19836</v>
      </c>
      <c r="N151" s="18" t="str">
        <f t="shared" ca="1" si="6"/>
        <v>18%</v>
      </c>
      <c r="O151" s="18">
        <f ca="1">SalesTable[[#This Row],[Total Sale]]*SalesTable[[#This Row],[Profit Margin]]</f>
        <v>3570.48</v>
      </c>
    </row>
    <row r="152" spans="1:15" x14ac:dyDescent="0.3">
      <c r="A152" s="18" t="s">
        <v>159</v>
      </c>
      <c r="B152" s="19">
        <f t="shared" ca="1" si="7"/>
        <v>45249</v>
      </c>
      <c r="C152" s="19" t="str">
        <f>_xlfn.XLOOKUP(SalesTable[[#This Row],[Customer Name]],customerTable[Customer Name],customerTable[Customer ID],0,0)</f>
        <v>C0151</v>
      </c>
      <c r="D152" s="18" t="s">
        <v>1159</v>
      </c>
      <c r="E152" s="18" t="s">
        <v>2001</v>
      </c>
      <c r="F152" s="18" t="s">
        <v>2139</v>
      </c>
      <c r="G152" s="18" t="s">
        <v>2007</v>
      </c>
      <c r="H152" s="18" t="str">
        <f>_xlfn.XLOOKUP(SalesTable[[#This Row],[Product]],ProductTable[Product],ProductTable[Product ID],0,0)</f>
        <v>P006</v>
      </c>
      <c r="I152" s="18" t="s">
        <v>2016</v>
      </c>
      <c r="J152" s="18" t="str" cm="1">
        <f t="array" aca="1" ref="J152" ca="1">INDEX({"Credit Card","Cash","UPI"},RANDBETWEEN(1,3))</f>
        <v>Cash</v>
      </c>
      <c r="K152" s="18">
        <f t="shared" ca="1" si="8"/>
        <v>48</v>
      </c>
      <c r="L152" s="18">
        <v>147.61000000000001</v>
      </c>
      <c r="M152" s="18">
        <f ca="1">SalesTable[[#This Row],[Quantity]]*SalesTable[[#This Row],[Unit Price]]</f>
        <v>7085.2800000000007</v>
      </c>
      <c r="N152" s="18" t="str">
        <f t="shared" ca="1" si="6"/>
        <v>23%</v>
      </c>
      <c r="O152" s="18">
        <f ca="1">SalesTable[[#This Row],[Total Sale]]*SalesTable[[#This Row],[Profit Margin]]</f>
        <v>1629.6144000000002</v>
      </c>
    </row>
    <row r="153" spans="1:15" x14ac:dyDescent="0.3">
      <c r="A153" s="18" t="s">
        <v>160</v>
      </c>
      <c r="B153" s="19">
        <f t="shared" ca="1" si="7"/>
        <v>45931</v>
      </c>
      <c r="C153" s="19" t="str">
        <f>_xlfn.XLOOKUP(SalesTable[[#This Row],[Customer Name]],customerTable[Customer Name],customerTable[Customer ID],0,0)</f>
        <v>C0152</v>
      </c>
      <c r="D153" s="18" t="s">
        <v>1160</v>
      </c>
      <c r="E153" s="18" t="s">
        <v>2001</v>
      </c>
      <c r="F153" s="18" t="s">
        <v>2140</v>
      </c>
      <c r="G153" s="18" t="s">
        <v>2004</v>
      </c>
      <c r="H153" s="18" t="str">
        <f>_xlfn.XLOOKUP(SalesTable[[#This Row],[Product]],ProductTable[Product],ProductTable[Product ID],0,0)</f>
        <v>P003</v>
      </c>
      <c r="I153" s="18" t="s">
        <v>2014</v>
      </c>
      <c r="J153" s="18" t="str" cm="1">
        <f t="array" aca="1" ref="J153" ca="1">INDEX({"Credit Card","Cash","UPI"},RANDBETWEEN(1,3))</f>
        <v>Credit Card</v>
      </c>
      <c r="K153" s="18">
        <f t="shared" ca="1" si="8"/>
        <v>56</v>
      </c>
      <c r="L153" s="18">
        <v>345.26</v>
      </c>
      <c r="M153" s="18">
        <f ca="1">SalesTable[[#This Row],[Quantity]]*SalesTable[[#This Row],[Unit Price]]</f>
        <v>19334.559999999998</v>
      </c>
      <c r="N153" s="18" t="str">
        <f t="shared" ca="1" si="6"/>
        <v>23%</v>
      </c>
      <c r="O153" s="18">
        <f ca="1">SalesTable[[#This Row],[Total Sale]]*SalesTable[[#This Row],[Profit Margin]]</f>
        <v>4446.9487999999992</v>
      </c>
    </row>
    <row r="154" spans="1:15" x14ac:dyDescent="0.3">
      <c r="A154" s="18" t="s">
        <v>161</v>
      </c>
      <c r="B154" s="19">
        <f t="shared" ca="1" si="7"/>
        <v>45527</v>
      </c>
      <c r="C154" s="19" t="str">
        <f>_xlfn.XLOOKUP(SalesTable[[#This Row],[Customer Name]],customerTable[Customer Name],customerTable[Customer ID],0,0)</f>
        <v>C0153</v>
      </c>
      <c r="D154" s="18" t="s">
        <v>1161</v>
      </c>
      <c r="E154" s="18" t="s">
        <v>1998</v>
      </c>
      <c r="F154" s="18" t="s">
        <v>2089</v>
      </c>
      <c r="G154" s="18" t="s">
        <v>2009</v>
      </c>
      <c r="H154" s="18" t="str">
        <f>_xlfn.XLOOKUP(SalesTable[[#This Row],[Product]],ProductTable[Product],ProductTable[Product ID],0,0)</f>
        <v>P008</v>
      </c>
      <c r="I154" s="18" t="s">
        <v>2014</v>
      </c>
      <c r="J154" s="18" t="str" cm="1">
        <f t="array" aca="1" ref="J154" ca="1">INDEX({"Credit Card","Cash","UPI"},RANDBETWEEN(1,3))</f>
        <v>Cash</v>
      </c>
      <c r="K154" s="18">
        <f t="shared" ca="1" si="8"/>
        <v>62</v>
      </c>
      <c r="L154" s="18">
        <v>61.81</v>
      </c>
      <c r="M154" s="18">
        <f ca="1">SalesTable[[#This Row],[Quantity]]*SalesTable[[#This Row],[Unit Price]]</f>
        <v>3832.2200000000003</v>
      </c>
      <c r="N154" s="18" t="str">
        <f t="shared" ca="1" si="6"/>
        <v>22%</v>
      </c>
      <c r="O154" s="18">
        <f ca="1">SalesTable[[#This Row],[Total Sale]]*SalesTable[[#This Row],[Profit Margin]]</f>
        <v>843.08840000000009</v>
      </c>
    </row>
    <row r="155" spans="1:15" x14ac:dyDescent="0.3">
      <c r="A155" s="18" t="s">
        <v>162</v>
      </c>
      <c r="B155" s="19">
        <f t="shared" ca="1" si="7"/>
        <v>45515</v>
      </c>
      <c r="C155" s="19" t="str">
        <f>_xlfn.XLOOKUP(SalesTable[[#This Row],[Customer Name]],customerTable[Customer Name],customerTable[Customer ID],0,0)</f>
        <v>C0154</v>
      </c>
      <c r="D155" s="18" t="s">
        <v>1162</v>
      </c>
      <c r="E155" s="18" t="s">
        <v>1999</v>
      </c>
      <c r="F155" s="18" t="s">
        <v>2141</v>
      </c>
      <c r="G155" s="18" t="s">
        <v>2009</v>
      </c>
      <c r="H155" s="18" t="str">
        <f>_xlfn.XLOOKUP(SalesTable[[#This Row],[Product]],ProductTable[Product],ProductTable[Product ID],0,0)</f>
        <v>P008</v>
      </c>
      <c r="I155" s="18" t="s">
        <v>2014</v>
      </c>
      <c r="J155" s="18" t="str" cm="1">
        <f t="array" aca="1" ref="J155" ca="1">INDEX({"Credit Card","Cash","UPI"},RANDBETWEEN(1,3))</f>
        <v>UPI</v>
      </c>
      <c r="K155" s="18">
        <f t="shared" ca="1" si="8"/>
        <v>41</v>
      </c>
      <c r="L155" s="18">
        <v>414.18</v>
      </c>
      <c r="M155" s="18">
        <f ca="1">SalesTable[[#This Row],[Quantity]]*SalesTable[[#This Row],[Unit Price]]</f>
        <v>16981.38</v>
      </c>
      <c r="N155" s="18" t="str">
        <f t="shared" ca="1" si="6"/>
        <v>15%</v>
      </c>
      <c r="O155" s="18">
        <f ca="1">SalesTable[[#This Row],[Total Sale]]*SalesTable[[#This Row],[Profit Margin]]</f>
        <v>2547.2069999999999</v>
      </c>
    </row>
    <row r="156" spans="1:15" x14ac:dyDescent="0.3">
      <c r="A156" s="18" t="s">
        <v>163</v>
      </c>
      <c r="B156" s="19">
        <f t="shared" ca="1" si="7"/>
        <v>45918</v>
      </c>
      <c r="C156" s="19" t="str">
        <f>_xlfn.XLOOKUP(SalesTable[[#This Row],[Customer Name]],customerTable[Customer Name],customerTable[Customer ID],0,0)</f>
        <v>C0155</v>
      </c>
      <c r="D156" s="18" t="s">
        <v>1163</v>
      </c>
      <c r="E156" s="18" t="s">
        <v>2001</v>
      </c>
      <c r="F156" s="18" t="s">
        <v>2142</v>
      </c>
      <c r="G156" s="18" t="s">
        <v>2003</v>
      </c>
      <c r="H156" s="18" t="str">
        <f>_xlfn.XLOOKUP(SalesTable[[#This Row],[Product]],ProductTable[Product],ProductTable[Product ID],0,0)</f>
        <v>P002</v>
      </c>
      <c r="I156" s="18" t="s">
        <v>2015</v>
      </c>
      <c r="J156" s="18" t="str" cm="1">
        <f t="array" aca="1" ref="J156" ca="1">INDEX({"Credit Card","Cash","UPI"},RANDBETWEEN(1,3))</f>
        <v>Cash</v>
      </c>
      <c r="K156" s="18">
        <f t="shared" ca="1" si="8"/>
        <v>90</v>
      </c>
      <c r="L156" s="18">
        <v>299.55</v>
      </c>
      <c r="M156" s="18">
        <f ca="1">SalesTable[[#This Row],[Quantity]]*SalesTable[[#This Row],[Unit Price]]</f>
        <v>26959.5</v>
      </c>
      <c r="N156" s="18" t="str">
        <f t="shared" ca="1" si="6"/>
        <v>19%</v>
      </c>
      <c r="O156" s="18">
        <f ca="1">SalesTable[[#This Row],[Total Sale]]*SalesTable[[#This Row],[Profit Margin]]</f>
        <v>5122.3050000000003</v>
      </c>
    </row>
    <row r="157" spans="1:15" x14ac:dyDescent="0.3">
      <c r="A157" s="18" t="s">
        <v>164</v>
      </c>
      <c r="B157" s="19">
        <f t="shared" ca="1" si="7"/>
        <v>45449</v>
      </c>
      <c r="C157" s="19" t="str">
        <f>_xlfn.XLOOKUP(SalesTable[[#This Row],[Customer Name]],customerTable[Customer Name],customerTable[Customer ID],0,0)</f>
        <v>C0156</v>
      </c>
      <c r="D157" s="18" t="s">
        <v>1164</v>
      </c>
      <c r="E157" s="18" t="s">
        <v>2000</v>
      </c>
      <c r="F157" s="18" t="s">
        <v>2143</v>
      </c>
      <c r="G157" s="18" t="s">
        <v>2007</v>
      </c>
      <c r="H157" s="18" t="str">
        <f>_xlfn.XLOOKUP(SalesTable[[#This Row],[Product]],ProductTable[Product],ProductTable[Product ID],0,0)</f>
        <v>P006</v>
      </c>
      <c r="I157" s="18" t="s">
        <v>2016</v>
      </c>
      <c r="J157" s="18" t="str" cm="1">
        <f t="array" aca="1" ref="J157" ca="1">INDEX({"Credit Card","Cash","UPI"},RANDBETWEEN(1,3))</f>
        <v>Cash</v>
      </c>
      <c r="K157" s="18">
        <f t="shared" ca="1" si="8"/>
        <v>57</v>
      </c>
      <c r="L157" s="18">
        <v>345.9</v>
      </c>
      <c r="M157" s="18">
        <f ca="1">SalesTable[[#This Row],[Quantity]]*SalesTable[[#This Row],[Unit Price]]</f>
        <v>19716.3</v>
      </c>
      <c r="N157" s="18" t="str">
        <f t="shared" ca="1" si="6"/>
        <v>20%</v>
      </c>
      <c r="O157" s="18">
        <f ca="1">SalesTable[[#This Row],[Total Sale]]*SalesTable[[#This Row],[Profit Margin]]</f>
        <v>3943.26</v>
      </c>
    </row>
    <row r="158" spans="1:15" x14ac:dyDescent="0.3">
      <c r="A158" s="18" t="s">
        <v>165</v>
      </c>
      <c r="B158" s="19">
        <f t="shared" ca="1" si="7"/>
        <v>45529</v>
      </c>
      <c r="C158" s="19" t="str">
        <f>_xlfn.XLOOKUP(SalesTable[[#This Row],[Customer Name]],customerTable[Customer Name],customerTable[Customer ID],0,0)</f>
        <v>C0157</v>
      </c>
      <c r="D158" s="18" t="s">
        <v>1165</v>
      </c>
      <c r="E158" s="18" t="s">
        <v>1999</v>
      </c>
      <c r="F158" s="18" t="s">
        <v>2102</v>
      </c>
      <c r="G158" s="18" t="s">
        <v>2010</v>
      </c>
      <c r="H158" s="18" t="str">
        <f>_xlfn.XLOOKUP(SalesTable[[#This Row],[Product]],ProductTable[Product],ProductTable[Product ID],0,0)</f>
        <v>P009</v>
      </c>
      <c r="I158" s="18" t="s">
        <v>2016</v>
      </c>
      <c r="J158" s="18" t="str" cm="1">
        <f t="array" aca="1" ref="J158" ca="1">INDEX({"Credit Card","Cash","UPI"},RANDBETWEEN(1,3))</f>
        <v>Credit Card</v>
      </c>
      <c r="K158" s="18">
        <f t="shared" ca="1" si="8"/>
        <v>47</v>
      </c>
      <c r="L158" s="18">
        <v>44.82</v>
      </c>
      <c r="M158" s="18">
        <f ca="1">SalesTable[[#This Row],[Quantity]]*SalesTable[[#This Row],[Unit Price]]</f>
        <v>2106.54</v>
      </c>
      <c r="N158" s="18" t="str">
        <f t="shared" ca="1" si="6"/>
        <v>19%</v>
      </c>
      <c r="O158" s="18">
        <f ca="1">SalesTable[[#This Row],[Total Sale]]*SalesTable[[#This Row],[Profit Margin]]</f>
        <v>400.24259999999998</v>
      </c>
    </row>
    <row r="159" spans="1:15" x14ac:dyDescent="0.3">
      <c r="A159" s="18" t="s">
        <v>166</v>
      </c>
      <c r="B159" s="19">
        <f t="shared" ca="1" si="7"/>
        <v>44562</v>
      </c>
      <c r="C159" s="19" t="str">
        <f>_xlfn.XLOOKUP(SalesTable[[#This Row],[Customer Name]],customerTable[Customer Name],customerTable[Customer ID],0,0)</f>
        <v>C0158</v>
      </c>
      <c r="D159" s="18" t="s">
        <v>1166</v>
      </c>
      <c r="E159" s="18" t="s">
        <v>1999</v>
      </c>
      <c r="F159" s="18" t="s">
        <v>2144</v>
      </c>
      <c r="G159" s="18" t="s">
        <v>2008</v>
      </c>
      <c r="H159" s="18" t="str">
        <f>_xlfn.XLOOKUP(SalesTable[[#This Row],[Product]],ProductTable[Product],ProductTable[Product ID],0,0)</f>
        <v>P007</v>
      </c>
      <c r="I159" s="18" t="s">
        <v>2016</v>
      </c>
      <c r="J159" s="18" t="str" cm="1">
        <f t="array" aca="1" ref="J159" ca="1">INDEX({"Credit Card","Cash","UPI"},RANDBETWEEN(1,3))</f>
        <v>UPI</v>
      </c>
      <c r="K159" s="18">
        <f t="shared" ca="1" si="8"/>
        <v>65</v>
      </c>
      <c r="L159" s="18">
        <v>128.93</v>
      </c>
      <c r="M159" s="18">
        <f ca="1">SalesTable[[#This Row],[Quantity]]*SalesTable[[#This Row],[Unit Price]]</f>
        <v>8380.4500000000007</v>
      </c>
      <c r="N159" s="18" t="str">
        <f t="shared" ca="1" si="6"/>
        <v>15%</v>
      </c>
      <c r="O159" s="18">
        <f ca="1">SalesTable[[#This Row],[Total Sale]]*SalesTable[[#This Row],[Profit Margin]]</f>
        <v>1257.0675000000001</v>
      </c>
    </row>
    <row r="160" spans="1:15" x14ac:dyDescent="0.3">
      <c r="A160" s="18" t="s">
        <v>167</v>
      </c>
      <c r="B160" s="19">
        <f t="shared" ca="1" si="7"/>
        <v>45993</v>
      </c>
      <c r="C160" s="19" t="str">
        <f>_xlfn.XLOOKUP(SalesTable[[#This Row],[Customer Name]],customerTable[Customer Name],customerTable[Customer ID],0,0)</f>
        <v>C0159</v>
      </c>
      <c r="D160" s="18" t="s">
        <v>1167</v>
      </c>
      <c r="E160" s="18" t="s">
        <v>1998</v>
      </c>
      <c r="F160" s="18" t="s">
        <v>2126</v>
      </c>
      <c r="G160" s="18" t="s">
        <v>2005</v>
      </c>
      <c r="H160" s="18" t="str">
        <f>_xlfn.XLOOKUP(SalesTable[[#This Row],[Product]],ProductTable[Product],ProductTable[Product ID],0,0)</f>
        <v>P004</v>
      </c>
      <c r="I160" s="18" t="s">
        <v>2015</v>
      </c>
      <c r="J160" s="18" t="str" cm="1">
        <f t="array" aca="1" ref="J160" ca="1">INDEX({"Credit Card","Cash","UPI"},RANDBETWEEN(1,3))</f>
        <v>Cash</v>
      </c>
      <c r="K160" s="18">
        <f t="shared" ca="1" si="8"/>
        <v>84</v>
      </c>
      <c r="L160" s="18">
        <v>290.24</v>
      </c>
      <c r="M160" s="18">
        <f ca="1">SalesTable[[#This Row],[Quantity]]*SalesTable[[#This Row],[Unit Price]]</f>
        <v>24380.16</v>
      </c>
      <c r="N160" s="18" t="str">
        <f t="shared" ca="1" si="6"/>
        <v>18%</v>
      </c>
      <c r="O160" s="18">
        <f ca="1">SalesTable[[#This Row],[Total Sale]]*SalesTable[[#This Row],[Profit Margin]]</f>
        <v>4388.4287999999997</v>
      </c>
    </row>
    <row r="161" spans="1:15" x14ac:dyDescent="0.3">
      <c r="A161" s="18" t="s">
        <v>168</v>
      </c>
      <c r="B161" s="19">
        <f t="shared" ca="1" si="7"/>
        <v>45825</v>
      </c>
      <c r="C161" s="19" t="str">
        <f>_xlfn.XLOOKUP(SalesTable[[#This Row],[Customer Name]],customerTable[Customer Name],customerTable[Customer ID],0,0)</f>
        <v>C0160</v>
      </c>
      <c r="D161" s="18" t="s">
        <v>1168</v>
      </c>
      <c r="E161" s="18" t="s">
        <v>2000</v>
      </c>
      <c r="F161" s="18" t="s">
        <v>2041</v>
      </c>
      <c r="G161" s="18" t="s">
        <v>2010</v>
      </c>
      <c r="H161" s="18" t="str">
        <f>_xlfn.XLOOKUP(SalesTable[[#This Row],[Product]],ProductTable[Product],ProductTable[Product ID],0,0)</f>
        <v>P009</v>
      </c>
      <c r="I161" s="18" t="s">
        <v>2016</v>
      </c>
      <c r="J161" s="18" t="str" cm="1">
        <f t="array" aca="1" ref="J161" ca="1">INDEX({"Credit Card","Cash","UPI"},RANDBETWEEN(1,3))</f>
        <v>Credit Card</v>
      </c>
      <c r="K161" s="18">
        <f t="shared" ca="1" si="8"/>
        <v>38</v>
      </c>
      <c r="L161" s="18">
        <v>94.84</v>
      </c>
      <c r="M161" s="18">
        <f ca="1">SalesTable[[#This Row],[Quantity]]*SalesTable[[#This Row],[Unit Price]]</f>
        <v>3603.92</v>
      </c>
      <c r="N161" s="18" t="str">
        <f t="shared" ca="1" si="6"/>
        <v>20%</v>
      </c>
      <c r="O161" s="18">
        <f ca="1">SalesTable[[#This Row],[Total Sale]]*SalesTable[[#This Row],[Profit Margin]]</f>
        <v>720.78400000000011</v>
      </c>
    </row>
    <row r="162" spans="1:15" x14ac:dyDescent="0.3">
      <c r="A162" s="18" t="s">
        <v>169</v>
      </c>
      <c r="B162" s="19">
        <f t="shared" ca="1" si="7"/>
        <v>45061</v>
      </c>
      <c r="C162" s="19" t="str">
        <f>_xlfn.XLOOKUP(SalesTable[[#This Row],[Customer Name]],customerTable[Customer Name],customerTable[Customer ID],0,0)</f>
        <v>C0161</v>
      </c>
      <c r="D162" s="18" t="s">
        <v>1169</v>
      </c>
      <c r="E162" s="18" t="s">
        <v>2000</v>
      </c>
      <c r="F162" s="18" t="s">
        <v>2117</v>
      </c>
      <c r="G162" s="18" t="s">
        <v>2004</v>
      </c>
      <c r="H162" s="18" t="str">
        <f>_xlfn.XLOOKUP(SalesTable[[#This Row],[Product]],ProductTable[Product],ProductTable[Product ID],0,0)</f>
        <v>P003</v>
      </c>
      <c r="I162" s="18" t="s">
        <v>2014</v>
      </c>
      <c r="J162" s="18" t="str" cm="1">
        <f t="array" aca="1" ref="J162" ca="1">INDEX({"Credit Card","Cash","UPI"},RANDBETWEEN(1,3))</f>
        <v>Credit Card</v>
      </c>
      <c r="K162" s="18">
        <f t="shared" ca="1" si="8"/>
        <v>94</v>
      </c>
      <c r="L162" s="18">
        <v>237.66</v>
      </c>
      <c r="M162" s="18">
        <f ca="1">SalesTable[[#This Row],[Quantity]]*SalesTable[[#This Row],[Unit Price]]</f>
        <v>22340.04</v>
      </c>
      <c r="N162" s="18" t="str">
        <f t="shared" ca="1" si="6"/>
        <v>23%</v>
      </c>
      <c r="O162" s="18">
        <f ca="1">SalesTable[[#This Row],[Total Sale]]*SalesTable[[#This Row],[Profit Margin]]</f>
        <v>5138.2092000000002</v>
      </c>
    </row>
    <row r="163" spans="1:15" x14ac:dyDescent="0.3">
      <c r="A163" s="18" t="s">
        <v>170</v>
      </c>
      <c r="B163" s="19">
        <f t="shared" ca="1" si="7"/>
        <v>45976</v>
      </c>
      <c r="C163" s="19" t="str">
        <f>_xlfn.XLOOKUP(SalesTable[[#This Row],[Customer Name]],customerTable[Customer Name],customerTable[Customer ID],0,0)</f>
        <v>C0162</v>
      </c>
      <c r="D163" s="18" t="s">
        <v>1170</v>
      </c>
      <c r="E163" s="18" t="s">
        <v>2001</v>
      </c>
      <c r="F163" s="18" t="s">
        <v>2145</v>
      </c>
      <c r="G163" s="18" t="s">
        <v>2008</v>
      </c>
      <c r="H163" s="18" t="str">
        <f>_xlfn.XLOOKUP(SalesTable[[#This Row],[Product]],ProductTable[Product],ProductTable[Product ID],0,0)</f>
        <v>P007</v>
      </c>
      <c r="I163" s="18" t="s">
        <v>2016</v>
      </c>
      <c r="J163" s="18" t="str" cm="1">
        <f t="array" aca="1" ref="J163" ca="1">INDEX({"Credit Card","Cash","UPI"},RANDBETWEEN(1,3))</f>
        <v>UPI</v>
      </c>
      <c r="K163" s="18">
        <f t="shared" ca="1" si="8"/>
        <v>80</v>
      </c>
      <c r="L163" s="18">
        <v>429.58</v>
      </c>
      <c r="M163" s="18">
        <f ca="1">SalesTable[[#This Row],[Quantity]]*SalesTable[[#This Row],[Unit Price]]</f>
        <v>34366.400000000001</v>
      </c>
      <c r="N163" s="18" t="str">
        <f t="shared" ca="1" si="6"/>
        <v>21%</v>
      </c>
      <c r="O163" s="18">
        <f ca="1">SalesTable[[#This Row],[Total Sale]]*SalesTable[[#This Row],[Profit Margin]]</f>
        <v>7216.9440000000004</v>
      </c>
    </row>
    <row r="164" spans="1:15" x14ac:dyDescent="0.3">
      <c r="A164" s="18" t="s">
        <v>171</v>
      </c>
      <c r="B164" s="19">
        <f t="shared" ca="1" si="7"/>
        <v>45630</v>
      </c>
      <c r="C164" s="19" t="str">
        <f>_xlfn.XLOOKUP(SalesTable[[#This Row],[Customer Name]],customerTable[Customer Name],customerTable[Customer ID],0,0)</f>
        <v>C0163</v>
      </c>
      <c r="D164" s="18" t="s">
        <v>1171</v>
      </c>
      <c r="E164" s="18" t="s">
        <v>2000</v>
      </c>
      <c r="F164" s="18" t="s">
        <v>2061</v>
      </c>
      <c r="G164" s="18" t="s">
        <v>2010</v>
      </c>
      <c r="H164" s="18" t="str">
        <f>_xlfn.XLOOKUP(SalesTable[[#This Row],[Product]],ProductTable[Product],ProductTable[Product ID],0,0)</f>
        <v>P009</v>
      </c>
      <c r="I164" s="18" t="s">
        <v>2016</v>
      </c>
      <c r="J164" s="18" t="str" cm="1">
        <f t="array" aca="1" ref="J164" ca="1">INDEX({"Credit Card","Cash","UPI"},RANDBETWEEN(1,3))</f>
        <v>UPI</v>
      </c>
      <c r="K164" s="18">
        <f t="shared" ca="1" si="8"/>
        <v>84</v>
      </c>
      <c r="L164" s="18">
        <v>332.98</v>
      </c>
      <c r="M164" s="18">
        <f ca="1">SalesTable[[#This Row],[Quantity]]*SalesTable[[#This Row],[Unit Price]]</f>
        <v>27970.32</v>
      </c>
      <c r="N164" s="18" t="str">
        <f t="shared" ca="1" si="6"/>
        <v>21%</v>
      </c>
      <c r="O164" s="18">
        <f ca="1">SalesTable[[#This Row],[Total Sale]]*SalesTable[[#This Row],[Profit Margin]]</f>
        <v>5873.7671999999993</v>
      </c>
    </row>
    <row r="165" spans="1:15" x14ac:dyDescent="0.3">
      <c r="A165" s="18" t="s">
        <v>172</v>
      </c>
      <c r="B165" s="19">
        <f t="shared" ca="1" si="7"/>
        <v>44708</v>
      </c>
      <c r="C165" s="19" t="str">
        <f>_xlfn.XLOOKUP(SalesTable[[#This Row],[Customer Name]],customerTable[Customer Name],customerTable[Customer ID],0,0)</f>
        <v>C0164</v>
      </c>
      <c r="D165" s="18" t="s">
        <v>1172</v>
      </c>
      <c r="E165" s="18" t="s">
        <v>2001</v>
      </c>
      <c r="F165" s="18" t="s">
        <v>2045</v>
      </c>
      <c r="G165" s="18" t="s">
        <v>2002</v>
      </c>
      <c r="H165" s="18" t="str">
        <f>_xlfn.XLOOKUP(SalesTable[[#This Row],[Product]],ProductTable[Product],ProductTable[Product ID],0,0)</f>
        <v>P001</v>
      </c>
      <c r="I165" s="18" t="s">
        <v>2014</v>
      </c>
      <c r="J165" s="18" t="str" cm="1">
        <f t="array" aca="1" ref="J165" ca="1">INDEX({"Credit Card","Cash","UPI"},RANDBETWEEN(1,3))</f>
        <v>Cash</v>
      </c>
      <c r="K165" s="18">
        <f t="shared" ca="1" si="8"/>
        <v>97</v>
      </c>
      <c r="L165" s="18">
        <v>48.59</v>
      </c>
      <c r="M165" s="18">
        <f ca="1">SalesTable[[#This Row],[Quantity]]*SalesTable[[#This Row],[Unit Price]]</f>
        <v>4713.2300000000005</v>
      </c>
      <c r="N165" s="18" t="str">
        <f t="shared" ca="1" si="6"/>
        <v>16%</v>
      </c>
      <c r="O165" s="18">
        <f ca="1">SalesTable[[#This Row],[Total Sale]]*SalesTable[[#This Row],[Profit Margin]]</f>
        <v>754.11680000000013</v>
      </c>
    </row>
    <row r="166" spans="1:15" x14ac:dyDescent="0.3">
      <c r="A166" s="18" t="s">
        <v>173</v>
      </c>
      <c r="B166" s="19">
        <f t="shared" ca="1" si="7"/>
        <v>45012</v>
      </c>
      <c r="C166" s="19" t="str">
        <f>_xlfn.XLOOKUP(SalesTable[[#This Row],[Customer Name]],customerTable[Customer Name],customerTable[Customer ID],0,0)</f>
        <v>C0165</v>
      </c>
      <c r="D166" s="18" t="s">
        <v>1173</v>
      </c>
      <c r="E166" s="18" t="s">
        <v>1999</v>
      </c>
      <c r="F166" s="18" t="s">
        <v>2146</v>
      </c>
      <c r="G166" s="18" t="s">
        <v>2007</v>
      </c>
      <c r="H166" s="18" t="str">
        <f>_xlfn.XLOOKUP(SalesTable[[#This Row],[Product]],ProductTable[Product],ProductTable[Product ID],0,0)</f>
        <v>P006</v>
      </c>
      <c r="I166" s="18" t="s">
        <v>2016</v>
      </c>
      <c r="J166" s="18" t="str" cm="1">
        <f t="array" aca="1" ref="J166" ca="1">INDEX({"Credit Card","Cash","UPI"},RANDBETWEEN(1,3))</f>
        <v>Credit Card</v>
      </c>
      <c r="K166" s="18">
        <f t="shared" ca="1" si="8"/>
        <v>36</v>
      </c>
      <c r="L166" s="18">
        <v>433.13</v>
      </c>
      <c r="M166" s="18">
        <f ca="1">SalesTable[[#This Row],[Quantity]]*SalesTable[[#This Row],[Unit Price]]</f>
        <v>15592.68</v>
      </c>
      <c r="N166" s="18" t="str">
        <f t="shared" ca="1" si="6"/>
        <v>19%</v>
      </c>
      <c r="O166" s="18">
        <f ca="1">SalesTable[[#This Row],[Total Sale]]*SalesTable[[#This Row],[Profit Margin]]</f>
        <v>2962.6091999999999</v>
      </c>
    </row>
    <row r="167" spans="1:15" x14ac:dyDescent="0.3">
      <c r="A167" s="18" t="s">
        <v>174</v>
      </c>
      <c r="B167" s="19">
        <f t="shared" ca="1" si="7"/>
        <v>45855</v>
      </c>
      <c r="C167" s="19" t="str">
        <f>_xlfn.XLOOKUP(SalesTable[[#This Row],[Customer Name]],customerTable[Customer Name],customerTable[Customer ID],0,0)</f>
        <v>C0166</v>
      </c>
      <c r="D167" s="18" t="s">
        <v>1174</v>
      </c>
      <c r="E167" s="18" t="s">
        <v>2001</v>
      </c>
      <c r="F167" s="18" t="s">
        <v>2123</v>
      </c>
      <c r="G167" s="18" t="s">
        <v>2004</v>
      </c>
      <c r="H167" s="18" t="str">
        <f>_xlfn.XLOOKUP(SalesTable[[#This Row],[Product]],ProductTable[Product],ProductTable[Product ID],0,0)</f>
        <v>P003</v>
      </c>
      <c r="I167" s="18" t="s">
        <v>2014</v>
      </c>
      <c r="J167" s="18" t="str" cm="1">
        <f t="array" aca="1" ref="J167" ca="1">INDEX({"Credit Card","Cash","UPI"},RANDBETWEEN(1,3))</f>
        <v>Cash</v>
      </c>
      <c r="K167" s="18">
        <f t="shared" ca="1" si="8"/>
        <v>62</v>
      </c>
      <c r="L167" s="18">
        <v>31.83</v>
      </c>
      <c r="M167" s="18">
        <f ca="1">SalesTable[[#This Row],[Quantity]]*SalesTable[[#This Row],[Unit Price]]</f>
        <v>1973.4599999999998</v>
      </c>
      <c r="N167" s="18" t="str">
        <f t="shared" ca="1" si="6"/>
        <v>19%</v>
      </c>
      <c r="O167" s="18">
        <f ca="1">SalesTable[[#This Row],[Total Sale]]*SalesTable[[#This Row],[Profit Margin]]</f>
        <v>374.95739999999995</v>
      </c>
    </row>
    <row r="168" spans="1:15" x14ac:dyDescent="0.3">
      <c r="A168" s="18" t="s">
        <v>175</v>
      </c>
      <c r="B168" s="19">
        <f t="shared" ca="1" si="7"/>
        <v>45949</v>
      </c>
      <c r="C168" s="19" t="str">
        <f>_xlfn.XLOOKUP(SalesTable[[#This Row],[Customer Name]],customerTable[Customer Name],customerTable[Customer ID],0,0)</f>
        <v>C0167</v>
      </c>
      <c r="D168" s="18" t="s">
        <v>1175</v>
      </c>
      <c r="E168" s="18" t="s">
        <v>1998</v>
      </c>
      <c r="F168" s="18" t="s">
        <v>2147</v>
      </c>
      <c r="G168" s="18" t="s">
        <v>2004</v>
      </c>
      <c r="H168" s="18" t="str">
        <f>_xlfn.XLOOKUP(SalesTable[[#This Row],[Product]],ProductTable[Product],ProductTable[Product ID],0,0)</f>
        <v>P003</v>
      </c>
      <c r="I168" s="18" t="s">
        <v>2014</v>
      </c>
      <c r="J168" s="18" t="str" cm="1">
        <f t="array" aca="1" ref="J168" ca="1">INDEX({"Credit Card","Cash","UPI"},RANDBETWEEN(1,3))</f>
        <v>Credit Card</v>
      </c>
      <c r="K168" s="18">
        <f t="shared" ca="1" si="8"/>
        <v>78</v>
      </c>
      <c r="L168" s="18">
        <v>381.2</v>
      </c>
      <c r="M168" s="18">
        <f ca="1">SalesTable[[#This Row],[Quantity]]*SalesTable[[#This Row],[Unit Price]]</f>
        <v>29733.599999999999</v>
      </c>
      <c r="N168" s="18" t="str">
        <f t="shared" ca="1" si="6"/>
        <v>16%</v>
      </c>
      <c r="O168" s="18">
        <f ca="1">SalesTable[[#This Row],[Total Sale]]*SalesTable[[#This Row],[Profit Margin]]</f>
        <v>4757.3760000000002</v>
      </c>
    </row>
    <row r="169" spans="1:15" x14ac:dyDescent="0.3">
      <c r="A169" s="18" t="s">
        <v>176</v>
      </c>
      <c r="B169" s="19">
        <f t="shared" ca="1" si="7"/>
        <v>45195</v>
      </c>
      <c r="C169" s="19" t="str">
        <f>_xlfn.XLOOKUP(SalesTable[[#This Row],[Customer Name]],customerTable[Customer Name],customerTable[Customer ID],0,0)</f>
        <v>C0168</v>
      </c>
      <c r="D169" s="18" t="s">
        <v>1176</v>
      </c>
      <c r="E169" s="18" t="s">
        <v>2000</v>
      </c>
      <c r="F169" s="18" t="s">
        <v>2148</v>
      </c>
      <c r="G169" s="18" t="s">
        <v>2013</v>
      </c>
      <c r="H169" s="18" t="str">
        <f>_xlfn.XLOOKUP(SalesTable[[#This Row],[Product]],ProductTable[Product],ProductTable[Product ID],0,0)</f>
        <v>P012</v>
      </c>
      <c r="I169" s="18" t="s">
        <v>2016</v>
      </c>
      <c r="J169" s="18" t="str" cm="1">
        <f t="array" aca="1" ref="J169" ca="1">INDEX({"Credit Card","Cash","UPI"},RANDBETWEEN(1,3))</f>
        <v>Cash</v>
      </c>
      <c r="K169" s="18">
        <f t="shared" ca="1" si="8"/>
        <v>89</v>
      </c>
      <c r="L169" s="18">
        <v>221.87</v>
      </c>
      <c r="M169" s="18">
        <f ca="1">SalesTable[[#This Row],[Quantity]]*SalesTable[[#This Row],[Unit Price]]</f>
        <v>19746.43</v>
      </c>
      <c r="N169" s="18" t="str">
        <f t="shared" ca="1" si="6"/>
        <v>23%</v>
      </c>
      <c r="O169" s="18">
        <f ca="1">SalesTable[[#This Row],[Total Sale]]*SalesTable[[#This Row],[Profit Margin]]</f>
        <v>4541.6788999999999</v>
      </c>
    </row>
    <row r="170" spans="1:15" x14ac:dyDescent="0.3">
      <c r="A170" s="18" t="s">
        <v>177</v>
      </c>
      <c r="B170" s="19">
        <f t="shared" ca="1" si="7"/>
        <v>45088</v>
      </c>
      <c r="C170" s="19" t="str">
        <f>_xlfn.XLOOKUP(SalesTable[[#This Row],[Customer Name]],customerTable[Customer Name],customerTable[Customer ID],0,0)</f>
        <v>C0169</v>
      </c>
      <c r="D170" s="18" t="s">
        <v>1177</v>
      </c>
      <c r="E170" s="18" t="s">
        <v>1998</v>
      </c>
      <c r="F170" s="18" t="s">
        <v>2149</v>
      </c>
      <c r="G170" s="18" t="s">
        <v>2005</v>
      </c>
      <c r="H170" s="18" t="str">
        <f>_xlfn.XLOOKUP(SalesTable[[#This Row],[Product]],ProductTable[Product],ProductTable[Product ID],0,0)</f>
        <v>P004</v>
      </c>
      <c r="I170" s="18" t="s">
        <v>2015</v>
      </c>
      <c r="J170" s="18" t="str" cm="1">
        <f t="array" aca="1" ref="J170" ca="1">INDEX({"Credit Card","Cash","UPI"},RANDBETWEEN(1,3))</f>
        <v>Credit Card</v>
      </c>
      <c r="K170" s="18">
        <f t="shared" ca="1" si="8"/>
        <v>69</v>
      </c>
      <c r="L170" s="18">
        <v>400.66</v>
      </c>
      <c r="M170" s="18">
        <f ca="1">SalesTable[[#This Row],[Quantity]]*SalesTable[[#This Row],[Unit Price]]</f>
        <v>27645.54</v>
      </c>
      <c r="N170" s="18" t="str">
        <f t="shared" ca="1" si="6"/>
        <v>21%</v>
      </c>
      <c r="O170" s="18">
        <f ca="1">SalesTable[[#This Row],[Total Sale]]*SalesTable[[#This Row],[Profit Margin]]</f>
        <v>5805.5634</v>
      </c>
    </row>
    <row r="171" spans="1:15" x14ac:dyDescent="0.3">
      <c r="A171" s="18" t="s">
        <v>178</v>
      </c>
      <c r="B171" s="19">
        <f t="shared" ca="1" si="7"/>
        <v>45186</v>
      </c>
      <c r="C171" s="19" t="str">
        <f>_xlfn.XLOOKUP(SalesTable[[#This Row],[Customer Name]],customerTable[Customer Name],customerTable[Customer ID],0,0)</f>
        <v>C0170</v>
      </c>
      <c r="D171" s="18" t="s">
        <v>1178</v>
      </c>
      <c r="E171" s="18" t="s">
        <v>1998</v>
      </c>
      <c r="F171" s="18" t="s">
        <v>2123</v>
      </c>
      <c r="G171" s="18" t="s">
        <v>2007</v>
      </c>
      <c r="H171" s="18" t="str">
        <f>_xlfn.XLOOKUP(SalesTable[[#This Row],[Product]],ProductTable[Product],ProductTable[Product ID],0,0)</f>
        <v>P006</v>
      </c>
      <c r="I171" s="18" t="s">
        <v>2016</v>
      </c>
      <c r="J171" s="18" t="str" cm="1">
        <f t="array" aca="1" ref="J171" ca="1">INDEX({"Credit Card","Cash","UPI"},RANDBETWEEN(1,3))</f>
        <v>Credit Card</v>
      </c>
      <c r="K171" s="18">
        <f t="shared" ca="1" si="8"/>
        <v>43</v>
      </c>
      <c r="L171" s="18">
        <v>206.96</v>
      </c>
      <c r="M171" s="18">
        <f ca="1">SalesTable[[#This Row],[Quantity]]*SalesTable[[#This Row],[Unit Price]]</f>
        <v>8899.2800000000007</v>
      </c>
      <c r="N171" s="18" t="str">
        <f t="shared" ca="1" si="6"/>
        <v>20%</v>
      </c>
      <c r="O171" s="18">
        <f ca="1">SalesTable[[#This Row],[Total Sale]]*SalesTable[[#This Row],[Profit Margin]]</f>
        <v>1779.8560000000002</v>
      </c>
    </row>
    <row r="172" spans="1:15" x14ac:dyDescent="0.3">
      <c r="A172" s="18" t="s">
        <v>179</v>
      </c>
      <c r="B172" s="19">
        <f t="shared" ca="1" si="7"/>
        <v>45742</v>
      </c>
      <c r="C172" s="19" t="str">
        <f>_xlfn.XLOOKUP(SalesTable[[#This Row],[Customer Name]],customerTable[Customer Name],customerTable[Customer ID],0,0)</f>
        <v>C0171</v>
      </c>
      <c r="D172" s="18" t="s">
        <v>1179</v>
      </c>
      <c r="E172" s="18" t="s">
        <v>1998</v>
      </c>
      <c r="F172" s="18" t="s">
        <v>2150</v>
      </c>
      <c r="G172" s="18" t="s">
        <v>2006</v>
      </c>
      <c r="H172" s="18" t="str">
        <f>_xlfn.XLOOKUP(SalesTable[[#This Row],[Product]],ProductTable[Product],ProductTable[Product ID],0,0)</f>
        <v>P005</v>
      </c>
      <c r="I172" s="18" t="s">
        <v>2015</v>
      </c>
      <c r="J172" s="18" t="str" cm="1">
        <f t="array" aca="1" ref="J172" ca="1">INDEX({"Credit Card","Cash","UPI"},RANDBETWEEN(1,3))</f>
        <v>Credit Card</v>
      </c>
      <c r="K172" s="18">
        <f t="shared" ca="1" si="8"/>
        <v>100</v>
      </c>
      <c r="L172" s="18">
        <v>325.62</v>
      </c>
      <c r="M172" s="18">
        <f ca="1">SalesTable[[#This Row],[Quantity]]*SalesTable[[#This Row],[Unit Price]]</f>
        <v>32562</v>
      </c>
      <c r="N172" s="18" t="str">
        <f t="shared" ca="1" si="6"/>
        <v>23%</v>
      </c>
      <c r="O172" s="18">
        <f ca="1">SalesTable[[#This Row],[Total Sale]]*SalesTable[[#This Row],[Profit Margin]]</f>
        <v>7489.26</v>
      </c>
    </row>
    <row r="173" spans="1:15" x14ac:dyDescent="0.3">
      <c r="A173" s="18" t="s">
        <v>180</v>
      </c>
      <c r="B173" s="19">
        <f t="shared" ca="1" si="7"/>
        <v>44725</v>
      </c>
      <c r="C173" s="19" t="str">
        <f>_xlfn.XLOOKUP(SalesTable[[#This Row],[Customer Name]],customerTable[Customer Name],customerTable[Customer ID],0,0)</f>
        <v>C0172</v>
      </c>
      <c r="D173" s="18" t="s">
        <v>1180</v>
      </c>
      <c r="E173" s="18" t="s">
        <v>2000</v>
      </c>
      <c r="F173" s="18" t="s">
        <v>2072</v>
      </c>
      <c r="G173" s="18" t="s">
        <v>2008</v>
      </c>
      <c r="H173" s="18" t="str">
        <f>_xlfn.XLOOKUP(SalesTable[[#This Row],[Product]],ProductTable[Product],ProductTable[Product ID],0,0)</f>
        <v>P007</v>
      </c>
      <c r="I173" s="18" t="s">
        <v>2016</v>
      </c>
      <c r="J173" s="18" t="str" cm="1">
        <f t="array" aca="1" ref="J173" ca="1">INDEX({"Credit Card","Cash","UPI"},RANDBETWEEN(1,3))</f>
        <v>Cash</v>
      </c>
      <c r="K173" s="18">
        <f t="shared" ca="1" si="8"/>
        <v>54</v>
      </c>
      <c r="L173" s="18">
        <v>354.18</v>
      </c>
      <c r="M173" s="18">
        <f ca="1">SalesTable[[#This Row],[Quantity]]*SalesTable[[#This Row],[Unit Price]]</f>
        <v>19125.72</v>
      </c>
      <c r="N173" s="18" t="str">
        <f t="shared" ca="1" si="6"/>
        <v>21%</v>
      </c>
      <c r="O173" s="18">
        <f ca="1">SalesTable[[#This Row],[Total Sale]]*SalesTable[[#This Row],[Profit Margin]]</f>
        <v>4016.4012000000002</v>
      </c>
    </row>
    <row r="174" spans="1:15" x14ac:dyDescent="0.3">
      <c r="A174" s="18" t="s">
        <v>181</v>
      </c>
      <c r="B174" s="19">
        <f t="shared" ca="1" si="7"/>
        <v>44916</v>
      </c>
      <c r="C174" s="19" t="str">
        <f>_xlfn.XLOOKUP(SalesTable[[#This Row],[Customer Name]],customerTable[Customer Name],customerTable[Customer ID],0,0)</f>
        <v>C0173</v>
      </c>
      <c r="D174" s="18" t="s">
        <v>1181</v>
      </c>
      <c r="E174" s="18" t="s">
        <v>1998</v>
      </c>
      <c r="F174" s="18" t="s">
        <v>2151</v>
      </c>
      <c r="G174" s="18" t="s">
        <v>2010</v>
      </c>
      <c r="H174" s="18" t="str">
        <f>_xlfn.XLOOKUP(SalesTable[[#This Row],[Product]],ProductTable[Product],ProductTable[Product ID],0,0)</f>
        <v>P009</v>
      </c>
      <c r="I174" s="18" t="s">
        <v>2016</v>
      </c>
      <c r="J174" s="18" t="str" cm="1">
        <f t="array" aca="1" ref="J174" ca="1">INDEX({"Credit Card","Cash","UPI"},RANDBETWEEN(1,3))</f>
        <v>UPI</v>
      </c>
      <c r="K174" s="18">
        <f t="shared" ca="1" si="8"/>
        <v>100</v>
      </c>
      <c r="L174" s="18">
        <v>231.11</v>
      </c>
      <c r="M174" s="18">
        <f ca="1">SalesTable[[#This Row],[Quantity]]*SalesTable[[#This Row],[Unit Price]]</f>
        <v>23111</v>
      </c>
      <c r="N174" s="18" t="str">
        <f t="shared" ca="1" si="6"/>
        <v>23%</v>
      </c>
      <c r="O174" s="18">
        <f ca="1">SalesTable[[#This Row],[Total Sale]]*SalesTable[[#This Row],[Profit Margin]]</f>
        <v>5315.5300000000007</v>
      </c>
    </row>
    <row r="175" spans="1:15" x14ac:dyDescent="0.3">
      <c r="A175" s="18" t="s">
        <v>182</v>
      </c>
      <c r="B175" s="19">
        <f t="shared" ca="1" si="7"/>
        <v>45918</v>
      </c>
      <c r="C175" s="19" t="str">
        <f>_xlfn.XLOOKUP(SalesTable[[#This Row],[Customer Name]],customerTable[Customer Name],customerTable[Customer ID],0,0)</f>
        <v>C0174</v>
      </c>
      <c r="D175" s="18" t="s">
        <v>1182</v>
      </c>
      <c r="E175" s="18" t="s">
        <v>1998</v>
      </c>
      <c r="F175" s="18" t="s">
        <v>2121</v>
      </c>
      <c r="G175" s="18" t="s">
        <v>2013</v>
      </c>
      <c r="H175" s="18" t="str">
        <f>_xlfn.XLOOKUP(SalesTable[[#This Row],[Product]],ProductTable[Product],ProductTable[Product ID],0,0)</f>
        <v>P012</v>
      </c>
      <c r="I175" s="18" t="s">
        <v>2016</v>
      </c>
      <c r="J175" s="18" t="str" cm="1">
        <f t="array" aca="1" ref="J175" ca="1">INDEX({"Credit Card","Cash","UPI"},RANDBETWEEN(1,3))</f>
        <v>UPI</v>
      </c>
      <c r="K175" s="18">
        <f t="shared" ca="1" si="8"/>
        <v>67</v>
      </c>
      <c r="L175" s="18">
        <v>256.58</v>
      </c>
      <c r="M175" s="18">
        <f ca="1">SalesTable[[#This Row],[Quantity]]*SalesTable[[#This Row],[Unit Price]]</f>
        <v>17190.86</v>
      </c>
      <c r="N175" s="18" t="str">
        <f t="shared" ca="1" si="6"/>
        <v>25%</v>
      </c>
      <c r="O175" s="18">
        <f ca="1">SalesTable[[#This Row],[Total Sale]]*SalesTable[[#This Row],[Profit Margin]]</f>
        <v>4297.7150000000001</v>
      </c>
    </row>
    <row r="176" spans="1:15" x14ac:dyDescent="0.3">
      <c r="A176" s="18" t="s">
        <v>183</v>
      </c>
      <c r="B176" s="19">
        <f t="shared" ca="1" si="7"/>
        <v>44613</v>
      </c>
      <c r="C176" s="19" t="str">
        <f>_xlfn.XLOOKUP(SalesTable[[#This Row],[Customer Name]],customerTable[Customer Name],customerTable[Customer ID],0,0)</f>
        <v>C0175</v>
      </c>
      <c r="D176" s="18" t="s">
        <v>1183</v>
      </c>
      <c r="E176" s="18" t="s">
        <v>2001</v>
      </c>
      <c r="F176" s="18" t="s">
        <v>2127</v>
      </c>
      <c r="G176" s="18" t="s">
        <v>2011</v>
      </c>
      <c r="H176" s="18" t="str">
        <f>_xlfn.XLOOKUP(SalesTable[[#This Row],[Product]],ProductTable[Product],ProductTable[Product ID],0,0)</f>
        <v>P010</v>
      </c>
      <c r="I176" s="18" t="s">
        <v>2015</v>
      </c>
      <c r="J176" s="18" t="str" cm="1">
        <f t="array" aca="1" ref="J176" ca="1">INDEX({"Credit Card","Cash","UPI"},RANDBETWEEN(1,3))</f>
        <v>Credit Card</v>
      </c>
      <c r="K176" s="18">
        <f t="shared" ca="1" si="8"/>
        <v>35</v>
      </c>
      <c r="L176" s="18">
        <v>173.24</v>
      </c>
      <c r="M176" s="18">
        <f ca="1">SalesTable[[#This Row],[Quantity]]*SalesTable[[#This Row],[Unit Price]]</f>
        <v>6063.4000000000005</v>
      </c>
      <c r="N176" s="18" t="str">
        <f t="shared" ca="1" si="6"/>
        <v>15%</v>
      </c>
      <c r="O176" s="18">
        <f ca="1">SalesTable[[#This Row],[Total Sale]]*SalesTable[[#This Row],[Profit Margin]]</f>
        <v>909.5100000000001</v>
      </c>
    </row>
    <row r="177" spans="1:15" x14ac:dyDescent="0.3">
      <c r="A177" s="18" t="s">
        <v>184</v>
      </c>
      <c r="B177" s="19">
        <f t="shared" ca="1" si="7"/>
        <v>45913</v>
      </c>
      <c r="C177" s="19" t="str">
        <f>_xlfn.XLOOKUP(SalesTable[[#This Row],[Customer Name]],customerTable[Customer Name],customerTable[Customer ID],0,0)</f>
        <v>C0176</v>
      </c>
      <c r="D177" s="18" t="s">
        <v>1184</v>
      </c>
      <c r="E177" s="18" t="s">
        <v>2000</v>
      </c>
      <c r="F177" s="18" t="s">
        <v>2152</v>
      </c>
      <c r="G177" s="18" t="s">
        <v>2011</v>
      </c>
      <c r="H177" s="18" t="str">
        <f>_xlfn.XLOOKUP(SalesTable[[#This Row],[Product]],ProductTable[Product],ProductTable[Product ID],0,0)</f>
        <v>P010</v>
      </c>
      <c r="I177" s="18" t="s">
        <v>2015</v>
      </c>
      <c r="J177" s="18" t="str" cm="1">
        <f t="array" aca="1" ref="J177" ca="1">INDEX({"Credit Card","Cash","UPI"},RANDBETWEEN(1,3))</f>
        <v>UPI</v>
      </c>
      <c r="K177" s="18">
        <f t="shared" ca="1" si="8"/>
        <v>98</v>
      </c>
      <c r="L177" s="18">
        <v>419.55</v>
      </c>
      <c r="M177" s="18">
        <f ca="1">SalesTable[[#This Row],[Quantity]]*SalesTable[[#This Row],[Unit Price]]</f>
        <v>41115.9</v>
      </c>
      <c r="N177" s="18" t="str">
        <f t="shared" ca="1" si="6"/>
        <v>21%</v>
      </c>
      <c r="O177" s="18">
        <f ca="1">SalesTable[[#This Row],[Total Sale]]*SalesTable[[#This Row],[Profit Margin]]</f>
        <v>8634.3389999999999</v>
      </c>
    </row>
    <row r="178" spans="1:15" x14ac:dyDescent="0.3">
      <c r="A178" s="18" t="s">
        <v>185</v>
      </c>
      <c r="B178" s="19">
        <f t="shared" ca="1" si="7"/>
        <v>45390</v>
      </c>
      <c r="C178" s="19" t="str">
        <f>_xlfn.XLOOKUP(SalesTable[[#This Row],[Customer Name]],customerTable[Customer Name],customerTable[Customer ID],0,0)</f>
        <v>C0177</v>
      </c>
      <c r="D178" s="18" t="s">
        <v>1185</v>
      </c>
      <c r="E178" s="18" t="s">
        <v>2001</v>
      </c>
      <c r="F178" s="18" t="s">
        <v>2153</v>
      </c>
      <c r="G178" s="18" t="s">
        <v>2006</v>
      </c>
      <c r="H178" s="18" t="str">
        <f>_xlfn.XLOOKUP(SalesTable[[#This Row],[Product]],ProductTable[Product],ProductTable[Product ID],0,0)</f>
        <v>P005</v>
      </c>
      <c r="I178" s="18" t="s">
        <v>2015</v>
      </c>
      <c r="J178" s="18" t="str" cm="1">
        <f t="array" aca="1" ref="J178" ca="1">INDEX({"Credit Card","Cash","UPI"},RANDBETWEEN(1,3))</f>
        <v>UPI</v>
      </c>
      <c r="K178" s="18">
        <f t="shared" ca="1" si="8"/>
        <v>31</v>
      </c>
      <c r="L178" s="18">
        <v>244.75</v>
      </c>
      <c r="M178" s="18">
        <f ca="1">SalesTable[[#This Row],[Quantity]]*SalesTable[[#This Row],[Unit Price]]</f>
        <v>7587.25</v>
      </c>
      <c r="N178" s="18" t="str">
        <f t="shared" ca="1" si="6"/>
        <v>15%</v>
      </c>
      <c r="O178" s="18">
        <f ca="1">SalesTable[[#This Row],[Total Sale]]*SalesTable[[#This Row],[Profit Margin]]</f>
        <v>1138.0874999999999</v>
      </c>
    </row>
    <row r="179" spans="1:15" x14ac:dyDescent="0.3">
      <c r="A179" s="18" t="s">
        <v>186</v>
      </c>
      <c r="B179" s="19">
        <f t="shared" ca="1" si="7"/>
        <v>44725</v>
      </c>
      <c r="C179" s="19" t="str">
        <f>_xlfn.XLOOKUP(SalesTable[[#This Row],[Customer Name]],customerTable[Customer Name],customerTable[Customer ID],0,0)</f>
        <v>C0178</v>
      </c>
      <c r="D179" s="18" t="s">
        <v>1186</v>
      </c>
      <c r="E179" s="18" t="s">
        <v>1998</v>
      </c>
      <c r="F179" s="18" t="s">
        <v>2093</v>
      </c>
      <c r="G179" s="18" t="s">
        <v>2004</v>
      </c>
      <c r="H179" s="18" t="str">
        <f>_xlfn.XLOOKUP(SalesTable[[#This Row],[Product]],ProductTable[Product],ProductTable[Product ID],0,0)</f>
        <v>P003</v>
      </c>
      <c r="I179" s="18" t="s">
        <v>2014</v>
      </c>
      <c r="J179" s="18" t="str" cm="1">
        <f t="array" aca="1" ref="J179" ca="1">INDEX({"Credit Card","Cash","UPI"},RANDBETWEEN(1,3))</f>
        <v>Cash</v>
      </c>
      <c r="K179" s="18">
        <f t="shared" ca="1" si="8"/>
        <v>35</v>
      </c>
      <c r="L179" s="18">
        <v>466.76</v>
      </c>
      <c r="M179" s="18">
        <f ca="1">SalesTable[[#This Row],[Quantity]]*SalesTable[[#This Row],[Unit Price]]</f>
        <v>16336.6</v>
      </c>
      <c r="N179" s="18" t="str">
        <f t="shared" ca="1" si="6"/>
        <v>25%</v>
      </c>
      <c r="O179" s="18">
        <f ca="1">SalesTable[[#This Row],[Total Sale]]*SalesTable[[#This Row],[Profit Margin]]</f>
        <v>4084.15</v>
      </c>
    </row>
    <row r="180" spans="1:15" x14ac:dyDescent="0.3">
      <c r="A180" s="18" t="s">
        <v>187</v>
      </c>
      <c r="B180" s="19">
        <f t="shared" ca="1" si="7"/>
        <v>45522</v>
      </c>
      <c r="C180" s="19" t="str">
        <f>_xlfn.XLOOKUP(SalesTable[[#This Row],[Customer Name]],customerTable[Customer Name],customerTable[Customer ID],0,0)</f>
        <v>C0179</v>
      </c>
      <c r="D180" s="18" t="s">
        <v>1187</v>
      </c>
      <c r="E180" s="18" t="s">
        <v>2000</v>
      </c>
      <c r="F180" s="18" t="s">
        <v>2076</v>
      </c>
      <c r="G180" s="18" t="s">
        <v>2009</v>
      </c>
      <c r="H180" s="18" t="str">
        <f>_xlfn.XLOOKUP(SalesTable[[#This Row],[Product]],ProductTable[Product],ProductTable[Product ID],0,0)</f>
        <v>P008</v>
      </c>
      <c r="I180" s="18" t="s">
        <v>2014</v>
      </c>
      <c r="J180" s="18" t="str" cm="1">
        <f t="array" aca="1" ref="J180" ca="1">INDEX({"Credit Card","Cash","UPI"},RANDBETWEEN(1,3))</f>
        <v>Cash</v>
      </c>
      <c r="K180" s="18">
        <f t="shared" ca="1" si="8"/>
        <v>31</v>
      </c>
      <c r="L180" s="18">
        <v>194.57</v>
      </c>
      <c r="M180" s="18">
        <f ca="1">SalesTable[[#This Row],[Quantity]]*SalesTable[[#This Row],[Unit Price]]</f>
        <v>6031.67</v>
      </c>
      <c r="N180" s="18" t="str">
        <f t="shared" ca="1" si="6"/>
        <v>20%</v>
      </c>
      <c r="O180" s="18">
        <f ca="1">SalesTable[[#This Row],[Total Sale]]*SalesTable[[#This Row],[Profit Margin]]</f>
        <v>1206.3340000000001</v>
      </c>
    </row>
    <row r="181" spans="1:15" x14ac:dyDescent="0.3">
      <c r="A181" s="18" t="s">
        <v>188</v>
      </c>
      <c r="B181" s="19">
        <f t="shared" ca="1" si="7"/>
        <v>45993</v>
      </c>
      <c r="C181" s="19" t="str">
        <f>_xlfn.XLOOKUP(SalesTable[[#This Row],[Customer Name]],customerTable[Customer Name],customerTable[Customer ID],0,0)</f>
        <v>C0180</v>
      </c>
      <c r="D181" s="18" t="s">
        <v>1188</v>
      </c>
      <c r="E181" s="18" t="s">
        <v>2000</v>
      </c>
      <c r="F181" s="18" t="s">
        <v>2095</v>
      </c>
      <c r="G181" s="18" t="s">
        <v>2011</v>
      </c>
      <c r="H181" s="18" t="str">
        <f>_xlfn.XLOOKUP(SalesTable[[#This Row],[Product]],ProductTable[Product],ProductTable[Product ID],0,0)</f>
        <v>P010</v>
      </c>
      <c r="I181" s="18" t="s">
        <v>2015</v>
      </c>
      <c r="J181" s="18" t="str" cm="1">
        <f t="array" aca="1" ref="J181" ca="1">INDEX({"Credit Card","Cash","UPI"},RANDBETWEEN(1,3))</f>
        <v>Cash</v>
      </c>
      <c r="K181" s="18">
        <f t="shared" ca="1" si="8"/>
        <v>44</v>
      </c>
      <c r="L181" s="18">
        <v>354.09</v>
      </c>
      <c r="M181" s="18">
        <f ca="1">SalesTable[[#This Row],[Quantity]]*SalesTable[[#This Row],[Unit Price]]</f>
        <v>15579.96</v>
      </c>
      <c r="N181" s="18" t="str">
        <f t="shared" ca="1" si="6"/>
        <v>20%</v>
      </c>
      <c r="O181" s="18">
        <f ca="1">SalesTable[[#This Row],[Total Sale]]*SalesTable[[#This Row],[Profit Margin]]</f>
        <v>3115.9920000000002</v>
      </c>
    </row>
    <row r="182" spans="1:15" x14ac:dyDescent="0.3">
      <c r="A182" s="18" t="s">
        <v>189</v>
      </c>
      <c r="B182" s="19">
        <f t="shared" ca="1" si="7"/>
        <v>45748</v>
      </c>
      <c r="C182" s="19" t="str">
        <f>_xlfn.XLOOKUP(SalesTable[[#This Row],[Customer Name]],customerTable[Customer Name],customerTable[Customer ID],0,0)</f>
        <v>C0181</v>
      </c>
      <c r="D182" s="18" t="s">
        <v>1189</v>
      </c>
      <c r="E182" s="18" t="s">
        <v>1998</v>
      </c>
      <c r="F182" s="18" t="s">
        <v>2096</v>
      </c>
      <c r="G182" s="18" t="s">
        <v>2013</v>
      </c>
      <c r="H182" s="18" t="str">
        <f>_xlfn.XLOOKUP(SalesTable[[#This Row],[Product]],ProductTable[Product],ProductTable[Product ID],0,0)</f>
        <v>P012</v>
      </c>
      <c r="I182" s="18" t="s">
        <v>2016</v>
      </c>
      <c r="J182" s="18" t="str" cm="1">
        <f t="array" aca="1" ref="J182" ca="1">INDEX({"Credit Card","Cash","UPI"},RANDBETWEEN(1,3))</f>
        <v>UPI</v>
      </c>
      <c r="K182" s="18">
        <f t="shared" ca="1" si="8"/>
        <v>42</v>
      </c>
      <c r="L182" s="18">
        <v>482.59</v>
      </c>
      <c r="M182" s="18">
        <f ca="1">SalesTable[[#This Row],[Quantity]]*SalesTable[[#This Row],[Unit Price]]</f>
        <v>20268.78</v>
      </c>
      <c r="N182" s="18" t="str">
        <f t="shared" ca="1" si="6"/>
        <v>22%</v>
      </c>
      <c r="O182" s="18">
        <f ca="1">SalesTable[[#This Row],[Total Sale]]*SalesTable[[#This Row],[Profit Margin]]</f>
        <v>4459.1315999999997</v>
      </c>
    </row>
    <row r="183" spans="1:15" x14ac:dyDescent="0.3">
      <c r="A183" s="18" t="s">
        <v>190</v>
      </c>
      <c r="B183" s="19">
        <f t="shared" ca="1" si="7"/>
        <v>44881</v>
      </c>
      <c r="C183" s="19" t="str">
        <f>_xlfn.XLOOKUP(SalesTable[[#This Row],[Customer Name]],customerTable[Customer Name],customerTable[Customer ID],0,0)</f>
        <v>C0182</v>
      </c>
      <c r="D183" s="18" t="s">
        <v>1190</v>
      </c>
      <c r="E183" s="18" t="s">
        <v>2000</v>
      </c>
      <c r="F183" s="18" t="s">
        <v>2113</v>
      </c>
      <c r="G183" s="18" t="s">
        <v>2012</v>
      </c>
      <c r="H183" s="18" t="str">
        <f>_xlfn.XLOOKUP(SalesTable[[#This Row],[Product]],ProductTable[Product],ProductTable[Product ID],0,0)</f>
        <v>P011</v>
      </c>
      <c r="I183" s="18" t="s">
        <v>2014</v>
      </c>
      <c r="J183" s="18" t="str" cm="1">
        <f t="array" aca="1" ref="J183" ca="1">INDEX({"Credit Card","Cash","UPI"},RANDBETWEEN(1,3))</f>
        <v>Cash</v>
      </c>
      <c r="K183" s="18">
        <f t="shared" ca="1" si="8"/>
        <v>48</v>
      </c>
      <c r="L183" s="18">
        <v>437.72</v>
      </c>
      <c r="M183" s="18">
        <f ca="1">SalesTable[[#This Row],[Quantity]]*SalesTable[[#This Row],[Unit Price]]</f>
        <v>21010.560000000001</v>
      </c>
      <c r="N183" s="18" t="str">
        <f t="shared" ca="1" si="6"/>
        <v>20%</v>
      </c>
      <c r="O183" s="18">
        <f ca="1">SalesTable[[#This Row],[Total Sale]]*SalesTable[[#This Row],[Profit Margin]]</f>
        <v>4202.1120000000001</v>
      </c>
    </row>
    <row r="184" spans="1:15" x14ac:dyDescent="0.3">
      <c r="A184" s="18" t="s">
        <v>191</v>
      </c>
      <c r="B184" s="19">
        <f t="shared" ca="1" si="7"/>
        <v>45180</v>
      </c>
      <c r="C184" s="19" t="str">
        <f>_xlfn.XLOOKUP(SalesTable[[#This Row],[Customer Name]],customerTable[Customer Name],customerTable[Customer ID],0,0)</f>
        <v>C0183</v>
      </c>
      <c r="D184" s="18" t="s">
        <v>1191</v>
      </c>
      <c r="E184" s="18" t="s">
        <v>2000</v>
      </c>
      <c r="F184" s="18" t="s">
        <v>2154</v>
      </c>
      <c r="G184" s="18" t="s">
        <v>2006</v>
      </c>
      <c r="H184" s="18" t="str">
        <f>_xlfn.XLOOKUP(SalesTable[[#This Row],[Product]],ProductTable[Product],ProductTable[Product ID],0,0)</f>
        <v>P005</v>
      </c>
      <c r="I184" s="18" t="s">
        <v>2015</v>
      </c>
      <c r="J184" s="18" t="str" cm="1">
        <f t="array" aca="1" ref="J184" ca="1">INDEX({"Credit Card","Cash","UPI"},RANDBETWEEN(1,3))</f>
        <v>UPI</v>
      </c>
      <c r="K184" s="18">
        <f t="shared" ca="1" si="8"/>
        <v>30</v>
      </c>
      <c r="L184" s="18">
        <v>362.61</v>
      </c>
      <c r="M184" s="18">
        <f ca="1">SalesTable[[#This Row],[Quantity]]*SalesTable[[#This Row],[Unit Price]]</f>
        <v>10878.300000000001</v>
      </c>
      <c r="N184" s="18" t="str">
        <f t="shared" ca="1" si="6"/>
        <v>23%</v>
      </c>
      <c r="O184" s="18">
        <f ca="1">SalesTable[[#This Row],[Total Sale]]*SalesTable[[#This Row],[Profit Margin]]</f>
        <v>2502.0090000000005</v>
      </c>
    </row>
    <row r="185" spans="1:15" x14ac:dyDescent="0.3">
      <c r="A185" s="18" t="s">
        <v>192</v>
      </c>
      <c r="B185" s="19">
        <f t="shared" ca="1" si="7"/>
        <v>44831</v>
      </c>
      <c r="C185" s="19" t="str">
        <f>_xlfn.XLOOKUP(SalesTable[[#This Row],[Customer Name]],customerTable[Customer Name],customerTable[Customer ID],0,0)</f>
        <v>C0184</v>
      </c>
      <c r="D185" s="18" t="s">
        <v>1192</v>
      </c>
      <c r="E185" s="18" t="s">
        <v>2001</v>
      </c>
      <c r="F185" s="18" t="s">
        <v>2147</v>
      </c>
      <c r="G185" s="18" t="s">
        <v>2009</v>
      </c>
      <c r="H185" s="18" t="str">
        <f>_xlfn.XLOOKUP(SalesTable[[#This Row],[Product]],ProductTable[Product],ProductTable[Product ID],0,0)</f>
        <v>P008</v>
      </c>
      <c r="I185" s="18" t="s">
        <v>2014</v>
      </c>
      <c r="J185" s="18" t="str" cm="1">
        <f t="array" aca="1" ref="J185" ca="1">INDEX({"Credit Card","Cash","UPI"},RANDBETWEEN(1,3))</f>
        <v>UPI</v>
      </c>
      <c r="K185" s="18">
        <f t="shared" ca="1" si="8"/>
        <v>78</v>
      </c>
      <c r="L185" s="18">
        <v>237.4</v>
      </c>
      <c r="M185" s="18">
        <f ca="1">SalesTable[[#This Row],[Quantity]]*SalesTable[[#This Row],[Unit Price]]</f>
        <v>18517.2</v>
      </c>
      <c r="N185" s="18" t="str">
        <f t="shared" ca="1" si="6"/>
        <v>20%</v>
      </c>
      <c r="O185" s="18">
        <f ca="1">SalesTable[[#This Row],[Total Sale]]*SalesTable[[#This Row],[Profit Margin]]</f>
        <v>3703.4400000000005</v>
      </c>
    </row>
    <row r="186" spans="1:15" x14ac:dyDescent="0.3">
      <c r="A186" s="18" t="s">
        <v>193</v>
      </c>
      <c r="B186" s="19">
        <f t="shared" ca="1" si="7"/>
        <v>44907</v>
      </c>
      <c r="C186" s="19" t="str">
        <f>_xlfn.XLOOKUP(SalesTable[[#This Row],[Customer Name]],customerTable[Customer Name],customerTable[Customer ID],0,0)</f>
        <v>C0185</v>
      </c>
      <c r="D186" s="18" t="s">
        <v>1193</v>
      </c>
      <c r="E186" s="18" t="s">
        <v>2000</v>
      </c>
      <c r="F186" s="18" t="s">
        <v>2155</v>
      </c>
      <c r="G186" s="18" t="s">
        <v>2010</v>
      </c>
      <c r="H186" s="18" t="str">
        <f>_xlfn.XLOOKUP(SalesTable[[#This Row],[Product]],ProductTable[Product],ProductTable[Product ID],0,0)</f>
        <v>P009</v>
      </c>
      <c r="I186" s="18" t="s">
        <v>2016</v>
      </c>
      <c r="J186" s="18" t="str" cm="1">
        <f t="array" aca="1" ref="J186" ca="1">INDEX({"Credit Card","Cash","UPI"},RANDBETWEEN(1,3))</f>
        <v>Cash</v>
      </c>
      <c r="K186" s="18">
        <f t="shared" ca="1" si="8"/>
        <v>35</v>
      </c>
      <c r="L186" s="18">
        <v>426.62</v>
      </c>
      <c r="M186" s="18">
        <f ca="1">SalesTable[[#This Row],[Quantity]]*SalesTable[[#This Row],[Unit Price]]</f>
        <v>14931.7</v>
      </c>
      <c r="N186" s="18" t="str">
        <f t="shared" ca="1" si="6"/>
        <v>20%</v>
      </c>
      <c r="O186" s="18">
        <f ca="1">SalesTable[[#This Row],[Total Sale]]*SalesTable[[#This Row],[Profit Margin]]</f>
        <v>2986.34</v>
      </c>
    </row>
    <row r="187" spans="1:15" x14ac:dyDescent="0.3">
      <c r="A187" s="18" t="s">
        <v>194</v>
      </c>
      <c r="B187" s="19">
        <f t="shared" ca="1" si="7"/>
        <v>45356</v>
      </c>
      <c r="C187" s="19" t="str">
        <f>_xlfn.XLOOKUP(SalesTable[[#This Row],[Customer Name]],customerTable[Customer Name],customerTable[Customer ID],0,0)</f>
        <v>C0186</v>
      </c>
      <c r="D187" s="18" t="s">
        <v>1194</v>
      </c>
      <c r="E187" s="18" t="s">
        <v>1999</v>
      </c>
      <c r="F187" s="18" t="s">
        <v>2126</v>
      </c>
      <c r="G187" s="18" t="s">
        <v>2010</v>
      </c>
      <c r="H187" s="18" t="str">
        <f>_xlfn.XLOOKUP(SalesTable[[#This Row],[Product]],ProductTable[Product],ProductTable[Product ID],0,0)</f>
        <v>P009</v>
      </c>
      <c r="I187" s="18" t="s">
        <v>2016</v>
      </c>
      <c r="J187" s="18" t="str" cm="1">
        <f t="array" aca="1" ref="J187" ca="1">INDEX({"Credit Card","Cash","UPI"},RANDBETWEEN(1,3))</f>
        <v>Credit Card</v>
      </c>
      <c r="K187" s="18">
        <f t="shared" ca="1" si="8"/>
        <v>66</v>
      </c>
      <c r="L187" s="18">
        <v>22.77</v>
      </c>
      <c r="M187" s="18">
        <f ca="1">SalesTable[[#This Row],[Quantity]]*SalesTable[[#This Row],[Unit Price]]</f>
        <v>1502.82</v>
      </c>
      <c r="N187" s="18" t="str">
        <f t="shared" ca="1" si="6"/>
        <v>24%</v>
      </c>
      <c r="O187" s="18">
        <f ca="1">SalesTable[[#This Row],[Total Sale]]*SalesTable[[#This Row],[Profit Margin]]</f>
        <v>360.67679999999996</v>
      </c>
    </row>
    <row r="188" spans="1:15" x14ac:dyDescent="0.3">
      <c r="A188" s="18" t="s">
        <v>195</v>
      </c>
      <c r="B188" s="19">
        <f t="shared" ca="1" si="7"/>
        <v>45185</v>
      </c>
      <c r="C188" s="19" t="str">
        <f>_xlfn.XLOOKUP(SalesTable[[#This Row],[Customer Name]],customerTable[Customer Name],customerTable[Customer ID],0,0)</f>
        <v>C0187</v>
      </c>
      <c r="D188" s="18" t="s">
        <v>1195</v>
      </c>
      <c r="E188" s="18" t="s">
        <v>2000</v>
      </c>
      <c r="F188" s="18" t="s">
        <v>2156</v>
      </c>
      <c r="G188" s="18" t="s">
        <v>2011</v>
      </c>
      <c r="H188" s="18" t="str">
        <f>_xlfn.XLOOKUP(SalesTable[[#This Row],[Product]],ProductTable[Product],ProductTable[Product ID],0,0)</f>
        <v>P010</v>
      </c>
      <c r="I188" s="18" t="s">
        <v>2015</v>
      </c>
      <c r="J188" s="18" t="str" cm="1">
        <f t="array" aca="1" ref="J188" ca="1">INDEX({"Credit Card","Cash","UPI"},RANDBETWEEN(1,3))</f>
        <v>UPI</v>
      </c>
      <c r="K188" s="18">
        <f t="shared" ca="1" si="8"/>
        <v>73</v>
      </c>
      <c r="L188" s="18">
        <v>374.65</v>
      </c>
      <c r="M188" s="18">
        <f ca="1">SalesTable[[#This Row],[Quantity]]*SalesTable[[#This Row],[Unit Price]]</f>
        <v>27349.449999999997</v>
      </c>
      <c r="N188" s="18" t="str">
        <f t="shared" ca="1" si="6"/>
        <v>25%</v>
      </c>
      <c r="O188" s="18">
        <f ca="1">SalesTable[[#This Row],[Total Sale]]*SalesTable[[#This Row],[Profit Margin]]</f>
        <v>6837.3624999999993</v>
      </c>
    </row>
    <row r="189" spans="1:15" x14ac:dyDescent="0.3">
      <c r="A189" s="18" t="s">
        <v>196</v>
      </c>
      <c r="B189" s="19">
        <f t="shared" ca="1" si="7"/>
        <v>45013</v>
      </c>
      <c r="C189" s="19" t="str">
        <f>_xlfn.XLOOKUP(SalesTable[[#This Row],[Customer Name]],customerTable[Customer Name],customerTable[Customer ID],0,0)</f>
        <v>C0188</v>
      </c>
      <c r="D189" s="18" t="s">
        <v>1196</v>
      </c>
      <c r="E189" s="18" t="s">
        <v>2001</v>
      </c>
      <c r="F189" s="18" t="s">
        <v>2157</v>
      </c>
      <c r="G189" s="18" t="s">
        <v>2005</v>
      </c>
      <c r="H189" s="18" t="str">
        <f>_xlfn.XLOOKUP(SalesTable[[#This Row],[Product]],ProductTable[Product],ProductTable[Product ID],0,0)</f>
        <v>P004</v>
      </c>
      <c r="I189" s="18" t="s">
        <v>2015</v>
      </c>
      <c r="J189" s="18" t="str" cm="1">
        <f t="array" aca="1" ref="J189" ca="1">INDEX({"Credit Card","Cash","UPI"},RANDBETWEEN(1,3))</f>
        <v>Credit Card</v>
      </c>
      <c r="K189" s="18">
        <f t="shared" ca="1" si="8"/>
        <v>30</v>
      </c>
      <c r="L189" s="18">
        <v>87.35</v>
      </c>
      <c r="M189" s="18">
        <f ca="1">SalesTable[[#This Row],[Quantity]]*SalesTable[[#This Row],[Unit Price]]</f>
        <v>2620.5</v>
      </c>
      <c r="N189" s="18" t="str">
        <f t="shared" ca="1" si="6"/>
        <v>25%</v>
      </c>
      <c r="O189" s="18">
        <f ca="1">SalesTable[[#This Row],[Total Sale]]*SalesTable[[#This Row],[Profit Margin]]</f>
        <v>655.125</v>
      </c>
    </row>
    <row r="190" spans="1:15" x14ac:dyDescent="0.3">
      <c r="A190" s="18" t="s">
        <v>197</v>
      </c>
      <c r="B190" s="19">
        <f t="shared" ca="1" si="7"/>
        <v>45170</v>
      </c>
      <c r="C190" s="19" t="str">
        <f>_xlfn.XLOOKUP(SalesTable[[#This Row],[Customer Name]],customerTable[Customer Name],customerTable[Customer ID],0,0)</f>
        <v>C0189</v>
      </c>
      <c r="D190" s="18" t="s">
        <v>1197</v>
      </c>
      <c r="E190" s="18" t="s">
        <v>2001</v>
      </c>
      <c r="F190" s="18" t="s">
        <v>2061</v>
      </c>
      <c r="G190" s="18" t="s">
        <v>2005</v>
      </c>
      <c r="H190" s="18" t="str">
        <f>_xlfn.XLOOKUP(SalesTable[[#This Row],[Product]],ProductTable[Product],ProductTable[Product ID],0,0)</f>
        <v>P004</v>
      </c>
      <c r="I190" s="18" t="s">
        <v>2015</v>
      </c>
      <c r="J190" s="18" t="str" cm="1">
        <f t="array" aca="1" ref="J190" ca="1">INDEX({"Credit Card","Cash","UPI"},RANDBETWEEN(1,3))</f>
        <v>Credit Card</v>
      </c>
      <c r="K190" s="18">
        <f t="shared" ca="1" si="8"/>
        <v>45</v>
      </c>
      <c r="L190" s="18">
        <v>399.09</v>
      </c>
      <c r="M190" s="18">
        <f ca="1">SalesTable[[#This Row],[Quantity]]*SalesTable[[#This Row],[Unit Price]]</f>
        <v>17959.05</v>
      </c>
      <c r="N190" s="18" t="str">
        <f t="shared" ca="1" si="6"/>
        <v>16%</v>
      </c>
      <c r="O190" s="18">
        <f ca="1">SalesTable[[#This Row],[Total Sale]]*SalesTable[[#This Row],[Profit Margin]]</f>
        <v>2873.4479999999999</v>
      </c>
    </row>
    <row r="191" spans="1:15" x14ac:dyDescent="0.3">
      <c r="A191" s="18" t="s">
        <v>198</v>
      </c>
      <c r="B191" s="19">
        <f t="shared" ca="1" si="7"/>
        <v>44922</v>
      </c>
      <c r="C191" s="19" t="str">
        <f>_xlfn.XLOOKUP(SalesTable[[#This Row],[Customer Name]],customerTable[Customer Name],customerTable[Customer ID],0,0)</f>
        <v>C0190</v>
      </c>
      <c r="D191" s="18" t="s">
        <v>1198</v>
      </c>
      <c r="E191" s="18" t="s">
        <v>2000</v>
      </c>
      <c r="F191" s="18" t="s">
        <v>2119</v>
      </c>
      <c r="G191" s="18" t="s">
        <v>2008</v>
      </c>
      <c r="H191" s="18" t="str">
        <f>_xlfn.XLOOKUP(SalesTable[[#This Row],[Product]],ProductTable[Product],ProductTable[Product ID],0,0)</f>
        <v>P007</v>
      </c>
      <c r="I191" s="18" t="s">
        <v>2016</v>
      </c>
      <c r="J191" s="18" t="str" cm="1">
        <f t="array" aca="1" ref="J191" ca="1">INDEX({"Credit Card","Cash","UPI"},RANDBETWEEN(1,3))</f>
        <v>Credit Card</v>
      </c>
      <c r="K191" s="18">
        <f t="shared" ca="1" si="8"/>
        <v>80</v>
      </c>
      <c r="L191" s="18">
        <v>77.06</v>
      </c>
      <c r="M191" s="18">
        <f ca="1">SalesTable[[#This Row],[Quantity]]*SalesTable[[#This Row],[Unit Price]]</f>
        <v>6164.8</v>
      </c>
      <c r="N191" s="18" t="str">
        <f t="shared" ca="1" si="6"/>
        <v>15%</v>
      </c>
      <c r="O191" s="18">
        <f ca="1">SalesTable[[#This Row],[Total Sale]]*SalesTable[[#This Row],[Profit Margin]]</f>
        <v>924.72</v>
      </c>
    </row>
    <row r="192" spans="1:15" x14ac:dyDescent="0.3">
      <c r="A192" s="18" t="s">
        <v>199</v>
      </c>
      <c r="B192" s="19">
        <f t="shared" ca="1" si="7"/>
        <v>45968</v>
      </c>
      <c r="C192" s="19" t="str">
        <f>_xlfn.XLOOKUP(SalesTable[[#This Row],[Customer Name]],customerTable[Customer Name],customerTable[Customer ID],0,0)</f>
        <v>C0191</v>
      </c>
      <c r="D192" s="18" t="s">
        <v>1199</v>
      </c>
      <c r="E192" s="18" t="s">
        <v>2000</v>
      </c>
      <c r="F192" s="18" t="s">
        <v>2093</v>
      </c>
      <c r="G192" s="18" t="s">
        <v>2009</v>
      </c>
      <c r="H192" s="18" t="str">
        <f>_xlfn.XLOOKUP(SalesTable[[#This Row],[Product]],ProductTable[Product],ProductTable[Product ID],0,0)</f>
        <v>P008</v>
      </c>
      <c r="I192" s="18" t="s">
        <v>2014</v>
      </c>
      <c r="J192" s="18" t="str" cm="1">
        <f t="array" aca="1" ref="J192" ca="1">INDEX({"Credit Card","Cash","UPI"},RANDBETWEEN(1,3))</f>
        <v>Cash</v>
      </c>
      <c r="K192" s="18">
        <f t="shared" ca="1" si="8"/>
        <v>93</v>
      </c>
      <c r="L192" s="18">
        <v>91.66</v>
      </c>
      <c r="M192" s="18">
        <f ca="1">SalesTable[[#This Row],[Quantity]]*SalesTable[[#This Row],[Unit Price]]</f>
        <v>8524.3799999999992</v>
      </c>
      <c r="N192" s="18" t="str">
        <f t="shared" ca="1" si="6"/>
        <v>23%</v>
      </c>
      <c r="O192" s="18">
        <f ca="1">SalesTable[[#This Row],[Total Sale]]*SalesTable[[#This Row],[Profit Margin]]</f>
        <v>1960.6073999999999</v>
      </c>
    </row>
    <row r="193" spans="1:15" x14ac:dyDescent="0.3">
      <c r="A193" s="18" t="s">
        <v>200</v>
      </c>
      <c r="B193" s="19">
        <f t="shared" ca="1" si="7"/>
        <v>45131</v>
      </c>
      <c r="C193" s="19" t="str">
        <f>_xlfn.XLOOKUP(SalesTable[[#This Row],[Customer Name]],customerTable[Customer Name],customerTable[Customer ID],0,0)</f>
        <v>C0192</v>
      </c>
      <c r="D193" s="18" t="s">
        <v>1200</v>
      </c>
      <c r="E193" s="18" t="s">
        <v>1998</v>
      </c>
      <c r="F193" s="18" t="s">
        <v>2158</v>
      </c>
      <c r="G193" s="18" t="s">
        <v>2009</v>
      </c>
      <c r="H193" s="18" t="str">
        <f>_xlfn.XLOOKUP(SalesTable[[#This Row],[Product]],ProductTable[Product],ProductTable[Product ID],0,0)</f>
        <v>P008</v>
      </c>
      <c r="I193" s="18" t="s">
        <v>2014</v>
      </c>
      <c r="J193" s="18" t="str" cm="1">
        <f t="array" aca="1" ref="J193" ca="1">INDEX({"Credit Card","Cash","UPI"},RANDBETWEEN(1,3))</f>
        <v>Credit Card</v>
      </c>
      <c r="K193" s="18">
        <f t="shared" ca="1" si="8"/>
        <v>53</v>
      </c>
      <c r="L193" s="18">
        <v>456.85</v>
      </c>
      <c r="M193" s="18">
        <f ca="1">SalesTable[[#This Row],[Quantity]]*SalesTable[[#This Row],[Unit Price]]</f>
        <v>24213.050000000003</v>
      </c>
      <c r="N193" s="18" t="str">
        <f t="shared" ca="1" si="6"/>
        <v>16%</v>
      </c>
      <c r="O193" s="18">
        <f ca="1">SalesTable[[#This Row],[Total Sale]]*SalesTable[[#This Row],[Profit Margin]]</f>
        <v>3874.0880000000006</v>
      </c>
    </row>
    <row r="194" spans="1:15" x14ac:dyDescent="0.3">
      <c r="A194" s="18" t="s">
        <v>201</v>
      </c>
      <c r="B194" s="19">
        <f t="shared" ca="1" si="7"/>
        <v>45957</v>
      </c>
      <c r="C194" s="19" t="str">
        <f>_xlfn.XLOOKUP(SalesTable[[#This Row],[Customer Name]],customerTable[Customer Name],customerTable[Customer ID],0,0)</f>
        <v>C0193</v>
      </c>
      <c r="D194" s="18" t="s">
        <v>1201</v>
      </c>
      <c r="E194" s="18" t="s">
        <v>1999</v>
      </c>
      <c r="F194" s="18" t="s">
        <v>2110</v>
      </c>
      <c r="G194" s="18" t="s">
        <v>2006</v>
      </c>
      <c r="H194" s="18" t="str">
        <f>_xlfn.XLOOKUP(SalesTable[[#This Row],[Product]],ProductTable[Product],ProductTable[Product ID],0,0)</f>
        <v>P005</v>
      </c>
      <c r="I194" s="18" t="s">
        <v>2015</v>
      </c>
      <c r="J194" s="18" t="str" cm="1">
        <f t="array" aca="1" ref="J194" ca="1">INDEX({"Credit Card","Cash","UPI"},RANDBETWEEN(1,3))</f>
        <v>Cash</v>
      </c>
      <c r="K194" s="18">
        <f t="shared" ca="1" si="8"/>
        <v>54</v>
      </c>
      <c r="L194" s="18">
        <v>232.49</v>
      </c>
      <c r="M194" s="18">
        <f ca="1">SalesTable[[#This Row],[Quantity]]*SalesTable[[#This Row],[Unit Price]]</f>
        <v>12554.460000000001</v>
      </c>
      <c r="N194" s="18" t="str">
        <f t="shared" ref="N194:N257" ca="1" si="9">ROUND(RANDBETWEEN(15,25),0)&amp;"%"</f>
        <v>23%</v>
      </c>
      <c r="O194" s="18">
        <f ca="1">SalesTable[[#This Row],[Total Sale]]*SalesTable[[#This Row],[Profit Margin]]</f>
        <v>2887.5258000000003</v>
      </c>
    </row>
    <row r="195" spans="1:15" x14ac:dyDescent="0.3">
      <c r="A195" s="18" t="s">
        <v>202</v>
      </c>
      <c r="B195" s="19">
        <f t="shared" ref="B195:B258" ca="1" si="10">RANDBETWEEN(DATE(2022,1,1),DATE(2025,12,31))</f>
        <v>44715</v>
      </c>
      <c r="C195" s="19" t="str">
        <f>_xlfn.XLOOKUP(SalesTable[[#This Row],[Customer Name]],customerTable[Customer Name],customerTable[Customer ID],0,0)</f>
        <v>C0194</v>
      </c>
      <c r="D195" s="18" t="s">
        <v>1202</v>
      </c>
      <c r="E195" s="18" t="s">
        <v>2000</v>
      </c>
      <c r="F195" s="18" t="s">
        <v>2037</v>
      </c>
      <c r="G195" s="18" t="s">
        <v>2008</v>
      </c>
      <c r="H195" s="18" t="str">
        <f>_xlfn.XLOOKUP(SalesTable[[#This Row],[Product]],ProductTable[Product],ProductTable[Product ID],0,0)</f>
        <v>P007</v>
      </c>
      <c r="I195" s="18" t="s">
        <v>2016</v>
      </c>
      <c r="J195" s="18" t="str" cm="1">
        <f t="array" aca="1" ref="J195" ca="1">INDEX({"Credit Card","Cash","UPI"},RANDBETWEEN(1,3))</f>
        <v>Cash</v>
      </c>
      <c r="K195" s="18">
        <f t="shared" ref="K195:K258" ca="1" si="11">RANDBETWEEN(30,100)</f>
        <v>83</v>
      </c>
      <c r="L195" s="18">
        <v>83.2</v>
      </c>
      <c r="M195" s="18">
        <f ca="1">SalesTable[[#This Row],[Quantity]]*SalesTable[[#This Row],[Unit Price]]</f>
        <v>6905.6</v>
      </c>
      <c r="N195" s="18" t="str">
        <f t="shared" ca="1" si="9"/>
        <v>22%</v>
      </c>
      <c r="O195" s="18">
        <f ca="1">SalesTable[[#This Row],[Total Sale]]*SalesTable[[#This Row],[Profit Margin]]</f>
        <v>1519.2320000000002</v>
      </c>
    </row>
    <row r="196" spans="1:15" x14ac:dyDescent="0.3">
      <c r="A196" s="18" t="s">
        <v>203</v>
      </c>
      <c r="B196" s="19">
        <f t="shared" ca="1" si="10"/>
        <v>45737</v>
      </c>
      <c r="C196" s="19" t="str">
        <f>_xlfn.XLOOKUP(SalesTable[[#This Row],[Customer Name]],customerTable[Customer Name],customerTable[Customer ID],0,0)</f>
        <v>C0195</v>
      </c>
      <c r="D196" s="18" t="s">
        <v>1203</v>
      </c>
      <c r="E196" s="18" t="s">
        <v>2000</v>
      </c>
      <c r="F196" s="18" t="s">
        <v>2075</v>
      </c>
      <c r="G196" s="18" t="s">
        <v>2008</v>
      </c>
      <c r="H196" s="18" t="str">
        <f>_xlfn.XLOOKUP(SalesTable[[#This Row],[Product]],ProductTable[Product],ProductTable[Product ID],0,0)</f>
        <v>P007</v>
      </c>
      <c r="I196" s="18" t="s">
        <v>2016</v>
      </c>
      <c r="J196" s="18" t="str" cm="1">
        <f t="array" aca="1" ref="J196" ca="1">INDEX({"Credit Card","Cash","UPI"},RANDBETWEEN(1,3))</f>
        <v>Cash</v>
      </c>
      <c r="K196" s="18">
        <f t="shared" ca="1" si="11"/>
        <v>55</v>
      </c>
      <c r="L196" s="18">
        <v>346.71</v>
      </c>
      <c r="M196" s="18">
        <f ca="1">SalesTable[[#This Row],[Quantity]]*SalesTable[[#This Row],[Unit Price]]</f>
        <v>19069.05</v>
      </c>
      <c r="N196" s="18" t="str">
        <f t="shared" ca="1" si="9"/>
        <v>23%</v>
      </c>
      <c r="O196" s="18">
        <f ca="1">SalesTable[[#This Row],[Total Sale]]*SalesTable[[#This Row],[Profit Margin]]</f>
        <v>4385.8815000000004</v>
      </c>
    </row>
    <row r="197" spans="1:15" x14ac:dyDescent="0.3">
      <c r="A197" s="18" t="s">
        <v>204</v>
      </c>
      <c r="B197" s="19">
        <f t="shared" ca="1" si="10"/>
        <v>44899</v>
      </c>
      <c r="C197" s="19" t="str">
        <f>_xlfn.XLOOKUP(SalesTable[[#This Row],[Customer Name]],customerTable[Customer Name],customerTable[Customer ID],0,0)</f>
        <v>C0196</v>
      </c>
      <c r="D197" s="18" t="s">
        <v>1204</v>
      </c>
      <c r="E197" s="18" t="s">
        <v>1999</v>
      </c>
      <c r="F197" s="18" t="s">
        <v>2090</v>
      </c>
      <c r="G197" s="18" t="s">
        <v>2013</v>
      </c>
      <c r="H197" s="18" t="str">
        <f>_xlfn.XLOOKUP(SalesTable[[#This Row],[Product]],ProductTable[Product],ProductTable[Product ID],0,0)</f>
        <v>P012</v>
      </c>
      <c r="I197" s="18" t="s">
        <v>2016</v>
      </c>
      <c r="J197" s="18" t="str" cm="1">
        <f t="array" aca="1" ref="J197" ca="1">INDEX({"Credit Card","Cash","UPI"},RANDBETWEEN(1,3))</f>
        <v>Credit Card</v>
      </c>
      <c r="K197" s="18">
        <f t="shared" ca="1" si="11"/>
        <v>31</v>
      </c>
      <c r="L197" s="18">
        <v>427.4</v>
      </c>
      <c r="M197" s="18">
        <f ca="1">SalesTable[[#This Row],[Quantity]]*SalesTable[[#This Row],[Unit Price]]</f>
        <v>13249.4</v>
      </c>
      <c r="N197" s="18" t="str">
        <f t="shared" ca="1" si="9"/>
        <v>16%</v>
      </c>
      <c r="O197" s="18">
        <f ca="1">SalesTable[[#This Row],[Total Sale]]*SalesTable[[#This Row],[Profit Margin]]</f>
        <v>2119.904</v>
      </c>
    </row>
    <row r="198" spans="1:15" x14ac:dyDescent="0.3">
      <c r="A198" s="18" t="s">
        <v>205</v>
      </c>
      <c r="B198" s="19">
        <f t="shared" ca="1" si="10"/>
        <v>45174</v>
      </c>
      <c r="C198" s="19" t="str">
        <f>_xlfn.XLOOKUP(SalesTable[[#This Row],[Customer Name]],customerTable[Customer Name],customerTable[Customer ID],0,0)</f>
        <v>C0197</v>
      </c>
      <c r="D198" s="18" t="s">
        <v>1205</v>
      </c>
      <c r="E198" s="18" t="s">
        <v>2001</v>
      </c>
      <c r="F198" s="18" t="s">
        <v>2066</v>
      </c>
      <c r="G198" s="18" t="s">
        <v>2006</v>
      </c>
      <c r="H198" s="18" t="str">
        <f>_xlfn.XLOOKUP(SalesTable[[#This Row],[Product]],ProductTable[Product],ProductTable[Product ID],0,0)</f>
        <v>P005</v>
      </c>
      <c r="I198" s="18" t="s">
        <v>2015</v>
      </c>
      <c r="J198" s="18" t="str" cm="1">
        <f t="array" aca="1" ref="J198" ca="1">INDEX({"Credit Card","Cash","UPI"},RANDBETWEEN(1,3))</f>
        <v>UPI</v>
      </c>
      <c r="K198" s="18">
        <f t="shared" ca="1" si="11"/>
        <v>32</v>
      </c>
      <c r="L198" s="18">
        <v>182.68</v>
      </c>
      <c r="M198" s="18">
        <f ca="1">SalesTable[[#This Row],[Quantity]]*SalesTable[[#This Row],[Unit Price]]</f>
        <v>5845.76</v>
      </c>
      <c r="N198" s="18" t="str">
        <f t="shared" ca="1" si="9"/>
        <v>17%</v>
      </c>
      <c r="O198" s="18">
        <f ca="1">SalesTable[[#This Row],[Total Sale]]*SalesTable[[#This Row],[Profit Margin]]</f>
        <v>993.77920000000006</v>
      </c>
    </row>
    <row r="199" spans="1:15" x14ac:dyDescent="0.3">
      <c r="A199" s="18" t="s">
        <v>206</v>
      </c>
      <c r="B199" s="19">
        <f t="shared" ca="1" si="10"/>
        <v>44642</v>
      </c>
      <c r="C199" s="19" t="str">
        <f>_xlfn.XLOOKUP(SalesTable[[#This Row],[Customer Name]],customerTable[Customer Name],customerTable[Customer ID],0,0)</f>
        <v>C0198</v>
      </c>
      <c r="D199" s="18" t="s">
        <v>1206</v>
      </c>
      <c r="E199" s="18" t="s">
        <v>2000</v>
      </c>
      <c r="F199" s="18" t="s">
        <v>2092</v>
      </c>
      <c r="G199" s="18" t="s">
        <v>2012</v>
      </c>
      <c r="H199" s="18" t="str">
        <f>_xlfn.XLOOKUP(SalesTable[[#This Row],[Product]],ProductTable[Product],ProductTable[Product ID],0,0)</f>
        <v>P011</v>
      </c>
      <c r="I199" s="18" t="s">
        <v>2014</v>
      </c>
      <c r="J199" s="18" t="str" cm="1">
        <f t="array" aca="1" ref="J199" ca="1">INDEX({"Credit Card","Cash","UPI"},RANDBETWEEN(1,3))</f>
        <v>UPI</v>
      </c>
      <c r="K199" s="18">
        <f t="shared" ca="1" si="11"/>
        <v>62</v>
      </c>
      <c r="L199" s="18">
        <v>489.08</v>
      </c>
      <c r="M199" s="18">
        <f ca="1">SalesTable[[#This Row],[Quantity]]*SalesTable[[#This Row],[Unit Price]]</f>
        <v>30322.959999999999</v>
      </c>
      <c r="N199" s="18" t="str">
        <f t="shared" ca="1" si="9"/>
        <v>22%</v>
      </c>
      <c r="O199" s="18">
        <f ca="1">SalesTable[[#This Row],[Total Sale]]*SalesTable[[#This Row],[Profit Margin]]</f>
        <v>6671.0511999999999</v>
      </c>
    </row>
    <row r="200" spans="1:15" x14ac:dyDescent="0.3">
      <c r="A200" s="18" t="s">
        <v>207</v>
      </c>
      <c r="B200" s="19">
        <f t="shared" ca="1" si="10"/>
        <v>44885</v>
      </c>
      <c r="C200" s="19" t="str">
        <f>_xlfn.XLOOKUP(SalesTable[[#This Row],[Customer Name]],customerTable[Customer Name],customerTable[Customer ID],0,0)</f>
        <v>C0199</v>
      </c>
      <c r="D200" s="18" t="s">
        <v>1207</v>
      </c>
      <c r="E200" s="18" t="s">
        <v>1999</v>
      </c>
      <c r="F200" s="18" t="s">
        <v>2073</v>
      </c>
      <c r="G200" s="18" t="s">
        <v>2007</v>
      </c>
      <c r="H200" s="18" t="str">
        <f>_xlfn.XLOOKUP(SalesTable[[#This Row],[Product]],ProductTable[Product],ProductTable[Product ID],0,0)</f>
        <v>P006</v>
      </c>
      <c r="I200" s="18" t="s">
        <v>2016</v>
      </c>
      <c r="J200" s="18" t="str" cm="1">
        <f t="array" aca="1" ref="J200" ca="1">INDEX({"Credit Card","Cash","UPI"},RANDBETWEEN(1,3))</f>
        <v>Credit Card</v>
      </c>
      <c r="K200" s="18">
        <f t="shared" ca="1" si="11"/>
        <v>96</v>
      </c>
      <c r="L200" s="18">
        <v>433.21</v>
      </c>
      <c r="M200" s="18">
        <f ca="1">SalesTable[[#This Row],[Quantity]]*SalesTable[[#This Row],[Unit Price]]</f>
        <v>41588.159999999996</v>
      </c>
      <c r="N200" s="18" t="str">
        <f t="shared" ca="1" si="9"/>
        <v>23%</v>
      </c>
      <c r="O200" s="18">
        <f ca="1">SalesTable[[#This Row],[Total Sale]]*SalesTable[[#This Row],[Profit Margin]]</f>
        <v>9565.2767999999996</v>
      </c>
    </row>
    <row r="201" spans="1:15" x14ac:dyDescent="0.3">
      <c r="A201" s="18" t="s">
        <v>208</v>
      </c>
      <c r="B201" s="19">
        <f t="shared" ca="1" si="10"/>
        <v>44856</v>
      </c>
      <c r="C201" s="19" t="str">
        <f>_xlfn.XLOOKUP(SalesTable[[#This Row],[Customer Name]],customerTable[Customer Name],customerTable[Customer ID],0,0)</f>
        <v>C0200</v>
      </c>
      <c r="D201" s="18" t="s">
        <v>1208</v>
      </c>
      <c r="E201" s="18" t="s">
        <v>1998</v>
      </c>
      <c r="F201" s="18" t="s">
        <v>2159</v>
      </c>
      <c r="G201" s="18" t="s">
        <v>2004</v>
      </c>
      <c r="H201" s="18" t="str">
        <f>_xlfn.XLOOKUP(SalesTable[[#This Row],[Product]],ProductTable[Product],ProductTable[Product ID],0,0)</f>
        <v>P003</v>
      </c>
      <c r="I201" s="18" t="s">
        <v>2014</v>
      </c>
      <c r="J201" s="18" t="str" cm="1">
        <f t="array" aca="1" ref="J201" ca="1">INDEX({"Credit Card","Cash","UPI"},RANDBETWEEN(1,3))</f>
        <v>Credit Card</v>
      </c>
      <c r="K201" s="18">
        <f t="shared" ca="1" si="11"/>
        <v>100</v>
      </c>
      <c r="L201" s="18">
        <v>388.99</v>
      </c>
      <c r="M201" s="18">
        <f ca="1">SalesTable[[#This Row],[Quantity]]*SalesTable[[#This Row],[Unit Price]]</f>
        <v>38899</v>
      </c>
      <c r="N201" s="18" t="str">
        <f t="shared" ca="1" si="9"/>
        <v>22%</v>
      </c>
      <c r="O201" s="18">
        <f ca="1">SalesTable[[#This Row],[Total Sale]]*SalesTable[[#This Row],[Profit Margin]]</f>
        <v>8557.7800000000007</v>
      </c>
    </row>
    <row r="202" spans="1:15" x14ac:dyDescent="0.3">
      <c r="A202" s="18" t="s">
        <v>209</v>
      </c>
      <c r="B202" s="19">
        <f t="shared" ca="1" si="10"/>
        <v>45595</v>
      </c>
      <c r="C202" s="19" t="str">
        <f>_xlfn.XLOOKUP(SalesTable[[#This Row],[Customer Name]],customerTable[Customer Name],customerTable[Customer ID],0,0)</f>
        <v>C0201</v>
      </c>
      <c r="D202" s="18" t="s">
        <v>1209</v>
      </c>
      <c r="E202" s="18" t="s">
        <v>2001</v>
      </c>
      <c r="F202" s="18" t="s">
        <v>2058</v>
      </c>
      <c r="G202" s="18" t="s">
        <v>2012</v>
      </c>
      <c r="H202" s="18" t="str">
        <f>_xlfn.XLOOKUP(SalesTable[[#This Row],[Product]],ProductTable[Product],ProductTable[Product ID],0,0)</f>
        <v>P011</v>
      </c>
      <c r="I202" s="18" t="s">
        <v>2014</v>
      </c>
      <c r="J202" s="18" t="str" cm="1">
        <f t="array" aca="1" ref="J202" ca="1">INDEX({"Credit Card","Cash","UPI"},RANDBETWEEN(1,3))</f>
        <v>UPI</v>
      </c>
      <c r="K202" s="18">
        <f t="shared" ca="1" si="11"/>
        <v>46</v>
      </c>
      <c r="L202" s="18">
        <v>320.13</v>
      </c>
      <c r="M202" s="18">
        <f ca="1">SalesTable[[#This Row],[Quantity]]*SalesTable[[#This Row],[Unit Price]]</f>
        <v>14725.98</v>
      </c>
      <c r="N202" s="18" t="str">
        <f t="shared" ca="1" si="9"/>
        <v>16%</v>
      </c>
      <c r="O202" s="18">
        <f ca="1">SalesTable[[#This Row],[Total Sale]]*SalesTable[[#This Row],[Profit Margin]]</f>
        <v>2356.1568000000002</v>
      </c>
    </row>
    <row r="203" spans="1:15" x14ac:dyDescent="0.3">
      <c r="A203" s="18" t="s">
        <v>210</v>
      </c>
      <c r="B203" s="19">
        <f t="shared" ca="1" si="10"/>
        <v>45872</v>
      </c>
      <c r="C203" s="19" t="str">
        <f>_xlfn.XLOOKUP(SalesTable[[#This Row],[Customer Name]],customerTable[Customer Name],customerTable[Customer ID],0,0)</f>
        <v>C0202</v>
      </c>
      <c r="D203" s="18" t="s">
        <v>1210</v>
      </c>
      <c r="E203" s="18" t="s">
        <v>1999</v>
      </c>
      <c r="F203" s="18" t="s">
        <v>2140</v>
      </c>
      <c r="G203" s="18" t="s">
        <v>2009</v>
      </c>
      <c r="H203" s="18" t="str">
        <f>_xlfn.XLOOKUP(SalesTable[[#This Row],[Product]],ProductTable[Product],ProductTable[Product ID],0,0)</f>
        <v>P008</v>
      </c>
      <c r="I203" s="18" t="s">
        <v>2014</v>
      </c>
      <c r="J203" s="18" t="str" cm="1">
        <f t="array" aca="1" ref="J203" ca="1">INDEX({"Credit Card","Cash","UPI"},RANDBETWEEN(1,3))</f>
        <v>Cash</v>
      </c>
      <c r="K203" s="18">
        <f t="shared" ca="1" si="11"/>
        <v>43</v>
      </c>
      <c r="L203" s="18">
        <v>452.18</v>
      </c>
      <c r="M203" s="18">
        <f ca="1">SalesTable[[#This Row],[Quantity]]*SalesTable[[#This Row],[Unit Price]]</f>
        <v>19443.740000000002</v>
      </c>
      <c r="N203" s="18" t="str">
        <f t="shared" ca="1" si="9"/>
        <v>19%</v>
      </c>
      <c r="O203" s="18">
        <f ca="1">SalesTable[[#This Row],[Total Sale]]*SalesTable[[#This Row],[Profit Margin]]</f>
        <v>3694.3106000000002</v>
      </c>
    </row>
    <row r="204" spans="1:15" x14ac:dyDescent="0.3">
      <c r="A204" s="18" t="s">
        <v>211</v>
      </c>
      <c r="B204" s="19">
        <f t="shared" ca="1" si="10"/>
        <v>44610</v>
      </c>
      <c r="C204" s="19" t="str">
        <f>_xlfn.XLOOKUP(SalesTable[[#This Row],[Customer Name]],customerTable[Customer Name],customerTable[Customer ID],0,0)</f>
        <v>C0203</v>
      </c>
      <c r="D204" s="18" t="s">
        <v>1211</v>
      </c>
      <c r="E204" s="18" t="s">
        <v>1998</v>
      </c>
      <c r="F204" s="18" t="s">
        <v>2093</v>
      </c>
      <c r="G204" s="18" t="s">
        <v>2010</v>
      </c>
      <c r="H204" s="18" t="str">
        <f>_xlfn.XLOOKUP(SalesTable[[#This Row],[Product]],ProductTable[Product],ProductTable[Product ID],0,0)</f>
        <v>P009</v>
      </c>
      <c r="I204" s="18" t="s">
        <v>2016</v>
      </c>
      <c r="J204" s="18" t="str" cm="1">
        <f t="array" aca="1" ref="J204" ca="1">INDEX({"Credit Card","Cash","UPI"},RANDBETWEEN(1,3))</f>
        <v>Credit Card</v>
      </c>
      <c r="K204" s="18">
        <f t="shared" ca="1" si="11"/>
        <v>81</v>
      </c>
      <c r="L204" s="18">
        <v>291.89</v>
      </c>
      <c r="M204" s="18">
        <f ca="1">SalesTable[[#This Row],[Quantity]]*SalesTable[[#This Row],[Unit Price]]</f>
        <v>23643.09</v>
      </c>
      <c r="N204" s="18" t="str">
        <f t="shared" ca="1" si="9"/>
        <v>22%</v>
      </c>
      <c r="O204" s="18">
        <f ca="1">SalesTable[[#This Row],[Total Sale]]*SalesTable[[#This Row],[Profit Margin]]</f>
        <v>5201.4798000000001</v>
      </c>
    </row>
    <row r="205" spans="1:15" x14ac:dyDescent="0.3">
      <c r="A205" s="18" t="s">
        <v>212</v>
      </c>
      <c r="B205" s="19">
        <f t="shared" ca="1" si="10"/>
        <v>45799</v>
      </c>
      <c r="C205" s="19" t="str">
        <f>_xlfn.XLOOKUP(SalesTable[[#This Row],[Customer Name]],customerTable[Customer Name],customerTable[Customer ID],0,0)</f>
        <v>C0204</v>
      </c>
      <c r="D205" s="18" t="s">
        <v>1212</v>
      </c>
      <c r="E205" s="18" t="s">
        <v>1998</v>
      </c>
      <c r="F205" s="18" t="s">
        <v>2060</v>
      </c>
      <c r="G205" s="18" t="s">
        <v>2011</v>
      </c>
      <c r="H205" s="18" t="str">
        <f>_xlfn.XLOOKUP(SalesTable[[#This Row],[Product]],ProductTable[Product],ProductTable[Product ID],0,0)</f>
        <v>P010</v>
      </c>
      <c r="I205" s="18" t="s">
        <v>2015</v>
      </c>
      <c r="J205" s="18" t="str" cm="1">
        <f t="array" aca="1" ref="J205" ca="1">INDEX({"Credit Card","Cash","UPI"},RANDBETWEEN(1,3))</f>
        <v>Cash</v>
      </c>
      <c r="K205" s="18">
        <f t="shared" ca="1" si="11"/>
        <v>89</v>
      </c>
      <c r="L205" s="18">
        <v>375</v>
      </c>
      <c r="M205" s="18">
        <f ca="1">SalesTable[[#This Row],[Quantity]]*SalesTable[[#This Row],[Unit Price]]</f>
        <v>33375</v>
      </c>
      <c r="N205" s="18" t="str">
        <f t="shared" ca="1" si="9"/>
        <v>18%</v>
      </c>
      <c r="O205" s="18">
        <f ca="1">SalesTable[[#This Row],[Total Sale]]*SalesTable[[#This Row],[Profit Margin]]</f>
        <v>6007.5</v>
      </c>
    </row>
    <row r="206" spans="1:15" x14ac:dyDescent="0.3">
      <c r="A206" s="18" t="s">
        <v>213</v>
      </c>
      <c r="B206" s="19">
        <f t="shared" ca="1" si="10"/>
        <v>45711</v>
      </c>
      <c r="C206" s="19" t="str">
        <f>_xlfn.XLOOKUP(SalesTable[[#This Row],[Customer Name]],customerTable[Customer Name],customerTable[Customer ID],0,0)</f>
        <v>C0205</v>
      </c>
      <c r="D206" s="18" t="s">
        <v>1213</v>
      </c>
      <c r="E206" s="18" t="s">
        <v>2001</v>
      </c>
      <c r="F206" s="18" t="s">
        <v>2073</v>
      </c>
      <c r="G206" s="18" t="s">
        <v>2003</v>
      </c>
      <c r="H206" s="18" t="str">
        <f>_xlfn.XLOOKUP(SalesTable[[#This Row],[Product]],ProductTable[Product],ProductTable[Product ID],0,0)</f>
        <v>P002</v>
      </c>
      <c r="I206" s="18" t="s">
        <v>2015</v>
      </c>
      <c r="J206" s="18" t="str" cm="1">
        <f t="array" aca="1" ref="J206" ca="1">INDEX({"Credit Card","Cash","UPI"},RANDBETWEEN(1,3))</f>
        <v>UPI</v>
      </c>
      <c r="K206" s="18">
        <f t="shared" ca="1" si="11"/>
        <v>67</v>
      </c>
      <c r="L206" s="18">
        <v>438.85</v>
      </c>
      <c r="M206" s="18">
        <f ca="1">SalesTable[[#This Row],[Quantity]]*SalesTable[[#This Row],[Unit Price]]</f>
        <v>29402.95</v>
      </c>
      <c r="N206" s="18" t="str">
        <f t="shared" ca="1" si="9"/>
        <v>16%</v>
      </c>
      <c r="O206" s="18">
        <f ca="1">SalesTable[[#This Row],[Total Sale]]*SalesTable[[#This Row],[Profit Margin]]</f>
        <v>4704.4720000000007</v>
      </c>
    </row>
    <row r="207" spans="1:15" x14ac:dyDescent="0.3">
      <c r="A207" s="18" t="s">
        <v>214</v>
      </c>
      <c r="B207" s="19">
        <f t="shared" ca="1" si="10"/>
        <v>44839</v>
      </c>
      <c r="C207" s="19" t="str">
        <f>_xlfn.XLOOKUP(SalesTable[[#This Row],[Customer Name]],customerTable[Customer Name],customerTable[Customer ID],0,0)</f>
        <v>C0206</v>
      </c>
      <c r="D207" s="18" t="s">
        <v>1214</v>
      </c>
      <c r="E207" s="18" t="s">
        <v>2000</v>
      </c>
      <c r="F207" s="18" t="s">
        <v>2160</v>
      </c>
      <c r="G207" s="18" t="s">
        <v>2012</v>
      </c>
      <c r="H207" s="18" t="str">
        <f>_xlfn.XLOOKUP(SalesTable[[#This Row],[Product]],ProductTable[Product],ProductTable[Product ID],0,0)</f>
        <v>P011</v>
      </c>
      <c r="I207" s="18" t="s">
        <v>2014</v>
      </c>
      <c r="J207" s="18" t="str" cm="1">
        <f t="array" aca="1" ref="J207" ca="1">INDEX({"Credit Card","Cash","UPI"},RANDBETWEEN(1,3))</f>
        <v>Credit Card</v>
      </c>
      <c r="K207" s="18">
        <f t="shared" ca="1" si="11"/>
        <v>50</v>
      </c>
      <c r="L207" s="18">
        <v>132.19999999999999</v>
      </c>
      <c r="M207" s="18">
        <f ca="1">SalesTable[[#This Row],[Quantity]]*SalesTable[[#This Row],[Unit Price]]</f>
        <v>6609.9999999999991</v>
      </c>
      <c r="N207" s="18" t="str">
        <f t="shared" ca="1" si="9"/>
        <v>23%</v>
      </c>
      <c r="O207" s="18">
        <f ca="1">SalesTable[[#This Row],[Total Sale]]*SalesTable[[#This Row],[Profit Margin]]</f>
        <v>1520.3</v>
      </c>
    </row>
    <row r="208" spans="1:15" x14ac:dyDescent="0.3">
      <c r="A208" s="18" t="s">
        <v>215</v>
      </c>
      <c r="B208" s="19">
        <f t="shared" ca="1" si="10"/>
        <v>45391</v>
      </c>
      <c r="C208" s="19" t="str">
        <f>_xlfn.XLOOKUP(SalesTable[[#This Row],[Customer Name]],customerTable[Customer Name],customerTable[Customer ID],0,0)</f>
        <v>C0207</v>
      </c>
      <c r="D208" s="18" t="s">
        <v>1215</v>
      </c>
      <c r="E208" s="18" t="s">
        <v>1999</v>
      </c>
      <c r="F208" s="18" t="s">
        <v>2151</v>
      </c>
      <c r="G208" s="18" t="s">
        <v>2008</v>
      </c>
      <c r="H208" s="18" t="str">
        <f>_xlfn.XLOOKUP(SalesTable[[#This Row],[Product]],ProductTable[Product],ProductTable[Product ID],0,0)</f>
        <v>P007</v>
      </c>
      <c r="I208" s="18" t="s">
        <v>2016</v>
      </c>
      <c r="J208" s="18" t="str" cm="1">
        <f t="array" aca="1" ref="J208" ca="1">INDEX({"Credit Card","Cash","UPI"},RANDBETWEEN(1,3))</f>
        <v>Credit Card</v>
      </c>
      <c r="K208" s="18">
        <f t="shared" ca="1" si="11"/>
        <v>93</v>
      </c>
      <c r="L208" s="18">
        <v>236.82</v>
      </c>
      <c r="M208" s="18">
        <f ca="1">SalesTable[[#This Row],[Quantity]]*SalesTable[[#This Row],[Unit Price]]</f>
        <v>22024.26</v>
      </c>
      <c r="N208" s="18" t="str">
        <f t="shared" ca="1" si="9"/>
        <v>21%</v>
      </c>
      <c r="O208" s="18">
        <f ca="1">SalesTable[[#This Row],[Total Sale]]*SalesTable[[#This Row],[Profit Margin]]</f>
        <v>4625.0945999999994</v>
      </c>
    </row>
    <row r="209" spans="1:15" x14ac:dyDescent="0.3">
      <c r="A209" s="18" t="s">
        <v>216</v>
      </c>
      <c r="B209" s="19">
        <f t="shared" ca="1" si="10"/>
        <v>45248</v>
      </c>
      <c r="C209" s="19" t="str">
        <f>_xlfn.XLOOKUP(SalesTable[[#This Row],[Customer Name]],customerTable[Customer Name],customerTable[Customer ID],0,0)</f>
        <v>C0208</v>
      </c>
      <c r="D209" s="18" t="s">
        <v>1216</v>
      </c>
      <c r="E209" s="18" t="s">
        <v>2001</v>
      </c>
      <c r="F209" s="18" t="s">
        <v>2036</v>
      </c>
      <c r="G209" s="18" t="s">
        <v>2003</v>
      </c>
      <c r="H209" s="18" t="str">
        <f>_xlfn.XLOOKUP(SalesTable[[#This Row],[Product]],ProductTable[Product],ProductTable[Product ID],0,0)</f>
        <v>P002</v>
      </c>
      <c r="I209" s="18" t="s">
        <v>2015</v>
      </c>
      <c r="J209" s="18" t="str" cm="1">
        <f t="array" aca="1" ref="J209" ca="1">INDEX({"Credit Card","Cash","UPI"},RANDBETWEEN(1,3))</f>
        <v>Cash</v>
      </c>
      <c r="K209" s="18">
        <f t="shared" ca="1" si="11"/>
        <v>57</v>
      </c>
      <c r="L209" s="18">
        <v>483.8</v>
      </c>
      <c r="M209" s="18">
        <f ca="1">SalesTable[[#This Row],[Quantity]]*SalesTable[[#This Row],[Unit Price]]</f>
        <v>27576.600000000002</v>
      </c>
      <c r="N209" s="18" t="str">
        <f t="shared" ca="1" si="9"/>
        <v>17%</v>
      </c>
      <c r="O209" s="18">
        <f ca="1">SalesTable[[#This Row],[Total Sale]]*SalesTable[[#This Row],[Profit Margin]]</f>
        <v>4688.0220000000008</v>
      </c>
    </row>
    <row r="210" spans="1:15" x14ac:dyDescent="0.3">
      <c r="A210" s="18" t="s">
        <v>217</v>
      </c>
      <c r="B210" s="19">
        <f t="shared" ca="1" si="10"/>
        <v>45918</v>
      </c>
      <c r="C210" s="19" t="str">
        <f>_xlfn.XLOOKUP(SalesTable[[#This Row],[Customer Name]],customerTable[Customer Name],customerTable[Customer ID],0,0)</f>
        <v>C0209</v>
      </c>
      <c r="D210" s="18" t="s">
        <v>1217</v>
      </c>
      <c r="E210" s="18" t="s">
        <v>1999</v>
      </c>
      <c r="F210" s="18" t="s">
        <v>2063</v>
      </c>
      <c r="G210" s="18" t="s">
        <v>2006</v>
      </c>
      <c r="H210" s="18" t="str">
        <f>_xlfn.XLOOKUP(SalesTable[[#This Row],[Product]],ProductTable[Product],ProductTable[Product ID],0,0)</f>
        <v>P005</v>
      </c>
      <c r="I210" s="18" t="s">
        <v>2015</v>
      </c>
      <c r="J210" s="18" t="str" cm="1">
        <f t="array" aca="1" ref="J210" ca="1">INDEX({"Credit Card","Cash","UPI"},RANDBETWEEN(1,3))</f>
        <v>Credit Card</v>
      </c>
      <c r="K210" s="18">
        <f t="shared" ca="1" si="11"/>
        <v>64</v>
      </c>
      <c r="L210" s="18">
        <v>135.91</v>
      </c>
      <c r="M210" s="18">
        <f ca="1">SalesTable[[#This Row],[Quantity]]*SalesTable[[#This Row],[Unit Price]]</f>
        <v>8698.24</v>
      </c>
      <c r="N210" s="18" t="str">
        <f t="shared" ca="1" si="9"/>
        <v>15%</v>
      </c>
      <c r="O210" s="18">
        <f ca="1">SalesTable[[#This Row],[Total Sale]]*SalesTable[[#This Row],[Profit Margin]]</f>
        <v>1304.7359999999999</v>
      </c>
    </row>
    <row r="211" spans="1:15" x14ac:dyDescent="0.3">
      <c r="A211" s="18" t="s">
        <v>218</v>
      </c>
      <c r="B211" s="19">
        <f t="shared" ca="1" si="10"/>
        <v>45097</v>
      </c>
      <c r="C211" s="19" t="str">
        <f>_xlfn.XLOOKUP(SalesTable[[#This Row],[Customer Name]],customerTable[Customer Name],customerTable[Customer ID],0,0)</f>
        <v>C0210</v>
      </c>
      <c r="D211" s="18" t="s">
        <v>1218</v>
      </c>
      <c r="E211" s="18" t="s">
        <v>2001</v>
      </c>
      <c r="F211" s="18" t="s">
        <v>2161</v>
      </c>
      <c r="G211" s="18" t="s">
        <v>2008</v>
      </c>
      <c r="H211" s="18" t="str">
        <f>_xlfn.XLOOKUP(SalesTable[[#This Row],[Product]],ProductTable[Product],ProductTable[Product ID],0,0)</f>
        <v>P007</v>
      </c>
      <c r="I211" s="18" t="s">
        <v>2016</v>
      </c>
      <c r="J211" s="18" t="str" cm="1">
        <f t="array" aca="1" ref="J211" ca="1">INDEX({"Credit Card","Cash","UPI"},RANDBETWEEN(1,3))</f>
        <v>Credit Card</v>
      </c>
      <c r="K211" s="18">
        <f t="shared" ca="1" si="11"/>
        <v>77</v>
      </c>
      <c r="L211" s="18">
        <v>294.36</v>
      </c>
      <c r="M211" s="18">
        <f ca="1">SalesTable[[#This Row],[Quantity]]*SalesTable[[#This Row],[Unit Price]]</f>
        <v>22665.72</v>
      </c>
      <c r="N211" s="18" t="str">
        <f t="shared" ca="1" si="9"/>
        <v>17%</v>
      </c>
      <c r="O211" s="18">
        <f ca="1">SalesTable[[#This Row],[Total Sale]]*SalesTable[[#This Row],[Profit Margin]]</f>
        <v>3853.1724000000004</v>
      </c>
    </row>
    <row r="212" spans="1:15" x14ac:dyDescent="0.3">
      <c r="A212" s="18" t="s">
        <v>219</v>
      </c>
      <c r="B212" s="19">
        <f t="shared" ca="1" si="10"/>
        <v>45538</v>
      </c>
      <c r="C212" s="19" t="str">
        <f>_xlfn.XLOOKUP(SalesTable[[#This Row],[Customer Name]],customerTable[Customer Name],customerTable[Customer ID],0,0)</f>
        <v>C0211</v>
      </c>
      <c r="D212" s="18" t="s">
        <v>1219</v>
      </c>
      <c r="E212" s="18" t="s">
        <v>2001</v>
      </c>
      <c r="F212" s="18" t="s">
        <v>2162</v>
      </c>
      <c r="G212" s="18" t="s">
        <v>2003</v>
      </c>
      <c r="H212" s="18" t="str">
        <f>_xlfn.XLOOKUP(SalesTable[[#This Row],[Product]],ProductTable[Product],ProductTable[Product ID],0,0)</f>
        <v>P002</v>
      </c>
      <c r="I212" s="18" t="s">
        <v>2015</v>
      </c>
      <c r="J212" s="18" t="str" cm="1">
        <f t="array" aca="1" ref="J212" ca="1">INDEX({"Credit Card","Cash","UPI"},RANDBETWEEN(1,3))</f>
        <v>Credit Card</v>
      </c>
      <c r="K212" s="18">
        <f t="shared" ca="1" si="11"/>
        <v>87</v>
      </c>
      <c r="L212" s="18">
        <v>17.39</v>
      </c>
      <c r="M212" s="18">
        <f ca="1">SalesTable[[#This Row],[Quantity]]*SalesTable[[#This Row],[Unit Price]]</f>
        <v>1512.93</v>
      </c>
      <c r="N212" s="18" t="str">
        <f t="shared" ca="1" si="9"/>
        <v>25%</v>
      </c>
      <c r="O212" s="18">
        <f ca="1">SalesTable[[#This Row],[Total Sale]]*SalesTable[[#This Row],[Profit Margin]]</f>
        <v>378.23250000000002</v>
      </c>
    </row>
    <row r="213" spans="1:15" x14ac:dyDescent="0.3">
      <c r="A213" s="18" t="s">
        <v>220</v>
      </c>
      <c r="B213" s="19">
        <f t="shared" ca="1" si="10"/>
        <v>45246</v>
      </c>
      <c r="C213" s="19" t="str">
        <f>_xlfn.XLOOKUP(SalesTable[[#This Row],[Customer Name]],customerTable[Customer Name],customerTable[Customer ID],0,0)</f>
        <v>C0212</v>
      </c>
      <c r="D213" s="18" t="s">
        <v>1220</v>
      </c>
      <c r="E213" s="18" t="s">
        <v>2000</v>
      </c>
      <c r="F213" s="18" t="s">
        <v>2105</v>
      </c>
      <c r="G213" s="18" t="s">
        <v>2009</v>
      </c>
      <c r="H213" s="18" t="str">
        <f>_xlfn.XLOOKUP(SalesTable[[#This Row],[Product]],ProductTable[Product],ProductTable[Product ID],0,0)</f>
        <v>P008</v>
      </c>
      <c r="I213" s="18" t="s">
        <v>2014</v>
      </c>
      <c r="J213" s="18" t="str" cm="1">
        <f t="array" aca="1" ref="J213" ca="1">INDEX({"Credit Card","Cash","UPI"},RANDBETWEEN(1,3))</f>
        <v>Cash</v>
      </c>
      <c r="K213" s="18">
        <f t="shared" ca="1" si="11"/>
        <v>57</v>
      </c>
      <c r="L213" s="18">
        <v>319.52</v>
      </c>
      <c r="M213" s="18">
        <f ca="1">SalesTable[[#This Row],[Quantity]]*SalesTable[[#This Row],[Unit Price]]</f>
        <v>18212.64</v>
      </c>
      <c r="N213" s="18" t="str">
        <f t="shared" ca="1" si="9"/>
        <v>22%</v>
      </c>
      <c r="O213" s="18">
        <f ca="1">SalesTable[[#This Row],[Total Sale]]*SalesTable[[#This Row],[Profit Margin]]</f>
        <v>4006.7808</v>
      </c>
    </row>
    <row r="214" spans="1:15" x14ac:dyDescent="0.3">
      <c r="A214" s="18" t="s">
        <v>221</v>
      </c>
      <c r="B214" s="19">
        <f t="shared" ca="1" si="10"/>
        <v>45968</v>
      </c>
      <c r="C214" s="19" t="str">
        <f>_xlfn.XLOOKUP(SalesTable[[#This Row],[Customer Name]],customerTable[Customer Name],customerTable[Customer ID],0,0)</f>
        <v>C0069</v>
      </c>
      <c r="D214" s="18" t="s">
        <v>1077</v>
      </c>
      <c r="E214" s="18" t="s">
        <v>1999</v>
      </c>
      <c r="F214" s="18" t="s">
        <v>2163</v>
      </c>
      <c r="G214" s="18" t="s">
        <v>2012</v>
      </c>
      <c r="H214" s="18" t="str">
        <f>_xlfn.XLOOKUP(SalesTable[[#This Row],[Product]],ProductTable[Product],ProductTable[Product ID],0,0)</f>
        <v>P011</v>
      </c>
      <c r="I214" s="18" t="s">
        <v>2014</v>
      </c>
      <c r="J214" s="18" t="str" cm="1">
        <f t="array" aca="1" ref="J214" ca="1">INDEX({"Credit Card","Cash","UPI"},RANDBETWEEN(1,3))</f>
        <v>UPI</v>
      </c>
      <c r="K214" s="18">
        <f t="shared" ca="1" si="11"/>
        <v>39</v>
      </c>
      <c r="L214" s="18">
        <v>62.75</v>
      </c>
      <c r="M214" s="18">
        <f ca="1">SalesTable[[#This Row],[Quantity]]*SalesTable[[#This Row],[Unit Price]]</f>
        <v>2447.25</v>
      </c>
      <c r="N214" s="18" t="str">
        <f t="shared" ca="1" si="9"/>
        <v>16%</v>
      </c>
      <c r="O214" s="18">
        <f ca="1">SalesTable[[#This Row],[Total Sale]]*SalesTable[[#This Row],[Profit Margin]]</f>
        <v>391.56</v>
      </c>
    </row>
    <row r="215" spans="1:15" x14ac:dyDescent="0.3">
      <c r="A215" s="18" t="s">
        <v>222</v>
      </c>
      <c r="B215" s="19">
        <f t="shared" ca="1" si="10"/>
        <v>45660</v>
      </c>
      <c r="C215" s="19" t="str">
        <f>_xlfn.XLOOKUP(SalesTable[[#This Row],[Customer Name]],customerTable[Customer Name],customerTable[Customer ID],0,0)</f>
        <v>C0214</v>
      </c>
      <c r="D215" s="18" t="s">
        <v>1221</v>
      </c>
      <c r="E215" s="18" t="s">
        <v>1998</v>
      </c>
      <c r="F215" s="18" t="s">
        <v>2164</v>
      </c>
      <c r="G215" s="18" t="s">
        <v>2011</v>
      </c>
      <c r="H215" s="18" t="str">
        <f>_xlfn.XLOOKUP(SalesTable[[#This Row],[Product]],ProductTable[Product],ProductTable[Product ID],0,0)</f>
        <v>P010</v>
      </c>
      <c r="I215" s="18" t="s">
        <v>2015</v>
      </c>
      <c r="J215" s="18" t="str" cm="1">
        <f t="array" aca="1" ref="J215" ca="1">INDEX({"Credit Card","Cash","UPI"},RANDBETWEEN(1,3))</f>
        <v>UPI</v>
      </c>
      <c r="K215" s="18">
        <f t="shared" ca="1" si="11"/>
        <v>97</v>
      </c>
      <c r="L215" s="18">
        <v>62.48</v>
      </c>
      <c r="M215" s="18">
        <f ca="1">SalesTable[[#This Row],[Quantity]]*SalesTable[[#This Row],[Unit Price]]</f>
        <v>6060.5599999999995</v>
      </c>
      <c r="N215" s="18" t="str">
        <f t="shared" ca="1" si="9"/>
        <v>15%</v>
      </c>
      <c r="O215" s="18">
        <f ca="1">SalesTable[[#This Row],[Total Sale]]*SalesTable[[#This Row],[Profit Margin]]</f>
        <v>909.08399999999995</v>
      </c>
    </row>
    <row r="216" spans="1:15" x14ac:dyDescent="0.3">
      <c r="A216" s="18" t="s">
        <v>223</v>
      </c>
      <c r="B216" s="19">
        <f t="shared" ca="1" si="10"/>
        <v>45973</v>
      </c>
      <c r="C216" s="19" t="str">
        <f>_xlfn.XLOOKUP(SalesTable[[#This Row],[Customer Name]],customerTable[Customer Name],customerTable[Customer ID],0,0)</f>
        <v>C0215</v>
      </c>
      <c r="D216" s="18" t="s">
        <v>1222</v>
      </c>
      <c r="E216" s="18" t="s">
        <v>2000</v>
      </c>
      <c r="F216" s="18" t="s">
        <v>2165</v>
      </c>
      <c r="G216" s="18" t="s">
        <v>2009</v>
      </c>
      <c r="H216" s="18" t="str">
        <f>_xlfn.XLOOKUP(SalesTable[[#This Row],[Product]],ProductTable[Product],ProductTable[Product ID],0,0)</f>
        <v>P008</v>
      </c>
      <c r="I216" s="18" t="s">
        <v>2014</v>
      </c>
      <c r="J216" s="18" t="str" cm="1">
        <f t="array" aca="1" ref="J216" ca="1">INDEX({"Credit Card","Cash","UPI"},RANDBETWEEN(1,3))</f>
        <v>Cash</v>
      </c>
      <c r="K216" s="18">
        <f t="shared" ca="1" si="11"/>
        <v>83</v>
      </c>
      <c r="L216" s="18">
        <v>229.55</v>
      </c>
      <c r="M216" s="18">
        <f ca="1">SalesTable[[#This Row],[Quantity]]*SalesTable[[#This Row],[Unit Price]]</f>
        <v>19052.650000000001</v>
      </c>
      <c r="N216" s="18" t="str">
        <f t="shared" ca="1" si="9"/>
        <v>23%</v>
      </c>
      <c r="O216" s="18">
        <f ca="1">SalesTable[[#This Row],[Total Sale]]*SalesTable[[#This Row],[Profit Margin]]</f>
        <v>4382.1095000000005</v>
      </c>
    </row>
    <row r="217" spans="1:15" x14ac:dyDescent="0.3">
      <c r="A217" s="18" t="s">
        <v>224</v>
      </c>
      <c r="B217" s="19">
        <f t="shared" ca="1" si="10"/>
        <v>44858</v>
      </c>
      <c r="C217" s="19" t="str">
        <f>_xlfn.XLOOKUP(SalesTable[[#This Row],[Customer Name]],customerTable[Customer Name],customerTable[Customer ID],0,0)</f>
        <v>C0216</v>
      </c>
      <c r="D217" s="18" t="s">
        <v>1223</v>
      </c>
      <c r="E217" s="18" t="s">
        <v>2000</v>
      </c>
      <c r="F217" s="18" t="s">
        <v>2166</v>
      </c>
      <c r="G217" s="18" t="s">
        <v>2009</v>
      </c>
      <c r="H217" s="18" t="str">
        <f>_xlfn.XLOOKUP(SalesTable[[#This Row],[Product]],ProductTable[Product],ProductTable[Product ID],0,0)</f>
        <v>P008</v>
      </c>
      <c r="I217" s="18" t="s">
        <v>2014</v>
      </c>
      <c r="J217" s="18" t="str" cm="1">
        <f t="array" aca="1" ref="J217" ca="1">INDEX({"Credit Card","Cash","UPI"},RANDBETWEEN(1,3))</f>
        <v>Credit Card</v>
      </c>
      <c r="K217" s="18">
        <f t="shared" ca="1" si="11"/>
        <v>64</v>
      </c>
      <c r="L217" s="18">
        <v>329.19</v>
      </c>
      <c r="M217" s="18">
        <f ca="1">SalesTable[[#This Row],[Quantity]]*SalesTable[[#This Row],[Unit Price]]</f>
        <v>21068.16</v>
      </c>
      <c r="N217" s="18" t="str">
        <f t="shared" ca="1" si="9"/>
        <v>19%</v>
      </c>
      <c r="O217" s="18">
        <f ca="1">SalesTable[[#This Row],[Total Sale]]*SalesTable[[#This Row],[Profit Margin]]</f>
        <v>4002.9504000000002</v>
      </c>
    </row>
    <row r="218" spans="1:15" x14ac:dyDescent="0.3">
      <c r="A218" s="18" t="s">
        <v>225</v>
      </c>
      <c r="B218" s="19">
        <f t="shared" ca="1" si="10"/>
        <v>44898</v>
      </c>
      <c r="C218" s="19" t="str">
        <f>_xlfn.XLOOKUP(SalesTable[[#This Row],[Customer Name]],customerTable[Customer Name],customerTable[Customer ID],0,0)</f>
        <v>C0217</v>
      </c>
      <c r="D218" s="18" t="s">
        <v>1224</v>
      </c>
      <c r="E218" s="18" t="s">
        <v>2001</v>
      </c>
      <c r="F218" s="18" t="s">
        <v>2167</v>
      </c>
      <c r="G218" s="18" t="s">
        <v>2004</v>
      </c>
      <c r="H218" s="18" t="str">
        <f>_xlfn.XLOOKUP(SalesTable[[#This Row],[Product]],ProductTable[Product],ProductTable[Product ID],0,0)</f>
        <v>P003</v>
      </c>
      <c r="I218" s="18" t="s">
        <v>2014</v>
      </c>
      <c r="J218" s="18" t="str" cm="1">
        <f t="array" aca="1" ref="J218" ca="1">INDEX({"Credit Card","Cash","UPI"},RANDBETWEEN(1,3))</f>
        <v>UPI</v>
      </c>
      <c r="K218" s="18">
        <f t="shared" ca="1" si="11"/>
        <v>53</v>
      </c>
      <c r="L218" s="18">
        <v>21.19</v>
      </c>
      <c r="M218" s="18">
        <f ca="1">SalesTable[[#This Row],[Quantity]]*SalesTable[[#This Row],[Unit Price]]</f>
        <v>1123.0700000000002</v>
      </c>
      <c r="N218" s="18" t="str">
        <f t="shared" ca="1" si="9"/>
        <v>16%</v>
      </c>
      <c r="O218" s="18">
        <f ca="1">SalesTable[[#This Row],[Total Sale]]*SalesTable[[#This Row],[Profit Margin]]</f>
        <v>179.69120000000004</v>
      </c>
    </row>
    <row r="219" spans="1:15" x14ac:dyDescent="0.3">
      <c r="A219" s="18" t="s">
        <v>226</v>
      </c>
      <c r="B219" s="19">
        <f t="shared" ca="1" si="10"/>
        <v>44672</v>
      </c>
      <c r="C219" s="19" t="str">
        <f>_xlfn.XLOOKUP(SalesTable[[#This Row],[Customer Name]],customerTable[Customer Name],customerTable[Customer ID],0,0)</f>
        <v>C0218</v>
      </c>
      <c r="D219" s="18" t="s">
        <v>1225</v>
      </c>
      <c r="E219" s="18" t="s">
        <v>2001</v>
      </c>
      <c r="F219" s="18" t="s">
        <v>2168</v>
      </c>
      <c r="G219" s="18" t="s">
        <v>2006</v>
      </c>
      <c r="H219" s="18" t="str">
        <f>_xlfn.XLOOKUP(SalesTable[[#This Row],[Product]],ProductTable[Product],ProductTable[Product ID],0,0)</f>
        <v>P005</v>
      </c>
      <c r="I219" s="18" t="s">
        <v>2015</v>
      </c>
      <c r="J219" s="18" t="str" cm="1">
        <f t="array" aca="1" ref="J219" ca="1">INDEX({"Credit Card","Cash","UPI"},RANDBETWEEN(1,3))</f>
        <v>Cash</v>
      </c>
      <c r="K219" s="18">
        <f t="shared" ca="1" si="11"/>
        <v>56</v>
      </c>
      <c r="L219" s="18">
        <v>475.52</v>
      </c>
      <c r="M219" s="18">
        <f ca="1">SalesTable[[#This Row],[Quantity]]*SalesTable[[#This Row],[Unit Price]]</f>
        <v>26629.119999999999</v>
      </c>
      <c r="N219" s="18" t="str">
        <f t="shared" ca="1" si="9"/>
        <v>24%</v>
      </c>
      <c r="O219" s="18">
        <f ca="1">SalesTable[[#This Row],[Total Sale]]*SalesTable[[#This Row],[Profit Margin]]</f>
        <v>6390.9887999999992</v>
      </c>
    </row>
    <row r="220" spans="1:15" x14ac:dyDescent="0.3">
      <c r="A220" s="18" t="s">
        <v>227</v>
      </c>
      <c r="B220" s="19">
        <f t="shared" ca="1" si="10"/>
        <v>44562</v>
      </c>
      <c r="C220" s="19" t="str">
        <f>_xlfn.XLOOKUP(SalesTable[[#This Row],[Customer Name]],customerTable[Customer Name],customerTable[Customer ID],0,0)</f>
        <v>C0219</v>
      </c>
      <c r="D220" s="18" t="s">
        <v>1226</v>
      </c>
      <c r="E220" s="18" t="s">
        <v>2001</v>
      </c>
      <c r="F220" s="18" t="s">
        <v>2169</v>
      </c>
      <c r="G220" s="18" t="s">
        <v>2011</v>
      </c>
      <c r="H220" s="18" t="str">
        <f>_xlfn.XLOOKUP(SalesTable[[#This Row],[Product]],ProductTable[Product],ProductTable[Product ID],0,0)</f>
        <v>P010</v>
      </c>
      <c r="I220" s="18" t="s">
        <v>2015</v>
      </c>
      <c r="J220" s="18" t="str" cm="1">
        <f t="array" aca="1" ref="J220" ca="1">INDEX({"Credit Card","Cash","UPI"},RANDBETWEEN(1,3))</f>
        <v>UPI</v>
      </c>
      <c r="K220" s="18">
        <f t="shared" ca="1" si="11"/>
        <v>82</v>
      </c>
      <c r="L220" s="18">
        <v>451.34</v>
      </c>
      <c r="M220" s="18">
        <f ca="1">SalesTable[[#This Row],[Quantity]]*SalesTable[[#This Row],[Unit Price]]</f>
        <v>37009.879999999997</v>
      </c>
      <c r="N220" s="18" t="str">
        <f t="shared" ca="1" si="9"/>
        <v>20%</v>
      </c>
      <c r="O220" s="18">
        <f ca="1">SalesTable[[#This Row],[Total Sale]]*SalesTable[[#This Row],[Profit Margin]]</f>
        <v>7401.9759999999997</v>
      </c>
    </row>
    <row r="221" spans="1:15" x14ac:dyDescent="0.3">
      <c r="A221" s="18" t="s">
        <v>228</v>
      </c>
      <c r="B221" s="19">
        <f t="shared" ca="1" si="10"/>
        <v>45524</v>
      </c>
      <c r="C221" s="19" t="str">
        <f>_xlfn.XLOOKUP(SalesTable[[#This Row],[Customer Name]],customerTable[Customer Name],customerTable[Customer ID],0,0)</f>
        <v>C0220</v>
      </c>
      <c r="D221" s="18" t="s">
        <v>1227</v>
      </c>
      <c r="E221" s="18" t="s">
        <v>1999</v>
      </c>
      <c r="F221" s="18" t="s">
        <v>2051</v>
      </c>
      <c r="G221" s="18" t="s">
        <v>2006</v>
      </c>
      <c r="H221" s="18" t="str">
        <f>_xlfn.XLOOKUP(SalesTable[[#This Row],[Product]],ProductTable[Product],ProductTable[Product ID],0,0)</f>
        <v>P005</v>
      </c>
      <c r="I221" s="18" t="s">
        <v>2015</v>
      </c>
      <c r="J221" s="18" t="str" cm="1">
        <f t="array" aca="1" ref="J221" ca="1">INDEX({"Credit Card","Cash","UPI"},RANDBETWEEN(1,3))</f>
        <v>Credit Card</v>
      </c>
      <c r="K221" s="18">
        <f t="shared" ca="1" si="11"/>
        <v>91</v>
      </c>
      <c r="L221" s="18">
        <v>98.96</v>
      </c>
      <c r="M221" s="18">
        <f ca="1">SalesTable[[#This Row],[Quantity]]*SalesTable[[#This Row],[Unit Price]]</f>
        <v>9005.3599999999988</v>
      </c>
      <c r="N221" s="18" t="str">
        <f t="shared" ca="1" si="9"/>
        <v>22%</v>
      </c>
      <c r="O221" s="18">
        <f ca="1">SalesTable[[#This Row],[Total Sale]]*SalesTable[[#This Row],[Profit Margin]]</f>
        <v>1981.1791999999998</v>
      </c>
    </row>
    <row r="222" spans="1:15" x14ac:dyDescent="0.3">
      <c r="A222" s="18" t="s">
        <v>229</v>
      </c>
      <c r="B222" s="19">
        <f t="shared" ca="1" si="10"/>
        <v>44953</v>
      </c>
      <c r="C222" s="19" t="str">
        <f>_xlfn.XLOOKUP(SalesTable[[#This Row],[Customer Name]],customerTable[Customer Name],customerTable[Customer ID],0,0)</f>
        <v>C0221</v>
      </c>
      <c r="D222" s="18" t="s">
        <v>1228</v>
      </c>
      <c r="E222" s="18" t="s">
        <v>1999</v>
      </c>
      <c r="F222" s="18" t="s">
        <v>2170</v>
      </c>
      <c r="G222" s="18" t="s">
        <v>2007</v>
      </c>
      <c r="H222" s="18" t="str">
        <f>_xlfn.XLOOKUP(SalesTable[[#This Row],[Product]],ProductTable[Product],ProductTable[Product ID],0,0)</f>
        <v>P006</v>
      </c>
      <c r="I222" s="18" t="s">
        <v>2016</v>
      </c>
      <c r="J222" s="18" t="str" cm="1">
        <f t="array" aca="1" ref="J222" ca="1">INDEX({"Credit Card","Cash","UPI"},RANDBETWEEN(1,3))</f>
        <v>UPI</v>
      </c>
      <c r="K222" s="18">
        <f t="shared" ca="1" si="11"/>
        <v>76</v>
      </c>
      <c r="L222" s="18">
        <v>322.64</v>
      </c>
      <c r="M222" s="18">
        <f ca="1">SalesTable[[#This Row],[Quantity]]*SalesTable[[#This Row],[Unit Price]]</f>
        <v>24520.639999999999</v>
      </c>
      <c r="N222" s="18" t="str">
        <f t="shared" ca="1" si="9"/>
        <v>19%</v>
      </c>
      <c r="O222" s="18">
        <f ca="1">SalesTable[[#This Row],[Total Sale]]*SalesTable[[#This Row],[Profit Margin]]</f>
        <v>4658.9215999999997</v>
      </c>
    </row>
    <row r="223" spans="1:15" x14ac:dyDescent="0.3">
      <c r="A223" s="18" t="s">
        <v>230</v>
      </c>
      <c r="B223" s="19">
        <f t="shared" ca="1" si="10"/>
        <v>45620</v>
      </c>
      <c r="C223" s="19" t="str">
        <f>_xlfn.XLOOKUP(SalesTable[[#This Row],[Customer Name]],customerTable[Customer Name],customerTable[Customer ID],0,0)</f>
        <v>C0222</v>
      </c>
      <c r="D223" s="18" t="s">
        <v>1229</v>
      </c>
      <c r="E223" s="18" t="s">
        <v>1998</v>
      </c>
      <c r="F223" s="18" t="s">
        <v>2066</v>
      </c>
      <c r="G223" s="18" t="s">
        <v>2011</v>
      </c>
      <c r="H223" s="18" t="str">
        <f>_xlfn.XLOOKUP(SalesTable[[#This Row],[Product]],ProductTable[Product],ProductTable[Product ID],0,0)</f>
        <v>P010</v>
      </c>
      <c r="I223" s="18" t="s">
        <v>2015</v>
      </c>
      <c r="J223" s="18" t="str" cm="1">
        <f t="array" aca="1" ref="J223" ca="1">INDEX({"Credit Card","Cash","UPI"},RANDBETWEEN(1,3))</f>
        <v>Cash</v>
      </c>
      <c r="K223" s="18">
        <f t="shared" ca="1" si="11"/>
        <v>82</v>
      </c>
      <c r="L223" s="18">
        <v>494.47</v>
      </c>
      <c r="M223" s="18">
        <f ca="1">SalesTable[[#This Row],[Quantity]]*SalesTable[[#This Row],[Unit Price]]</f>
        <v>40546.54</v>
      </c>
      <c r="N223" s="18" t="str">
        <f t="shared" ca="1" si="9"/>
        <v>17%</v>
      </c>
      <c r="O223" s="18">
        <f ca="1">SalesTable[[#This Row],[Total Sale]]*SalesTable[[#This Row],[Profit Margin]]</f>
        <v>6892.9118000000008</v>
      </c>
    </row>
    <row r="224" spans="1:15" x14ac:dyDescent="0.3">
      <c r="A224" s="18" t="s">
        <v>231</v>
      </c>
      <c r="B224" s="19">
        <f t="shared" ca="1" si="10"/>
        <v>45385</v>
      </c>
      <c r="C224" s="19" t="str">
        <f>_xlfn.XLOOKUP(SalesTable[[#This Row],[Customer Name]],customerTable[Customer Name],customerTable[Customer ID],0,0)</f>
        <v>C0223</v>
      </c>
      <c r="D224" s="18" t="s">
        <v>1230</v>
      </c>
      <c r="E224" s="18" t="s">
        <v>1998</v>
      </c>
      <c r="F224" s="18" t="s">
        <v>2048</v>
      </c>
      <c r="G224" s="18" t="s">
        <v>2003</v>
      </c>
      <c r="H224" s="18" t="str">
        <f>_xlfn.XLOOKUP(SalesTable[[#This Row],[Product]],ProductTable[Product],ProductTable[Product ID],0,0)</f>
        <v>P002</v>
      </c>
      <c r="I224" s="18" t="s">
        <v>2015</v>
      </c>
      <c r="J224" s="18" t="str" cm="1">
        <f t="array" aca="1" ref="J224" ca="1">INDEX({"Credit Card","Cash","UPI"},RANDBETWEEN(1,3))</f>
        <v>UPI</v>
      </c>
      <c r="K224" s="18">
        <f t="shared" ca="1" si="11"/>
        <v>43</v>
      </c>
      <c r="L224" s="18">
        <v>111.9</v>
      </c>
      <c r="M224" s="18">
        <f ca="1">SalesTable[[#This Row],[Quantity]]*SalesTable[[#This Row],[Unit Price]]</f>
        <v>4811.7</v>
      </c>
      <c r="N224" s="18" t="str">
        <f t="shared" ca="1" si="9"/>
        <v>24%</v>
      </c>
      <c r="O224" s="18">
        <f ca="1">SalesTable[[#This Row],[Total Sale]]*SalesTable[[#This Row],[Profit Margin]]</f>
        <v>1154.808</v>
      </c>
    </row>
    <row r="225" spans="1:15" x14ac:dyDescent="0.3">
      <c r="A225" s="18" t="s">
        <v>232</v>
      </c>
      <c r="B225" s="19">
        <f t="shared" ca="1" si="10"/>
        <v>45385</v>
      </c>
      <c r="C225" s="19" t="str">
        <f>_xlfn.XLOOKUP(SalesTable[[#This Row],[Customer Name]],customerTable[Customer Name],customerTable[Customer ID],0,0)</f>
        <v>C0224</v>
      </c>
      <c r="D225" s="18" t="s">
        <v>1231</v>
      </c>
      <c r="E225" s="18" t="s">
        <v>1998</v>
      </c>
      <c r="F225" s="18" t="s">
        <v>2127</v>
      </c>
      <c r="G225" s="18" t="s">
        <v>2013</v>
      </c>
      <c r="H225" s="18" t="str">
        <f>_xlfn.XLOOKUP(SalesTable[[#This Row],[Product]],ProductTable[Product],ProductTable[Product ID],0,0)</f>
        <v>P012</v>
      </c>
      <c r="I225" s="18" t="s">
        <v>2016</v>
      </c>
      <c r="J225" s="18" t="str" cm="1">
        <f t="array" aca="1" ref="J225" ca="1">INDEX({"Credit Card","Cash","UPI"},RANDBETWEEN(1,3))</f>
        <v>Cash</v>
      </c>
      <c r="K225" s="18">
        <f t="shared" ca="1" si="11"/>
        <v>77</v>
      </c>
      <c r="L225" s="18">
        <v>6.4</v>
      </c>
      <c r="M225" s="18">
        <f ca="1">SalesTable[[#This Row],[Quantity]]*SalesTable[[#This Row],[Unit Price]]</f>
        <v>492.8</v>
      </c>
      <c r="N225" s="18" t="str">
        <f t="shared" ca="1" si="9"/>
        <v>23%</v>
      </c>
      <c r="O225" s="18">
        <f ca="1">SalesTable[[#This Row],[Total Sale]]*SalesTable[[#This Row],[Profit Margin]]</f>
        <v>113.34400000000001</v>
      </c>
    </row>
    <row r="226" spans="1:15" x14ac:dyDescent="0.3">
      <c r="A226" s="18" t="s">
        <v>233</v>
      </c>
      <c r="B226" s="19">
        <f t="shared" ca="1" si="10"/>
        <v>45616</v>
      </c>
      <c r="C226" s="19" t="str">
        <f>_xlfn.XLOOKUP(SalesTable[[#This Row],[Customer Name]],customerTable[Customer Name],customerTable[Customer ID],0,0)</f>
        <v>C0225</v>
      </c>
      <c r="D226" s="18" t="s">
        <v>1232</v>
      </c>
      <c r="E226" s="18" t="s">
        <v>1999</v>
      </c>
      <c r="F226" s="18" t="s">
        <v>2088</v>
      </c>
      <c r="G226" s="18" t="s">
        <v>2011</v>
      </c>
      <c r="H226" s="18" t="str">
        <f>_xlfn.XLOOKUP(SalesTable[[#This Row],[Product]],ProductTable[Product],ProductTable[Product ID],0,0)</f>
        <v>P010</v>
      </c>
      <c r="I226" s="18" t="s">
        <v>2015</v>
      </c>
      <c r="J226" s="18" t="str" cm="1">
        <f t="array" aca="1" ref="J226" ca="1">INDEX({"Credit Card","Cash","UPI"},RANDBETWEEN(1,3))</f>
        <v>Credit Card</v>
      </c>
      <c r="K226" s="18">
        <f t="shared" ca="1" si="11"/>
        <v>72</v>
      </c>
      <c r="L226" s="18">
        <v>59.41</v>
      </c>
      <c r="M226" s="18">
        <f ca="1">SalesTable[[#This Row],[Quantity]]*SalesTable[[#This Row],[Unit Price]]</f>
        <v>4277.5199999999995</v>
      </c>
      <c r="N226" s="18" t="str">
        <f t="shared" ca="1" si="9"/>
        <v>15%</v>
      </c>
      <c r="O226" s="18">
        <f ca="1">SalesTable[[#This Row],[Total Sale]]*SalesTable[[#This Row],[Profit Margin]]</f>
        <v>641.62799999999993</v>
      </c>
    </row>
    <row r="227" spans="1:15" x14ac:dyDescent="0.3">
      <c r="A227" s="18" t="s">
        <v>234</v>
      </c>
      <c r="B227" s="19">
        <f t="shared" ca="1" si="10"/>
        <v>44946</v>
      </c>
      <c r="C227" s="19" t="str">
        <f>_xlfn.XLOOKUP(SalesTable[[#This Row],[Customer Name]],customerTable[Customer Name],customerTable[Customer ID],0,0)</f>
        <v>C0226</v>
      </c>
      <c r="D227" s="18" t="s">
        <v>1233</v>
      </c>
      <c r="E227" s="18" t="s">
        <v>1998</v>
      </c>
      <c r="F227" s="18" t="s">
        <v>2171</v>
      </c>
      <c r="G227" s="18" t="s">
        <v>2005</v>
      </c>
      <c r="H227" s="18" t="str">
        <f>_xlfn.XLOOKUP(SalesTable[[#This Row],[Product]],ProductTable[Product],ProductTable[Product ID],0,0)</f>
        <v>P004</v>
      </c>
      <c r="I227" s="18" t="s">
        <v>2015</v>
      </c>
      <c r="J227" s="18" t="str" cm="1">
        <f t="array" aca="1" ref="J227" ca="1">INDEX({"Credit Card","Cash","UPI"},RANDBETWEEN(1,3))</f>
        <v>Credit Card</v>
      </c>
      <c r="K227" s="18">
        <f t="shared" ca="1" si="11"/>
        <v>100</v>
      </c>
      <c r="L227" s="18">
        <v>396.04</v>
      </c>
      <c r="M227" s="18">
        <f ca="1">SalesTable[[#This Row],[Quantity]]*SalesTable[[#This Row],[Unit Price]]</f>
        <v>39604</v>
      </c>
      <c r="N227" s="18" t="str">
        <f t="shared" ca="1" si="9"/>
        <v>15%</v>
      </c>
      <c r="O227" s="18">
        <f ca="1">SalesTable[[#This Row],[Total Sale]]*SalesTable[[#This Row],[Profit Margin]]</f>
        <v>5940.5999999999995</v>
      </c>
    </row>
    <row r="228" spans="1:15" x14ac:dyDescent="0.3">
      <c r="A228" s="18" t="s">
        <v>235</v>
      </c>
      <c r="B228" s="19">
        <f t="shared" ca="1" si="10"/>
        <v>45019</v>
      </c>
      <c r="C228" s="19" t="str">
        <f>_xlfn.XLOOKUP(SalesTable[[#This Row],[Customer Name]],customerTable[Customer Name],customerTable[Customer ID],0,0)</f>
        <v>C0227</v>
      </c>
      <c r="D228" s="18" t="s">
        <v>1234</v>
      </c>
      <c r="E228" s="18" t="s">
        <v>1999</v>
      </c>
      <c r="F228" s="18" t="s">
        <v>2172</v>
      </c>
      <c r="G228" s="18" t="s">
        <v>2012</v>
      </c>
      <c r="H228" s="18" t="str">
        <f>_xlfn.XLOOKUP(SalesTable[[#This Row],[Product]],ProductTable[Product],ProductTable[Product ID],0,0)</f>
        <v>P011</v>
      </c>
      <c r="I228" s="18" t="s">
        <v>2014</v>
      </c>
      <c r="J228" s="18" t="str" cm="1">
        <f t="array" aca="1" ref="J228" ca="1">INDEX({"Credit Card","Cash","UPI"},RANDBETWEEN(1,3))</f>
        <v>Credit Card</v>
      </c>
      <c r="K228" s="18">
        <f t="shared" ca="1" si="11"/>
        <v>68</v>
      </c>
      <c r="L228" s="18">
        <v>91.25</v>
      </c>
      <c r="M228" s="18">
        <f ca="1">SalesTable[[#This Row],[Quantity]]*SalesTable[[#This Row],[Unit Price]]</f>
        <v>6205</v>
      </c>
      <c r="N228" s="18" t="str">
        <f t="shared" ca="1" si="9"/>
        <v>17%</v>
      </c>
      <c r="O228" s="18">
        <f ca="1">SalesTable[[#This Row],[Total Sale]]*SalesTable[[#This Row],[Profit Margin]]</f>
        <v>1054.8500000000001</v>
      </c>
    </row>
    <row r="229" spans="1:15" x14ac:dyDescent="0.3">
      <c r="A229" s="18" t="s">
        <v>236</v>
      </c>
      <c r="B229" s="19">
        <f t="shared" ca="1" si="10"/>
        <v>45276</v>
      </c>
      <c r="C229" s="19" t="str">
        <f>_xlfn.XLOOKUP(SalesTable[[#This Row],[Customer Name]],customerTable[Customer Name],customerTable[Customer ID],0,0)</f>
        <v>C0228</v>
      </c>
      <c r="D229" s="18" t="s">
        <v>1235</v>
      </c>
      <c r="E229" s="18" t="s">
        <v>1999</v>
      </c>
      <c r="F229" s="18" t="s">
        <v>2121</v>
      </c>
      <c r="G229" s="18" t="s">
        <v>2006</v>
      </c>
      <c r="H229" s="18" t="str">
        <f>_xlfn.XLOOKUP(SalesTable[[#This Row],[Product]],ProductTable[Product],ProductTable[Product ID],0,0)</f>
        <v>P005</v>
      </c>
      <c r="I229" s="18" t="s">
        <v>2015</v>
      </c>
      <c r="J229" s="18" t="str" cm="1">
        <f t="array" aca="1" ref="J229" ca="1">INDEX({"Credit Card","Cash","UPI"},RANDBETWEEN(1,3))</f>
        <v>UPI</v>
      </c>
      <c r="K229" s="18">
        <f t="shared" ca="1" si="11"/>
        <v>51</v>
      </c>
      <c r="L229" s="18">
        <v>61.26</v>
      </c>
      <c r="M229" s="18">
        <f ca="1">SalesTable[[#This Row],[Quantity]]*SalesTable[[#This Row],[Unit Price]]</f>
        <v>3124.2599999999998</v>
      </c>
      <c r="N229" s="18" t="str">
        <f t="shared" ca="1" si="9"/>
        <v>15%</v>
      </c>
      <c r="O229" s="18">
        <f ca="1">SalesTable[[#This Row],[Total Sale]]*SalesTable[[#This Row],[Profit Margin]]</f>
        <v>468.63899999999995</v>
      </c>
    </row>
    <row r="230" spans="1:15" x14ac:dyDescent="0.3">
      <c r="A230" s="18" t="s">
        <v>237</v>
      </c>
      <c r="B230" s="19">
        <f t="shared" ca="1" si="10"/>
        <v>45365</v>
      </c>
      <c r="C230" s="19" t="str">
        <f>_xlfn.XLOOKUP(SalesTable[[#This Row],[Customer Name]],customerTable[Customer Name],customerTable[Customer ID],0,0)</f>
        <v>C0229</v>
      </c>
      <c r="D230" s="18" t="s">
        <v>1236</v>
      </c>
      <c r="E230" s="18" t="s">
        <v>1999</v>
      </c>
      <c r="F230" s="18" t="s">
        <v>2164</v>
      </c>
      <c r="G230" s="18" t="s">
        <v>2010</v>
      </c>
      <c r="H230" s="18" t="str">
        <f>_xlfn.XLOOKUP(SalesTable[[#This Row],[Product]],ProductTable[Product],ProductTable[Product ID],0,0)</f>
        <v>P009</v>
      </c>
      <c r="I230" s="18" t="s">
        <v>2016</v>
      </c>
      <c r="J230" s="18" t="str" cm="1">
        <f t="array" aca="1" ref="J230" ca="1">INDEX({"Credit Card","Cash","UPI"},RANDBETWEEN(1,3))</f>
        <v>Cash</v>
      </c>
      <c r="K230" s="18">
        <f t="shared" ca="1" si="11"/>
        <v>96</v>
      </c>
      <c r="L230" s="18">
        <v>259.05</v>
      </c>
      <c r="M230" s="18">
        <f ca="1">SalesTable[[#This Row],[Quantity]]*SalesTable[[#This Row],[Unit Price]]</f>
        <v>24868.800000000003</v>
      </c>
      <c r="N230" s="18" t="str">
        <f t="shared" ca="1" si="9"/>
        <v>15%</v>
      </c>
      <c r="O230" s="18">
        <f ca="1">SalesTable[[#This Row],[Total Sale]]*SalesTable[[#This Row],[Profit Margin]]</f>
        <v>3730.32</v>
      </c>
    </row>
    <row r="231" spans="1:15" x14ac:dyDescent="0.3">
      <c r="A231" s="18" t="s">
        <v>238</v>
      </c>
      <c r="B231" s="19">
        <f t="shared" ca="1" si="10"/>
        <v>44817</v>
      </c>
      <c r="C231" s="19" t="str">
        <f>_xlfn.XLOOKUP(SalesTable[[#This Row],[Customer Name]],customerTable[Customer Name],customerTable[Customer ID],0,0)</f>
        <v>C0230</v>
      </c>
      <c r="D231" s="18" t="s">
        <v>1237</v>
      </c>
      <c r="E231" s="18" t="s">
        <v>2001</v>
      </c>
      <c r="F231" s="18" t="s">
        <v>2061</v>
      </c>
      <c r="G231" s="18" t="s">
        <v>2013</v>
      </c>
      <c r="H231" s="18" t="str">
        <f>_xlfn.XLOOKUP(SalesTable[[#This Row],[Product]],ProductTable[Product],ProductTable[Product ID],0,0)</f>
        <v>P012</v>
      </c>
      <c r="I231" s="18" t="s">
        <v>2016</v>
      </c>
      <c r="J231" s="18" t="str" cm="1">
        <f t="array" aca="1" ref="J231" ca="1">INDEX({"Credit Card","Cash","UPI"},RANDBETWEEN(1,3))</f>
        <v>UPI</v>
      </c>
      <c r="K231" s="18">
        <f t="shared" ca="1" si="11"/>
        <v>53</v>
      </c>
      <c r="L231" s="18">
        <v>26.47</v>
      </c>
      <c r="M231" s="18">
        <f ca="1">SalesTable[[#This Row],[Quantity]]*SalesTable[[#This Row],[Unit Price]]</f>
        <v>1402.9099999999999</v>
      </c>
      <c r="N231" s="18" t="str">
        <f t="shared" ca="1" si="9"/>
        <v>16%</v>
      </c>
      <c r="O231" s="18">
        <f ca="1">SalesTable[[#This Row],[Total Sale]]*SalesTable[[#This Row],[Profit Margin]]</f>
        <v>224.46559999999999</v>
      </c>
    </row>
    <row r="232" spans="1:15" x14ac:dyDescent="0.3">
      <c r="A232" s="18" t="s">
        <v>239</v>
      </c>
      <c r="B232" s="19">
        <f t="shared" ca="1" si="10"/>
        <v>45922</v>
      </c>
      <c r="C232" s="19" t="str">
        <f>_xlfn.XLOOKUP(SalesTable[[#This Row],[Customer Name]],customerTable[Customer Name],customerTable[Customer ID],0,0)</f>
        <v>C0231</v>
      </c>
      <c r="D232" s="18" t="s">
        <v>1238</v>
      </c>
      <c r="E232" s="18" t="s">
        <v>2000</v>
      </c>
      <c r="F232" s="18" t="s">
        <v>2031</v>
      </c>
      <c r="G232" s="18" t="s">
        <v>2007</v>
      </c>
      <c r="H232" s="18" t="str">
        <f>_xlfn.XLOOKUP(SalesTable[[#This Row],[Product]],ProductTable[Product],ProductTable[Product ID],0,0)</f>
        <v>P006</v>
      </c>
      <c r="I232" s="18" t="s">
        <v>2016</v>
      </c>
      <c r="J232" s="18" t="str" cm="1">
        <f t="array" aca="1" ref="J232" ca="1">INDEX({"Credit Card","Cash","UPI"},RANDBETWEEN(1,3))</f>
        <v>UPI</v>
      </c>
      <c r="K232" s="18">
        <f t="shared" ca="1" si="11"/>
        <v>71</v>
      </c>
      <c r="L232" s="18">
        <v>499.3</v>
      </c>
      <c r="M232" s="18">
        <f ca="1">SalesTable[[#This Row],[Quantity]]*SalesTable[[#This Row],[Unit Price]]</f>
        <v>35450.300000000003</v>
      </c>
      <c r="N232" s="18" t="str">
        <f t="shared" ca="1" si="9"/>
        <v>15%</v>
      </c>
      <c r="O232" s="18">
        <f ca="1">SalesTable[[#This Row],[Total Sale]]*SalesTable[[#This Row],[Profit Margin]]</f>
        <v>5317.5450000000001</v>
      </c>
    </row>
    <row r="233" spans="1:15" x14ac:dyDescent="0.3">
      <c r="A233" s="18" t="s">
        <v>240</v>
      </c>
      <c r="B233" s="19">
        <f t="shared" ca="1" si="10"/>
        <v>44817</v>
      </c>
      <c r="C233" s="19" t="str">
        <f>_xlfn.XLOOKUP(SalesTable[[#This Row],[Customer Name]],customerTable[Customer Name],customerTable[Customer ID],0,0)</f>
        <v>C0232</v>
      </c>
      <c r="D233" s="18" t="s">
        <v>1239</v>
      </c>
      <c r="E233" s="18" t="s">
        <v>2000</v>
      </c>
      <c r="F233" s="18" t="s">
        <v>2173</v>
      </c>
      <c r="G233" s="18" t="s">
        <v>2007</v>
      </c>
      <c r="H233" s="18" t="str">
        <f>_xlfn.XLOOKUP(SalesTable[[#This Row],[Product]],ProductTable[Product],ProductTable[Product ID],0,0)</f>
        <v>P006</v>
      </c>
      <c r="I233" s="18" t="s">
        <v>2016</v>
      </c>
      <c r="J233" s="18" t="str" cm="1">
        <f t="array" aca="1" ref="J233" ca="1">INDEX({"Credit Card","Cash","UPI"},RANDBETWEEN(1,3))</f>
        <v>Cash</v>
      </c>
      <c r="K233" s="18">
        <f t="shared" ca="1" si="11"/>
        <v>32</v>
      </c>
      <c r="L233" s="18">
        <v>357.64</v>
      </c>
      <c r="M233" s="18">
        <f ca="1">SalesTable[[#This Row],[Quantity]]*SalesTable[[#This Row],[Unit Price]]</f>
        <v>11444.48</v>
      </c>
      <c r="N233" s="18" t="str">
        <f t="shared" ca="1" si="9"/>
        <v>17%</v>
      </c>
      <c r="O233" s="18">
        <f ca="1">SalesTable[[#This Row],[Total Sale]]*SalesTable[[#This Row],[Profit Margin]]</f>
        <v>1945.5616</v>
      </c>
    </row>
    <row r="234" spans="1:15" x14ac:dyDescent="0.3">
      <c r="A234" s="18" t="s">
        <v>241</v>
      </c>
      <c r="B234" s="19">
        <f t="shared" ca="1" si="10"/>
        <v>44866</v>
      </c>
      <c r="C234" s="19" t="str">
        <f>_xlfn.XLOOKUP(SalesTable[[#This Row],[Customer Name]],customerTable[Customer Name],customerTable[Customer ID],0,0)</f>
        <v>C0233</v>
      </c>
      <c r="D234" s="18" t="s">
        <v>1240</v>
      </c>
      <c r="E234" s="18" t="s">
        <v>1999</v>
      </c>
      <c r="F234" s="18" t="s">
        <v>2173</v>
      </c>
      <c r="G234" s="18" t="s">
        <v>2005</v>
      </c>
      <c r="H234" s="18" t="str">
        <f>_xlfn.XLOOKUP(SalesTable[[#This Row],[Product]],ProductTable[Product],ProductTable[Product ID],0,0)</f>
        <v>P004</v>
      </c>
      <c r="I234" s="18" t="s">
        <v>2015</v>
      </c>
      <c r="J234" s="18" t="str" cm="1">
        <f t="array" aca="1" ref="J234" ca="1">INDEX({"Credit Card","Cash","UPI"},RANDBETWEEN(1,3))</f>
        <v>Cash</v>
      </c>
      <c r="K234" s="18">
        <f t="shared" ca="1" si="11"/>
        <v>64</v>
      </c>
      <c r="L234" s="18">
        <v>306.11</v>
      </c>
      <c r="M234" s="18">
        <f ca="1">SalesTable[[#This Row],[Quantity]]*SalesTable[[#This Row],[Unit Price]]</f>
        <v>19591.04</v>
      </c>
      <c r="N234" s="18" t="str">
        <f t="shared" ca="1" si="9"/>
        <v>15%</v>
      </c>
      <c r="O234" s="18">
        <f ca="1">SalesTable[[#This Row],[Total Sale]]*SalesTable[[#This Row],[Profit Margin]]</f>
        <v>2938.6559999999999</v>
      </c>
    </row>
    <row r="235" spans="1:15" x14ac:dyDescent="0.3">
      <c r="A235" s="18" t="s">
        <v>242</v>
      </c>
      <c r="B235" s="19">
        <f t="shared" ca="1" si="10"/>
        <v>46019</v>
      </c>
      <c r="C235" s="19" t="str">
        <f>_xlfn.XLOOKUP(SalesTable[[#This Row],[Customer Name]],customerTable[Customer Name],customerTable[Customer ID],0,0)</f>
        <v>C0234</v>
      </c>
      <c r="D235" s="18" t="s">
        <v>1241</v>
      </c>
      <c r="E235" s="18" t="s">
        <v>2001</v>
      </c>
      <c r="F235" s="18" t="s">
        <v>2104</v>
      </c>
      <c r="G235" s="18" t="s">
        <v>2011</v>
      </c>
      <c r="H235" s="18" t="str">
        <f>_xlfn.XLOOKUP(SalesTable[[#This Row],[Product]],ProductTable[Product],ProductTable[Product ID],0,0)</f>
        <v>P010</v>
      </c>
      <c r="I235" s="18" t="s">
        <v>2015</v>
      </c>
      <c r="J235" s="18" t="str" cm="1">
        <f t="array" aca="1" ref="J235" ca="1">INDEX({"Credit Card","Cash","UPI"},RANDBETWEEN(1,3))</f>
        <v>Cash</v>
      </c>
      <c r="K235" s="18">
        <f t="shared" ca="1" si="11"/>
        <v>39</v>
      </c>
      <c r="L235" s="18">
        <v>318.37</v>
      </c>
      <c r="M235" s="18">
        <f ca="1">SalesTable[[#This Row],[Quantity]]*SalesTable[[#This Row],[Unit Price]]</f>
        <v>12416.43</v>
      </c>
      <c r="N235" s="18" t="str">
        <f t="shared" ca="1" si="9"/>
        <v>24%</v>
      </c>
      <c r="O235" s="18">
        <f ca="1">SalesTable[[#This Row],[Total Sale]]*SalesTable[[#This Row],[Profit Margin]]</f>
        <v>2979.9432000000002</v>
      </c>
    </row>
    <row r="236" spans="1:15" x14ac:dyDescent="0.3">
      <c r="A236" s="18" t="s">
        <v>243</v>
      </c>
      <c r="B236" s="19">
        <f t="shared" ca="1" si="10"/>
        <v>45913</v>
      </c>
      <c r="C236" s="19" t="str">
        <f>_xlfn.XLOOKUP(SalesTable[[#This Row],[Customer Name]],customerTable[Customer Name],customerTable[Customer ID],0,0)</f>
        <v>C0235</v>
      </c>
      <c r="D236" s="18" t="s">
        <v>1242</v>
      </c>
      <c r="E236" s="18" t="s">
        <v>2000</v>
      </c>
      <c r="F236" s="18" t="s">
        <v>2174</v>
      </c>
      <c r="G236" s="18" t="s">
        <v>2008</v>
      </c>
      <c r="H236" s="18" t="str">
        <f>_xlfn.XLOOKUP(SalesTable[[#This Row],[Product]],ProductTable[Product],ProductTable[Product ID],0,0)</f>
        <v>P007</v>
      </c>
      <c r="I236" s="18" t="s">
        <v>2016</v>
      </c>
      <c r="J236" s="18" t="str" cm="1">
        <f t="array" aca="1" ref="J236" ca="1">INDEX({"Credit Card","Cash","UPI"},RANDBETWEEN(1,3))</f>
        <v>Credit Card</v>
      </c>
      <c r="K236" s="18">
        <f t="shared" ca="1" si="11"/>
        <v>85</v>
      </c>
      <c r="L236" s="18">
        <v>255.25</v>
      </c>
      <c r="M236" s="18">
        <f ca="1">SalesTable[[#This Row],[Quantity]]*SalesTable[[#This Row],[Unit Price]]</f>
        <v>21696.25</v>
      </c>
      <c r="N236" s="18" t="str">
        <f t="shared" ca="1" si="9"/>
        <v>20%</v>
      </c>
      <c r="O236" s="18">
        <f ca="1">SalesTable[[#This Row],[Total Sale]]*SalesTable[[#This Row],[Profit Margin]]</f>
        <v>4339.25</v>
      </c>
    </row>
    <row r="237" spans="1:15" x14ac:dyDescent="0.3">
      <c r="A237" s="18" t="s">
        <v>244</v>
      </c>
      <c r="B237" s="19">
        <f t="shared" ca="1" si="10"/>
        <v>45987</v>
      </c>
      <c r="C237" s="19" t="str">
        <f>_xlfn.XLOOKUP(SalesTable[[#This Row],[Customer Name]],customerTable[Customer Name],customerTable[Customer ID],0,0)</f>
        <v>C0236</v>
      </c>
      <c r="D237" s="18" t="s">
        <v>1243</v>
      </c>
      <c r="E237" s="18" t="s">
        <v>1998</v>
      </c>
      <c r="F237" s="18" t="s">
        <v>2163</v>
      </c>
      <c r="G237" s="18" t="s">
        <v>2005</v>
      </c>
      <c r="H237" s="18" t="str">
        <f>_xlfn.XLOOKUP(SalesTable[[#This Row],[Product]],ProductTable[Product],ProductTable[Product ID],0,0)</f>
        <v>P004</v>
      </c>
      <c r="I237" s="18" t="s">
        <v>2015</v>
      </c>
      <c r="J237" s="18" t="str" cm="1">
        <f t="array" aca="1" ref="J237" ca="1">INDEX({"Credit Card","Cash","UPI"},RANDBETWEEN(1,3))</f>
        <v>UPI</v>
      </c>
      <c r="K237" s="18">
        <f t="shared" ca="1" si="11"/>
        <v>99</v>
      </c>
      <c r="L237" s="18">
        <v>361.82</v>
      </c>
      <c r="M237" s="18">
        <f ca="1">SalesTable[[#This Row],[Quantity]]*SalesTable[[#This Row],[Unit Price]]</f>
        <v>35820.18</v>
      </c>
      <c r="N237" s="18" t="str">
        <f t="shared" ca="1" si="9"/>
        <v>15%</v>
      </c>
      <c r="O237" s="18">
        <f ca="1">SalesTable[[#This Row],[Total Sale]]*SalesTable[[#This Row],[Profit Margin]]</f>
        <v>5373.027</v>
      </c>
    </row>
    <row r="238" spans="1:15" x14ac:dyDescent="0.3">
      <c r="A238" s="18" t="s">
        <v>245</v>
      </c>
      <c r="B238" s="19">
        <f t="shared" ca="1" si="10"/>
        <v>45439</v>
      </c>
      <c r="C238" s="19" t="str">
        <f>_xlfn.XLOOKUP(SalesTable[[#This Row],[Customer Name]],customerTable[Customer Name],customerTable[Customer ID],0,0)</f>
        <v>C0237</v>
      </c>
      <c r="D238" s="18" t="s">
        <v>1244</v>
      </c>
      <c r="E238" s="18" t="s">
        <v>2000</v>
      </c>
      <c r="F238" s="18" t="s">
        <v>2175</v>
      </c>
      <c r="G238" s="18" t="s">
        <v>2010</v>
      </c>
      <c r="H238" s="18" t="str">
        <f>_xlfn.XLOOKUP(SalesTable[[#This Row],[Product]],ProductTable[Product],ProductTable[Product ID],0,0)</f>
        <v>P009</v>
      </c>
      <c r="I238" s="18" t="s">
        <v>2016</v>
      </c>
      <c r="J238" s="18" t="str" cm="1">
        <f t="array" aca="1" ref="J238" ca="1">INDEX({"Credit Card","Cash","UPI"},RANDBETWEEN(1,3))</f>
        <v>Cash</v>
      </c>
      <c r="K238" s="18">
        <f t="shared" ca="1" si="11"/>
        <v>80</v>
      </c>
      <c r="L238" s="18">
        <v>209.84</v>
      </c>
      <c r="M238" s="18">
        <f ca="1">SalesTable[[#This Row],[Quantity]]*SalesTable[[#This Row],[Unit Price]]</f>
        <v>16787.2</v>
      </c>
      <c r="N238" s="18" t="str">
        <f t="shared" ca="1" si="9"/>
        <v>22%</v>
      </c>
      <c r="O238" s="18">
        <f ca="1">SalesTable[[#This Row],[Total Sale]]*SalesTable[[#This Row],[Profit Margin]]</f>
        <v>3693.1840000000002</v>
      </c>
    </row>
    <row r="239" spans="1:15" x14ac:dyDescent="0.3">
      <c r="A239" s="18" t="s">
        <v>246</v>
      </c>
      <c r="B239" s="19">
        <f t="shared" ca="1" si="10"/>
        <v>45667</v>
      </c>
      <c r="C239" s="19" t="str">
        <f>_xlfn.XLOOKUP(SalesTable[[#This Row],[Customer Name]],customerTable[Customer Name],customerTable[Customer ID],0,0)</f>
        <v>C0238</v>
      </c>
      <c r="D239" s="18" t="s">
        <v>1245</v>
      </c>
      <c r="E239" s="18" t="s">
        <v>2001</v>
      </c>
      <c r="F239" s="18" t="s">
        <v>2085</v>
      </c>
      <c r="G239" s="18" t="s">
        <v>2010</v>
      </c>
      <c r="H239" s="18" t="str">
        <f>_xlfn.XLOOKUP(SalesTable[[#This Row],[Product]],ProductTable[Product],ProductTable[Product ID],0,0)</f>
        <v>P009</v>
      </c>
      <c r="I239" s="18" t="s">
        <v>2016</v>
      </c>
      <c r="J239" s="18" t="str" cm="1">
        <f t="array" aca="1" ref="J239" ca="1">INDEX({"Credit Card","Cash","UPI"},RANDBETWEEN(1,3))</f>
        <v>Cash</v>
      </c>
      <c r="K239" s="18">
        <f t="shared" ca="1" si="11"/>
        <v>43</v>
      </c>
      <c r="L239" s="18">
        <v>159.71</v>
      </c>
      <c r="M239" s="18">
        <f ca="1">SalesTable[[#This Row],[Quantity]]*SalesTable[[#This Row],[Unit Price]]</f>
        <v>6867.5300000000007</v>
      </c>
      <c r="N239" s="18" t="str">
        <f t="shared" ca="1" si="9"/>
        <v>23%</v>
      </c>
      <c r="O239" s="18">
        <f ca="1">SalesTable[[#This Row],[Total Sale]]*SalesTable[[#This Row],[Profit Margin]]</f>
        <v>1579.5319000000002</v>
      </c>
    </row>
    <row r="240" spans="1:15" x14ac:dyDescent="0.3">
      <c r="A240" s="18" t="s">
        <v>247</v>
      </c>
      <c r="B240" s="19">
        <f t="shared" ca="1" si="10"/>
        <v>44942</v>
      </c>
      <c r="C240" s="19" t="str">
        <f>_xlfn.XLOOKUP(SalesTable[[#This Row],[Customer Name]],customerTable[Customer Name],customerTable[Customer ID],0,0)</f>
        <v>C0239</v>
      </c>
      <c r="D240" s="18" t="s">
        <v>1246</v>
      </c>
      <c r="E240" s="18" t="s">
        <v>2000</v>
      </c>
      <c r="F240" s="18" t="s">
        <v>2176</v>
      </c>
      <c r="G240" s="18" t="s">
        <v>2012</v>
      </c>
      <c r="H240" s="18" t="str">
        <f>_xlfn.XLOOKUP(SalesTable[[#This Row],[Product]],ProductTable[Product],ProductTable[Product ID],0,0)</f>
        <v>P011</v>
      </c>
      <c r="I240" s="18" t="s">
        <v>2014</v>
      </c>
      <c r="J240" s="18" t="str" cm="1">
        <f t="array" aca="1" ref="J240" ca="1">INDEX({"Credit Card","Cash","UPI"},RANDBETWEEN(1,3))</f>
        <v>UPI</v>
      </c>
      <c r="K240" s="18">
        <f t="shared" ca="1" si="11"/>
        <v>52</v>
      </c>
      <c r="L240" s="18">
        <v>477.03</v>
      </c>
      <c r="M240" s="18">
        <f ca="1">SalesTable[[#This Row],[Quantity]]*SalesTable[[#This Row],[Unit Price]]</f>
        <v>24805.559999999998</v>
      </c>
      <c r="N240" s="18" t="str">
        <f t="shared" ca="1" si="9"/>
        <v>19%</v>
      </c>
      <c r="O240" s="18">
        <f ca="1">SalesTable[[#This Row],[Total Sale]]*SalesTable[[#This Row],[Profit Margin]]</f>
        <v>4713.0563999999995</v>
      </c>
    </row>
    <row r="241" spans="1:15" x14ac:dyDescent="0.3">
      <c r="A241" s="18" t="s">
        <v>248</v>
      </c>
      <c r="B241" s="19">
        <f t="shared" ca="1" si="10"/>
        <v>45764</v>
      </c>
      <c r="C241" s="19" t="str">
        <f>_xlfn.XLOOKUP(SalesTable[[#This Row],[Customer Name]],customerTable[Customer Name],customerTable[Customer ID],0,0)</f>
        <v>C0240</v>
      </c>
      <c r="D241" s="18" t="s">
        <v>1247</v>
      </c>
      <c r="E241" s="18" t="s">
        <v>1999</v>
      </c>
      <c r="F241" s="18" t="s">
        <v>2177</v>
      </c>
      <c r="G241" s="18" t="s">
        <v>2005</v>
      </c>
      <c r="H241" s="18" t="str">
        <f>_xlfn.XLOOKUP(SalesTable[[#This Row],[Product]],ProductTable[Product],ProductTable[Product ID],0,0)</f>
        <v>P004</v>
      </c>
      <c r="I241" s="18" t="s">
        <v>2015</v>
      </c>
      <c r="J241" s="18" t="str" cm="1">
        <f t="array" aca="1" ref="J241" ca="1">INDEX({"Credit Card","Cash","UPI"},RANDBETWEEN(1,3))</f>
        <v>Cash</v>
      </c>
      <c r="K241" s="18">
        <f t="shared" ca="1" si="11"/>
        <v>93</v>
      </c>
      <c r="L241" s="18">
        <v>51.15</v>
      </c>
      <c r="M241" s="18">
        <f ca="1">SalesTable[[#This Row],[Quantity]]*SalesTable[[#This Row],[Unit Price]]</f>
        <v>4756.95</v>
      </c>
      <c r="N241" s="18" t="str">
        <f t="shared" ca="1" si="9"/>
        <v>20%</v>
      </c>
      <c r="O241" s="18">
        <f ca="1">SalesTable[[#This Row],[Total Sale]]*SalesTable[[#This Row],[Profit Margin]]</f>
        <v>951.39</v>
      </c>
    </row>
    <row r="242" spans="1:15" x14ac:dyDescent="0.3">
      <c r="A242" s="18" t="s">
        <v>249</v>
      </c>
      <c r="B242" s="19">
        <f t="shared" ca="1" si="10"/>
        <v>45825</v>
      </c>
      <c r="C242" s="19" t="str">
        <f>_xlfn.XLOOKUP(SalesTable[[#This Row],[Customer Name]],customerTable[Customer Name],customerTable[Customer ID],0,0)</f>
        <v>C0241</v>
      </c>
      <c r="D242" s="18" t="s">
        <v>1248</v>
      </c>
      <c r="E242" s="18" t="s">
        <v>2001</v>
      </c>
      <c r="F242" s="18" t="s">
        <v>2137</v>
      </c>
      <c r="G242" s="18" t="s">
        <v>2012</v>
      </c>
      <c r="H242" s="18" t="str">
        <f>_xlfn.XLOOKUP(SalesTable[[#This Row],[Product]],ProductTable[Product],ProductTable[Product ID],0,0)</f>
        <v>P011</v>
      </c>
      <c r="I242" s="18" t="s">
        <v>2014</v>
      </c>
      <c r="J242" s="18" t="str" cm="1">
        <f t="array" aca="1" ref="J242" ca="1">INDEX({"Credit Card","Cash","UPI"},RANDBETWEEN(1,3))</f>
        <v>UPI</v>
      </c>
      <c r="K242" s="18">
        <f t="shared" ca="1" si="11"/>
        <v>74</v>
      </c>
      <c r="L242" s="18">
        <v>280.39999999999998</v>
      </c>
      <c r="M242" s="18">
        <f ca="1">SalesTable[[#This Row],[Quantity]]*SalesTable[[#This Row],[Unit Price]]</f>
        <v>20749.599999999999</v>
      </c>
      <c r="N242" s="18" t="str">
        <f t="shared" ca="1" si="9"/>
        <v>18%</v>
      </c>
      <c r="O242" s="18">
        <f ca="1">SalesTable[[#This Row],[Total Sale]]*SalesTable[[#This Row],[Profit Margin]]</f>
        <v>3734.9279999999994</v>
      </c>
    </row>
    <row r="243" spans="1:15" x14ac:dyDescent="0.3">
      <c r="A243" s="18" t="s">
        <v>250</v>
      </c>
      <c r="B243" s="19">
        <f t="shared" ca="1" si="10"/>
        <v>45003</v>
      </c>
      <c r="C243" s="19" t="str">
        <f>_xlfn.XLOOKUP(SalesTable[[#This Row],[Customer Name]],customerTable[Customer Name],customerTable[Customer ID],0,0)</f>
        <v>C0242</v>
      </c>
      <c r="D243" s="18" t="s">
        <v>1249</v>
      </c>
      <c r="E243" s="18" t="s">
        <v>2000</v>
      </c>
      <c r="F243" s="18" t="s">
        <v>2165</v>
      </c>
      <c r="G243" s="18" t="s">
        <v>2002</v>
      </c>
      <c r="H243" s="18" t="str">
        <f>_xlfn.XLOOKUP(SalesTable[[#This Row],[Product]],ProductTable[Product],ProductTable[Product ID],0,0)</f>
        <v>P001</v>
      </c>
      <c r="I243" s="18" t="s">
        <v>2014</v>
      </c>
      <c r="J243" s="18" t="str" cm="1">
        <f t="array" aca="1" ref="J243" ca="1">INDEX({"Credit Card","Cash","UPI"},RANDBETWEEN(1,3))</f>
        <v>Credit Card</v>
      </c>
      <c r="K243" s="18">
        <f t="shared" ca="1" si="11"/>
        <v>73</v>
      </c>
      <c r="L243" s="18">
        <v>180.03</v>
      </c>
      <c r="M243" s="18">
        <f ca="1">SalesTable[[#This Row],[Quantity]]*SalesTable[[#This Row],[Unit Price]]</f>
        <v>13142.19</v>
      </c>
      <c r="N243" s="18" t="str">
        <f t="shared" ca="1" si="9"/>
        <v>25%</v>
      </c>
      <c r="O243" s="18">
        <f ca="1">SalesTable[[#This Row],[Total Sale]]*SalesTable[[#This Row],[Profit Margin]]</f>
        <v>3285.5475000000001</v>
      </c>
    </row>
    <row r="244" spans="1:15" x14ac:dyDescent="0.3">
      <c r="A244" s="18" t="s">
        <v>251</v>
      </c>
      <c r="B244" s="19">
        <f t="shared" ca="1" si="10"/>
        <v>45521</v>
      </c>
      <c r="C244" s="19" t="str">
        <f>_xlfn.XLOOKUP(SalesTable[[#This Row],[Customer Name]],customerTable[Customer Name],customerTable[Customer ID],0,0)</f>
        <v>C0243</v>
      </c>
      <c r="D244" s="18" t="s">
        <v>1250</v>
      </c>
      <c r="E244" s="18" t="s">
        <v>2001</v>
      </c>
      <c r="F244" s="18" t="s">
        <v>2149</v>
      </c>
      <c r="G244" s="18" t="s">
        <v>2002</v>
      </c>
      <c r="H244" s="18" t="str">
        <f>_xlfn.XLOOKUP(SalesTable[[#This Row],[Product]],ProductTable[Product],ProductTable[Product ID],0,0)</f>
        <v>P001</v>
      </c>
      <c r="I244" s="18" t="s">
        <v>2014</v>
      </c>
      <c r="J244" s="18" t="str" cm="1">
        <f t="array" aca="1" ref="J244" ca="1">INDEX({"Credit Card","Cash","UPI"},RANDBETWEEN(1,3))</f>
        <v>Credit Card</v>
      </c>
      <c r="K244" s="18">
        <f t="shared" ca="1" si="11"/>
        <v>83</v>
      </c>
      <c r="L244" s="18">
        <v>302.2</v>
      </c>
      <c r="M244" s="18">
        <f ca="1">SalesTable[[#This Row],[Quantity]]*SalesTable[[#This Row],[Unit Price]]</f>
        <v>25082.6</v>
      </c>
      <c r="N244" s="18" t="str">
        <f t="shared" ca="1" si="9"/>
        <v>21%</v>
      </c>
      <c r="O244" s="18">
        <f ca="1">SalesTable[[#This Row],[Total Sale]]*SalesTable[[#This Row],[Profit Margin]]</f>
        <v>5267.3459999999995</v>
      </c>
    </row>
    <row r="245" spans="1:15" x14ac:dyDescent="0.3">
      <c r="A245" s="18" t="s">
        <v>252</v>
      </c>
      <c r="B245" s="19">
        <f t="shared" ca="1" si="10"/>
        <v>45737</v>
      </c>
      <c r="C245" s="19" t="str">
        <f>_xlfn.XLOOKUP(SalesTable[[#This Row],[Customer Name]],customerTable[Customer Name],customerTable[Customer ID],0,0)</f>
        <v>C0244</v>
      </c>
      <c r="D245" s="18" t="s">
        <v>1251</v>
      </c>
      <c r="E245" s="18" t="s">
        <v>1998</v>
      </c>
      <c r="F245" s="18" t="s">
        <v>2178</v>
      </c>
      <c r="G245" s="18" t="s">
        <v>2003</v>
      </c>
      <c r="H245" s="18" t="str">
        <f>_xlfn.XLOOKUP(SalesTable[[#This Row],[Product]],ProductTable[Product],ProductTable[Product ID],0,0)</f>
        <v>P002</v>
      </c>
      <c r="I245" s="18" t="s">
        <v>2015</v>
      </c>
      <c r="J245" s="18" t="str" cm="1">
        <f t="array" aca="1" ref="J245" ca="1">INDEX({"Credit Card","Cash","UPI"},RANDBETWEEN(1,3))</f>
        <v>Cash</v>
      </c>
      <c r="K245" s="18">
        <f t="shared" ca="1" si="11"/>
        <v>82</v>
      </c>
      <c r="L245" s="18">
        <v>330.08</v>
      </c>
      <c r="M245" s="18">
        <f ca="1">SalesTable[[#This Row],[Quantity]]*SalesTable[[#This Row],[Unit Price]]</f>
        <v>27066.559999999998</v>
      </c>
      <c r="N245" s="18" t="str">
        <f t="shared" ca="1" si="9"/>
        <v>15%</v>
      </c>
      <c r="O245" s="18">
        <f ca="1">SalesTable[[#This Row],[Total Sale]]*SalesTable[[#This Row],[Profit Margin]]</f>
        <v>4059.9839999999995</v>
      </c>
    </row>
    <row r="246" spans="1:15" x14ac:dyDescent="0.3">
      <c r="A246" s="18" t="s">
        <v>253</v>
      </c>
      <c r="B246" s="19">
        <f t="shared" ca="1" si="10"/>
        <v>44725</v>
      </c>
      <c r="C246" s="19" t="str">
        <f>_xlfn.XLOOKUP(SalesTable[[#This Row],[Customer Name]],customerTable[Customer Name],customerTable[Customer ID],0,0)</f>
        <v>C0245</v>
      </c>
      <c r="D246" s="18" t="s">
        <v>1252</v>
      </c>
      <c r="E246" s="18" t="s">
        <v>2001</v>
      </c>
      <c r="F246" s="18" t="s">
        <v>2166</v>
      </c>
      <c r="G246" s="18" t="s">
        <v>2011</v>
      </c>
      <c r="H246" s="18" t="str">
        <f>_xlfn.XLOOKUP(SalesTable[[#This Row],[Product]],ProductTable[Product],ProductTable[Product ID],0,0)</f>
        <v>P010</v>
      </c>
      <c r="I246" s="18" t="s">
        <v>2015</v>
      </c>
      <c r="J246" s="18" t="str" cm="1">
        <f t="array" aca="1" ref="J246" ca="1">INDEX({"Credit Card","Cash","UPI"},RANDBETWEEN(1,3))</f>
        <v>Credit Card</v>
      </c>
      <c r="K246" s="18">
        <f t="shared" ca="1" si="11"/>
        <v>77</v>
      </c>
      <c r="L246" s="18">
        <v>186.94</v>
      </c>
      <c r="M246" s="18">
        <f ca="1">SalesTable[[#This Row],[Quantity]]*SalesTable[[#This Row],[Unit Price]]</f>
        <v>14394.38</v>
      </c>
      <c r="N246" s="18" t="str">
        <f t="shared" ca="1" si="9"/>
        <v>23%</v>
      </c>
      <c r="O246" s="18">
        <f ca="1">SalesTable[[#This Row],[Total Sale]]*SalesTable[[#This Row],[Profit Margin]]</f>
        <v>3310.7073999999998</v>
      </c>
    </row>
    <row r="247" spans="1:15" x14ac:dyDescent="0.3">
      <c r="A247" s="18" t="s">
        <v>254</v>
      </c>
      <c r="B247" s="19">
        <f t="shared" ca="1" si="10"/>
        <v>45518</v>
      </c>
      <c r="C247" s="19" t="str">
        <f>_xlfn.XLOOKUP(SalesTable[[#This Row],[Customer Name]],customerTable[Customer Name],customerTable[Customer ID],0,0)</f>
        <v>C0246</v>
      </c>
      <c r="D247" s="18" t="s">
        <v>1253</v>
      </c>
      <c r="E247" s="18" t="s">
        <v>1999</v>
      </c>
      <c r="F247" s="18" t="s">
        <v>2120</v>
      </c>
      <c r="G247" s="18" t="s">
        <v>2009</v>
      </c>
      <c r="H247" s="18" t="str">
        <f>_xlfn.XLOOKUP(SalesTable[[#This Row],[Product]],ProductTable[Product],ProductTable[Product ID],0,0)</f>
        <v>P008</v>
      </c>
      <c r="I247" s="18" t="s">
        <v>2014</v>
      </c>
      <c r="J247" s="18" t="str" cm="1">
        <f t="array" aca="1" ref="J247" ca="1">INDEX({"Credit Card","Cash","UPI"},RANDBETWEEN(1,3))</f>
        <v>Credit Card</v>
      </c>
      <c r="K247" s="18">
        <f t="shared" ca="1" si="11"/>
        <v>56</v>
      </c>
      <c r="L247" s="18">
        <v>423.35</v>
      </c>
      <c r="M247" s="18">
        <f ca="1">SalesTable[[#This Row],[Quantity]]*SalesTable[[#This Row],[Unit Price]]</f>
        <v>23707.600000000002</v>
      </c>
      <c r="N247" s="18" t="str">
        <f t="shared" ca="1" si="9"/>
        <v>17%</v>
      </c>
      <c r="O247" s="18">
        <f ca="1">SalesTable[[#This Row],[Total Sale]]*SalesTable[[#This Row],[Profit Margin]]</f>
        <v>4030.2920000000008</v>
      </c>
    </row>
    <row r="248" spans="1:15" x14ac:dyDescent="0.3">
      <c r="A248" s="18" t="s">
        <v>255</v>
      </c>
      <c r="B248" s="19">
        <f t="shared" ca="1" si="10"/>
        <v>45965</v>
      </c>
      <c r="C248" s="19" t="str">
        <f>_xlfn.XLOOKUP(SalesTable[[#This Row],[Customer Name]],customerTable[Customer Name],customerTable[Customer ID],0,0)</f>
        <v>C0247</v>
      </c>
      <c r="D248" s="18" t="s">
        <v>1254</v>
      </c>
      <c r="E248" s="18" t="s">
        <v>2001</v>
      </c>
      <c r="F248" s="18" t="s">
        <v>2078</v>
      </c>
      <c r="G248" s="18" t="s">
        <v>2012</v>
      </c>
      <c r="H248" s="18" t="str">
        <f>_xlfn.XLOOKUP(SalesTable[[#This Row],[Product]],ProductTable[Product],ProductTable[Product ID],0,0)</f>
        <v>P011</v>
      </c>
      <c r="I248" s="18" t="s">
        <v>2014</v>
      </c>
      <c r="J248" s="18" t="str" cm="1">
        <f t="array" aca="1" ref="J248" ca="1">INDEX({"Credit Card","Cash","UPI"},RANDBETWEEN(1,3))</f>
        <v>UPI</v>
      </c>
      <c r="K248" s="18">
        <f t="shared" ca="1" si="11"/>
        <v>52</v>
      </c>
      <c r="L248" s="18">
        <v>94.31</v>
      </c>
      <c r="M248" s="18">
        <f ca="1">SalesTable[[#This Row],[Quantity]]*SalesTable[[#This Row],[Unit Price]]</f>
        <v>4904.12</v>
      </c>
      <c r="N248" s="18" t="str">
        <f t="shared" ca="1" si="9"/>
        <v>20%</v>
      </c>
      <c r="O248" s="18">
        <f ca="1">SalesTable[[#This Row],[Total Sale]]*SalesTable[[#This Row],[Profit Margin]]</f>
        <v>980.82400000000007</v>
      </c>
    </row>
    <row r="249" spans="1:15" x14ac:dyDescent="0.3">
      <c r="A249" s="18" t="s">
        <v>256</v>
      </c>
      <c r="B249" s="19">
        <f t="shared" ca="1" si="10"/>
        <v>44655</v>
      </c>
      <c r="C249" s="19" t="str">
        <f>_xlfn.XLOOKUP(SalesTable[[#This Row],[Customer Name]],customerTable[Customer Name],customerTable[Customer ID],0,0)</f>
        <v>C0248</v>
      </c>
      <c r="D249" s="18" t="s">
        <v>1255</v>
      </c>
      <c r="E249" s="18" t="s">
        <v>1998</v>
      </c>
      <c r="F249" s="18" t="s">
        <v>2030</v>
      </c>
      <c r="G249" s="18" t="s">
        <v>2008</v>
      </c>
      <c r="H249" s="18" t="str">
        <f>_xlfn.XLOOKUP(SalesTable[[#This Row],[Product]],ProductTable[Product],ProductTable[Product ID],0,0)</f>
        <v>P007</v>
      </c>
      <c r="I249" s="18" t="s">
        <v>2016</v>
      </c>
      <c r="J249" s="18" t="str" cm="1">
        <f t="array" aca="1" ref="J249" ca="1">INDEX({"Credit Card","Cash","UPI"},RANDBETWEEN(1,3))</f>
        <v>UPI</v>
      </c>
      <c r="K249" s="18">
        <f t="shared" ca="1" si="11"/>
        <v>60</v>
      </c>
      <c r="L249" s="18">
        <v>94.8</v>
      </c>
      <c r="M249" s="18">
        <f ca="1">SalesTable[[#This Row],[Quantity]]*SalesTable[[#This Row],[Unit Price]]</f>
        <v>5688</v>
      </c>
      <c r="N249" s="18" t="str">
        <f t="shared" ca="1" si="9"/>
        <v>21%</v>
      </c>
      <c r="O249" s="18">
        <f ca="1">SalesTable[[#This Row],[Total Sale]]*SalesTable[[#This Row],[Profit Margin]]</f>
        <v>1194.48</v>
      </c>
    </row>
    <row r="250" spans="1:15" x14ac:dyDescent="0.3">
      <c r="A250" s="18" t="s">
        <v>257</v>
      </c>
      <c r="B250" s="19">
        <f t="shared" ca="1" si="10"/>
        <v>45833</v>
      </c>
      <c r="C250" s="19" t="str">
        <f>_xlfn.XLOOKUP(SalesTable[[#This Row],[Customer Name]],customerTable[Customer Name],customerTable[Customer ID],0,0)</f>
        <v>C0249</v>
      </c>
      <c r="D250" s="18" t="s">
        <v>1256</v>
      </c>
      <c r="E250" s="18" t="s">
        <v>1999</v>
      </c>
      <c r="F250" s="18" t="s">
        <v>2098</v>
      </c>
      <c r="G250" s="18" t="s">
        <v>2004</v>
      </c>
      <c r="H250" s="18" t="str">
        <f>_xlfn.XLOOKUP(SalesTable[[#This Row],[Product]],ProductTable[Product],ProductTable[Product ID],0,0)</f>
        <v>P003</v>
      </c>
      <c r="I250" s="18" t="s">
        <v>2014</v>
      </c>
      <c r="J250" s="18" t="str" cm="1">
        <f t="array" aca="1" ref="J250" ca="1">INDEX({"Credit Card","Cash","UPI"},RANDBETWEEN(1,3))</f>
        <v>Credit Card</v>
      </c>
      <c r="K250" s="18">
        <f t="shared" ca="1" si="11"/>
        <v>90</v>
      </c>
      <c r="L250" s="18">
        <v>75.23</v>
      </c>
      <c r="M250" s="18">
        <f ca="1">SalesTable[[#This Row],[Quantity]]*SalesTable[[#This Row],[Unit Price]]</f>
        <v>6770.7000000000007</v>
      </c>
      <c r="N250" s="18" t="str">
        <f t="shared" ca="1" si="9"/>
        <v>20%</v>
      </c>
      <c r="O250" s="18">
        <f ca="1">SalesTable[[#This Row],[Total Sale]]*SalesTable[[#This Row],[Profit Margin]]</f>
        <v>1354.1400000000003</v>
      </c>
    </row>
    <row r="251" spans="1:15" x14ac:dyDescent="0.3">
      <c r="A251" s="18" t="s">
        <v>258</v>
      </c>
      <c r="B251" s="19">
        <f t="shared" ca="1" si="10"/>
        <v>45854</v>
      </c>
      <c r="C251" s="19" t="str">
        <f>_xlfn.XLOOKUP(SalesTable[[#This Row],[Customer Name]],customerTable[Customer Name],customerTable[Customer ID],0,0)</f>
        <v>C0250</v>
      </c>
      <c r="D251" s="18" t="s">
        <v>1257</v>
      </c>
      <c r="E251" s="18" t="s">
        <v>2001</v>
      </c>
      <c r="F251" s="18" t="s">
        <v>2088</v>
      </c>
      <c r="G251" s="18" t="s">
        <v>2003</v>
      </c>
      <c r="H251" s="18" t="str">
        <f>_xlfn.XLOOKUP(SalesTable[[#This Row],[Product]],ProductTable[Product],ProductTable[Product ID],0,0)</f>
        <v>P002</v>
      </c>
      <c r="I251" s="18" t="s">
        <v>2015</v>
      </c>
      <c r="J251" s="18" t="str" cm="1">
        <f t="array" aca="1" ref="J251" ca="1">INDEX({"Credit Card","Cash","UPI"},RANDBETWEEN(1,3))</f>
        <v>UPI</v>
      </c>
      <c r="K251" s="18">
        <f t="shared" ca="1" si="11"/>
        <v>33</v>
      </c>
      <c r="L251" s="18">
        <v>212.82</v>
      </c>
      <c r="M251" s="18">
        <f ca="1">SalesTable[[#This Row],[Quantity]]*SalesTable[[#This Row],[Unit Price]]</f>
        <v>7023.0599999999995</v>
      </c>
      <c r="N251" s="18" t="str">
        <f t="shared" ca="1" si="9"/>
        <v>18%</v>
      </c>
      <c r="O251" s="18">
        <f ca="1">SalesTable[[#This Row],[Total Sale]]*SalesTable[[#This Row],[Profit Margin]]</f>
        <v>1264.1507999999999</v>
      </c>
    </row>
    <row r="252" spans="1:15" x14ac:dyDescent="0.3">
      <c r="A252" s="18" t="s">
        <v>259</v>
      </c>
      <c r="B252" s="19">
        <f t="shared" ca="1" si="10"/>
        <v>44723</v>
      </c>
      <c r="C252" s="19" t="str">
        <f>_xlfn.XLOOKUP(SalesTable[[#This Row],[Customer Name]],customerTable[Customer Name],customerTable[Customer ID],0,0)</f>
        <v>C0251</v>
      </c>
      <c r="D252" s="18" t="s">
        <v>1258</v>
      </c>
      <c r="E252" s="18" t="s">
        <v>1999</v>
      </c>
      <c r="F252" s="18" t="s">
        <v>2179</v>
      </c>
      <c r="G252" s="18" t="s">
        <v>2011</v>
      </c>
      <c r="H252" s="18" t="str">
        <f>_xlfn.XLOOKUP(SalesTable[[#This Row],[Product]],ProductTable[Product],ProductTable[Product ID],0,0)</f>
        <v>P010</v>
      </c>
      <c r="I252" s="18" t="s">
        <v>2015</v>
      </c>
      <c r="J252" s="18" t="str" cm="1">
        <f t="array" aca="1" ref="J252" ca="1">INDEX({"Credit Card","Cash","UPI"},RANDBETWEEN(1,3))</f>
        <v>UPI</v>
      </c>
      <c r="K252" s="18">
        <f t="shared" ca="1" si="11"/>
        <v>41</v>
      </c>
      <c r="L252" s="18">
        <v>362.19</v>
      </c>
      <c r="M252" s="18">
        <f ca="1">SalesTable[[#This Row],[Quantity]]*SalesTable[[#This Row],[Unit Price]]</f>
        <v>14849.789999999999</v>
      </c>
      <c r="N252" s="18" t="str">
        <f t="shared" ca="1" si="9"/>
        <v>16%</v>
      </c>
      <c r="O252" s="18">
        <f ca="1">SalesTable[[#This Row],[Total Sale]]*SalesTable[[#This Row],[Profit Margin]]</f>
        <v>2375.9663999999998</v>
      </c>
    </row>
    <row r="253" spans="1:15" x14ac:dyDescent="0.3">
      <c r="A253" s="18" t="s">
        <v>260</v>
      </c>
      <c r="B253" s="19">
        <f t="shared" ca="1" si="10"/>
        <v>45066</v>
      </c>
      <c r="C253" s="19" t="str">
        <f>_xlfn.XLOOKUP(SalesTable[[#This Row],[Customer Name]],customerTable[Customer Name],customerTable[Customer ID],0,0)</f>
        <v>C0252</v>
      </c>
      <c r="D253" s="18" t="s">
        <v>1259</v>
      </c>
      <c r="E253" s="18" t="s">
        <v>1999</v>
      </c>
      <c r="F253" s="18" t="s">
        <v>2154</v>
      </c>
      <c r="G253" s="18" t="s">
        <v>2003</v>
      </c>
      <c r="H253" s="18" t="str">
        <f>_xlfn.XLOOKUP(SalesTable[[#This Row],[Product]],ProductTable[Product],ProductTable[Product ID],0,0)</f>
        <v>P002</v>
      </c>
      <c r="I253" s="18" t="s">
        <v>2015</v>
      </c>
      <c r="J253" s="18" t="str" cm="1">
        <f t="array" aca="1" ref="J253" ca="1">INDEX({"Credit Card","Cash","UPI"},RANDBETWEEN(1,3))</f>
        <v>Cash</v>
      </c>
      <c r="K253" s="18">
        <f t="shared" ca="1" si="11"/>
        <v>77</v>
      </c>
      <c r="L253" s="18">
        <v>378.45</v>
      </c>
      <c r="M253" s="18">
        <f ca="1">SalesTable[[#This Row],[Quantity]]*SalesTable[[#This Row],[Unit Price]]</f>
        <v>29140.649999999998</v>
      </c>
      <c r="N253" s="18" t="str">
        <f t="shared" ca="1" si="9"/>
        <v>22%</v>
      </c>
      <c r="O253" s="18">
        <f ca="1">SalesTable[[#This Row],[Total Sale]]*SalesTable[[#This Row],[Profit Margin]]</f>
        <v>6410.9429999999993</v>
      </c>
    </row>
    <row r="254" spans="1:15" x14ac:dyDescent="0.3">
      <c r="A254" s="18" t="s">
        <v>261</v>
      </c>
      <c r="B254" s="19">
        <f t="shared" ca="1" si="10"/>
        <v>45844</v>
      </c>
      <c r="C254" s="19" t="str">
        <f>_xlfn.XLOOKUP(SalesTable[[#This Row],[Customer Name]],customerTable[Customer Name],customerTable[Customer ID],0,0)</f>
        <v>C0253</v>
      </c>
      <c r="D254" s="18" t="s">
        <v>1260</v>
      </c>
      <c r="E254" s="18" t="s">
        <v>2000</v>
      </c>
      <c r="F254" s="18" t="s">
        <v>2180</v>
      </c>
      <c r="G254" s="18" t="s">
        <v>2002</v>
      </c>
      <c r="H254" s="18" t="str">
        <f>_xlfn.XLOOKUP(SalesTable[[#This Row],[Product]],ProductTable[Product],ProductTable[Product ID],0,0)</f>
        <v>P001</v>
      </c>
      <c r="I254" s="18" t="s">
        <v>2014</v>
      </c>
      <c r="J254" s="18" t="str" cm="1">
        <f t="array" aca="1" ref="J254" ca="1">INDEX({"Credit Card","Cash","UPI"},RANDBETWEEN(1,3))</f>
        <v>Credit Card</v>
      </c>
      <c r="K254" s="18">
        <f t="shared" ca="1" si="11"/>
        <v>46</v>
      </c>
      <c r="L254" s="18">
        <v>224.34</v>
      </c>
      <c r="M254" s="18">
        <f ca="1">SalesTable[[#This Row],[Quantity]]*SalesTable[[#This Row],[Unit Price]]</f>
        <v>10319.64</v>
      </c>
      <c r="N254" s="18" t="str">
        <f t="shared" ca="1" si="9"/>
        <v>16%</v>
      </c>
      <c r="O254" s="18">
        <f ca="1">SalesTable[[#This Row],[Total Sale]]*SalesTable[[#This Row],[Profit Margin]]</f>
        <v>1651.1424</v>
      </c>
    </row>
    <row r="255" spans="1:15" x14ac:dyDescent="0.3">
      <c r="A255" s="18" t="s">
        <v>262</v>
      </c>
      <c r="B255" s="19">
        <f t="shared" ca="1" si="10"/>
        <v>45687</v>
      </c>
      <c r="C255" s="19" t="str">
        <f>_xlfn.XLOOKUP(SalesTable[[#This Row],[Customer Name]],customerTable[Customer Name],customerTable[Customer ID],0,0)</f>
        <v>C0254</v>
      </c>
      <c r="D255" s="18" t="s">
        <v>1261</v>
      </c>
      <c r="E255" s="18" t="s">
        <v>1999</v>
      </c>
      <c r="F255" s="18" t="s">
        <v>2181</v>
      </c>
      <c r="G255" s="18" t="s">
        <v>2010</v>
      </c>
      <c r="H255" s="18" t="str">
        <f>_xlfn.XLOOKUP(SalesTable[[#This Row],[Product]],ProductTable[Product],ProductTable[Product ID],0,0)</f>
        <v>P009</v>
      </c>
      <c r="I255" s="18" t="s">
        <v>2016</v>
      </c>
      <c r="J255" s="18" t="str" cm="1">
        <f t="array" aca="1" ref="J255" ca="1">INDEX({"Credit Card","Cash","UPI"},RANDBETWEEN(1,3))</f>
        <v>Cash</v>
      </c>
      <c r="K255" s="18">
        <f t="shared" ca="1" si="11"/>
        <v>50</v>
      </c>
      <c r="L255" s="18">
        <v>140.22</v>
      </c>
      <c r="M255" s="18">
        <f ca="1">SalesTable[[#This Row],[Quantity]]*SalesTable[[#This Row],[Unit Price]]</f>
        <v>7011</v>
      </c>
      <c r="N255" s="18" t="str">
        <f t="shared" ca="1" si="9"/>
        <v>21%</v>
      </c>
      <c r="O255" s="18">
        <f ca="1">SalesTable[[#This Row],[Total Sale]]*SalesTable[[#This Row],[Profit Margin]]</f>
        <v>1472.31</v>
      </c>
    </row>
    <row r="256" spans="1:15" x14ac:dyDescent="0.3">
      <c r="A256" s="18" t="s">
        <v>263</v>
      </c>
      <c r="B256" s="19">
        <f t="shared" ca="1" si="10"/>
        <v>45869</v>
      </c>
      <c r="C256" s="19" t="str">
        <f>_xlfn.XLOOKUP(SalesTable[[#This Row],[Customer Name]],customerTable[Customer Name],customerTable[Customer ID],0,0)</f>
        <v>C0255</v>
      </c>
      <c r="D256" s="18" t="s">
        <v>1262</v>
      </c>
      <c r="E256" s="18" t="s">
        <v>2000</v>
      </c>
      <c r="F256" s="18" t="s">
        <v>2175</v>
      </c>
      <c r="G256" s="18" t="s">
        <v>2010</v>
      </c>
      <c r="H256" s="18" t="str">
        <f>_xlfn.XLOOKUP(SalesTable[[#This Row],[Product]],ProductTable[Product],ProductTable[Product ID],0,0)</f>
        <v>P009</v>
      </c>
      <c r="I256" s="18" t="s">
        <v>2016</v>
      </c>
      <c r="J256" s="18" t="str" cm="1">
        <f t="array" aca="1" ref="J256" ca="1">INDEX({"Credit Card","Cash","UPI"},RANDBETWEEN(1,3))</f>
        <v>UPI</v>
      </c>
      <c r="K256" s="18">
        <f t="shared" ca="1" si="11"/>
        <v>35</v>
      </c>
      <c r="L256" s="18">
        <v>145.21</v>
      </c>
      <c r="M256" s="18">
        <f ca="1">SalesTable[[#This Row],[Quantity]]*SalesTable[[#This Row],[Unit Price]]</f>
        <v>5082.3500000000004</v>
      </c>
      <c r="N256" s="18" t="str">
        <f t="shared" ca="1" si="9"/>
        <v>24%</v>
      </c>
      <c r="O256" s="18">
        <f ca="1">SalesTable[[#This Row],[Total Sale]]*SalesTable[[#This Row],[Profit Margin]]</f>
        <v>1219.7640000000001</v>
      </c>
    </row>
    <row r="257" spans="1:15" x14ac:dyDescent="0.3">
      <c r="A257" s="18" t="s">
        <v>264</v>
      </c>
      <c r="B257" s="19">
        <f t="shared" ca="1" si="10"/>
        <v>45258</v>
      </c>
      <c r="C257" s="19" t="str">
        <f>_xlfn.XLOOKUP(SalesTable[[#This Row],[Customer Name]],customerTable[Customer Name],customerTable[Customer ID],0,0)</f>
        <v>C0256</v>
      </c>
      <c r="D257" s="18" t="s">
        <v>1263</v>
      </c>
      <c r="E257" s="18" t="s">
        <v>1999</v>
      </c>
      <c r="F257" s="18" t="s">
        <v>2080</v>
      </c>
      <c r="G257" s="18" t="s">
        <v>2012</v>
      </c>
      <c r="H257" s="18" t="str">
        <f>_xlfn.XLOOKUP(SalesTable[[#This Row],[Product]],ProductTable[Product],ProductTable[Product ID],0,0)</f>
        <v>P011</v>
      </c>
      <c r="I257" s="18" t="s">
        <v>2014</v>
      </c>
      <c r="J257" s="18" t="str" cm="1">
        <f t="array" aca="1" ref="J257" ca="1">INDEX({"Credit Card","Cash","UPI"},RANDBETWEEN(1,3))</f>
        <v>UPI</v>
      </c>
      <c r="K257" s="18">
        <f t="shared" ca="1" si="11"/>
        <v>74</v>
      </c>
      <c r="L257" s="18">
        <v>114.16</v>
      </c>
      <c r="M257" s="18">
        <f ca="1">SalesTable[[#This Row],[Quantity]]*SalesTable[[#This Row],[Unit Price]]</f>
        <v>8447.84</v>
      </c>
      <c r="N257" s="18" t="str">
        <f t="shared" ca="1" si="9"/>
        <v>17%</v>
      </c>
      <c r="O257" s="18">
        <f ca="1">SalesTable[[#This Row],[Total Sale]]*SalesTable[[#This Row],[Profit Margin]]</f>
        <v>1436.1328000000001</v>
      </c>
    </row>
    <row r="258" spans="1:15" x14ac:dyDescent="0.3">
      <c r="A258" s="18" t="s">
        <v>265</v>
      </c>
      <c r="B258" s="19">
        <f t="shared" ca="1" si="10"/>
        <v>45902</v>
      </c>
      <c r="C258" s="19" t="str">
        <f>_xlfn.XLOOKUP(SalesTable[[#This Row],[Customer Name]],customerTable[Customer Name],customerTable[Customer ID],0,0)</f>
        <v>C0257</v>
      </c>
      <c r="D258" s="18" t="s">
        <v>1264</v>
      </c>
      <c r="E258" s="18" t="s">
        <v>1998</v>
      </c>
      <c r="F258" s="18" t="s">
        <v>2041</v>
      </c>
      <c r="G258" s="18" t="s">
        <v>2003</v>
      </c>
      <c r="H258" s="18" t="str">
        <f>_xlfn.XLOOKUP(SalesTable[[#This Row],[Product]],ProductTable[Product],ProductTable[Product ID],0,0)</f>
        <v>P002</v>
      </c>
      <c r="I258" s="18" t="s">
        <v>2015</v>
      </c>
      <c r="J258" s="18" t="str" cm="1">
        <f t="array" aca="1" ref="J258" ca="1">INDEX({"Credit Card","Cash","UPI"},RANDBETWEEN(1,3))</f>
        <v>Credit Card</v>
      </c>
      <c r="K258" s="18">
        <f t="shared" ca="1" si="11"/>
        <v>75</v>
      </c>
      <c r="L258" s="18">
        <v>472.94</v>
      </c>
      <c r="M258" s="18">
        <f ca="1">SalesTable[[#This Row],[Quantity]]*SalesTable[[#This Row],[Unit Price]]</f>
        <v>35470.5</v>
      </c>
      <c r="N258" s="18" t="str">
        <f t="shared" ref="N258:N321" ca="1" si="12">ROUND(RANDBETWEEN(15,25),0)&amp;"%"</f>
        <v>16%</v>
      </c>
      <c r="O258" s="18">
        <f ca="1">SalesTable[[#This Row],[Total Sale]]*SalesTable[[#This Row],[Profit Margin]]</f>
        <v>5675.28</v>
      </c>
    </row>
    <row r="259" spans="1:15" x14ac:dyDescent="0.3">
      <c r="A259" s="18" t="s">
        <v>266</v>
      </c>
      <c r="B259" s="19">
        <f t="shared" ref="B259:B322" ca="1" si="13">RANDBETWEEN(DATE(2022,1,1),DATE(2025,12,31))</f>
        <v>44692</v>
      </c>
      <c r="C259" s="19" t="str">
        <f>_xlfn.XLOOKUP(SalesTable[[#This Row],[Customer Name]],customerTable[Customer Name],customerTable[Customer ID],0,0)</f>
        <v>C0258</v>
      </c>
      <c r="D259" s="18" t="s">
        <v>1265</v>
      </c>
      <c r="E259" s="18" t="s">
        <v>2000</v>
      </c>
      <c r="F259" s="18" t="s">
        <v>2182</v>
      </c>
      <c r="G259" s="18" t="s">
        <v>2008</v>
      </c>
      <c r="H259" s="18" t="str">
        <f>_xlfn.XLOOKUP(SalesTable[[#This Row],[Product]],ProductTable[Product],ProductTable[Product ID],0,0)</f>
        <v>P007</v>
      </c>
      <c r="I259" s="18" t="s">
        <v>2016</v>
      </c>
      <c r="J259" s="18" t="str" cm="1">
        <f t="array" aca="1" ref="J259" ca="1">INDEX({"Credit Card","Cash","UPI"},RANDBETWEEN(1,3))</f>
        <v>Credit Card</v>
      </c>
      <c r="K259" s="18">
        <f t="shared" ref="K259:K322" ca="1" si="14">RANDBETWEEN(30,100)</f>
        <v>95</v>
      </c>
      <c r="L259" s="18">
        <v>64.39</v>
      </c>
      <c r="M259" s="18">
        <f ca="1">SalesTable[[#This Row],[Quantity]]*SalesTable[[#This Row],[Unit Price]]</f>
        <v>6117.05</v>
      </c>
      <c r="N259" s="18" t="str">
        <f t="shared" ca="1" si="12"/>
        <v>23%</v>
      </c>
      <c r="O259" s="18">
        <f ca="1">SalesTable[[#This Row],[Total Sale]]*SalesTable[[#This Row],[Profit Margin]]</f>
        <v>1406.9215000000002</v>
      </c>
    </row>
    <row r="260" spans="1:15" x14ac:dyDescent="0.3">
      <c r="A260" s="18" t="s">
        <v>267</v>
      </c>
      <c r="B260" s="19">
        <f t="shared" ca="1" si="13"/>
        <v>45909</v>
      </c>
      <c r="C260" s="19" t="str">
        <f>_xlfn.XLOOKUP(SalesTable[[#This Row],[Customer Name]],customerTable[Customer Name],customerTable[Customer ID],0,0)</f>
        <v>C0259</v>
      </c>
      <c r="D260" s="18" t="s">
        <v>1266</v>
      </c>
      <c r="E260" s="18" t="s">
        <v>1998</v>
      </c>
      <c r="F260" s="18" t="s">
        <v>2183</v>
      </c>
      <c r="G260" s="18" t="s">
        <v>2004</v>
      </c>
      <c r="H260" s="18" t="str">
        <f>_xlfn.XLOOKUP(SalesTable[[#This Row],[Product]],ProductTable[Product],ProductTable[Product ID],0,0)</f>
        <v>P003</v>
      </c>
      <c r="I260" s="18" t="s">
        <v>2014</v>
      </c>
      <c r="J260" s="18" t="str" cm="1">
        <f t="array" aca="1" ref="J260" ca="1">INDEX({"Credit Card","Cash","UPI"},RANDBETWEEN(1,3))</f>
        <v>Cash</v>
      </c>
      <c r="K260" s="18">
        <f t="shared" ca="1" si="14"/>
        <v>59</v>
      </c>
      <c r="L260" s="18">
        <v>68.95</v>
      </c>
      <c r="M260" s="18">
        <f ca="1">SalesTable[[#This Row],[Quantity]]*SalesTable[[#This Row],[Unit Price]]</f>
        <v>4068.05</v>
      </c>
      <c r="N260" s="18" t="str">
        <f t="shared" ca="1" si="12"/>
        <v>24%</v>
      </c>
      <c r="O260" s="18">
        <f ca="1">SalesTable[[#This Row],[Total Sale]]*SalesTable[[#This Row],[Profit Margin]]</f>
        <v>976.33199999999999</v>
      </c>
    </row>
    <row r="261" spans="1:15" x14ac:dyDescent="0.3">
      <c r="A261" s="18" t="s">
        <v>268</v>
      </c>
      <c r="B261" s="19">
        <f t="shared" ca="1" si="13"/>
        <v>44927</v>
      </c>
      <c r="C261" s="19" t="str">
        <f>_xlfn.XLOOKUP(SalesTable[[#This Row],[Customer Name]],customerTable[Customer Name],customerTable[Customer ID],0,0)</f>
        <v>C0260</v>
      </c>
      <c r="D261" s="18" t="s">
        <v>1267</v>
      </c>
      <c r="E261" s="18" t="s">
        <v>1999</v>
      </c>
      <c r="F261" s="18" t="s">
        <v>2046</v>
      </c>
      <c r="G261" s="18" t="s">
        <v>2012</v>
      </c>
      <c r="H261" s="18" t="str">
        <f>_xlfn.XLOOKUP(SalesTable[[#This Row],[Product]],ProductTable[Product],ProductTable[Product ID],0,0)</f>
        <v>P011</v>
      </c>
      <c r="I261" s="18" t="s">
        <v>2014</v>
      </c>
      <c r="J261" s="18" t="str" cm="1">
        <f t="array" aca="1" ref="J261" ca="1">INDEX({"Credit Card","Cash","UPI"},RANDBETWEEN(1,3))</f>
        <v>Credit Card</v>
      </c>
      <c r="K261" s="18">
        <f t="shared" ca="1" si="14"/>
        <v>31</v>
      </c>
      <c r="L261" s="18">
        <v>201.55</v>
      </c>
      <c r="M261" s="18">
        <f ca="1">SalesTable[[#This Row],[Quantity]]*SalesTable[[#This Row],[Unit Price]]</f>
        <v>6248.05</v>
      </c>
      <c r="N261" s="18" t="str">
        <f t="shared" ca="1" si="12"/>
        <v>25%</v>
      </c>
      <c r="O261" s="18">
        <f ca="1">SalesTable[[#This Row],[Total Sale]]*SalesTable[[#This Row],[Profit Margin]]</f>
        <v>1562.0125</v>
      </c>
    </row>
    <row r="262" spans="1:15" x14ac:dyDescent="0.3">
      <c r="A262" s="18" t="s">
        <v>269</v>
      </c>
      <c r="B262" s="19">
        <f t="shared" ca="1" si="13"/>
        <v>45012</v>
      </c>
      <c r="C262" s="19" t="str">
        <f>_xlfn.XLOOKUP(SalesTable[[#This Row],[Customer Name]],customerTable[Customer Name],customerTable[Customer ID],0,0)</f>
        <v>C0261</v>
      </c>
      <c r="D262" s="18" t="s">
        <v>1268</v>
      </c>
      <c r="E262" s="18" t="s">
        <v>2001</v>
      </c>
      <c r="F262" s="18" t="s">
        <v>2184</v>
      </c>
      <c r="G262" s="18" t="s">
        <v>2007</v>
      </c>
      <c r="H262" s="18" t="str">
        <f>_xlfn.XLOOKUP(SalesTable[[#This Row],[Product]],ProductTable[Product],ProductTable[Product ID],0,0)</f>
        <v>P006</v>
      </c>
      <c r="I262" s="18" t="s">
        <v>2016</v>
      </c>
      <c r="J262" s="18" t="str" cm="1">
        <f t="array" aca="1" ref="J262" ca="1">INDEX({"Credit Card","Cash","UPI"},RANDBETWEEN(1,3))</f>
        <v>Credit Card</v>
      </c>
      <c r="K262" s="18">
        <f t="shared" ca="1" si="14"/>
        <v>95</v>
      </c>
      <c r="L262" s="18">
        <v>460.98</v>
      </c>
      <c r="M262" s="18">
        <f ca="1">SalesTable[[#This Row],[Quantity]]*SalesTable[[#This Row],[Unit Price]]</f>
        <v>43793.1</v>
      </c>
      <c r="N262" s="18" t="str">
        <f t="shared" ca="1" si="12"/>
        <v>19%</v>
      </c>
      <c r="O262" s="18">
        <f ca="1">SalesTable[[#This Row],[Total Sale]]*SalesTable[[#This Row],[Profit Margin]]</f>
        <v>8320.6890000000003</v>
      </c>
    </row>
    <row r="263" spans="1:15" x14ac:dyDescent="0.3">
      <c r="A263" s="18" t="s">
        <v>270</v>
      </c>
      <c r="B263" s="19">
        <f t="shared" ca="1" si="13"/>
        <v>45452</v>
      </c>
      <c r="C263" s="19" t="str">
        <f>_xlfn.XLOOKUP(SalesTable[[#This Row],[Customer Name]],customerTable[Customer Name],customerTable[Customer ID],0,0)</f>
        <v>C0262</v>
      </c>
      <c r="D263" s="18" t="s">
        <v>1269</v>
      </c>
      <c r="E263" s="18" t="s">
        <v>2000</v>
      </c>
      <c r="F263" s="18" t="s">
        <v>2090</v>
      </c>
      <c r="G263" s="18" t="s">
        <v>2004</v>
      </c>
      <c r="H263" s="18" t="str">
        <f>_xlfn.XLOOKUP(SalesTable[[#This Row],[Product]],ProductTable[Product],ProductTable[Product ID],0,0)</f>
        <v>P003</v>
      </c>
      <c r="I263" s="18" t="s">
        <v>2014</v>
      </c>
      <c r="J263" s="18" t="str" cm="1">
        <f t="array" aca="1" ref="J263" ca="1">INDEX({"Credit Card","Cash","UPI"},RANDBETWEEN(1,3))</f>
        <v>Credit Card</v>
      </c>
      <c r="K263" s="18">
        <f t="shared" ca="1" si="14"/>
        <v>50</v>
      </c>
      <c r="L263" s="18">
        <v>205.19</v>
      </c>
      <c r="M263" s="18">
        <f ca="1">SalesTable[[#This Row],[Quantity]]*SalesTable[[#This Row],[Unit Price]]</f>
        <v>10259.5</v>
      </c>
      <c r="N263" s="18" t="str">
        <f t="shared" ca="1" si="12"/>
        <v>23%</v>
      </c>
      <c r="O263" s="18">
        <f ca="1">SalesTable[[#This Row],[Total Sale]]*SalesTable[[#This Row],[Profit Margin]]</f>
        <v>2359.6849999999999</v>
      </c>
    </row>
    <row r="264" spans="1:15" x14ac:dyDescent="0.3">
      <c r="A264" s="18" t="s">
        <v>271</v>
      </c>
      <c r="B264" s="19">
        <f t="shared" ca="1" si="13"/>
        <v>45736</v>
      </c>
      <c r="C264" s="19" t="str">
        <f>_xlfn.XLOOKUP(SalesTable[[#This Row],[Customer Name]],customerTable[Customer Name],customerTable[Customer ID],0,0)</f>
        <v>C0263</v>
      </c>
      <c r="D264" s="18" t="s">
        <v>1270</v>
      </c>
      <c r="E264" s="18" t="s">
        <v>2001</v>
      </c>
      <c r="F264" s="18" t="s">
        <v>2092</v>
      </c>
      <c r="G264" s="18" t="s">
        <v>2007</v>
      </c>
      <c r="H264" s="18" t="str">
        <f>_xlfn.XLOOKUP(SalesTable[[#This Row],[Product]],ProductTable[Product],ProductTable[Product ID],0,0)</f>
        <v>P006</v>
      </c>
      <c r="I264" s="18" t="s">
        <v>2016</v>
      </c>
      <c r="J264" s="18" t="str" cm="1">
        <f t="array" aca="1" ref="J264" ca="1">INDEX({"Credit Card","Cash","UPI"},RANDBETWEEN(1,3))</f>
        <v>Cash</v>
      </c>
      <c r="K264" s="18">
        <f t="shared" ca="1" si="14"/>
        <v>95</v>
      </c>
      <c r="L264" s="18">
        <v>15.32</v>
      </c>
      <c r="M264" s="18">
        <f ca="1">SalesTable[[#This Row],[Quantity]]*SalesTable[[#This Row],[Unit Price]]</f>
        <v>1455.4</v>
      </c>
      <c r="N264" s="18" t="str">
        <f t="shared" ca="1" si="12"/>
        <v>21%</v>
      </c>
      <c r="O264" s="18">
        <f ca="1">SalesTable[[#This Row],[Total Sale]]*SalesTable[[#This Row],[Profit Margin]]</f>
        <v>305.63400000000001</v>
      </c>
    </row>
    <row r="265" spans="1:15" x14ac:dyDescent="0.3">
      <c r="A265" s="18" t="s">
        <v>272</v>
      </c>
      <c r="B265" s="19">
        <f t="shared" ca="1" si="13"/>
        <v>45218</v>
      </c>
      <c r="C265" s="19" t="str">
        <f>_xlfn.XLOOKUP(SalesTable[[#This Row],[Customer Name]],customerTable[Customer Name],customerTable[Customer ID],0,0)</f>
        <v>C0264</v>
      </c>
      <c r="D265" s="18" t="s">
        <v>1271</v>
      </c>
      <c r="E265" s="18" t="s">
        <v>1999</v>
      </c>
      <c r="F265" s="18" t="s">
        <v>2079</v>
      </c>
      <c r="G265" s="18" t="s">
        <v>2006</v>
      </c>
      <c r="H265" s="18" t="str">
        <f>_xlfn.XLOOKUP(SalesTable[[#This Row],[Product]],ProductTable[Product],ProductTable[Product ID],0,0)</f>
        <v>P005</v>
      </c>
      <c r="I265" s="18" t="s">
        <v>2015</v>
      </c>
      <c r="J265" s="18" t="str" cm="1">
        <f t="array" aca="1" ref="J265" ca="1">INDEX({"Credit Card","Cash","UPI"},RANDBETWEEN(1,3))</f>
        <v>Credit Card</v>
      </c>
      <c r="K265" s="18">
        <f t="shared" ca="1" si="14"/>
        <v>77</v>
      </c>
      <c r="L265" s="18">
        <v>48.62</v>
      </c>
      <c r="M265" s="18">
        <f ca="1">SalesTable[[#This Row],[Quantity]]*SalesTable[[#This Row],[Unit Price]]</f>
        <v>3743.74</v>
      </c>
      <c r="N265" s="18" t="str">
        <f t="shared" ca="1" si="12"/>
        <v>20%</v>
      </c>
      <c r="O265" s="18">
        <f ca="1">SalesTable[[#This Row],[Total Sale]]*SalesTable[[#This Row],[Profit Margin]]</f>
        <v>748.74800000000005</v>
      </c>
    </row>
    <row r="266" spans="1:15" x14ac:dyDescent="0.3">
      <c r="A266" s="18" t="s">
        <v>273</v>
      </c>
      <c r="B266" s="19">
        <f t="shared" ca="1" si="13"/>
        <v>44648</v>
      </c>
      <c r="C266" s="19" t="str">
        <f>_xlfn.XLOOKUP(SalesTable[[#This Row],[Customer Name]],customerTable[Customer Name],customerTable[Customer ID],0,0)</f>
        <v>C0265</v>
      </c>
      <c r="D266" s="18" t="s">
        <v>1272</v>
      </c>
      <c r="E266" s="18" t="s">
        <v>1999</v>
      </c>
      <c r="F266" s="18" t="s">
        <v>2149</v>
      </c>
      <c r="G266" s="18" t="s">
        <v>2006</v>
      </c>
      <c r="H266" s="18" t="str">
        <f>_xlfn.XLOOKUP(SalesTable[[#This Row],[Product]],ProductTable[Product],ProductTable[Product ID],0,0)</f>
        <v>P005</v>
      </c>
      <c r="I266" s="18" t="s">
        <v>2015</v>
      </c>
      <c r="J266" s="18" t="str" cm="1">
        <f t="array" aca="1" ref="J266" ca="1">INDEX({"Credit Card","Cash","UPI"},RANDBETWEEN(1,3))</f>
        <v>Credit Card</v>
      </c>
      <c r="K266" s="18">
        <f t="shared" ca="1" si="14"/>
        <v>72</v>
      </c>
      <c r="L266" s="18">
        <v>203.22</v>
      </c>
      <c r="M266" s="18">
        <f ca="1">SalesTable[[#This Row],[Quantity]]*SalesTable[[#This Row],[Unit Price]]</f>
        <v>14631.84</v>
      </c>
      <c r="N266" s="18" t="str">
        <f t="shared" ca="1" si="12"/>
        <v>20%</v>
      </c>
      <c r="O266" s="18">
        <f ca="1">SalesTable[[#This Row],[Total Sale]]*SalesTable[[#This Row],[Profit Margin]]</f>
        <v>2926.3680000000004</v>
      </c>
    </row>
    <row r="267" spans="1:15" x14ac:dyDescent="0.3">
      <c r="A267" s="18" t="s">
        <v>274</v>
      </c>
      <c r="B267" s="19">
        <f t="shared" ca="1" si="13"/>
        <v>45700</v>
      </c>
      <c r="C267" s="19" t="str">
        <f>_xlfn.XLOOKUP(SalesTable[[#This Row],[Customer Name]],customerTable[Customer Name],customerTable[Customer ID],0,0)</f>
        <v>C0266</v>
      </c>
      <c r="D267" s="18" t="s">
        <v>1273</v>
      </c>
      <c r="E267" s="18" t="s">
        <v>1998</v>
      </c>
      <c r="F267" s="18" t="s">
        <v>2185</v>
      </c>
      <c r="G267" s="18" t="s">
        <v>2008</v>
      </c>
      <c r="H267" s="18" t="str">
        <f>_xlfn.XLOOKUP(SalesTable[[#This Row],[Product]],ProductTable[Product],ProductTable[Product ID],0,0)</f>
        <v>P007</v>
      </c>
      <c r="I267" s="18" t="s">
        <v>2016</v>
      </c>
      <c r="J267" s="18" t="str" cm="1">
        <f t="array" aca="1" ref="J267" ca="1">INDEX({"Credit Card","Cash","UPI"},RANDBETWEEN(1,3))</f>
        <v>Credit Card</v>
      </c>
      <c r="K267" s="18">
        <f t="shared" ca="1" si="14"/>
        <v>43</v>
      </c>
      <c r="L267" s="18">
        <v>114.68</v>
      </c>
      <c r="M267" s="18">
        <f ca="1">SalesTable[[#This Row],[Quantity]]*SalesTable[[#This Row],[Unit Price]]</f>
        <v>4931.2400000000007</v>
      </c>
      <c r="N267" s="18" t="str">
        <f t="shared" ca="1" si="12"/>
        <v>23%</v>
      </c>
      <c r="O267" s="18">
        <f ca="1">SalesTable[[#This Row],[Total Sale]]*SalesTable[[#This Row],[Profit Margin]]</f>
        <v>1134.1852000000001</v>
      </c>
    </row>
    <row r="268" spans="1:15" x14ac:dyDescent="0.3">
      <c r="A268" s="18" t="s">
        <v>275</v>
      </c>
      <c r="B268" s="19">
        <f t="shared" ca="1" si="13"/>
        <v>44877</v>
      </c>
      <c r="C268" s="19" t="str">
        <f>_xlfn.XLOOKUP(SalesTable[[#This Row],[Customer Name]],customerTable[Customer Name],customerTable[Customer ID],0,0)</f>
        <v>C0267</v>
      </c>
      <c r="D268" s="18" t="s">
        <v>1274</v>
      </c>
      <c r="E268" s="18" t="s">
        <v>2001</v>
      </c>
      <c r="F268" s="18" t="s">
        <v>2186</v>
      </c>
      <c r="G268" s="18" t="s">
        <v>2005</v>
      </c>
      <c r="H268" s="18" t="str">
        <f>_xlfn.XLOOKUP(SalesTable[[#This Row],[Product]],ProductTable[Product],ProductTable[Product ID],0,0)</f>
        <v>P004</v>
      </c>
      <c r="I268" s="18" t="s">
        <v>2015</v>
      </c>
      <c r="J268" s="18" t="str" cm="1">
        <f t="array" aca="1" ref="J268" ca="1">INDEX({"Credit Card","Cash","UPI"},RANDBETWEEN(1,3))</f>
        <v>Cash</v>
      </c>
      <c r="K268" s="18">
        <f t="shared" ca="1" si="14"/>
        <v>57</v>
      </c>
      <c r="L268" s="18">
        <v>257.43</v>
      </c>
      <c r="M268" s="18">
        <f ca="1">SalesTable[[#This Row],[Quantity]]*SalesTable[[#This Row],[Unit Price]]</f>
        <v>14673.51</v>
      </c>
      <c r="N268" s="18" t="str">
        <f t="shared" ca="1" si="12"/>
        <v>20%</v>
      </c>
      <c r="O268" s="18">
        <f ca="1">SalesTable[[#This Row],[Total Sale]]*SalesTable[[#This Row],[Profit Margin]]</f>
        <v>2934.7020000000002</v>
      </c>
    </row>
    <row r="269" spans="1:15" x14ac:dyDescent="0.3">
      <c r="A269" s="18" t="s">
        <v>276</v>
      </c>
      <c r="B269" s="19">
        <f t="shared" ca="1" si="13"/>
        <v>44723</v>
      </c>
      <c r="C269" s="19" t="str">
        <f>_xlfn.XLOOKUP(SalesTable[[#This Row],[Customer Name]],customerTable[Customer Name],customerTable[Customer ID],0,0)</f>
        <v>C0268</v>
      </c>
      <c r="D269" s="18" t="s">
        <v>1275</v>
      </c>
      <c r="E269" s="18" t="s">
        <v>2001</v>
      </c>
      <c r="F269" s="18" t="s">
        <v>2092</v>
      </c>
      <c r="G269" s="18" t="s">
        <v>2013</v>
      </c>
      <c r="H269" s="18" t="str">
        <f>_xlfn.XLOOKUP(SalesTable[[#This Row],[Product]],ProductTable[Product],ProductTable[Product ID],0,0)</f>
        <v>P012</v>
      </c>
      <c r="I269" s="18" t="s">
        <v>2016</v>
      </c>
      <c r="J269" s="18" t="str" cm="1">
        <f t="array" aca="1" ref="J269" ca="1">INDEX({"Credit Card","Cash","UPI"},RANDBETWEEN(1,3))</f>
        <v>UPI</v>
      </c>
      <c r="K269" s="18">
        <f t="shared" ca="1" si="14"/>
        <v>90</v>
      </c>
      <c r="L269" s="18">
        <v>55.89</v>
      </c>
      <c r="M269" s="18">
        <f ca="1">SalesTable[[#This Row],[Quantity]]*SalesTable[[#This Row],[Unit Price]]</f>
        <v>5030.1000000000004</v>
      </c>
      <c r="N269" s="18" t="str">
        <f t="shared" ca="1" si="12"/>
        <v>15%</v>
      </c>
      <c r="O269" s="18">
        <f ca="1">SalesTable[[#This Row],[Total Sale]]*SalesTable[[#This Row],[Profit Margin]]</f>
        <v>754.51499999999999</v>
      </c>
    </row>
    <row r="270" spans="1:15" x14ac:dyDescent="0.3">
      <c r="A270" s="18" t="s">
        <v>277</v>
      </c>
      <c r="B270" s="19">
        <f t="shared" ca="1" si="13"/>
        <v>44960</v>
      </c>
      <c r="C270" s="19" t="str">
        <f>_xlfn.XLOOKUP(SalesTable[[#This Row],[Customer Name]],customerTable[Customer Name],customerTable[Customer ID],0,0)</f>
        <v>C0269</v>
      </c>
      <c r="D270" s="18" t="s">
        <v>1276</v>
      </c>
      <c r="E270" s="18" t="s">
        <v>1999</v>
      </c>
      <c r="F270" s="18" t="s">
        <v>2187</v>
      </c>
      <c r="G270" s="18" t="s">
        <v>2003</v>
      </c>
      <c r="H270" s="18" t="str">
        <f>_xlfn.XLOOKUP(SalesTable[[#This Row],[Product]],ProductTable[Product],ProductTable[Product ID],0,0)</f>
        <v>P002</v>
      </c>
      <c r="I270" s="18" t="s">
        <v>2015</v>
      </c>
      <c r="J270" s="18" t="str" cm="1">
        <f t="array" aca="1" ref="J270" ca="1">INDEX({"Credit Card","Cash","UPI"},RANDBETWEEN(1,3))</f>
        <v>Cash</v>
      </c>
      <c r="K270" s="18">
        <f t="shared" ca="1" si="14"/>
        <v>58</v>
      </c>
      <c r="L270" s="18">
        <v>80.67</v>
      </c>
      <c r="M270" s="18">
        <f ca="1">SalesTable[[#This Row],[Quantity]]*SalesTable[[#This Row],[Unit Price]]</f>
        <v>4678.8599999999997</v>
      </c>
      <c r="N270" s="18" t="str">
        <f t="shared" ca="1" si="12"/>
        <v>23%</v>
      </c>
      <c r="O270" s="18">
        <f ca="1">SalesTable[[#This Row],[Total Sale]]*SalesTable[[#This Row],[Profit Margin]]</f>
        <v>1076.1378</v>
      </c>
    </row>
    <row r="271" spans="1:15" x14ac:dyDescent="0.3">
      <c r="A271" s="18" t="s">
        <v>278</v>
      </c>
      <c r="B271" s="19">
        <f t="shared" ca="1" si="13"/>
        <v>44764</v>
      </c>
      <c r="C271" s="19" t="str">
        <f>_xlfn.XLOOKUP(SalesTable[[#This Row],[Customer Name]],customerTable[Customer Name],customerTable[Customer ID],0,0)</f>
        <v>C0270</v>
      </c>
      <c r="D271" s="18" t="s">
        <v>1277</v>
      </c>
      <c r="E271" s="18" t="s">
        <v>2000</v>
      </c>
      <c r="F271" s="18" t="s">
        <v>2188</v>
      </c>
      <c r="G271" s="18" t="s">
        <v>2006</v>
      </c>
      <c r="H271" s="18" t="str">
        <f>_xlfn.XLOOKUP(SalesTable[[#This Row],[Product]],ProductTable[Product],ProductTable[Product ID],0,0)</f>
        <v>P005</v>
      </c>
      <c r="I271" s="18" t="s">
        <v>2015</v>
      </c>
      <c r="J271" s="18" t="str" cm="1">
        <f t="array" aca="1" ref="J271" ca="1">INDEX({"Credit Card","Cash","UPI"},RANDBETWEEN(1,3))</f>
        <v>UPI</v>
      </c>
      <c r="K271" s="18">
        <f t="shared" ca="1" si="14"/>
        <v>92</v>
      </c>
      <c r="L271" s="18">
        <v>378.45</v>
      </c>
      <c r="M271" s="18">
        <f ca="1">SalesTable[[#This Row],[Quantity]]*SalesTable[[#This Row],[Unit Price]]</f>
        <v>34817.4</v>
      </c>
      <c r="N271" s="18" t="str">
        <f t="shared" ca="1" si="12"/>
        <v>25%</v>
      </c>
      <c r="O271" s="18">
        <f ca="1">SalesTable[[#This Row],[Total Sale]]*SalesTable[[#This Row],[Profit Margin]]</f>
        <v>8704.35</v>
      </c>
    </row>
    <row r="272" spans="1:15" x14ac:dyDescent="0.3">
      <c r="A272" s="18" t="s">
        <v>279</v>
      </c>
      <c r="B272" s="19">
        <f t="shared" ca="1" si="13"/>
        <v>44631</v>
      </c>
      <c r="C272" s="19" t="str">
        <f>_xlfn.XLOOKUP(SalesTable[[#This Row],[Customer Name]],customerTable[Customer Name],customerTable[Customer ID],0,0)</f>
        <v>C0271</v>
      </c>
      <c r="D272" s="18" t="s">
        <v>1278</v>
      </c>
      <c r="E272" s="18" t="s">
        <v>1999</v>
      </c>
      <c r="F272" s="18" t="s">
        <v>2031</v>
      </c>
      <c r="G272" s="18" t="s">
        <v>2012</v>
      </c>
      <c r="H272" s="18" t="str">
        <f>_xlfn.XLOOKUP(SalesTable[[#This Row],[Product]],ProductTable[Product],ProductTable[Product ID],0,0)</f>
        <v>P011</v>
      </c>
      <c r="I272" s="18" t="s">
        <v>2014</v>
      </c>
      <c r="J272" s="18" t="str" cm="1">
        <f t="array" aca="1" ref="J272" ca="1">INDEX({"Credit Card","Cash","UPI"},RANDBETWEEN(1,3))</f>
        <v>UPI</v>
      </c>
      <c r="K272" s="18">
        <f t="shared" ca="1" si="14"/>
        <v>41</v>
      </c>
      <c r="L272" s="18">
        <v>79.72</v>
      </c>
      <c r="M272" s="18">
        <f ca="1">SalesTable[[#This Row],[Quantity]]*SalesTable[[#This Row],[Unit Price]]</f>
        <v>3268.52</v>
      </c>
      <c r="N272" s="18" t="str">
        <f t="shared" ca="1" si="12"/>
        <v>15%</v>
      </c>
      <c r="O272" s="18">
        <f ca="1">SalesTable[[#This Row],[Total Sale]]*SalesTable[[#This Row],[Profit Margin]]</f>
        <v>490.27799999999996</v>
      </c>
    </row>
    <row r="273" spans="1:15" x14ac:dyDescent="0.3">
      <c r="A273" s="18" t="s">
        <v>280</v>
      </c>
      <c r="B273" s="19">
        <f t="shared" ca="1" si="13"/>
        <v>44644</v>
      </c>
      <c r="C273" s="19" t="str">
        <f>_xlfn.XLOOKUP(SalesTable[[#This Row],[Customer Name]],customerTable[Customer Name],customerTable[Customer ID],0,0)</f>
        <v>C0272</v>
      </c>
      <c r="D273" s="18" t="s">
        <v>1279</v>
      </c>
      <c r="E273" s="18" t="s">
        <v>1999</v>
      </c>
      <c r="F273" s="18" t="s">
        <v>2070</v>
      </c>
      <c r="G273" s="18" t="s">
        <v>2010</v>
      </c>
      <c r="H273" s="18" t="str">
        <f>_xlfn.XLOOKUP(SalesTable[[#This Row],[Product]],ProductTable[Product],ProductTable[Product ID],0,0)</f>
        <v>P009</v>
      </c>
      <c r="I273" s="18" t="s">
        <v>2016</v>
      </c>
      <c r="J273" s="18" t="str" cm="1">
        <f t="array" aca="1" ref="J273" ca="1">INDEX({"Credit Card","Cash","UPI"},RANDBETWEEN(1,3))</f>
        <v>Credit Card</v>
      </c>
      <c r="K273" s="18">
        <f t="shared" ca="1" si="14"/>
        <v>47</v>
      </c>
      <c r="L273" s="18">
        <v>399.18</v>
      </c>
      <c r="M273" s="18">
        <f ca="1">SalesTable[[#This Row],[Quantity]]*SalesTable[[#This Row],[Unit Price]]</f>
        <v>18761.46</v>
      </c>
      <c r="N273" s="18" t="str">
        <f t="shared" ca="1" si="12"/>
        <v>16%</v>
      </c>
      <c r="O273" s="18">
        <f ca="1">SalesTable[[#This Row],[Total Sale]]*SalesTable[[#This Row],[Profit Margin]]</f>
        <v>3001.8335999999999</v>
      </c>
    </row>
    <row r="274" spans="1:15" x14ac:dyDescent="0.3">
      <c r="A274" s="18" t="s">
        <v>281</v>
      </c>
      <c r="B274" s="19">
        <f t="shared" ca="1" si="13"/>
        <v>44704</v>
      </c>
      <c r="C274" s="19" t="str">
        <f>_xlfn.XLOOKUP(SalesTable[[#This Row],[Customer Name]],customerTable[Customer Name],customerTable[Customer ID],0,0)</f>
        <v>C0273</v>
      </c>
      <c r="D274" s="18" t="s">
        <v>1280</v>
      </c>
      <c r="E274" s="18" t="s">
        <v>1999</v>
      </c>
      <c r="F274" s="18" t="s">
        <v>2040</v>
      </c>
      <c r="G274" s="18" t="s">
        <v>2007</v>
      </c>
      <c r="H274" s="18" t="str">
        <f>_xlfn.XLOOKUP(SalesTable[[#This Row],[Product]],ProductTable[Product],ProductTable[Product ID],0,0)</f>
        <v>P006</v>
      </c>
      <c r="I274" s="18" t="s">
        <v>2016</v>
      </c>
      <c r="J274" s="18" t="str" cm="1">
        <f t="array" aca="1" ref="J274" ca="1">INDEX({"Credit Card","Cash","UPI"},RANDBETWEEN(1,3))</f>
        <v>UPI</v>
      </c>
      <c r="K274" s="18">
        <f t="shared" ca="1" si="14"/>
        <v>48</v>
      </c>
      <c r="L274" s="18">
        <v>233.56</v>
      </c>
      <c r="M274" s="18">
        <f ca="1">SalesTable[[#This Row],[Quantity]]*SalesTable[[#This Row],[Unit Price]]</f>
        <v>11210.880000000001</v>
      </c>
      <c r="N274" s="18" t="str">
        <f t="shared" ca="1" si="12"/>
        <v>19%</v>
      </c>
      <c r="O274" s="18">
        <f ca="1">SalesTable[[#This Row],[Total Sale]]*SalesTable[[#This Row],[Profit Margin]]</f>
        <v>2130.0672000000004</v>
      </c>
    </row>
    <row r="275" spans="1:15" x14ac:dyDescent="0.3">
      <c r="A275" s="18" t="s">
        <v>282</v>
      </c>
      <c r="B275" s="19">
        <f t="shared" ca="1" si="13"/>
        <v>45360</v>
      </c>
      <c r="C275" s="19" t="str">
        <f>_xlfn.XLOOKUP(SalesTable[[#This Row],[Customer Name]],customerTable[Customer Name],customerTable[Customer ID],0,0)</f>
        <v>C0274</v>
      </c>
      <c r="D275" s="18" t="s">
        <v>1281</v>
      </c>
      <c r="E275" s="18" t="s">
        <v>1999</v>
      </c>
      <c r="F275" s="18" t="s">
        <v>2052</v>
      </c>
      <c r="G275" s="18" t="s">
        <v>2011</v>
      </c>
      <c r="H275" s="18" t="str">
        <f>_xlfn.XLOOKUP(SalesTable[[#This Row],[Product]],ProductTable[Product],ProductTable[Product ID],0,0)</f>
        <v>P010</v>
      </c>
      <c r="I275" s="18" t="s">
        <v>2015</v>
      </c>
      <c r="J275" s="18" t="str" cm="1">
        <f t="array" aca="1" ref="J275" ca="1">INDEX({"Credit Card","Cash","UPI"},RANDBETWEEN(1,3))</f>
        <v>UPI</v>
      </c>
      <c r="K275" s="18">
        <f t="shared" ca="1" si="14"/>
        <v>100</v>
      </c>
      <c r="L275" s="18">
        <v>42.98</v>
      </c>
      <c r="M275" s="18">
        <f ca="1">SalesTable[[#This Row],[Quantity]]*SalesTable[[#This Row],[Unit Price]]</f>
        <v>4298</v>
      </c>
      <c r="N275" s="18" t="str">
        <f t="shared" ca="1" si="12"/>
        <v>24%</v>
      </c>
      <c r="O275" s="18">
        <f ca="1">SalesTable[[#This Row],[Total Sale]]*SalesTable[[#This Row],[Profit Margin]]</f>
        <v>1031.52</v>
      </c>
    </row>
    <row r="276" spans="1:15" x14ac:dyDescent="0.3">
      <c r="A276" s="18" t="s">
        <v>283</v>
      </c>
      <c r="B276" s="19">
        <f t="shared" ca="1" si="13"/>
        <v>45510</v>
      </c>
      <c r="C276" s="19" t="str">
        <f>_xlfn.XLOOKUP(SalesTable[[#This Row],[Customer Name]],customerTable[Customer Name],customerTable[Customer ID],0,0)</f>
        <v>C0275</v>
      </c>
      <c r="D276" s="18" t="s">
        <v>1282</v>
      </c>
      <c r="E276" s="18" t="s">
        <v>1999</v>
      </c>
      <c r="F276" s="18" t="s">
        <v>2189</v>
      </c>
      <c r="G276" s="18" t="s">
        <v>2004</v>
      </c>
      <c r="H276" s="18" t="str">
        <f>_xlfn.XLOOKUP(SalesTable[[#This Row],[Product]],ProductTable[Product],ProductTable[Product ID],0,0)</f>
        <v>P003</v>
      </c>
      <c r="I276" s="18" t="s">
        <v>2014</v>
      </c>
      <c r="J276" s="18" t="str" cm="1">
        <f t="array" aca="1" ref="J276" ca="1">INDEX({"Credit Card","Cash","UPI"},RANDBETWEEN(1,3))</f>
        <v>Cash</v>
      </c>
      <c r="K276" s="18">
        <f t="shared" ca="1" si="14"/>
        <v>30</v>
      </c>
      <c r="L276" s="18">
        <v>292.26</v>
      </c>
      <c r="M276" s="18">
        <f ca="1">SalesTable[[#This Row],[Quantity]]*SalesTable[[#This Row],[Unit Price]]</f>
        <v>8767.7999999999993</v>
      </c>
      <c r="N276" s="18" t="str">
        <f t="shared" ca="1" si="12"/>
        <v>20%</v>
      </c>
      <c r="O276" s="18">
        <f ca="1">SalesTable[[#This Row],[Total Sale]]*SalesTable[[#This Row],[Profit Margin]]</f>
        <v>1753.56</v>
      </c>
    </row>
    <row r="277" spans="1:15" x14ac:dyDescent="0.3">
      <c r="A277" s="18" t="s">
        <v>284</v>
      </c>
      <c r="B277" s="19">
        <f t="shared" ca="1" si="13"/>
        <v>44615</v>
      </c>
      <c r="C277" s="19" t="str">
        <f>_xlfn.XLOOKUP(SalesTable[[#This Row],[Customer Name]],customerTable[Customer Name],customerTable[Customer ID],0,0)</f>
        <v>C0276</v>
      </c>
      <c r="D277" s="18" t="s">
        <v>1283</v>
      </c>
      <c r="E277" s="18" t="s">
        <v>1998</v>
      </c>
      <c r="F277" s="18" t="s">
        <v>2124</v>
      </c>
      <c r="G277" s="18" t="s">
        <v>2013</v>
      </c>
      <c r="H277" s="18" t="str">
        <f>_xlfn.XLOOKUP(SalesTable[[#This Row],[Product]],ProductTable[Product],ProductTable[Product ID],0,0)</f>
        <v>P012</v>
      </c>
      <c r="I277" s="18" t="s">
        <v>2016</v>
      </c>
      <c r="J277" s="18" t="str" cm="1">
        <f t="array" aca="1" ref="J277" ca="1">INDEX({"Credit Card","Cash","UPI"},RANDBETWEEN(1,3))</f>
        <v>Cash</v>
      </c>
      <c r="K277" s="18">
        <f t="shared" ca="1" si="14"/>
        <v>99</v>
      </c>
      <c r="L277" s="18">
        <v>304.48</v>
      </c>
      <c r="M277" s="18">
        <f ca="1">SalesTable[[#This Row],[Quantity]]*SalesTable[[#This Row],[Unit Price]]</f>
        <v>30143.52</v>
      </c>
      <c r="N277" s="18" t="str">
        <f t="shared" ca="1" si="12"/>
        <v>24%</v>
      </c>
      <c r="O277" s="18">
        <f ca="1">SalesTable[[#This Row],[Total Sale]]*SalesTable[[#This Row],[Profit Margin]]</f>
        <v>7234.4448000000002</v>
      </c>
    </row>
    <row r="278" spans="1:15" x14ac:dyDescent="0.3">
      <c r="A278" s="18" t="s">
        <v>285</v>
      </c>
      <c r="B278" s="19">
        <f t="shared" ca="1" si="13"/>
        <v>45787</v>
      </c>
      <c r="C278" s="19" t="str">
        <f>_xlfn.XLOOKUP(SalesTable[[#This Row],[Customer Name]],customerTable[Customer Name],customerTable[Customer ID],0,0)</f>
        <v>C0277</v>
      </c>
      <c r="D278" s="18" t="s">
        <v>1284</v>
      </c>
      <c r="E278" s="18" t="s">
        <v>2001</v>
      </c>
      <c r="F278" s="18" t="s">
        <v>2146</v>
      </c>
      <c r="G278" s="18" t="s">
        <v>2006</v>
      </c>
      <c r="H278" s="18" t="str">
        <f>_xlfn.XLOOKUP(SalesTable[[#This Row],[Product]],ProductTable[Product],ProductTable[Product ID],0,0)</f>
        <v>P005</v>
      </c>
      <c r="I278" s="18" t="s">
        <v>2015</v>
      </c>
      <c r="J278" s="18" t="str" cm="1">
        <f t="array" aca="1" ref="J278" ca="1">INDEX({"Credit Card","Cash","UPI"},RANDBETWEEN(1,3))</f>
        <v>Cash</v>
      </c>
      <c r="K278" s="18">
        <f t="shared" ca="1" si="14"/>
        <v>80</v>
      </c>
      <c r="L278" s="18">
        <v>406.43</v>
      </c>
      <c r="M278" s="18">
        <f ca="1">SalesTable[[#This Row],[Quantity]]*SalesTable[[#This Row],[Unit Price]]</f>
        <v>32514.400000000001</v>
      </c>
      <c r="N278" s="18" t="str">
        <f t="shared" ca="1" si="12"/>
        <v>15%</v>
      </c>
      <c r="O278" s="18">
        <f ca="1">SalesTable[[#This Row],[Total Sale]]*SalesTable[[#This Row],[Profit Margin]]</f>
        <v>4877.16</v>
      </c>
    </row>
    <row r="279" spans="1:15" x14ac:dyDescent="0.3">
      <c r="A279" s="18" t="s">
        <v>286</v>
      </c>
      <c r="B279" s="19">
        <f t="shared" ca="1" si="13"/>
        <v>45751</v>
      </c>
      <c r="C279" s="19" t="str">
        <f>_xlfn.XLOOKUP(SalesTable[[#This Row],[Customer Name]],customerTable[Customer Name],customerTable[Customer ID],0,0)</f>
        <v>C0278</v>
      </c>
      <c r="D279" s="18" t="s">
        <v>1285</v>
      </c>
      <c r="E279" s="18" t="s">
        <v>1999</v>
      </c>
      <c r="F279" s="18" t="s">
        <v>2190</v>
      </c>
      <c r="G279" s="18" t="s">
        <v>2002</v>
      </c>
      <c r="H279" s="18" t="str">
        <f>_xlfn.XLOOKUP(SalesTable[[#This Row],[Product]],ProductTable[Product],ProductTable[Product ID],0,0)</f>
        <v>P001</v>
      </c>
      <c r="I279" s="18" t="s">
        <v>2014</v>
      </c>
      <c r="J279" s="18" t="str" cm="1">
        <f t="array" aca="1" ref="J279" ca="1">INDEX({"Credit Card","Cash","UPI"},RANDBETWEEN(1,3))</f>
        <v>Cash</v>
      </c>
      <c r="K279" s="18">
        <f t="shared" ca="1" si="14"/>
        <v>35</v>
      </c>
      <c r="L279" s="18">
        <v>324.83</v>
      </c>
      <c r="M279" s="18">
        <f ca="1">SalesTable[[#This Row],[Quantity]]*SalesTable[[#This Row],[Unit Price]]</f>
        <v>11369.05</v>
      </c>
      <c r="N279" s="18" t="str">
        <f t="shared" ca="1" si="12"/>
        <v>23%</v>
      </c>
      <c r="O279" s="18">
        <f ca="1">SalesTable[[#This Row],[Total Sale]]*SalesTable[[#This Row],[Profit Margin]]</f>
        <v>2614.8815</v>
      </c>
    </row>
    <row r="280" spans="1:15" x14ac:dyDescent="0.3">
      <c r="A280" s="18" t="s">
        <v>287</v>
      </c>
      <c r="B280" s="19">
        <f t="shared" ca="1" si="13"/>
        <v>44951</v>
      </c>
      <c r="C280" s="19" t="str">
        <f>_xlfn.XLOOKUP(SalesTable[[#This Row],[Customer Name]],customerTable[Customer Name],customerTable[Customer ID],0,0)</f>
        <v>C0279</v>
      </c>
      <c r="D280" s="18" t="s">
        <v>1286</v>
      </c>
      <c r="E280" s="18" t="s">
        <v>1998</v>
      </c>
      <c r="F280" s="18" t="s">
        <v>2174</v>
      </c>
      <c r="G280" s="18" t="s">
        <v>2006</v>
      </c>
      <c r="H280" s="18" t="str">
        <f>_xlfn.XLOOKUP(SalesTable[[#This Row],[Product]],ProductTable[Product],ProductTable[Product ID],0,0)</f>
        <v>P005</v>
      </c>
      <c r="I280" s="18" t="s">
        <v>2015</v>
      </c>
      <c r="J280" s="18" t="str" cm="1">
        <f t="array" aca="1" ref="J280" ca="1">INDEX({"Credit Card","Cash","UPI"},RANDBETWEEN(1,3))</f>
        <v>Cash</v>
      </c>
      <c r="K280" s="18">
        <f t="shared" ca="1" si="14"/>
        <v>88</v>
      </c>
      <c r="L280" s="18">
        <v>264.41000000000003</v>
      </c>
      <c r="M280" s="18">
        <f ca="1">SalesTable[[#This Row],[Quantity]]*SalesTable[[#This Row],[Unit Price]]</f>
        <v>23268.080000000002</v>
      </c>
      <c r="N280" s="18" t="str">
        <f t="shared" ca="1" si="12"/>
        <v>22%</v>
      </c>
      <c r="O280" s="18">
        <f ca="1">SalesTable[[#This Row],[Total Sale]]*SalesTable[[#This Row],[Profit Margin]]</f>
        <v>5118.9776000000002</v>
      </c>
    </row>
    <row r="281" spans="1:15" x14ac:dyDescent="0.3">
      <c r="A281" s="18" t="s">
        <v>288</v>
      </c>
      <c r="B281" s="19">
        <f t="shared" ca="1" si="13"/>
        <v>45707</v>
      </c>
      <c r="C281" s="19" t="str">
        <f>_xlfn.XLOOKUP(SalesTable[[#This Row],[Customer Name]],customerTable[Customer Name],customerTable[Customer ID],0,0)</f>
        <v>C0280</v>
      </c>
      <c r="D281" s="18" t="s">
        <v>1287</v>
      </c>
      <c r="E281" s="18" t="s">
        <v>2001</v>
      </c>
      <c r="F281" s="18" t="s">
        <v>2177</v>
      </c>
      <c r="G281" s="18" t="s">
        <v>2008</v>
      </c>
      <c r="H281" s="18" t="str">
        <f>_xlfn.XLOOKUP(SalesTable[[#This Row],[Product]],ProductTable[Product],ProductTable[Product ID],0,0)</f>
        <v>P007</v>
      </c>
      <c r="I281" s="18" t="s">
        <v>2016</v>
      </c>
      <c r="J281" s="18" t="str" cm="1">
        <f t="array" aca="1" ref="J281" ca="1">INDEX({"Credit Card","Cash","UPI"},RANDBETWEEN(1,3))</f>
        <v>UPI</v>
      </c>
      <c r="K281" s="18">
        <f t="shared" ca="1" si="14"/>
        <v>37</v>
      </c>
      <c r="L281" s="18">
        <v>196.77</v>
      </c>
      <c r="M281" s="18">
        <f ca="1">SalesTable[[#This Row],[Quantity]]*SalesTable[[#This Row],[Unit Price]]</f>
        <v>7280.4900000000007</v>
      </c>
      <c r="N281" s="18" t="str">
        <f t="shared" ca="1" si="12"/>
        <v>23%</v>
      </c>
      <c r="O281" s="18">
        <f ca="1">SalesTable[[#This Row],[Total Sale]]*SalesTable[[#This Row],[Profit Margin]]</f>
        <v>1674.5127000000002</v>
      </c>
    </row>
    <row r="282" spans="1:15" x14ac:dyDescent="0.3">
      <c r="A282" s="18" t="s">
        <v>289</v>
      </c>
      <c r="B282" s="19">
        <f t="shared" ca="1" si="13"/>
        <v>45923</v>
      </c>
      <c r="C282" s="19" t="str">
        <f>_xlfn.XLOOKUP(SalesTable[[#This Row],[Customer Name]],customerTable[Customer Name],customerTable[Customer ID],0,0)</f>
        <v>C0281</v>
      </c>
      <c r="D282" s="18" t="s">
        <v>1288</v>
      </c>
      <c r="E282" s="18" t="s">
        <v>1999</v>
      </c>
      <c r="F282" s="18" t="s">
        <v>2165</v>
      </c>
      <c r="G282" s="18" t="s">
        <v>2002</v>
      </c>
      <c r="H282" s="18" t="str">
        <f>_xlfn.XLOOKUP(SalesTable[[#This Row],[Product]],ProductTable[Product],ProductTable[Product ID],0,0)</f>
        <v>P001</v>
      </c>
      <c r="I282" s="18" t="s">
        <v>2014</v>
      </c>
      <c r="J282" s="18" t="str" cm="1">
        <f t="array" aca="1" ref="J282" ca="1">INDEX({"Credit Card","Cash","UPI"},RANDBETWEEN(1,3))</f>
        <v>Cash</v>
      </c>
      <c r="K282" s="18">
        <f t="shared" ca="1" si="14"/>
        <v>31</v>
      </c>
      <c r="L282" s="18">
        <v>37.630000000000003</v>
      </c>
      <c r="M282" s="18">
        <f ca="1">SalesTable[[#This Row],[Quantity]]*SalesTable[[#This Row],[Unit Price]]</f>
        <v>1166.53</v>
      </c>
      <c r="N282" s="18" t="str">
        <f t="shared" ca="1" si="12"/>
        <v>20%</v>
      </c>
      <c r="O282" s="18">
        <f ca="1">SalesTable[[#This Row],[Total Sale]]*SalesTable[[#This Row],[Profit Margin]]</f>
        <v>233.30600000000001</v>
      </c>
    </row>
    <row r="283" spans="1:15" x14ac:dyDescent="0.3">
      <c r="A283" s="18" t="s">
        <v>290</v>
      </c>
      <c r="B283" s="19">
        <f t="shared" ca="1" si="13"/>
        <v>45891</v>
      </c>
      <c r="C283" s="19" t="str">
        <f>_xlfn.XLOOKUP(SalesTable[[#This Row],[Customer Name]],customerTable[Customer Name],customerTable[Customer ID],0,0)</f>
        <v>C0282</v>
      </c>
      <c r="D283" s="18" t="s">
        <v>1289</v>
      </c>
      <c r="E283" s="18" t="s">
        <v>1998</v>
      </c>
      <c r="F283" s="18" t="s">
        <v>2030</v>
      </c>
      <c r="G283" s="18" t="s">
        <v>2004</v>
      </c>
      <c r="H283" s="18" t="str">
        <f>_xlfn.XLOOKUP(SalesTable[[#This Row],[Product]],ProductTable[Product],ProductTable[Product ID],0,0)</f>
        <v>P003</v>
      </c>
      <c r="I283" s="18" t="s">
        <v>2014</v>
      </c>
      <c r="J283" s="18" t="str" cm="1">
        <f t="array" aca="1" ref="J283" ca="1">INDEX({"Credit Card","Cash","UPI"},RANDBETWEEN(1,3))</f>
        <v>Cash</v>
      </c>
      <c r="K283" s="18">
        <f t="shared" ca="1" si="14"/>
        <v>66</v>
      </c>
      <c r="L283" s="18">
        <v>129.74</v>
      </c>
      <c r="M283" s="18">
        <f ca="1">SalesTable[[#This Row],[Quantity]]*SalesTable[[#This Row],[Unit Price]]</f>
        <v>8562.84</v>
      </c>
      <c r="N283" s="18" t="str">
        <f t="shared" ca="1" si="12"/>
        <v>16%</v>
      </c>
      <c r="O283" s="18">
        <f ca="1">SalesTable[[#This Row],[Total Sale]]*SalesTable[[#This Row],[Profit Margin]]</f>
        <v>1370.0544</v>
      </c>
    </row>
    <row r="284" spans="1:15" x14ac:dyDescent="0.3">
      <c r="A284" s="18" t="s">
        <v>291</v>
      </c>
      <c r="B284" s="19">
        <f t="shared" ca="1" si="13"/>
        <v>45643</v>
      </c>
      <c r="C284" s="19" t="str">
        <f>_xlfn.XLOOKUP(SalesTable[[#This Row],[Customer Name]],customerTable[Customer Name],customerTable[Customer ID],0,0)</f>
        <v>C0283</v>
      </c>
      <c r="D284" s="18" t="s">
        <v>1290</v>
      </c>
      <c r="E284" s="18" t="s">
        <v>2001</v>
      </c>
      <c r="F284" s="18" t="s">
        <v>2130</v>
      </c>
      <c r="G284" s="18" t="s">
        <v>2007</v>
      </c>
      <c r="H284" s="18" t="str">
        <f>_xlfn.XLOOKUP(SalesTable[[#This Row],[Product]],ProductTable[Product],ProductTable[Product ID],0,0)</f>
        <v>P006</v>
      </c>
      <c r="I284" s="18" t="s">
        <v>2016</v>
      </c>
      <c r="J284" s="18" t="str" cm="1">
        <f t="array" aca="1" ref="J284" ca="1">INDEX({"Credit Card","Cash","UPI"},RANDBETWEEN(1,3))</f>
        <v>Cash</v>
      </c>
      <c r="K284" s="18">
        <f t="shared" ca="1" si="14"/>
        <v>84</v>
      </c>
      <c r="L284" s="18">
        <v>333.49</v>
      </c>
      <c r="M284" s="18">
        <f ca="1">SalesTable[[#This Row],[Quantity]]*SalesTable[[#This Row],[Unit Price]]</f>
        <v>28013.16</v>
      </c>
      <c r="N284" s="18" t="str">
        <f t="shared" ca="1" si="12"/>
        <v>24%</v>
      </c>
      <c r="O284" s="18">
        <f ca="1">SalesTable[[#This Row],[Total Sale]]*SalesTable[[#This Row],[Profit Margin]]</f>
        <v>6723.1583999999993</v>
      </c>
    </row>
    <row r="285" spans="1:15" x14ac:dyDescent="0.3">
      <c r="A285" s="18" t="s">
        <v>292</v>
      </c>
      <c r="B285" s="19">
        <f t="shared" ca="1" si="13"/>
        <v>44567</v>
      </c>
      <c r="C285" s="19" t="str">
        <f>_xlfn.XLOOKUP(SalesTable[[#This Row],[Customer Name]],customerTable[Customer Name],customerTable[Customer ID],0,0)</f>
        <v>C0284</v>
      </c>
      <c r="D285" s="18" t="s">
        <v>1291</v>
      </c>
      <c r="E285" s="18" t="s">
        <v>1999</v>
      </c>
      <c r="F285" s="18" t="s">
        <v>2062</v>
      </c>
      <c r="G285" s="18" t="s">
        <v>2010</v>
      </c>
      <c r="H285" s="18" t="str">
        <f>_xlfn.XLOOKUP(SalesTable[[#This Row],[Product]],ProductTable[Product],ProductTable[Product ID],0,0)</f>
        <v>P009</v>
      </c>
      <c r="I285" s="18" t="s">
        <v>2016</v>
      </c>
      <c r="J285" s="18" t="str" cm="1">
        <f t="array" aca="1" ref="J285" ca="1">INDEX({"Credit Card","Cash","UPI"},RANDBETWEEN(1,3))</f>
        <v>Credit Card</v>
      </c>
      <c r="K285" s="18">
        <f t="shared" ca="1" si="14"/>
        <v>69</v>
      </c>
      <c r="L285" s="18">
        <v>299.55</v>
      </c>
      <c r="M285" s="18">
        <f ca="1">SalesTable[[#This Row],[Quantity]]*SalesTable[[#This Row],[Unit Price]]</f>
        <v>20668.95</v>
      </c>
      <c r="N285" s="18" t="str">
        <f t="shared" ca="1" si="12"/>
        <v>20%</v>
      </c>
      <c r="O285" s="18">
        <f ca="1">SalesTable[[#This Row],[Total Sale]]*SalesTable[[#This Row],[Profit Margin]]</f>
        <v>4133.79</v>
      </c>
    </row>
    <row r="286" spans="1:15" x14ac:dyDescent="0.3">
      <c r="A286" s="18" t="s">
        <v>293</v>
      </c>
      <c r="B286" s="19">
        <f t="shared" ca="1" si="13"/>
        <v>45902</v>
      </c>
      <c r="C286" s="19" t="str">
        <f>_xlfn.XLOOKUP(SalesTable[[#This Row],[Customer Name]],customerTable[Customer Name],customerTable[Customer ID],0,0)</f>
        <v>C0285</v>
      </c>
      <c r="D286" s="18" t="s">
        <v>1292</v>
      </c>
      <c r="E286" s="18" t="s">
        <v>1999</v>
      </c>
      <c r="F286" s="18" t="s">
        <v>2040</v>
      </c>
      <c r="G286" s="18" t="s">
        <v>2010</v>
      </c>
      <c r="H286" s="18" t="str">
        <f>_xlfn.XLOOKUP(SalesTable[[#This Row],[Product]],ProductTable[Product],ProductTable[Product ID],0,0)</f>
        <v>P009</v>
      </c>
      <c r="I286" s="18" t="s">
        <v>2016</v>
      </c>
      <c r="J286" s="18" t="str" cm="1">
        <f t="array" aca="1" ref="J286" ca="1">INDEX({"Credit Card","Cash","UPI"},RANDBETWEEN(1,3))</f>
        <v>UPI</v>
      </c>
      <c r="K286" s="18">
        <f t="shared" ca="1" si="14"/>
        <v>51</v>
      </c>
      <c r="L286" s="18">
        <v>407.53</v>
      </c>
      <c r="M286" s="18">
        <f ca="1">SalesTable[[#This Row],[Quantity]]*SalesTable[[#This Row],[Unit Price]]</f>
        <v>20784.03</v>
      </c>
      <c r="N286" s="18" t="str">
        <f t="shared" ca="1" si="12"/>
        <v>17%</v>
      </c>
      <c r="O286" s="18">
        <f ca="1">SalesTable[[#This Row],[Total Sale]]*SalesTable[[#This Row],[Profit Margin]]</f>
        <v>3533.2851000000001</v>
      </c>
    </row>
    <row r="287" spans="1:15" x14ac:dyDescent="0.3">
      <c r="A287" s="18" t="s">
        <v>294</v>
      </c>
      <c r="B287" s="19">
        <f t="shared" ca="1" si="13"/>
        <v>45068</v>
      </c>
      <c r="C287" s="19" t="str">
        <f>_xlfn.XLOOKUP(SalesTable[[#This Row],[Customer Name]],customerTable[Customer Name],customerTable[Customer ID],0,0)</f>
        <v>C0286</v>
      </c>
      <c r="D287" s="18" t="s">
        <v>1293</v>
      </c>
      <c r="E287" s="18" t="s">
        <v>2001</v>
      </c>
      <c r="F287" s="18" t="s">
        <v>2191</v>
      </c>
      <c r="G287" s="18" t="s">
        <v>2004</v>
      </c>
      <c r="H287" s="18" t="str">
        <f>_xlfn.XLOOKUP(SalesTable[[#This Row],[Product]],ProductTable[Product],ProductTable[Product ID],0,0)</f>
        <v>P003</v>
      </c>
      <c r="I287" s="18" t="s">
        <v>2014</v>
      </c>
      <c r="J287" s="18" t="str" cm="1">
        <f t="array" aca="1" ref="J287" ca="1">INDEX({"Credit Card","Cash","UPI"},RANDBETWEEN(1,3))</f>
        <v>UPI</v>
      </c>
      <c r="K287" s="18">
        <f t="shared" ca="1" si="14"/>
        <v>73</v>
      </c>
      <c r="L287" s="18">
        <v>184.1</v>
      </c>
      <c r="M287" s="18">
        <f ca="1">SalesTable[[#This Row],[Quantity]]*SalesTable[[#This Row],[Unit Price]]</f>
        <v>13439.3</v>
      </c>
      <c r="N287" s="18" t="str">
        <f t="shared" ca="1" si="12"/>
        <v>20%</v>
      </c>
      <c r="O287" s="18">
        <f ca="1">SalesTable[[#This Row],[Total Sale]]*SalesTable[[#This Row],[Profit Margin]]</f>
        <v>2687.86</v>
      </c>
    </row>
    <row r="288" spans="1:15" x14ac:dyDescent="0.3">
      <c r="A288" s="18" t="s">
        <v>295</v>
      </c>
      <c r="B288" s="19">
        <f t="shared" ca="1" si="13"/>
        <v>45933</v>
      </c>
      <c r="C288" s="19" t="str">
        <f>_xlfn.XLOOKUP(SalesTable[[#This Row],[Customer Name]],customerTable[Customer Name],customerTable[Customer ID],0,0)</f>
        <v>C0287</v>
      </c>
      <c r="D288" s="18" t="s">
        <v>1294</v>
      </c>
      <c r="E288" s="18" t="s">
        <v>2000</v>
      </c>
      <c r="F288" s="18" t="s">
        <v>2192</v>
      </c>
      <c r="G288" s="18" t="s">
        <v>2013</v>
      </c>
      <c r="H288" s="18" t="str">
        <f>_xlfn.XLOOKUP(SalesTable[[#This Row],[Product]],ProductTable[Product],ProductTable[Product ID],0,0)</f>
        <v>P012</v>
      </c>
      <c r="I288" s="18" t="s">
        <v>2016</v>
      </c>
      <c r="J288" s="18" t="str" cm="1">
        <f t="array" aca="1" ref="J288" ca="1">INDEX({"Credit Card","Cash","UPI"},RANDBETWEEN(1,3))</f>
        <v>UPI</v>
      </c>
      <c r="K288" s="18">
        <f t="shared" ca="1" si="14"/>
        <v>40</v>
      </c>
      <c r="L288" s="18">
        <v>174.16</v>
      </c>
      <c r="M288" s="18">
        <f ca="1">SalesTable[[#This Row],[Quantity]]*SalesTable[[#This Row],[Unit Price]]</f>
        <v>6966.4</v>
      </c>
      <c r="N288" s="18" t="str">
        <f t="shared" ca="1" si="12"/>
        <v>18%</v>
      </c>
      <c r="O288" s="18">
        <f ca="1">SalesTable[[#This Row],[Total Sale]]*SalesTable[[#This Row],[Profit Margin]]</f>
        <v>1253.952</v>
      </c>
    </row>
    <row r="289" spans="1:15" x14ac:dyDescent="0.3">
      <c r="A289" s="18" t="s">
        <v>296</v>
      </c>
      <c r="B289" s="19">
        <f t="shared" ca="1" si="13"/>
        <v>44717</v>
      </c>
      <c r="C289" s="19" t="str">
        <f>_xlfn.XLOOKUP(SalesTable[[#This Row],[Customer Name]],customerTable[Customer Name],customerTable[Customer ID],0,0)</f>
        <v>C0288</v>
      </c>
      <c r="D289" s="18" t="s">
        <v>1295</v>
      </c>
      <c r="E289" s="18" t="s">
        <v>2001</v>
      </c>
      <c r="F289" s="18" t="s">
        <v>2178</v>
      </c>
      <c r="G289" s="18" t="s">
        <v>2003</v>
      </c>
      <c r="H289" s="18" t="str">
        <f>_xlfn.XLOOKUP(SalesTable[[#This Row],[Product]],ProductTable[Product],ProductTable[Product ID],0,0)</f>
        <v>P002</v>
      </c>
      <c r="I289" s="18" t="s">
        <v>2015</v>
      </c>
      <c r="J289" s="18" t="str" cm="1">
        <f t="array" aca="1" ref="J289" ca="1">INDEX({"Credit Card","Cash","UPI"},RANDBETWEEN(1,3))</f>
        <v>UPI</v>
      </c>
      <c r="K289" s="18">
        <f t="shared" ca="1" si="14"/>
        <v>64</v>
      </c>
      <c r="L289" s="18">
        <v>81.7</v>
      </c>
      <c r="M289" s="18">
        <f ca="1">SalesTable[[#This Row],[Quantity]]*SalesTable[[#This Row],[Unit Price]]</f>
        <v>5228.8</v>
      </c>
      <c r="N289" s="18" t="str">
        <f t="shared" ca="1" si="12"/>
        <v>21%</v>
      </c>
      <c r="O289" s="18">
        <f ca="1">SalesTable[[#This Row],[Total Sale]]*SalesTable[[#This Row],[Profit Margin]]</f>
        <v>1098.048</v>
      </c>
    </row>
    <row r="290" spans="1:15" x14ac:dyDescent="0.3">
      <c r="A290" s="18" t="s">
        <v>297</v>
      </c>
      <c r="B290" s="19">
        <f t="shared" ca="1" si="13"/>
        <v>44910</v>
      </c>
      <c r="C290" s="19" t="str">
        <f>_xlfn.XLOOKUP(SalesTable[[#This Row],[Customer Name]],customerTable[Customer Name],customerTable[Customer ID],0,0)</f>
        <v>C0289</v>
      </c>
      <c r="D290" s="18" t="s">
        <v>1296</v>
      </c>
      <c r="E290" s="18" t="s">
        <v>1998</v>
      </c>
      <c r="F290" s="18" t="s">
        <v>2131</v>
      </c>
      <c r="G290" s="18" t="s">
        <v>2005</v>
      </c>
      <c r="H290" s="18" t="str">
        <f>_xlfn.XLOOKUP(SalesTable[[#This Row],[Product]],ProductTable[Product],ProductTable[Product ID],0,0)</f>
        <v>P004</v>
      </c>
      <c r="I290" s="18" t="s">
        <v>2015</v>
      </c>
      <c r="J290" s="18" t="str" cm="1">
        <f t="array" aca="1" ref="J290" ca="1">INDEX({"Credit Card","Cash","UPI"},RANDBETWEEN(1,3))</f>
        <v>UPI</v>
      </c>
      <c r="K290" s="18">
        <f t="shared" ca="1" si="14"/>
        <v>97</v>
      </c>
      <c r="L290" s="18">
        <v>438.81</v>
      </c>
      <c r="M290" s="18">
        <f ca="1">SalesTable[[#This Row],[Quantity]]*SalesTable[[#This Row],[Unit Price]]</f>
        <v>42564.57</v>
      </c>
      <c r="N290" s="18" t="str">
        <f t="shared" ca="1" si="12"/>
        <v>23%</v>
      </c>
      <c r="O290" s="18">
        <f ca="1">SalesTable[[#This Row],[Total Sale]]*SalesTable[[#This Row],[Profit Margin]]</f>
        <v>9789.8510999999999</v>
      </c>
    </row>
    <row r="291" spans="1:15" x14ac:dyDescent="0.3">
      <c r="A291" s="18" t="s">
        <v>298</v>
      </c>
      <c r="B291" s="19">
        <f t="shared" ca="1" si="13"/>
        <v>45111</v>
      </c>
      <c r="C291" s="19" t="str">
        <f>_xlfn.XLOOKUP(SalesTable[[#This Row],[Customer Name]],customerTable[Customer Name],customerTable[Customer ID],0,0)</f>
        <v>C0290</v>
      </c>
      <c r="D291" s="18" t="s">
        <v>1297</v>
      </c>
      <c r="E291" s="18" t="s">
        <v>1998</v>
      </c>
      <c r="F291" s="18" t="s">
        <v>2193</v>
      </c>
      <c r="G291" s="18" t="s">
        <v>2004</v>
      </c>
      <c r="H291" s="18" t="str">
        <f>_xlfn.XLOOKUP(SalesTable[[#This Row],[Product]],ProductTable[Product],ProductTable[Product ID],0,0)</f>
        <v>P003</v>
      </c>
      <c r="I291" s="18" t="s">
        <v>2014</v>
      </c>
      <c r="J291" s="18" t="str" cm="1">
        <f t="array" aca="1" ref="J291" ca="1">INDEX({"Credit Card","Cash","UPI"},RANDBETWEEN(1,3))</f>
        <v>Credit Card</v>
      </c>
      <c r="K291" s="18">
        <f t="shared" ca="1" si="14"/>
        <v>97</v>
      </c>
      <c r="L291" s="18">
        <v>85.31</v>
      </c>
      <c r="M291" s="18">
        <f ca="1">SalesTable[[#This Row],[Quantity]]*SalesTable[[#This Row],[Unit Price]]</f>
        <v>8275.07</v>
      </c>
      <c r="N291" s="18" t="str">
        <f t="shared" ca="1" si="12"/>
        <v>17%</v>
      </c>
      <c r="O291" s="18">
        <f ca="1">SalesTable[[#This Row],[Total Sale]]*SalesTable[[#This Row],[Profit Margin]]</f>
        <v>1406.7619</v>
      </c>
    </row>
    <row r="292" spans="1:15" x14ac:dyDescent="0.3">
      <c r="A292" s="18" t="s">
        <v>299</v>
      </c>
      <c r="B292" s="19">
        <f t="shared" ca="1" si="13"/>
        <v>45091</v>
      </c>
      <c r="C292" s="19" t="str">
        <f>_xlfn.XLOOKUP(SalesTable[[#This Row],[Customer Name]],customerTable[Customer Name],customerTable[Customer ID],0,0)</f>
        <v>C0291</v>
      </c>
      <c r="D292" s="18" t="s">
        <v>1298</v>
      </c>
      <c r="E292" s="18" t="s">
        <v>1998</v>
      </c>
      <c r="F292" s="18" t="s">
        <v>2038</v>
      </c>
      <c r="G292" s="18" t="s">
        <v>2004</v>
      </c>
      <c r="H292" s="18" t="str">
        <f>_xlfn.XLOOKUP(SalesTable[[#This Row],[Product]],ProductTable[Product],ProductTable[Product ID],0,0)</f>
        <v>P003</v>
      </c>
      <c r="I292" s="18" t="s">
        <v>2014</v>
      </c>
      <c r="J292" s="18" t="str" cm="1">
        <f t="array" aca="1" ref="J292" ca="1">INDEX({"Credit Card","Cash","UPI"},RANDBETWEEN(1,3))</f>
        <v>UPI</v>
      </c>
      <c r="K292" s="18">
        <f t="shared" ca="1" si="14"/>
        <v>45</v>
      </c>
      <c r="L292" s="18">
        <v>208.38</v>
      </c>
      <c r="M292" s="18">
        <f ca="1">SalesTable[[#This Row],[Quantity]]*SalesTable[[#This Row],[Unit Price]]</f>
        <v>9377.1</v>
      </c>
      <c r="N292" s="18" t="str">
        <f t="shared" ca="1" si="12"/>
        <v>19%</v>
      </c>
      <c r="O292" s="18">
        <f ca="1">SalesTable[[#This Row],[Total Sale]]*SalesTable[[#This Row],[Profit Margin]]</f>
        <v>1781.6490000000001</v>
      </c>
    </row>
    <row r="293" spans="1:15" x14ac:dyDescent="0.3">
      <c r="A293" s="18" t="s">
        <v>300</v>
      </c>
      <c r="B293" s="19">
        <f t="shared" ca="1" si="13"/>
        <v>45896</v>
      </c>
      <c r="C293" s="19" t="str">
        <f>_xlfn.XLOOKUP(SalesTable[[#This Row],[Customer Name]],customerTable[Customer Name],customerTable[Customer ID],0,0)</f>
        <v>C0292</v>
      </c>
      <c r="D293" s="18" t="s">
        <v>1299</v>
      </c>
      <c r="E293" s="18" t="s">
        <v>1998</v>
      </c>
      <c r="F293" s="18" t="s">
        <v>2044</v>
      </c>
      <c r="G293" s="18" t="s">
        <v>2008</v>
      </c>
      <c r="H293" s="18" t="str">
        <f>_xlfn.XLOOKUP(SalesTable[[#This Row],[Product]],ProductTable[Product],ProductTable[Product ID],0,0)</f>
        <v>P007</v>
      </c>
      <c r="I293" s="18" t="s">
        <v>2016</v>
      </c>
      <c r="J293" s="18" t="str" cm="1">
        <f t="array" aca="1" ref="J293" ca="1">INDEX({"Credit Card","Cash","UPI"},RANDBETWEEN(1,3))</f>
        <v>Credit Card</v>
      </c>
      <c r="K293" s="18">
        <f t="shared" ca="1" si="14"/>
        <v>53</v>
      </c>
      <c r="L293" s="18">
        <v>120.83</v>
      </c>
      <c r="M293" s="18">
        <f ca="1">SalesTable[[#This Row],[Quantity]]*SalesTable[[#This Row],[Unit Price]]</f>
        <v>6403.99</v>
      </c>
      <c r="N293" s="18" t="str">
        <f t="shared" ca="1" si="12"/>
        <v>22%</v>
      </c>
      <c r="O293" s="18">
        <f ca="1">SalesTable[[#This Row],[Total Sale]]*SalesTable[[#This Row],[Profit Margin]]</f>
        <v>1408.8778</v>
      </c>
    </row>
    <row r="294" spans="1:15" x14ac:dyDescent="0.3">
      <c r="A294" s="18" t="s">
        <v>301</v>
      </c>
      <c r="B294" s="19">
        <f t="shared" ca="1" si="13"/>
        <v>45144</v>
      </c>
      <c r="C294" s="19" t="str">
        <f>_xlfn.XLOOKUP(SalesTable[[#This Row],[Customer Name]],customerTable[Customer Name],customerTable[Customer ID],0,0)</f>
        <v>C0293</v>
      </c>
      <c r="D294" s="18" t="s">
        <v>1300</v>
      </c>
      <c r="E294" s="18" t="s">
        <v>2000</v>
      </c>
      <c r="F294" s="18" t="s">
        <v>2041</v>
      </c>
      <c r="G294" s="18" t="s">
        <v>2010</v>
      </c>
      <c r="H294" s="18" t="str">
        <f>_xlfn.XLOOKUP(SalesTable[[#This Row],[Product]],ProductTable[Product],ProductTable[Product ID],0,0)</f>
        <v>P009</v>
      </c>
      <c r="I294" s="18" t="s">
        <v>2016</v>
      </c>
      <c r="J294" s="18" t="str" cm="1">
        <f t="array" aca="1" ref="J294" ca="1">INDEX({"Credit Card","Cash","UPI"},RANDBETWEEN(1,3))</f>
        <v>UPI</v>
      </c>
      <c r="K294" s="18">
        <f t="shared" ca="1" si="14"/>
        <v>44</v>
      </c>
      <c r="L294" s="18">
        <v>187.08</v>
      </c>
      <c r="M294" s="18">
        <f ca="1">SalesTable[[#This Row],[Quantity]]*SalesTable[[#This Row],[Unit Price]]</f>
        <v>8231.52</v>
      </c>
      <c r="N294" s="18" t="str">
        <f t="shared" ca="1" si="12"/>
        <v>17%</v>
      </c>
      <c r="O294" s="18">
        <f ca="1">SalesTable[[#This Row],[Total Sale]]*SalesTable[[#This Row],[Profit Margin]]</f>
        <v>1399.3584000000001</v>
      </c>
    </row>
    <row r="295" spans="1:15" x14ac:dyDescent="0.3">
      <c r="A295" s="18" t="s">
        <v>302</v>
      </c>
      <c r="B295" s="19">
        <f t="shared" ca="1" si="13"/>
        <v>45978</v>
      </c>
      <c r="C295" s="19" t="str">
        <f>_xlfn.XLOOKUP(SalesTable[[#This Row],[Customer Name]],customerTable[Customer Name],customerTable[Customer ID],0,0)</f>
        <v>C0294</v>
      </c>
      <c r="D295" s="18" t="s">
        <v>1301</v>
      </c>
      <c r="E295" s="18" t="s">
        <v>2000</v>
      </c>
      <c r="F295" s="18" t="s">
        <v>2062</v>
      </c>
      <c r="G295" s="18" t="s">
        <v>2008</v>
      </c>
      <c r="H295" s="18" t="str">
        <f>_xlfn.XLOOKUP(SalesTable[[#This Row],[Product]],ProductTable[Product],ProductTable[Product ID],0,0)</f>
        <v>P007</v>
      </c>
      <c r="I295" s="18" t="s">
        <v>2016</v>
      </c>
      <c r="J295" s="18" t="str" cm="1">
        <f t="array" aca="1" ref="J295" ca="1">INDEX({"Credit Card","Cash","UPI"},RANDBETWEEN(1,3))</f>
        <v>Credit Card</v>
      </c>
      <c r="K295" s="18">
        <f t="shared" ca="1" si="14"/>
        <v>57</v>
      </c>
      <c r="L295" s="18">
        <v>253.94</v>
      </c>
      <c r="M295" s="18">
        <f ca="1">SalesTable[[#This Row],[Quantity]]*SalesTable[[#This Row],[Unit Price]]</f>
        <v>14474.58</v>
      </c>
      <c r="N295" s="18" t="str">
        <f t="shared" ca="1" si="12"/>
        <v>19%</v>
      </c>
      <c r="O295" s="18">
        <f ca="1">SalesTable[[#This Row],[Total Sale]]*SalesTable[[#This Row],[Profit Margin]]</f>
        <v>2750.1702</v>
      </c>
    </row>
    <row r="296" spans="1:15" x14ac:dyDescent="0.3">
      <c r="A296" s="18" t="s">
        <v>303</v>
      </c>
      <c r="B296" s="19">
        <f t="shared" ca="1" si="13"/>
        <v>44596</v>
      </c>
      <c r="C296" s="19" t="str">
        <f>_xlfn.XLOOKUP(SalesTable[[#This Row],[Customer Name]],customerTable[Customer Name],customerTable[Customer ID],0,0)</f>
        <v>C0295</v>
      </c>
      <c r="D296" s="18" t="s">
        <v>1302</v>
      </c>
      <c r="E296" s="18" t="s">
        <v>2001</v>
      </c>
      <c r="F296" s="18" t="s">
        <v>2194</v>
      </c>
      <c r="G296" s="18" t="s">
        <v>2003</v>
      </c>
      <c r="H296" s="18" t="str">
        <f>_xlfn.XLOOKUP(SalesTable[[#This Row],[Product]],ProductTable[Product],ProductTable[Product ID],0,0)</f>
        <v>P002</v>
      </c>
      <c r="I296" s="18" t="s">
        <v>2015</v>
      </c>
      <c r="J296" s="18" t="str" cm="1">
        <f t="array" aca="1" ref="J296" ca="1">INDEX({"Credit Card","Cash","UPI"},RANDBETWEEN(1,3))</f>
        <v>Credit Card</v>
      </c>
      <c r="K296" s="18">
        <f t="shared" ca="1" si="14"/>
        <v>57</v>
      </c>
      <c r="L296" s="18">
        <v>73.510000000000005</v>
      </c>
      <c r="M296" s="18">
        <f ca="1">SalesTable[[#This Row],[Quantity]]*SalesTable[[#This Row],[Unit Price]]</f>
        <v>4190.0700000000006</v>
      </c>
      <c r="N296" s="18" t="str">
        <f t="shared" ca="1" si="12"/>
        <v>19%</v>
      </c>
      <c r="O296" s="18">
        <f ca="1">SalesTable[[#This Row],[Total Sale]]*SalesTable[[#This Row],[Profit Margin]]</f>
        <v>796.11330000000009</v>
      </c>
    </row>
    <row r="297" spans="1:15" x14ac:dyDescent="0.3">
      <c r="A297" s="18" t="s">
        <v>304</v>
      </c>
      <c r="B297" s="19">
        <f t="shared" ca="1" si="13"/>
        <v>45108</v>
      </c>
      <c r="C297" s="19" t="str">
        <f>_xlfn.XLOOKUP(SalesTable[[#This Row],[Customer Name]],customerTable[Customer Name],customerTable[Customer ID],0,0)</f>
        <v>C0296</v>
      </c>
      <c r="D297" s="18" t="s">
        <v>1303</v>
      </c>
      <c r="E297" s="18" t="s">
        <v>1999</v>
      </c>
      <c r="F297" s="18" t="s">
        <v>2195</v>
      </c>
      <c r="G297" s="18" t="s">
        <v>2006</v>
      </c>
      <c r="H297" s="18" t="str">
        <f>_xlfn.XLOOKUP(SalesTable[[#This Row],[Product]],ProductTable[Product],ProductTable[Product ID],0,0)</f>
        <v>P005</v>
      </c>
      <c r="I297" s="18" t="s">
        <v>2015</v>
      </c>
      <c r="J297" s="18" t="str" cm="1">
        <f t="array" aca="1" ref="J297" ca="1">INDEX({"Credit Card","Cash","UPI"},RANDBETWEEN(1,3))</f>
        <v>UPI</v>
      </c>
      <c r="K297" s="18">
        <f t="shared" ca="1" si="14"/>
        <v>55</v>
      </c>
      <c r="L297" s="18">
        <v>279.5</v>
      </c>
      <c r="M297" s="18">
        <f ca="1">SalesTable[[#This Row],[Quantity]]*SalesTable[[#This Row],[Unit Price]]</f>
        <v>15372.5</v>
      </c>
      <c r="N297" s="18" t="str">
        <f t="shared" ca="1" si="12"/>
        <v>20%</v>
      </c>
      <c r="O297" s="18">
        <f ca="1">SalesTable[[#This Row],[Total Sale]]*SalesTable[[#This Row],[Profit Margin]]</f>
        <v>3074.5</v>
      </c>
    </row>
    <row r="298" spans="1:15" x14ac:dyDescent="0.3">
      <c r="A298" s="18" t="s">
        <v>305</v>
      </c>
      <c r="B298" s="19">
        <f t="shared" ca="1" si="13"/>
        <v>45913</v>
      </c>
      <c r="C298" s="19" t="str">
        <f>_xlfn.XLOOKUP(SalesTable[[#This Row],[Customer Name]],customerTable[Customer Name],customerTable[Customer ID],0,0)</f>
        <v>C0297</v>
      </c>
      <c r="D298" s="18" t="s">
        <v>1304</v>
      </c>
      <c r="E298" s="18" t="s">
        <v>1998</v>
      </c>
      <c r="F298" s="18" t="s">
        <v>2142</v>
      </c>
      <c r="G298" s="18" t="s">
        <v>2002</v>
      </c>
      <c r="H298" s="18" t="str">
        <f>_xlfn.XLOOKUP(SalesTable[[#This Row],[Product]],ProductTable[Product],ProductTable[Product ID],0,0)</f>
        <v>P001</v>
      </c>
      <c r="I298" s="18" t="s">
        <v>2014</v>
      </c>
      <c r="J298" s="18" t="str" cm="1">
        <f t="array" aca="1" ref="J298" ca="1">INDEX({"Credit Card","Cash","UPI"},RANDBETWEEN(1,3))</f>
        <v>UPI</v>
      </c>
      <c r="K298" s="18">
        <f t="shared" ca="1" si="14"/>
        <v>40</v>
      </c>
      <c r="L298" s="18">
        <v>46.52</v>
      </c>
      <c r="M298" s="18">
        <f ca="1">SalesTable[[#This Row],[Quantity]]*SalesTable[[#This Row],[Unit Price]]</f>
        <v>1860.8000000000002</v>
      </c>
      <c r="N298" s="18" t="str">
        <f t="shared" ca="1" si="12"/>
        <v>21%</v>
      </c>
      <c r="O298" s="18">
        <f ca="1">SalesTable[[#This Row],[Total Sale]]*SalesTable[[#This Row],[Profit Margin]]</f>
        <v>390.76800000000003</v>
      </c>
    </row>
    <row r="299" spans="1:15" x14ac:dyDescent="0.3">
      <c r="A299" s="18" t="s">
        <v>306</v>
      </c>
      <c r="B299" s="19">
        <f t="shared" ca="1" si="13"/>
        <v>44833</v>
      </c>
      <c r="C299" s="19" t="str">
        <f>_xlfn.XLOOKUP(SalesTable[[#This Row],[Customer Name]],customerTable[Customer Name],customerTable[Customer ID],0,0)</f>
        <v>C0298</v>
      </c>
      <c r="D299" s="18" t="s">
        <v>1305</v>
      </c>
      <c r="E299" s="18" t="s">
        <v>2000</v>
      </c>
      <c r="F299" s="18" t="s">
        <v>2196</v>
      </c>
      <c r="G299" s="18" t="s">
        <v>2010</v>
      </c>
      <c r="H299" s="18" t="str">
        <f>_xlfn.XLOOKUP(SalesTable[[#This Row],[Product]],ProductTable[Product],ProductTable[Product ID],0,0)</f>
        <v>P009</v>
      </c>
      <c r="I299" s="18" t="s">
        <v>2016</v>
      </c>
      <c r="J299" s="18" t="str" cm="1">
        <f t="array" aca="1" ref="J299" ca="1">INDEX({"Credit Card","Cash","UPI"},RANDBETWEEN(1,3))</f>
        <v>Credit Card</v>
      </c>
      <c r="K299" s="18">
        <f t="shared" ca="1" si="14"/>
        <v>67</v>
      </c>
      <c r="L299" s="18">
        <v>77.94</v>
      </c>
      <c r="M299" s="18">
        <f ca="1">SalesTable[[#This Row],[Quantity]]*SalesTable[[#This Row],[Unit Price]]</f>
        <v>5221.9799999999996</v>
      </c>
      <c r="N299" s="18" t="str">
        <f t="shared" ca="1" si="12"/>
        <v>15%</v>
      </c>
      <c r="O299" s="18">
        <f ca="1">SalesTable[[#This Row],[Total Sale]]*SalesTable[[#This Row],[Profit Margin]]</f>
        <v>783.29699999999991</v>
      </c>
    </row>
    <row r="300" spans="1:15" x14ac:dyDescent="0.3">
      <c r="A300" s="18" t="s">
        <v>307</v>
      </c>
      <c r="B300" s="19">
        <f t="shared" ca="1" si="13"/>
        <v>45986</v>
      </c>
      <c r="C300" s="19" t="str">
        <f>_xlfn.XLOOKUP(SalesTable[[#This Row],[Customer Name]],customerTable[Customer Name],customerTable[Customer ID],0,0)</f>
        <v>C0299</v>
      </c>
      <c r="D300" s="18" t="s">
        <v>1306</v>
      </c>
      <c r="E300" s="18" t="s">
        <v>1999</v>
      </c>
      <c r="F300" s="18" t="s">
        <v>2075</v>
      </c>
      <c r="G300" s="18" t="s">
        <v>2003</v>
      </c>
      <c r="H300" s="18" t="str">
        <f>_xlfn.XLOOKUP(SalesTable[[#This Row],[Product]],ProductTable[Product],ProductTable[Product ID],0,0)</f>
        <v>P002</v>
      </c>
      <c r="I300" s="18" t="s">
        <v>2015</v>
      </c>
      <c r="J300" s="18" t="str" cm="1">
        <f t="array" aca="1" ref="J300" ca="1">INDEX({"Credit Card","Cash","UPI"},RANDBETWEEN(1,3))</f>
        <v>Cash</v>
      </c>
      <c r="K300" s="18">
        <f t="shared" ca="1" si="14"/>
        <v>84</v>
      </c>
      <c r="L300" s="18">
        <v>442.89</v>
      </c>
      <c r="M300" s="18">
        <f ca="1">SalesTable[[#This Row],[Quantity]]*SalesTable[[#This Row],[Unit Price]]</f>
        <v>37202.76</v>
      </c>
      <c r="N300" s="18" t="str">
        <f t="shared" ca="1" si="12"/>
        <v>21%</v>
      </c>
      <c r="O300" s="18">
        <f ca="1">SalesTable[[#This Row],[Total Sale]]*SalesTable[[#This Row],[Profit Margin]]</f>
        <v>7812.5796</v>
      </c>
    </row>
    <row r="301" spans="1:15" x14ac:dyDescent="0.3">
      <c r="A301" s="18" t="s">
        <v>308</v>
      </c>
      <c r="B301" s="19">
        <f t="shared" ca="1" si="13"/>
        <v>45940</v>
      </c>
      <c r="C301" s="19" t="str">
        <f>_xlfn.XLOOKUP(SalesTable[[#This Row],[Customer Name]],customerTable[Customer Name],customerTable[Customer ID],0,0)</f>
        <v>C0300</v>
      </c>
      <c r="D301" s="18" t="s">
        <v>1307</v>
      </c>
      <c r="E301" s="18" t="s">
        <v>1998</v>
      </c>
      <c r="F301" s="18" t="s">
        <v>2081</v>
      </c>
      <c r="G301" s="18" t="s">
        <v>2007</v>
      </c>
      <c r="H301" s="18" t="str">
        <f>_xlfn.XLOOKUP(SalesTable[[#This Row],[Product]],ProductTable[Product],ProductTable[Product ID],0,0)</f>
        <v>P006</v>
      </c>
      <c r="I301" s="18" t="s">
        <v>2016</v>
      </c>
      <c r="J301" s="18" t="str" cm="1">
        <f t="array" aca="1" ref="J301" ca="1">INDEX({"Credit Card","Cash","UPI"},RANDBETWEEN(1,3))</f>
        <v>Cash</v>
      </c>
      <c r="K301" s="18">
        <f t="shared" ca="1" si="14"/>
        <v>86</v>
      </c>
      <c r="L301" s="18">
        <v>253.49</v>
      </c>
      <c r="M301" s="18">
        <f ca="1">SalesTable[[#This Row],[Quantity]]*SalesTable[[#This Row],[Unit Price]]</f>
        <v>21800.14</v>
      </c>
      <c r="N301" s="18" t="str">
        <f t="shared" ca="1" si="12"/>
        <v>16%</v>
      </c>
      <c r="O301" s="18">
        <f ca="1">SalesTable[[#This Row],[Total Sale]]*SalesTable[[#This Row],[Profit Margin]]</f>
        <v>3488.0223999999998</v>
      </c>
    </row>
    <row r="302" spans="1:15" x14ac:dyDescent="0.3">
      <c r="A302" s="18" t="s">
        <v>309</v>
      </c>
      <c r="B302" s="19">
        <f t="shared" ca="1" si="13"/>
        <v>44981</v>
      </c>
      <c r="C302" s="19" t="str">
        <f>_xlfn.XLOOKUP(SalesTable[[#This Row],[Customer Name]],customerTable[Customer Name],customerTable[Customer ID],0,0)</f>
        <v>C0301</v>
      </c>
      <c r="D302" s="18" t="s">
        <v>1308</v>
      </c>
      <c r="E302" s="18" t="s">
        <v>2001</v>
      </c>
      <c r="F302" s="18" t="s">
        <v>2132</v>
      </c>
      <c r="G302" s="18" t="s">
        <v>2007</v>
      </c>
      <c r="H302" s="18" t="str">
        <f>_xlfn.XLOOKUP(SalesTable[[#This Row],[Product]],ProductTable[Product],ProductTable[Product ID],0,0)</f>
        <v>P006</v>
      </c>
      <c r="I302" s="18" t="s">
        <v>2016</v>
      </c>
      <c r="J302" s="18" t="str" cm="1">
        <f t="array" aca="1" ref="J302" ca="1">INDEX({"Credit Card","Cash","UPI"},RANDBETWEEN(1,3))</f>
        <v>Cash</v>
      </c>
      <c r="K302" s="18">
        <f t="shared" ca="1" si="14"/>
        <v>51</v>
      </c>
      <c r="L302" s="18">
        <v>116.15</v>
      </c>
      <c r="M302" s="18">
        <f ca="1">SalesTable[[#This Row],[Quantity]]*SalesTable[[#This Row],[Unit Price]]</f>
        <v>5923.6500000000005</v>
      </c>
      <c r="N302" s="18" t="str">
        <f t="shared" ca="1" si="12"/>
        <v>20%</v>
      </c>
      <c r="O302" s="18">
        <f ca="1">SalesTable[[#This Row],[Total Sale]]*SalesTable[[#This Row],[Profit Margin]]</f>
        <v>1184.7300000000002</v>
      </c>
    </row>
    <row r="303" spans="1:15" x14ac:dyDescent="0.3">
      <c r="A303" s="18" t="s">
        <v>310</v>
      </c>
      <c r="B303" s="19">
        <f t="shared" ca="1" si="13"/>
        <v>45018</v>
      </c>
      <c r="C303" s="19" t="str">
        <f>_xlfn.XLOOKUP(SalesTable[[#This Row],[Customer Name]],customerTable[Customer Name],customerTable[Customer ID],0,0)</f>
        <v>C0302</v>
      </c>
      <c r="D303" s="18" t="s">
        <v>1309</v>
      </c>
      <c r="E303" s="18" t="s">
        <v>2001</v>
      </c>
      <c r="F303" s="18" t="s">
        <v>2197</v>
      </c>
      <c r="G303" s="18" t="s">
        <v>2011</v>
      </c>
      <c r="H303" s="18" t="str">
        <f>_xlfn.XLOOKUP(SalesTable[[#This Row],[Product]],ProductTable[Product],ProductTable[Product ID],0,0)</f>
        <v>P010</v>
      </c>
      <c r="I303" s="18" t="s">
        <v>2015</v>
      </c>
      <c r="J303" s="18" t="str" cm="1">
        <f t="array" aca="1" ref="J303" ca="1">INDEX({"Credit Card","Cash","UPI"},RANDBETWEEN(1,3))</f>
        <v>Cash</v>
      </c>
      <c r="K303" s="18">
        <f t="shared" ca="1" si="14"/>
        <v>100</v>
      </c>
      <c r="L303" s="18">
        <v>73.11</v>
      </c>
      <c r="M303" s="18">
        <f ca="1">SalesTable[[#This Row],[Quantity]]*SalesTable[[#This Row],[Unit Price]]</f>
        <v>7311</v>
      </c>
      <c r="N303" s="18" t="str">
        <f t="shared" ca="1" si="12"/>
        <v>20%</v>
      </c>
      <c r="O303" s="18">
        <f ca="1">SalesTable[[#This Row],[Total Sale]]*SalesTable[[#This Row],[Profit Margin]]</f>
        <v>1462.2</v>
      </c>
    </row>
    <row r="304" spans="1:15" x14ac:dyDescent="0.3">
      <c r="A304" s="18" t="s">
        <v>311</v>
      </c>
      <c r="B304" s="19">
        <f t="shared" ca="1" si="13"/>
        <v>44635</v>
      </c>
      <c r="C304" s="19" t="str">
        <f>_xlfn.XLOOKUP(SalesTable[[#This Row],[Customer Name]],customerTable[Customer Name],customerTable[Customer ID],0,0)</f>
        <v>C0303</v>
      </c>
      <c r="D304" s="18" t="s">
        <v>1310</v>
      </c>
      <c r="E304" s="18" t="s">
        <v>1999</v>
      </c>
      <c r="F304" s="18" t="s">
        <v>2197</v>
      </c>
      <c r="G304" s="18" t="s">
        <v>2013</v>
      </c>
      <c r="H304" s="18" t="str">
        <f>_xlfn.XLOOKUP(SalesTable[[#This Row],[Product]],ProductTable[Product],ProductTable[Product ID],0,0)</f>
        <v>P012</v>
      </c>
      <c r="I304" s="18" t="s">
        <v>2016</v>
      </c>
      <c r="J304" s="18" t="str" cm="1">
        <f t="array" aca="1" ref="J304" ca="1">INDEX({"Credit Card","Cash","UPI"},RANDBETWEEN(1,3))</f>
        <v>UPI</v>
      </c>
      <c r="K304" s="18">
        <f t="shared" ca="1" si="14"/>
        <v>34</v>
      </c>
      <c r="L304" s="18">
        <v>227.06</v>
      </c>
      <c r="M304" s="18">
        <f ca="1">SalesTable[[#This Row],[Quantity]]*SalesTable[[#This Row],[Unit Price]]</f>
        <v>7720.04</v>
      </c>
      <c r="N304" s="18" t="str">
        <f t="shared" ca="1" si="12"/>
        <v>18%</v>
      </c>
      <c r="O304" s="18">
        <f ca="1">SalesTable[[#This Row],[Total Sale]]*SalesTable[[#This Row],[Profit Margin]]</f>
        <v>1389.6071999999999</v>
      </c>
    </row>
    <row r="305" spans="1:15" x14ac:dyDescent="0.3">
      <c r="A305" s="18" t="s">
        <v>312</v>
      </c>
      <c r="B305" s="19">
        <f t="shared" ca="1" si="13"/>
        <v>45055</v>
      </c>
      <c r="C305" s="19" t="str">
        <f>_xlfn.XLOOKUP(SalesTable[[#This Row],[Customer Name]],customerTable[Customer Name],customerTable[Customer ID],0,0)</f>
        <v>C0304</v>
      </c>
      <c r="D305" s="18" t="s">
        <v>1311</v>
      </c>
      <c r="E305" s="18" t="s">
        <v>1998</v>
      </c>
      <c r="F305" s="18" t="s">
        <v>2198</v>
      </c>
      <c r="G305" s="18" t="s">
        <v>2005</v>
      </c>
      <c r="H305" s="18" t="str">
        <f>_xlfn.XLOOKUP(SalesTable[[#This Row],[Product]],ProductTable[Product],ProductTable[Product ID],0,0)</f>
        <v>P004</v>
      </c>
      <c r="I305" s="18" t="s">
        <v>2015</v>
      </c>
      <c r="J305" s="18" t="str" cm="1">
        <f t="array" aca="1" ref="J305" ca="1">INDEX({"Credit Card","Cash","UPI"},RANDBETWEEN(1,3))</f>
        <v>UPI</v>
      </c>
      <c r="K305" s="18">
        <f t="shared" ca="1" si="14"/>
        <v>63</v>
      </c>
      <c r="L305" s="18">
        <v>111.75</v>
      </c>
      <c r="M305" s="18">
        <f ca="1">SalesTable[[#This Row],[Quantity]]*SalesTable[[#This Row],[Unit Price]]</f>
        <v>7040.25</v>
      </c>
      <c r="N305" s="18" t="str">
        <f t="shared" ca="1" si="12"/>
        <v>20%</v>
      </c>
      <c r="O305" s="18">
        <f ca="1">SalesTable[[#This Row],[Total Sale]]*SalesTable[[#This Row],[Profit Margin]]</f>
        <v>1408.0500000000002</v>
      </c>
    </row>
    <row r="306" spans="1:15" x14ac:dyDescent="0.3">
      <c r="A306" s="18" t="s">
        <v>313</v>
      </c>
      <c r="B306" s="19">
        <f t="shared" ca="1" si="13"/>
        <v>44971</v>
      </c>
      <c r="C306" s="19" t="str">
        <f>_xlfn.XLOOKUP(SalesTable[[#This Row],[Customer Name]],customerTable[Customer Name],customerTable[Customer ID],0,0)</f>
        <v>C0305</v>
      </c>
      <c r="D306" s="18" t="s">
        <v>1312</v>
      </c>
      <c r="E306" s="18" t="s">
        <v>1998</v>
      </c>
      <c r="F306" s="18" t="s">
        <v>2090</v>
      </c>
      <c r="G306" s="18" t="s">
        <v>2004</v>
      </c>
      <c r="H306" s="18" t="str">
        <f>_xlfn.XLOOKUP(SalesTable[[#This Row],[Product]],ProductTable[Product],ProductTable[Product ID],0,0)</f>
        <v>P003</v>
      </c>
      <c r="I306" s="18" t="s">
        <v>2014</v>
      </c>
      <c r="J306" s="18" t="str" cm="1">
        <f t="array" aca="1" ref="J306" ca="1">INDEX({"Credit Card","Cash","UPI"},RANDBETWEEN(1,3))</f>
        <v>UPI</v>
      </c>
      <c r="K306" s="18">
        <f t="shared" ca="1" si="14"/>
        <v>51</v>
      </c>
      <c r="L306" s="18">
        <v>389.21</v>
      </c>
      <c r="M306" s="18">
        <f ca="1">SalesTable[[#This Row],[Quantity]]*SalesTable[[#This Row],[Unit Price]]</f>
        <v>19849.71</v>
      </c>
      <c r="N306" s="18" t="str">
        <f t="shared" ca="1" si="12"/>
        <v>16%</v>
      </c>
      <c r="O306" s="18">
        <f ca="1">SalesTable[[#This Row],[Total Sale]]*SalesTable[[#This Row],[Profit Margin]]</f>
        <v>3175.9535999999998</v>
      </c>
    </row>
    <row r="307" spans="1:15" x14ac:dyDescent="0.3">
      <c r="A307" s="18" t="s">
        <v>314</v>
      </c>
      <c r="B307" s="19">
        <f t="shared" ca="1" si="13"/>
        <v>45955</v>
      </c>
      <c r="C307" s="19" t="str">
        <f>_xlfn.XLOOKUP(SalesTable[[#This Row],[Customer Name]],customerTable[Customer Name],customerTable[Customer ID],0,0)</f>
        <v>C0306</v>
      </c>
      <c r="D307" s="18" t="s">
        <v>1313</v>
      </c>
      <c r="E307" s="18" t="s">
        <v>2000</v>
      </c>
      <c r="F307" s="18" t="s">
        <v>2065</v>
      </c>
      <c r="G307" s="18" t="s">
        <v>2007</v>
      </c>
      <c r="H307" s="18" t="str">
        <f>_xlfn.XLOOKUP(SalesTable[[#This Row],[Product]],ProductTable[Product],ProductTable[Product ID],0,0)</f>
        <v>P006</v>
      </c>
      <c r="I307" s="18" t="s">
        <v>2016</v>
      </c>
      <c r="J307" s="18" t="str" cm="1">
        <f t="array" aca="1" ref="J307" ca="1">INDEX({"Credit Card","Cash","UPI"},RANDBETWEEN(1,3))</f>
        <v>UPI</v>
      </c>
      <c r="K307" s="18">
        <f t="shared" ca="1" si="14"/>
        <v>94</v>
      </c>
      <c r="L307" s="18">
        <v>123.03</v>
      </c>
      <c r="M307" s="18">
        <f ca="1">SalesTable[[#This Row],[Quantity]]*SalesTable[[#This Row],[Unit Price]]</f>
        <v>11564.82</v>
      </c>
      <c r="N307" s="18" t="str">
        <f t="shared" ca="1" si="12"/>
        <v>19%</v>
      </c>
      <c r="O307" s="18">
        <f ca="1">SalesTable[[#This Row],[Total Sale]]*SalesTable[[#This Row],[Profit Margin]]</f>
        <v>2197.3157999999999</v>
      </c>
    </row>
    <row r="308" spans="1:15" x14ac:dyDescent="0.3">
      <c r="A308" s="18" t="s">
        <v>315</v>
      </c>
      <c r="B308" s="19">
        <f t="shared" ca="1" si="13"/>
        <v>45035</v>
      </c>
      <c r="C308" s="19" t="str">
        <f>_xlfn.XLOOKUP(SalesTable[[#This Row],[Customer Name]],customerTable[Customer Name],customerTable[Customer ID],0,0)</f>
        <v>C0307</v>
      </c>
      <c r="D308" s="18" t="s">
        <v>1314</v>
      </c>
      <c r="E308" s="18" t="s">
        <v>1999</v>
      </c>
      <c r="F308" s="18" t="s">
        <v>2186</v>
      </c>
      <c r="G308" s="18" t="s">
        <v>2005</v>
      </c>
      <c r="H308" s="18" t="str">
        <f>_xlfn.XLOOKUP(SalesTable[[#This Row],[Product]],ProductTable[Product],ProductTable[Product ID],0,0)</f>
        <v>P004</v>
      </c>
      <c r="I308" s="18" t="s">
        <v>2015</v>
      </c>
      <c r="J308" s="18" t="str" cm="1">
        <f t="array" aca="1" ref="J308" ca="1">INDEX({"Credit Card","Cash","UPI"},RANDBETWEEN(1,3))</f>
        <v>Cash</v>
      </c>
      <c r="K308" s="18">
        <f t="shared" ca="1" si="14"/>
        <v>71</v>
      </c>
      <c r="L308" s="18">
        <v>300.39</v>
      </c>
      <c r="M308" s="18">
        <f ca="1">SalesTable[[#This Row],[Quantity]]*SalesTable[[#This Row],[Unit Price]]</f>
        <v>21327.69</v>
      </c>
      <c r="N308" s="18" t="str">
        <f t="shared" ca="1" si="12"/>
        <v>22%</v>
      </c>
      <c r="O308" s="18">
        <f ca="1">SalesTable[[#This Row],[Total Sale]]*SalesTable[[#This Row],[Profit Margin]]</f>
        <v>4692.0918000000001</v>
      </c>
    </row>
    <row r="309" spans="1:15" x14ac:dyDescent="0.3">
      <c r="A309" s="18" t="s">
        <v>316</v>
      </c>
      <c r="B309" s="19">
        <f t="shared" ca="1" si="13"/>
        <v>45843</v>
      </c>
      <c r="C309" s="19" t="str">
        <f>_xlfn.XLOOKUP(SalesTable[[#This Row],[Customer Name]],customerTable[Customer Name],customerTable[Customer ID],0,0)</f>
        <v>C0308</v>
      </c>
      <c r="D309" s="18" t="s">
        <v>1315</v>
      </c>
      <c r="E309" s="18" t="s">
        <v>1999</v>
      </c>
      <c r="F309" s="18" t="s">
        <v>2138</v>
      </c>
      <c r="G309" s="18" t="s">
        <v>2009</v>
      </c>
      <c r="H309" s="18" t="str">
        <f>_xlfn.XLOOKUP(SalesTable[[#This Row],[Product]],ProductTable[Product],ProductTable[Product ID],0,0)</f>
        <v>P008</v>
      </c>
      <c r="I309" s="18" t="s">
        <v>2014</v>
      </c>
      <c r="J309" s="18" t="str" cm="1">
        <f t="array" aca="1" ref="J309" ca="1">INDEX({"Credit Card","Cash","UPI"},RANDBETWEEN(1,3))</f>
        <v>Cash</v>
      </c>
      <c r="K309" s="18">
        <f t="shared" ca="1" si="14"/>
        <v>63</v>
      </c>
      <c r="L309" s="18">
        <v>149.18</v>
      </c>
      <c r="M309" s="18">
        <f ca="1">SalesTable[[#This Row],[Quantity]]*SalesTable[[#This Row],[Unit Price]]</f>
        <v>9398.34</v>
      </c>
      <c r="N309" s="18" t="str">
        <f t="shared" ca="1" si="12"/>
        <v>24%</v>
      </c>
      <c r="O309" s="18">
        <f ca="1">SalesTable[[#This Row],[Total Sale]]*SalesTable[[#This Row],[Profit Margin]]</f>
        <v>2255.6016</v>
      </c>
    </row>
    <row r="310" spans="1:15" x14ac:dyDescent="0.3">
      <c r="A310" s="18" t="s">
        <v>317</v>
      </c>
      <c r="B310" s="19">
        <f t="shared" ca="1" si="13"/>
        <v>44814</v>
      </c>
      <c r="C310" s="19" t="str">
        <f>_xlfn.XLOOKUP(SalesTable[[#This Row],[Customer Name]],customerTable[Customer Name],customerTable[Customer ID],0,0)</f>
        <v>C0309</v>
      </c>
      <c r="D310" s="18" t="s">
        <v>1316</v>
      </c>
      <c r="E310" s="18" t="s">
        <v>1998</v>
      </c>
      <c r="F310" s="18" t="s">
        <v>2199</v>
      </c>
      <c r="G310" s="18" t="s">
        <v>2012</v>
      </c>
      <c r="H310" s="18" t="str">
        <f>_xlfn.XLOOKUP(SalesTable[[#This Row],[Product]],ProductTable[Product],ProductTable[Product ID],0,0)</f>
        <v>P011</v>
      </c>
      <c r="I310" s="18" t="s">
        <v>2014</v>
      </c>
      <c r="J310" s="18" t="str" cm="1">
        <f t="array" aca="1" ref="J310" ca="1">INDEX({"Credit Card","Cash","UPI"},RANDBETWEEN(1,3))</f>
        <v>Credit Card</v>
      </c>
      <c r="K310" s="18">
        <f t="shared" ca="1" si="14"/>
        <v>82</v>
      </c>
      <c r="L310" s="18">
        <v>287.48</v>
      </c>
      <c r="M310" s="18">
        <f ca="1">SalesTable[[#This Row],[Quantity]]*SalesTable[[#This Row],[Unit Price]]</f>
        <v>23573.360000000001</v>
      </c>
      <c r="N310" s="18" t="str">
        <f t="shared" ca="1" si="12"/>
        <v>16%</v>
      </c>
      <c r="O310" s="18">
        <f ca="1">SalesTable[[#This Row],[Total Sale]]*SalesTable[[#This Row],[Profit Margin]]</f>
        <v>3771.7376000000004</v>
      </c>
    </row>
    <row r="311" spans="1:15" x14ac:dyDescent="0.3">
      <c r="A311" s="18" t="s">
        <v>318</v>
      </c>
      <c r="B311" s="19">
        <f t="shared" ca="1" si="13"/>
        <v>45913</v>
      </c>
      <c r="C311" s="19" t="str">
        <f>_xlfn.XLOOKUP(SalesTable[[#This Row],[Customer Name]],customerTable[Customer Name],customerTable[Customer ID],0,0)</f>
        <v>C0310</v>
      </c>
      <c r="D311" s="18" t="s">
        <v>1317</v>
      </c>
      <c r="E311" s="18" t="s">
        <v>1999</v>
      </c>
      <c r="F311" s="18" t="s">
        <v>2187</v>
      </c>
      <c r="G311" s="18" t="s">
        <v>2002</v>
      </c>
      <c r="H311" s="18" t="str">
        <f>_xlfn.XLOOKUP(SalesTable[[#This Row],[Product]],ProductTable[Product],ProductTable[Product ID],0,0)</f>
        <v>P001</v>
      </c>
      <c r="I311" s="18" t="s">
        <v>2014</v>
      </c>
      <c r="J311" s="18" t="str" cm="1">
        <f t="array" aca="1" ref="J311" ca="1">INDEX({"Credit Card","Cash","UPI"},RANDBETWEEN(1,3))</f>
        <v>UPI</v>
      </c>
      <c r="K311" s="18">
        <f t="shared" ca="1" si="14"/>
        <v>93</v>
      </c>
      <c r="L311" s="18">
        <v>487.45</v>
      </c>
      <c r="M311" s="18">
        <f ca="1">SalesTable[[#This Row],[Quantity]]*SalesTable[[#This Row],[Unit Price]]</f>
        <v>45332.85</v>
      </c>
      <c r="N311" s="18" t="str">
        <f t="shared" ca="1" si="12"/>
        <v>20%</v>
      </c>
      <c r="O311" s="18">
        <f ca="1">SalesTable[[#This Row],[Total Sale]]*SalesTable[[#This Row],[Profit Margin]]</f>
        <v>9066.57</v>
      </c>
    </row>
    <row r="312" spans="1:15" x14ac:dyDescent="0.3">
      <c r="A312" s="18" t="s">
        <v>319</v>
      </c>
      <c r="B312" s="19">
        <f t="shared" ca="1" si="13"/>
        <v>45550</v>
      </c>
      <c r="C312" s="19" t="str">
        <f>_xlfn.XLOOKUP(SalesTable[[#This Row],[Customer Name]],customerTable[Customer Name],customerTable[Customer ID],0,0)</f>
        <v>C0311</v>
      </c>
      <c r="D312" s="18" t="s">
        <v>1318</v>
      </c>
      <c r="E312" s="18" t="s">
        <v>1999</v>
      </c>
      <c r="F312" s="18" t="s">
        <v>2126</v>
      </c>
      <c r="G312" s="18" t="s">
        <v>2002</v>
      </c>
      <c r="H312" s="18" t="str">
        <f>_xlfn.XLOOKUP(SalesTable[[#This Row],[Product]],ProductTable[Product],ProductTable[Product ID],0,0)</f>
        <v>P001</v>
      </c>
      <c r="I312" s="18" t="s">
        <v>2014</v>
      </c>
      <c r="J312" s="18" t="str" cm="1">
        <f t="array" aca="1" ref="J312" ca="1">INDEX({"Credit Card","Cash","UPI"},RANDBETWEEN(1,3))</f>
        <v>UPI</v>
      </c>
      <c r="K312" s="18">
        <f t="shared" ca="1" si="14"/>
        <v>55</v>
      </c>
      <c r="L312" s="18">
        <v>437.3</v>
      </c>
      <c r="M312" s="18">
        <f ca="1">SalesTable[[#This Row],[Quantity]]*SalesTable[[#This Row],[Unit Price]]</f>
        <v>24051.5</v>
      </c>
      <c r="N312" s="18" t="str">
        <f t="shared" ca="1" si="12"/>
        <v>22%</v>
      </c>
      <c r="O312" s="18">
        <f ca="1">SalesTable[[#This Row],[Total Sale]]*SalesTable[[#This Row],[Profit Margin]]</f>
        <v>5291.33</v>
      </c>
    </row>
    <row r="313" spans="1:15" x14ac:dyDescent="0.3">
      <c r="A313" s="18" t="s">
        <v>320</v>
      </c>
      <c r="B313" s="19">
        <f t="shared" ca="1" si="13"/>
        <v>45808</v>
      </c>
      <c r="C313" s="19" t="str">
        <f>_xlfn.XLOOKUP(SalesTable[[#This Row],[Customer Name]],customerTable[Customer Name],customerTable[Customer ID],0,0)</f>
        <v>C0312</v>
      </c>
      <c r="D313" s="18" t="s">
        <v>1319</v>
      </c>
      <c r="E313" s="18" t="s">
        <v>1999</v>
      </c>
      <c r="F313" s="18" t="s">
        <v>2136</v>
      </c>
      <c r="G313" s="18" t="s">
        <v>2004</v>
      </c>
      <c r="H313" s="18" t="str">
        <f>_xlfn.XLOOKUP(SalesTable[[#This Row],[Product]],ProductTable[Product],ProductTable[Product ID],0,0)</f>
        <v>P003</v>
      </c>
      <c r="I313" s="18" t="s">
        <v>2014</v>
      </c>
      <c r="J313" s="18" t="str" cm="1">
        <f t="array" aca="1" ref="J313" ca="1">INDEX({"Credit Card","Cash","UPI"},RANDBETWEEN(1,3))</f>
        <v>Cash</v>
      </c>
      <c r="K313" s="18">
        <f t="shared" ca="1" si="14"/>
        <v>93</v>
      </c>
      <c r="L313" s="18">
        <v>130.56</v>
      </c>
      <c r="M313" s="18">
        <f ca="1">SalesTable[[#This Row],[Quantity]]*SalesTable[[#This Row],[Unit Price]]</f>
        <v>12142.08</v>
      </c>
      <c r="N313" s="18" t="str">
        <f t="shared" ca="1" si="12"/>
        <v>21%</v>
      </c>
      <c r="O313" s="18">
        <f ca="1">SalesTable[[#This Row],[Total Sale]]*SalesTable[[#This Row],[Profit Margin]]</f>
        <v>2549.8368</v>
      </c>
    </row>
    <row r="314" spans="1:15" x14ac:dyDescent="0.3">
      <c r="A314" s="18" t="s">
        <v>321</v>
      </c>
      <c r="B314" s="19">
        <f t="shared" ca="1" si="13"/>
        <v>44602</v>
      </c>
      <c r="C314" s="19" t="str">
        <f>_xlfn.XLOOKUP(SalesTable[[#This Row],[Customer Name]],customerTable[Customer Name],customerTable[Customer ID],0,0)</f>
        <v>C0313</v>
      </c>
      <c r="D314" s="18" t="s">
        <v>1320</v>
      </c>
      <c r="E314" s="18" t="s">
        <v>1999</v>
      </c>
      <c r="F314" s="18" t="s">
        <v>2200</v>
      </c>
      <c r="G314" s="18" t="s">
        <v>2007</v>
      </c>
      <c r="H314" s="18" t="str">
        <f>_xlfn.XLOOKUP(SalesTable[[#This Row],[Product]],ProductTable[Product],ProductTable[Product ID],0,0)</f>
        <v>P006</v>
      </c>
      <c r="I314" s="18" t="s">
        <v>2016</v>
      </c>
      <c r="J314" s="18" t="str" cm="1">
        <f t="array" aca="1" ref="J314" ca="1">INDEX({"Credit Card","Cash","UPI"},RANDBETWEEN(1,3))</f>
        <v>Credit Card</v>
      </c>
      <c r="K314" s="18">
        <f t="shared" ca="1" si="14"/>
        <v>53</v>
      </c>
      <c r="L314" s="18">
        <v>124.36</v>
      </c>
      <c r="M314" s="18">
        <f ca="1">SalesTable[[#This Row],[Quantity]]*SalesTable[[#This Row],[Unit Price]]</f>
        <v>6591.08</v>
      </c>
      <c r="N314" s="18" t="str">
        <f t="shared" ca="1" si="12"/>
        <v>20%</v>
      </c>
      <c r="O314" s="18">
        <f ca="1">SalesTable[[#This Row],[Total Sale]]*SalesTable[[#This Row],[Profit Margin]]</f>
        <v>1318.2160000000001</v>
      </c>
    </row>
    <row r="315" spans="1:15" x14ac:dyDescent="0.3">
      <c r="A315" s="18" t="s">
        <v>322</v>
      </c>
      <c r="B315" s="19">
        <f t="shared" ca="1" si="13"/>
        <v>44723</v>
      </c>
      <c r="C315" s="19" t="str">
        <f>_xlfn.XLOOKUP(SalesTable[[#This Row],[Customer Name]],customerTable[Customer Name],customerTable[Customer ID],0,0)</f>
        <v>C0314</v>
      </c>
      <c r="D315" s="18" t="s">
        <v>1321</v>
      </c>
      <c r="E315" s="18" t="s">
        <v>2001</v>
      </c>
      <c r="F315" s="18" t="s">
        <v>2201</v>
      </c>
      <c r="G315" s="18" t="s">
        <v>2012</v>
      </c>
      <c r="H315" s="18" t="str">
        <f>_xlfn.XLOOKUP(SalesTable[[#This Row],[Product]],ProductTable[Product],ProductTable[Product ID],0,0)</f>
        <v>P011</v>
      </c>
      <c r="I315" s="18" t="s">
        <v>2014</v>
      </c>
      <c r="J315" s="18" t="str" cm="1">
        <f t="array" aca="1" ref="J315" ca="1">INDEX({"Credit Card","Cash","UPI"},RANDBETWEEN(1,3))</f>
        <v>Credit Card</v>
      </c>
      <c r="K315" s="18">
        <f t="shared" ca="1" si="14"/>
        <v>71</v>
      </c>
      <c r="L315" s="18">
        <v>26.95</v>
      </c>
      <c r="M315" s="18">
        <f ca="1">SalesTable[[#This Row],[Quantity]]*SalesTable[[#This Row],[Unit Price]]</f>
        <v>1913.45</v>
      </c>
      <c r="N315" s="18" t="str">
        <f t="shared" ca="1" si="12"/>
        <v>17%</v>
      </c>
      <c r="O315" s="18">
        <f ca="1">SalesTable[[#This Row],[Total Sale]]*SalesTable[[#This Row],[Profit Margin]]</f>
        <v>325.28650000000005</v>
      </c>
    </row>
    <row r="316" spans="1:15" x14ac:dyDescent="0.3">
      <c r="A316" s="18" t="s">
        <v>323</v>
      </c>
      <c r="B316" s="19">
        <f t="shared" ca="1" si="13"/>
        <v>45720</v>
      </c>
      <c r="C316" s="19" t="str">
        <f>_xlfn.XLOOKUP(SalesTable[[#This Row],[Customer Name]],customerTable[Customer Name],customerTable[Customer ID],0,0)</f>
        <v>C0315</v>
      </c>
      <c r="D316" s="18" t="s">
        <v>1322</v>
      </c>
      <c r="E316" s="18" t="s">
        <v>2000</v>
      </c>
      <c r="F316" s="18" t="s">
        <v>2202</v>
      </c>
      <c r="G316" s="18" t="s">
        <v>2009</v>
      </c>
      <c r="H316" s="18" t="str">
        <f>_xlfn.XLOOKUP(SalesTable[[#This Row],[Product]],ProductTable[Product],ProductTable[Product ID],0,0)</f>
        <v>P008</v>
      </c>
      <c r="I316" s="18" t="s">
        <v>2014</v>
      </c>
      <c r="J316" s="18" t="str" cm="1">
        <f t="array" aca="1" ref="J316" ca="1">INDEX({"Credit Card","Cash","UPI"},RANDBETWEEN(1,3))</f>
        <v>Cash</v>
      </c>
      <c r="K316" s="18">
        <f t="shared" ca="1" si="14"/>
        <v>67</v>
      </c>
      <c r="L316" s="18">
        <v>490.51</v>
      </c>
      <c r="M316" s="18">
        <f ca="1">SalesTable[[#This Row],[Quantity]]*SalesTable[[#This Row],[Unit Price]]</f>
        <v>32864.17</v>
      </c>
      <c r="N316" s="18" t="str">
        <f t="shared" ca="1" si="12"/>
        <v>20%</v>
      </c>
      <c r="O316" s="18">
        <f ca="1">SalesTable[[#This Row],[Total Sale]]*SalesTable[[#This Row],[Profit Margin]]</f>
        <v>6572.8339999999998</v>
      </c>
    </row>
    <row r="317" spans="1:15" x14ac:dyDescent="0.3">
      <c r="A317" s="18" t="s">
        <v>324</v>
      </c>
      <c r="B317" s="19">
        <f t="shared" ca="1" si="13"/>
        <v>45640</v>
      </c>
      <c r="C317" s="19" t="str">
        <f>_xlfn.XLOOKUP(SalesTable[[#This Row],[Customer Name]],customerTable[Customer Name],customerTable[Customer ID],0,0)</f>
        <v>C0316</v>
      </c>
      <c r="D317" s="18" t="s">
        <v>1323</v>
      </c>
      <c r="E317" s="18" t="s">
        <v>2000</v>
      </c>
      <c r="F317" s="18" t="s">
        <v>2190</v>
      </c>
      <c r="G317" s="18" t="s">
        <v>2009</v>
      </c>
      <c r="H317" s="18" t="str">
        <f>_xlfn.XLOOKUP(SalesTable[[#This Row],[Product]],ProductTable[Product],ProductTable[Product ID],0,0)</f>
        <v>P008</v>
      </c>
      <c r="I317" s="18" t="s">
        <v>2014</v>
      </c>
      <c r="J317" s="18" t="str" cm="1">
        <f t="array" aca="1" ref="J317" ca="1">INDEX({"Credit Card","Cash","UPI"},RANDBETWEEN(1,3))</f>
        <v>Cash</v>
      </c>
      <c r="K317" s="18">
        <f t="shared" ca="1" si="14"/>
        <v>56</v>
      </c>
      <c r="L317" s="18">
        <v>36.229999999999997</v>
      </c>
      <c r="M317" s="18">
        <f ca="1">SalesTable[[#This Row],[Quantity]]*SalesTable[[#This Row],[Unit Price]]</f>
        <v>2028.8799999999999</v>
      </c>
      <c r="N317" s="18" t="str">
        <f t="shared" ca="1" si="12"/>
        <v>15%</v>
      </c>
      <c r="O317" s="18">
        <f ca="1">SalesTable[[#This Row],[Total Sale]]*SalesTable[[#This Row],[Profit Margin]]</f>
        <v>304.33199999999999</v>
      </c>
    </row>
    <row r="318" spans="1:15" x14ac:dyDescent="0.3">
      <c r="A318" s="18" t="s">
        <v>325</v>
      </c>
      <c r="B318" s="19">
        <f t="shared" ca="1" si="13"/>
        <v>44804</v>
      </c>
      <c r="C318" s="19" t="str">
        <f>_xlfn.XLOOKUP(SalesTable[[#This Row],[Customer Name]],customerTable[Customer Name],customerTable[Customer ID],0,0)</f>
        <v>C0317</v>
      </c>
      <c r="D318" s="18" t="s">
        <v>1324</v>
      </c>
      <c r="E318" s="18" t="s">
        <v>1998</v>
      </c>
      <c r="F318" s="18" t="s">
        <v>2033</v>
      </c>
      <c r="G318" s="18" t="s">
        <v>2011</v>
      </c>
      <c r="H318" s="18" t="str">
        <f>_xlfn.XLOOKUP(SalesTable[[#This Row],[Product]],ProductTable[Product],ProductTable[Product ID],0,0)</f>
        <v>P010</v>
      </c>
      <c r="I318" s="18" t="s">
        <v>2015</v>
      </c>
      <c r="J318" s="18" t="str" cm="1">
        <f t="array" aca="1" ref="J318" ca="1">INDEX({"Credit Card","Cash","UPI"},RANDBETWEEN(1,3))</f>
        <v>Cash</v>
      </c>
      <c r="K318" s="18">
        <f t="shared" ca="1" si="14"/>
        <v>38</v>
      </c>
      <c r="L318" s="18">
        <v>26.68</v>
      </c>
      <c r="M318" s="18">
        <f ca="1">SalesTable[[#This Row],[Quantity]]*SalesTable[[#This Row],[Unit Price]]</f>
        <v>1013.84</v>
      </c>
      <c r="N318" s="18" t="str">
        <f t="shared" ca="1" si="12"/>
        <v>25%</v>
      </c>
      <c r="O318" s="18">
        <f ca="1">SalesTable[[#This Row],[Total Sale]]*SalesTable[[#This Row],[Profit Margin]]</f>
        <v>253.46</v>
      </c>
    </row>
    <row r="319" spans="1:15" x14ac:dyDescent="0.3">
      <c r="A319" s="18" t="s">
        <v>326</v>
      </c>
      <c r="B319" s="19">
        <f t="shared" ca="1" si="13"/>
        <v>45020</v>
      </c>
      <c r="C319" s="19" t="str">
        <f>_xlfn.XLOOKUP(SalesTable[[#This Row],[Customer Name]],customerTable[Customer Name],customerTable[Customer ID],0,0)</f>
        <v>C0318</v>
      </c>
      <c r="D319" s="18" t="s">
        <v>1325</v>
      </c>
      <c r="E319" s="18" t="s">
        <v>2000</v>
      </c>
      <c r="F319" s="18" t="s">
        <v>2077</v>
      </c>
      <c r="G319" s="18" t="s">
        <v>2011</v>
      </c>
      <c r="H319" s="18" t="str">
        <f>_xlfn.XLOOKUP(SalesTable[[#This Row],[Product]],ProductTable[Product],ProductTable[Product ID],0,0)</f>
        <v>P010</v>
      </c>
      <c r="I319" s="18" t="s">
        <v>2015</v>
      </c>
      <c r="J319" s="18" t="str" cm="1">
        <f t="array" aca="1" ref="J319" ca="1">INDEX({"Credit Card","Cash","UPI"},RANDBETWEEN(1,3))</f>
        <v>Credit Card</v>
      </c>
      <c r="K319" s="18">
        <f t="shared" ca="1" si="14"/>
        <v>77</v>
      </c>
      <c r="L319" s="18">
        <v>260.11</v>
      </c>
      <c r="M319" s="18">
        <f ca="1">SalesTable[[#This Row],[Quantity]]*SalesTable[[#This Row],[Unit Price]]</f>
        <v>20028.47</v>
      </c>
      <c r="N319" s="18" t="str">
        <f t="shared" ca="1" si="12"/>
        <v>21%</v>
      </c>
      <c r="O319" s="18">
        <f ca="1">SalesTable[[#This Row],[Total Sale]]*SalesTable[[#This Row],[Profit Margin]]</f>
        <v>4205.9786999999997</v>
      </c>
    </row>
    <row r="320" spans="1:15" x14ac:dyDescent="0.3">
      <c r="A320" s="18" t="s">
        <v>327</v>
      </c>
      <c r="B320" s="19">
        <f t="shared" ca="1" si="13"/>
        <v>44625</v>
      </c>
      <c r="C320" s="19" t="str">
        <f>_xlfn.XLOOKUP(SalesTable[[#This Row],[Customer Name]],customerTable[Customer Name],customerTable[Customer ID],0,0)</f>
        <v>C0319</v>
      </c>
      <c r="D320" s="18" t="s">
        <v>1326</v>
      </c>
      <c r="E320" s="18" t="s">
        <v>1999</v>
      </c>
      <c r="F320" s="18" t="s">
        <v>2203</v>
      </c>
      <c r="G320" s="18" t="s">
        <v>2007</v>
      </c>
      <c r="H320" s="18" t="str">
        <f>_xlfn.XLOOKUP(SalesTable[[#This Row],[Product]],ProductTable[Product],ProductTable[Product ID],0,0)</f>
        <v>P006</v>
      </c>
      <c r="I320" s="18" t="s">
        <v>2016</v>
      </c>
      <c r="J320" s="18" t="str" cm="1">
        <f t="array" aca="1" ref="J320" ca="1">INDEX({"Credit Card","Cash","UPI"},RANDBETWEEN(1,3))</f>
        <v>Cash</v>
      </c>
      <c r="K320" s="18">
        <f t="shared" ca="1" si="14"/>
        <v>100</v>
      </c>
      <c r="L320" s="18">
        <v>146.62</v>
      </c>
      <c r="M320" s="18">
        <f ca="1">SalesTable[[#This Row],[Quantity]]*SalesTable[[#This Row],[Unit Price]]</f>
        <v>14662</v>
      </c>
      <c r="N320" s="18" t="str">
        <f t="shared" ca="1" si="12"/>
        <v>16%</v>
      </c>
      <c r="O320" s="18">
        <f ca="1">SalesTable[[#This Row],[Total Sale]]*SalesTable[[#This Row],[Profit Margin]]</f>
        <v>2345.92</v>
      </c>
    </row>
    <row r="321" spans="1:15" x14ac:dyDescent="0.3">
      <c r="A321" s="18" t="s">
        <v>328</v>
      </c>
      <c r="B321" s="19">
        <f t="shared" ca="1" si="13"/>
        <v>45312</v>
      </c>
      <c r="C321" s="19" t="str">
        <f>_xlfn.XLOOKUP(SalesTable[[#This Row],[Customer Name]],customerTable[Customer Name],customerTable[Customer ID],0,0)</f>
        <v>C0320</v>
      </c>
      <c r="D321" s="18" t="s">
        <v>1327</v>
      </c>
      <c r="E321" s="18" t="s">
        <v>2001</v>
      </c>
      <c r="F321" s="18" t="s">
        <v>2031</v>
      </c>
      <c r="G321" s="18" t="s">
        <v>2012</v>
      </c>
      <c r="H321" s="18" t="str">
        <f>_xlfn.XLOOKUP(SalesTable[[#This Row],[Product]],ProductTable[Product],ProductTable[Product ID],0,0)</f>
        <v>P011</v>
      </c>
      <c r="I321" s="18" t="s">
        <v>2014</v>
      </c>
      <c r="J321" s="18" t="str" cm="1">
        <f t="array" aca="1" ref="J321" ca="1">INDEX({"Credit Card","Cash","UPI"},RANDBETWEEN(1,3))</f>
        <v>Credit Card</v>
      </c>
      <c r="K321" s="18">
        <f t="shared" ca="1" si="14"/>
        <v>81</v>
      </c>
      <c r="L321" s="18">
        <v>66.62</v>
      </c>
      <c r="M321" s="18">
        <f ca="1">SalesTable[[#This Row],[Quantity]]*SalesTable[[#This Row],[Unit Price]]</f>
        <v>5396.22</v>
      </c>
      <c r="N321" s="18" t="str">
        <f t="shared" ca="1" si="12"/>
        <v>19%</v>
      </c>
      <c r="O321" s="18">
        <f ca="1">SalesTable[[#This Row],[Total Sale]]*SalesTable[[#This Row],[Profit Margin]]</f>
        <v>1025.2818</v>
      </c>
    </row>
    <row r="322" spans="1:15" x14ac:dyDescent="0.3">
      <c r="A322" s="18" t="s">
        <v>329</v>
      </c>
      <c r="B322" s="19">
        <f t="shared" ca="1" si="13"/>
        <v>45684</v>
      </c>
      <c r="C322" s="19" t="str">
        <f>_xlfn.XLOOKUP(SalesTable[[#This Row],[Customer Name]],customerTable[Customer Name],customerTable[Customer ID],0,0)</f>
        <v>C0321</v>
      </c>
      <c r="D322" s="18" t="s">
        <v>1328</v>
      </c>
      <c r="E322" s="18" t="s">
        <v>2000</v>
      </c>
      <c r="F322" s="18" t="s">
        <v>2204</v>
      </c>
      <c r="G322" s="18" t="s">
        <v>2010</v>
      </c>
      <c r="H322" s="18" t="str">
        <f>_xlfn.XLOOKUP(SalesTable[[#This Row],[Product]],ProductTable[Product],ProductTable[Product ID],0,0)</f>
        <v>P009</v>
      </c>
      <c r="I322" s="18" t="s">
        <v>2016</v>
      </c>
      <c r="J322" s="18" t="str" cm="1">
        <f t="array" aca="1" ref="J322" ca="1">INDEX({"Credit Card","Cash","UPI"},RANDBETWEEN(1,3))</f>
        <v>Cash</v>
      </c>
      <c r="K322" s="18">
        <f t="shared" ca="1" si="14"/>
        <v>36</v>
      </c>
      <c r="L322" s="18">
        <v>447.85</v>
      </c>
      <c r="M322" s="18">
        <f ca="1">SalesTable[[#This Row],[Quantity]]*SalesTable[[#This Row],[Unit Price]]</f>
        <v>16122.6</v>
      </c>
      <c r="N322" s="18" t="str">
        <f t="shared" ref="N322:N385" ca="1" si="15">ROUND(RANDBETWEEN(15,25),0)&amp;"%"</f>
        <v>25%</v>
      </c>
      <c r="O322" s="18">
        <f ca="1">SalesTable[[#This Row],[Total Sale]]*SalesTable[[#This Row],[Profit Margin]]</f>
        <v>4030.65</v>
      </c>
    </row>
    <row r="323" spans="1:15" x14ac:dyDescent="0.3">
      <c r="A323" s="18" t="s">
        <v>330</v>
      </c>
      <c r="B323" s="19">
        <f t="shared" ref="B323:B386" ca="1" si="16">RANDBETWEEN(DATE(2022,1,1),DATE(2025,12,31))</f>
        <v>45896</v>
      </c>
      <c r="C323" s="19" t="str">
        <f>_xlfn.XLOOKUP(SalesTable[[#This Row],[Customer Name]],customerTable[Customer Name],customerTable[Customer ID],0,0)</f>
        <v>C0322</v>
      </c>
      <c r="D323" s="18" t="s">
        <v>1329</v>
      </c>
      <c r="E323" s="18" t="s">
        <v>2001</v>
      </c>
      <c r="F323" s="18" t="s">
        <v>2088</v>
      </c>
      <c r="G323" s="18" t="s">
        <v>2013</v>
      </c>
      <c r="H323" s="18" t="str">
        <f>_xlfn.XLOOKUP(SalesTable[[#This Row],[Product]],ProductTable[Product],ProductTable[Product ID],0,0)</f>
        <v>P012</v>
      </c>
      <c r="I323" s="18" t="s">
        <v>2016</v>
      </c>
      <c r="J323" s="18" t="str" cm="1">
        <f t="array" aca="1" ref="J323" ca="1">INDEX({"Credit Card","Cash","UPI"},RANDBETWEEN(1,3))</f>
        <v>Credit Card</v>
      </c>
      <c r="K323" s="18">
        <f t="shared" ref="K323:K386" ca="1" si="17">RANDBETWEEN(30,100)</f>
        <v>55</v>
      </c>
      <c r="L323" s="18">
        <v>347.57</v>
      </c>
      <c r="M323" s="18">
        <f ca="1">SalesTable[[#This Row],[Quantity]]*SalesTable[[#This Row],[Unit Price]]</f>
        <v>19116.349999999999</v>
      </c>
      <c r="N323" s="18" t="str">
        <f t="shared" ca="1" si="15"/>
        <v>25%</v>
      </c>
      <c r="O323" s="18">
        <f ca="1">SalesTable[[#This Row],[Total Sale]]*SalesTable[[#This Row],[Profit Margin]]</f>
        <v>4779.0874999999996</v>
      </c>
    </row>
    <row r="324" spans="1:15" x14ac:dyDescent="0.3">
      <c r="A324" s="18" t="s">
        <v>331</v>
      </c>
      <c r="B324" s="19">
        <f t="shared" ca="1" si="16"/>
        <v>45149</v>
      </c>
      <c r="C324" s="19" t="str">
        <f>_xlfn.XLOOKUP(SalesTable[[#This Row],[Customer Name]],customerTable[Customer Name],customerTable[Customer ID],0,0)</f>
        <v>C0323</v>
      </c>
      <c r="D324" s="18" t="s">
        <v>1330</v>
      </c>
      <c r="E324" s="18" t="s">
        <v>1999</v>
      </c>
      <c r="F324" s="18" t="s">
        <v>2110</v>
      </c>
      <c r="G324" s="18" t="s">
        <v>2012</v>
      </c>
      <c r="H324" s="18" t="str">
        <f>_xlfn.XLOOKUP(SalesTable[[#This Row],[Product]],ProductTable[Product],ProductTable[Product ID],0,0)</f>
        <v>P011</v>
      </c>
      <c r="I324" s="18" t="s">
        <v>2014</v>
      </c>
      <c r="J324" s="18" t="str" cm="1">
        <f t="array" aca="1" ref="J324" ca="1">INDEX({"Credit Card","Cash","UPI"},RANDBETWEEN(1,3))</f>
        <v>Credit Card</v>
      </c>
      <c r="K324" s="18">
        <f t="shared" ca="1" si="17"/>
        <v>83</v>
      </c>
      <c r="L324" s="18">
        <v>364.91</v>
      </c>
      <c r="M324" s="18">
        <f ca="1">SalesTable[[#This Row],[Quantity]]*SalesTable[[#This Row],[Unit Price]]</f>
        <v>30287.530000000002</v>
      </c>
      <c r="N324" s="18" t="str">
        <f t="shared" ca="1" si="15"/>
        <v>25%</v>
      </c>
      <c r="O324" s="18">
        <f ca="1">SalesTable[[#This Row],[Total Sale]]*SalesTable[[#This Row],[Profit Margin]]</f>
        <v>7571.8825000000006</v>
      </c>
    </row>
    <row r="325" spans="1:15" x14ac:dyDescent="0.3">
      <c r="A325" s="18" t="s">
        <v>332</v>
      </c>
      <c r="B325" s="19">
        <f t="shared" ca="1" si="16"/>
        <v>44891</v>
      </c>
      <c r="C325" s="19" t="str">
        <f>_xlfn.XLOOKUP(SalesTable[[#This Row],[Customer Name]],customerTable[Customer Name],customerTable[Customer ID],0,0)</f>
        <v>C0324</v>
      </c>
      <c r="D325" s="18" t="s">
        <v>1331</v>
      </c>
      <c r="E325" s="18" t="s">
        <v>1999</v>
      </c>
      <c r="F325" s="18" t="s">
        <v>2092</v>
      </c>
      <c r="G325" s="18" t="s">
        <v>2013</v>
      </c>
      <c r="H325" s="18" t="str">
        <f>_xlfn.XLOOKUP(SalesTable[[#This Row],[Product]],ProductTable[Product],ProductTable[Product ID],0,0)</f>
        <v>P012</v>
      </c>
      <c r="I325" s="18" t="s">
        <v>2016</v>
      </c>
      <c r="J325" s="18" t="str" cm="1">
        <f t="array" aca="1" ref="J325" ca="1">INDEX({"Credit Card","Cash","UPI"},RANDBETWEEN(1,3))</f>
        <v>UPI</v>
      </c>
      <c r="K325" s="18">
        <f t="shared" ca="1" si="17"/>
        <v>95</v>
      </c>
      <c r="L325" s="18">
        <v>150.41</v>
      </c>
      <c r="M325" s="18">
        <f ca="1">SalesTable[[#This Row],[Quantity]]*SalesTable[[#This Row],[Unit Price]]</f>
        <v>14288.949999999999</v>
      </c>
      <c r="N325" s="18" t="str">
        <f t="shared" ca="1" si="15"/>
        <v>19%</v>
      </c>
      <c r="O325" s="18">
        <f ca="1">SalesTable[[#This Row],[Total Sale]]*SalesTable[[#This Row],[Profit Margin]]</f>
        <v>2714.9004999999997</v>
      </c>
    </row>
    <row r="326" spans="1:15" x14ac:dyDescent="0.3">
      <c r="A326" s="18" t="s">
        <v>333</v>
      </c>
      <c r="B326" s="19">
        <f t="shared" ca="1" si="16"/>
        <v>45633</v>
      </c>
      <c r="C326" s="19" t="str">
        <f>_xlfn.XLOOKUP(SalesTable[[#This Row],[Customer Name]],customerTable[Customer Name],customerTable[Customer ID],0,0)</f>
        <v>C0325</v>
      </c>
      <c r="D326" s="18" t="s">
        <v>1332</v>
      </c>
      <c r="E326" s="18" t="s">
        <v>2000</v>
      </c>
      <c r="F326" s="18" t="s">
        <v>2205</v>
      </c>
      <c r="G326" s="18" t="s">
        <v>2011</v>
      </c>
      <c r="H326" s="18" t="str">
        <f>_xlfn.XLOOKUP(SalesTable[[#This Row],[Product]],ProductTable[Product],ProductTable[Product ID],0,0)</f>
        <v>P010</v>
      </c>
      <c r="I326" s="18" t="s">
        <v>2015</v>
      </c>
      <c r="J326" s="18" t="str" cm="1">
        <f t="array" aca="1" ref="J326" ca="1">INDEX({"Credit Card","Cash","UPI"},RANDBETWEEN(1,3))</f>
        <v>UPI</v>
      </c>
      <c r="K326" s="18">
        <f t="shared" ca="1" si="17"/>
        <v>52</v>
      </c>
      <c r="L326" s="18">
        <v>156.72</v>
      </c>
      <c r="M326" s="18">
        <f ca="1">SalesTable[[#This Row],[Quantity]]*SalesTable[[#This Row],[Unit Price]]</f>
        <v>8149.44</v>
      </c>
      <c r="N326" s="18" t="str">
        <f t="shared" ca="1" si="15"/>
        <v>19%</v>
      </c>
      <c r="O326" s="18">
        <f ca="1">SalesTable[[#This Row],[Total Sale]]*SalesTable[[#This Row],[Profit Margin]]</f>
        <v>1548.3935999999999</v>
      </c>
    </row>
    <row r="327" spans="1:15" x14ac:dyDescent="0.3">
      <c r="A327" s="18" t="s">
        <v>334</v>
      </c>
      <c r="B327" s="19">
        <f t="shared" ca="1" si="16"/>
        <v>44786</v>
      </c>
      <c r="C327" s="19" t="str">
        <f>_xlfn.XLOOKUP(SalesTable[[#This Row],[Customer Name]],customerTable[Customer Name],customerTable[Customer ID],0,0)</f>
        <v>C0326</v>
      </c>
      <c r="D327" s="18" t="s">
        <v>1333</v>
      </c>
      <c r="E327" s="18" t="s">
        <v>2001</v>
      </c>
      <c r="F327" s="18" t="s">
        <v>2106</v>
      </c>
      <c r="G327" s="18" t="s">
        <v>2006</v>
      </c>
      <c r="H327" s="18" t="str">
        <f>_xlfn.XLOOKUP(SalesTable[[#This Row],[Product]],ProductTable[Product],ProductTable[Product ID],0,0)</f>
        <v>P005</v>
      </c>
      <c r="I327" s="18" t="s">
        <v>2015</v>
      </c>
      <c r="J327" s="18" t="str" cm="1">
        <f t="array" aca="1" ref="J327" ca="1">INDEX({"Credit Card","Cash","UPI"},RANDBETWEEN(1,3))</f>
        <v>UPI</v>
      </c>
      <c r="K327" s="18">
        <f t="shared" ca="1" si="17"/>
        <v>52</v>
      </c>
      <c r="L327" s="18">
        <v>226.33</v>
      </c>
      <c r="M327" s="18">
        <f ca="1">SalesTable[[#This Row],[Quantity]]*SalesTable[[#This Row],[Unit Price]]</f>
        <v>11769.16</v>
      </c>
      <c r="N327" s="18" t="str">
        <f t="shared" ca="1" si="15"/>
        <v>19%</v>
      </c>
      <c r="O327" s="18">
        <f ca="1">SalesTable[[#This Row],[Total Sale]]*SalesTable[[#This Row],[Profit Margin]]</f>
        <v>2236.1403999999998</v>
      </c>
    </row>
    <row r="328" spans="1:15" x14ac:dyDescent="0.3">
      <c r="A328" s="18" t="s">
        <v>335</v>
      </c>
      <c r="B328" s="19">
        <f t="shared" ca="1" si="16"/>
        <v>45733</v>
      </c>
      <c r="C328" s="19" t="str">
        <f>_xlfn.XLOOKUP(SalesTable[[#This Row],[Customer Name]],customerTable[Customer Name],customerTable[Customer ID],0,0)</f>
        <v>C0327</v>
      </c>
      <c r="D328" s="18" t="s">
        <v>1334</v>
      </c>
      <c r="E328" s="18" t="s">
        <v>1999</v>
      </c>
      <c r="F328" s="18" t="s">
        <v>2130</v>
      </c>
      <c r="G328" s="18" t="s">
        <v>2004</v>
      </c>
      <c r="H328" s="18" t="str">
        <f>_xlfn.XLOOKUP(SalesTable[[#This Row],[Product]],ProductTable[Product],ProductTable[Product ID],0,0)</f>
        <v>P003</v>
      </c>
      <c r="I328" s="18" t="s">
        <v>2014</v>
      </c>
      <c r="J328" s="18" t="str" cm="1">
        <f t="array" aca="1" ref="J328" ca="1">INDEX({"Credit Card","Cash","UPI"},RANDBETWEEN(1,3))</f>
        <v>Cash</v>
      </c>
      <c r="K328" s="18">
        <f t="shared" ca="1" si="17"/>
        <v>100</v>
      </c>
      <c r="L328" s="18">
        <v>321.54000000000002</v>
      </c>
      <c r="M328" s="18">
        <f ca="1">SalesTable[[#This Row],[Quantity]]*SalesTable[[#This Row],[Unit Price]]</f>
        <v>32154.000000000004</v>
      </c>
      <c r="N328" s="18" t="str">
        <f t="shared" ca="1" si="15"/>
        <v>18%</v>
      </c>
      <c r="O328" s="18">
        <f ca="1">SalesTable[[#This Row],[Total Sale]]*SalesTable[[#This Row],[Profit Margin]]</f>
        <v>5787.72</v>
      </c>
    </row>
    <row r="329" spans="1:15" x14ac:dyDescent="0.3">
      <c r="A329" s="18" t="s">
        <v>336</v>
      </c>
      <c r="B329" s="19">
        <f t="shared" ca="1" si="16"/>
        <v>44645</v>
      </c>
      <c r="C329" s="19" t="str">
        <f>_xlfn.XLOOKUP(SalesTable[[#This Row],[Customer Name]],customerTable[Customer Name],customerTable[Customer ID],0,0)</f>
        <v>C0328</v>
      </c>
      <c r="D329" s="18" t="s">
        <v>1335</v>
      </c>
      <c r="E329" s="18" t="s">
        <v>1998</v>
      </c>
      <c r="F329" s="18" t="s">
        <v>2194</v>
      </c>
      <c r="G329" s="18" t="s">
        <v>2006</v>
      </c>
      <c r="H329" s="18" t="str">
        <f>_xlfn.XLOOKUP(SalesTable[[#This Row],[Product]],ProductTable[Product],ProductTable[Product ID],0,0)</f>
        <v>P005</v>
      </c>
      <c r="I329" s="18" t="s">
        <v>2015</v>
      </c>
      <c r="J329" s="18" t="str" cm="1">
        <f t="array" aca="1" ref="J329" ca="1">INDEX({"Credit Card","Cash","UPI"},RANDBETWEEN(1,3))</f>
        <v>Cash</v>
      </c>
      <c r="K329" s="18">
        <f t="shared" ca="1" si="17"/>
        <v>44</v>
      </c>
      <c r="L329" s="18">
        <v>258.98</v>
      </c>
      <c r="M329" s="18">
        <f ca="1">SalesTable[[#This Row],[Quantity]]*SalesTable[[#This Row],[Unit Price]]</f>
        <v>11395.12</v>
      </c>
      <c r="N329" s="18" t="str">
        <f t="shared" ca="1" si="15"/>
        <v>25%</v>
      </c>
      <c r="O329" s="18">
        <f ca="1">SalesTable[[#This Row],[Total Sale]]*SalesTable[[#This Row],[Profit Margin]]</f>
        <v>2848.78</v>
      </c>
    </row>
    <row r="330" spans="1:15" x14ac:dyDescent="0.3">
      <c r="A330" s="18" t="s">
        <v>337</v>
      </c>
      <c r="B330" s="19">
        <f t="shared" ca="1" si="16"/>
        <v>45477</v>
      </c>
      <c r="C330" s="19" t="str">
        <f>_xlfn.XLOOKUP(SalesTable[[#This Row],[Customer Name]],customerTable[Customer Name],customerTable[Customer ID],0,0)</f>
        <v>C0329</v>
      </c>
      <c r="D330" s="18" t="s">
        <v>1336</v>
      </c>
      <c r="E330" s="18" t="s">
        <v>2000</v>
      </c>
      <c r="F330" s="18" t="s">
        <v>2025</v>
      </c>
      <c r="G330" s="18" t="s">
        <v>2003</v>
      </c>
      <c r="H330" s="18" t="str">
        <f>_xlfn.XLOOKUP(SalesTable[[#This Row],[Product]],ProductTable[Product],ProductTable[Product ID],0,0)</f>
        <v>P002</v>
      </c>
      <c r="I330" s="18" t="s">
        <v>2015</v>
      </c>
      <c r="J330" s="18" t="str" cm="1">
        <f t="array" aca="1" ref="J330" ca="1">INDEX({"Credit Card","Cash","UPI"},RANDBETWEEN(1,3))</f>
        <v>Cash</v>
      </c>
      <c r="K330" s="18">
        <f t="shared" ca="1" si="17"/>
        <v>79</v>
      </c>
      <c r="L330" s="18">
        <v>340.65</v>
      </c>
      <c r="M330" s="18">
        <f ca="1">SalesTable[[#This Row],[Quantity]]*SalesTable[[#This Row],[Unit Price]]</f>
        <v>26911.35</v>
      </c>
      <c r="N330" s="18" t="str">
        <f t="shared" ca="1" si="15"/>
        <v>23%</v>
      </c>
      <c r="O330" s="18">
        <f ca="1">SalesTable[[#This Row],[Total Sale]]*SalesTable[[#This Row],[Profit Margin]]</f>
        <v>6189.6104999999998</v>
      </c>
    </row>
    <row r="331" spans="1:15" x14ac:dyDescent="0.3">
      <c r="A331" s="18" t="s">
        <v>338</v>
      </c>
      <c r="B331" s="19">
        <f t="shared" ca="1" si="16"/>
        <v>45991</v>
      </c>
      <c r="C331" s="19" t="str">
        <f>_xlfn.XLOOKUP(SalesTable[[#This Row],[Customer Name]],customerTable[Customer Name],customerTable[Customer ID],0,0)</f>
        <v>C0330</v>
      </c>
      <c r="D331" s="18" t="s">
        <v>1337</v>
      </c>
      <c r="E331" s="18" t="s">
        <v>2001</v>
      </c>
      <c r="F331" s="18" t="s">
        <v>2090</v>
      </c>
      <c r="G331" s="18" t="s">
        <v>2003</v>
      </c>
      <c r="H331" s="18" t="str">
        <f>_xlfn.XLOOKUP(SalesTable[[#This Row],[Product]],ProductTable[Product],ProductTable[Product ID],0,0)</f>
        <v>P002</v>
      </c>
      <c r="I331" s="18" t="s">
        <v>2015</v>
      </c>
      <c r="J331" s="18" t="str" cm="1">
        <f t="array" aca="1" ref="J331" ca="1">INDEX({"Credit Card","Cash","UPI"},RANDBETWEEN(1,3))</f>
        <v>Credit Card</v>
      </c>
      <c r="K331" s="18">
        <f t="shared" ca="1" si="17"/>
        <v>76</v>
      </c>
      <c r="L331" s="18">
        <v>121.82</v>
      </c>
      <c r="M331" s="18">
        <f ca="1">SalesTable[[#This Row],[Quantity]]*SalesTable[[#This Row],[Unit Price]]</f>
        <v>9258.32</v>
      </c>
      <c r="N331" s="18" t="str">
        <f t="shared" ca="1" si="15"/>
        <v>22%</v>
      </c>
      <c r="O331" s="18">
        <f ca="1">SalesTable[[#This Row],[Total Sale]]*SalesTable[[#This Row],[Profit Margin]]</f>
        <v>2036.8304000000001</v>
      </c>
    </row>
    <row r="332" spans="1:15" x14ac:dyDescent="0.3">
      <c r="A332" s="18" t="s">
        <v>339</v>
      </c>
      <c r="B332" s="19">
        <f t="shared" ca="1" si="16"/>
        <v>45491</v>
      </c>
      <c r="C332" s="19" t="str">
        <f>_xlfn.XLOOKUP(SalesTable[[#This Row],[Customer Name]],customerTable[Customer Name],customerTable[Customer ID],0,0)</f>
        <v>C0331</v>
      </c>
      <c r="D332" s="18" t="s">
        <v>1338</v>
      </c>
      <c r="E332" s="18" t="s">
        <v>1998</v>
      </c>
      <c r="F332" s="18" t="s">
        <v>2205</v>
      </c>
      <c r="G332" s="18" t="s">
        <v>2010</v>
      </c>
      <c r="H332" s="18" t="str">
        <f>_xlfn.XLOOKUP(SalesTable[[#This Row],[Product]],ProductTable[Product],ProductTable[Product ID],0,0)</f>
        <v>P009</v>
      </c>
      <c r="I332" s="18" t="s">
        <v>2016</v>
      </c>
      <c r="J332" s="18" t="str" cm="1">
        <f t="array" aca="1" ref="J332" ca="1">INDEX({"Credit Card","Cash","UPI"},RANDBETWEEN(1,3))</f>
        <v>UPI</v>
      </c>
      <c r="K332" s="18">
        <f t="shared" ca="1" si="17"/>
        <v>98</v>
      </c>
      <c r="L332" s="18">
        <v>21.03</v>
      </c>
      <c r="M332" s="18">
        <f ca="1">SalesTable[[#This Row],[Quantity]]*SalesTable[[#This Row],[Unit Price]]</f>
        <v>2060.94</v>
      </c>
      <c r="N332" s="18" t="str">
        <f t="shared" ca="1" si="15"/>
        <v>16%</v>
      </c>
      <c r="O332" s="18">
        <f ca="1">SalesTable[[#This Row],[Total Sale]]*SalesTable[[#This Row],[Profit Margin]]</f>
        <v>329.75040000000001</v>
      </c>
    </row>
    <row r="333" spans="1:15" x14ac:dyDescent="0.3">
      <c r="A333" s="18" t="s">
        <v>340</v>
      </c>
      <c r="B333" s="19">
        <f t="shared" ca="1" si="16"/>
        <v>45038</v>
      </c>
      <c r="C333" s="19" t="str">
        <f>_xlfn.XLOOKUP(SalesTable[[#This Row],[Customer Name]],customerTable[Customer Name],customerTable[Customer ID],0,0)</f>
        <v>C0332</v>
      </c>
      <c r="D333" s="18" t="s">
        <v>1339</v>
      </c>
      <c r="E333" s="18" t="s">
        <v>1999</v>
      </c>
      <c r="F333" s="18" t="s">
        <v>2206</v>
      </c>
      <c r="G333" s="18" t="s">
        <v>2004</v>
      </c>
      <c r="H333" s="18" t="str">
        <f>_xlfn.XLOOKUP(SalesTable[[#This Row],[Product]],ProductTable[Product],ProductTable[Product ID],0,0)</f>
        <v>P003</v>
      </c>
      <c r="I333" s="18" t="s">
        <v>2014</v>
      </c>
      <c r="J333" s="18" t="str" cm="1">
        <f t="array" aca="1" ref="J333" ca="1">INDEX({"Credit Card","Cash","UPI"},RANDBETWEEN(1,3))</f>
        <v>UPI</v>
      </c>
      <c r="K333" s="18">
        <f t="shared" ca="1" si="17"/>
        <v>75</v>
      </c>
      <c r="L333" s="18">
        <v>189.15</v>
      </c>
      <c r="M333" s="18">
        <f ca="1">SalesTable[[#This Row],[Quantity]]*SalesTable[[#This Row],[Unit Price]]</f>
        <v>14186.25</v>
      </c>
      <c r="N333" s="18" t="str">
        <f t="shared" ca="1" si="15"/>
        <v>17%</v>
      </c>
      <c r="O333" s="18">
        <f ca="1">SalesTable[[#This Row],[Total Sale]]*SalesTable[[#This Row],[Profit Margin]]</f>
        <v>2411.6625000000004</v>
      </c>
    </row>
    <row r="334" spans="1:15" x14ac:dyDescent="0.3">
      <c r="A334" s="18" t="s">
        <v>341</v>
      </c>
      <c r="B334" s="19">
        <f t="shared" ca="1" si="16"/>
        <v>45761</v>
      </c>
      <c r="C334" s="19" t="str">
        <f>_xlfn.XLOOKUP(SalesTable[[#This Row],[Customer Name]],customerTable[Customer Name],customerTable[Customer ID],0,0)</f>
        <v>C0333</v>
      </c>
      <c r="D334" s="18" t="s">
        <v>1340</v>
      </c>
      <c r="E334" s="18" t="s">
        <v>2001</v>
      </c>
      <c r="F334" s="18" t="s">
        <v>2166</v>
      </c>
      <c r="G334" s="18" t="s">
        <v>2009</v>
      </c>
      <c r="H334" s="18" t="str">
        <f>_xlfn.XLOOKUP(SalesTable[[#This Row],[Product]],ProductTable[Product],ProductTable[Product ID],0,0)</f>
        <v>P008</v>
      </c>
      <c r="I334" s="18" t="s">
        <v>2014</v>
      </c>
      <c r="J334" s="18" t="str" cm="1">
        <f t="array" aca="1" ref="J334" ca="1">INDEX({"Credit Card","Cash","UPI"},RANDBETWEEN(1,3))</f>
        <v>Cash</v>
      </c>
      <c r="K334" s="18">
        <f t="shared" ca="1" si="17"/>
        <v>89</v>
      </c>
      <c r="L334" s="18">
        <v>186.64</v>
      </c>
      <c r="M334" s="18">
        <f ca="1">SalesTable[[#This Row],[Quantity]]*SalesTable[[#This Row],[Unit Price]]</f>
        <v>16610.96</v>
      </c>
      <c r="N334" s="18" t="str">
        <f t="shared" ca="1" si="15"/>
        <v>17%</v>
      </c>
      <c r="O334" s="18">
        <f ca="1">SalesTable[[#This Row],[Total Sale]]*SalesTable[[#This Row],[Profit Margin]]</f>
        <v>2823.8632000000002</v>
      </c>
    </row>
    <row r="335" spans="1:15" x14ac:dyDescent="0.3">
      <c r="A335" s="18" t="s">
        <v>342</v>
      </c>
      <c r="B335" s="19">
        <f t="shared" ca="1" si="16"/>
        <v>45218</v>
      </c>
      <c r="C335" s="19" t="str">
        <f>_xlfn.XLOOKUP(SalesTable[[#This Row],[Customer Name]],customerTable[Customer Name],customerTable[Customer ID],0,0)</f>
        <v>C0334</v>
      </c>
      <c r="D335" s="18" t="s">
        <v>1341</v>
      </c>
      <c r="E335" s="18" t="s">
        <v>1999</v>
      </c>
      <c r="F335" s="18" t="s">
        <v>2172</v>
      </c>
      <c r="G335" s="18" t="s">
        <v>2012</v>
      </c>
      <c r="H335" s="18" t="str">
        <f>_xlfn.XLOOKUP(SalesTable[[#This Row],[Product]],ProductTable[Product],ProductTable[Product ID],0,0)</f>
        <v>P011</v>
      </c>
      <c r="I335" s="18" t="s">
        <v>2014</v>
      </c>
      <c r="J335" s="18" t="str" cm="1">
        <f t="array" aca="1" ref="J335" ca="1">INDEX({"Credit Card","Cash","UPI"},RANDBETWEEN(1,3))</f>
        <v>Cash</v>
      </c>
      <c r="K335" s="18">
        <f t="shared" ca="1" si="17"/>
        <v>100</v>
      </c>
      <c r="L335" s="18">
        <v>480.46</v>
      </c>
      <c r="M335" s="18">
        <f ca="1">SalesTable[[#This Row],[Quantity]]*SalesTable[[#This Row],[Unit Price]]</f>
        <v>48046</v>
      </c>
      <c r="N335" s="18" t="str">
        <f t="shared" ca="1" si="15"/>
        <v>25%</v>
      </c>
      <c r="O335" s="18">
        <f ca="1">SalesTable[[#This Row],[Total Sale]]*SalesTable[[#This Row],[Profit Margin]]</f>
        <v>12011.5</v>
      </c>
    </row>
    <row r="336" spans="1:15" x14ac:dyDescent="0.3">
      <c r="A336" s="18" t="s">
        <v>343</v>
      </c>
      <c r="B336" s="19">
        <f t="shared" ca="1" si="16"/>
        <v>44856</v>
      </c>
      <c r="C336" s="19" t="str">
        <f>_xlfn.XLOOKUP(SalesTable[[#This Row],[Customer Name]],customerTable[Customer Name],customerTable[Customer ID],0,0)</f>
        <v>C0335</v>
      </c>
      <c r="D336" s="18" t="s">
        <v>1342</v>
      </c>
      <c r="E336" s="18" t="s">
        <v>1999</v>
      </c>
      <c r="F336" s="18" t="s">
        <v>2207</v>
      </c>
      <c r="G336" s="18" t="s">
        <v>2009</v>
      </c>
      <c r="H336" s="18" t="str">
        <f>_xlfn.XLOOKUP(SalesTable[[#This Row],[Product]],ProductTable[Product],ProductTable[Product ID],0,0)</f>
        <v>P008</v>
      </c>
      <c r="I336" s="18" t="s">
        <v>2014</v>
      </c>
      <c r="J336" s="18" t="str" cm="1">
        <f t="array" aca="1" ref="J336" ca="1">INDEX({"Credit Card","Cash","UPI"},RANDBETWEEN(1,3))</f>
        <v>Credit Card</v>
      </c>
      <c r="K336" s="18">
        <f t="shared" ca="1" si="17"/>
        <v>63</v>
      </c>
      <c r="L336" s="18">
        <v>261.27999999999997</v>
      </c>
      <c r="M336" s="18">
        <f ca="1">SalesTable[[#This Row],[Quantity]]*SalesTable[[#This Row],[Unit Price]]</f>
        <v>16460.64</v>
      </c>
      <c r="N336" s="18" t="str">
        <f t="shared" ca="1" si="15"/>
        <v>23%</v>
      </c>
      <c r="O336" s="18">
        <f ca="1">SalesTable[[#This Row],[Total Sale]]*SalesTable[[#This Row],[Profit Margin]]</f>
        <v>3785.9472000000001</v>
      </c>
    </row>
    <row r="337" spans="1:15" x14ac:dyDescent="0.3">
      <c r="A337" s="18" t="s">
        <v>344</v>
      </c>
      <c r="B337" s="19">
        <f t="shared" ca="1" si="16"/>
        <v>45793</v>
      </c>
      <c r="C337" s="19" t="str">
        <f>_xlfn.XLOOKUP(SalesTable[[#This Row],[Customer Name]],customerTable[Customer Name],customerTable[Customer ID],0,0)</f>
        <v>C0336</v>
      </c>
      <c r="D337" s="18" t="s">
        <v>1343</v>
      </c>
      <c r="E337" s="18" t="s">
        <v>2001</v>
      </c>
      <c r="F337" s="18" t="s">
        <v>2162</v>
      </c>
      <c r="G337" s="18" t="s">
        <v>2008</v>
      </c>
      <c r="H337" s="18" t="str">
        <f>_xlfn.XLOOKUP(SalesTable[[#This Row],[Product]],ProductTable[Product],ProductTable[Product ID],0,0)</f>
        <v>P007</v>
      </c>
      <c r="I337" s="18" t="s">
        <v>2016</v>
      </c>
      <c r="J337" s="18" t="str" cm="1">
        <f t="array" aca="1" ref="J337" ca="1">INDEX({"Credit Card","Cash","UPI"},RANDBETWEEN(1,3))</f>
        <v>UPI</v>
      </c>
      <c r="K337" s="18">
        <f t="shared" ca="1" si="17"/>
        <v>31</v>
      </c>
      <c r="L337" s="18">
        <v>111.21</v>
      </c>
      <c r="M337" s="18">
        <f ca="1">SalesTable[[#This Row],[Quantity]]*SalesTable[[#This Row],[Unit Price]]</f>
        <v>3447.5099999999998</v>
      </c>
      <c r="N337" s="18" t="str">
        <f t="shared" ca="1" si="15"/>
        <v>22%</v>
      </c>
      <c r="O337" s="18">
        <f ca="1">SalesTable[[#This Row],[Total Sale]]*SalesTable[[#This Row],[Profit Margin]]</f>
        <v>758.45219999999995</v>
      </c>
    </row>
    <row r="338" spans="1:15" x14ac:dyDescent="0.3">
      <c r="A338" s="18" t="s">
        <v>345</v>
      </c>
      <c r="B338" s="19">
        <f t="shared" ca="1" si="16"/>
        <v>45331</v>
      </c>
      <c r="C338" s="19" t="str">
        <f>_xlfn.XLOOKUP(SalesTable[[#This Row],[Customer Name]],customerTable[Customer Name],customerTable[Customer ID],0,0)</f>
        <v>C0337</v>
      </c>
      <c r="D338" s="18" t="s">
        <v>1344</v>
      </c>
      <c r="E338" s="18" t="s">
        <v>1999</v>
      </c>
      <c r="F338" s="18" t="s">
        <v>2102</v>
      </c>
      <c r="G338" s="18" t="s">
        <v>2004</v>
      </c>
      <c r="H338" s="18" t="str">
        <f>_xlfn.XLOOKUP(SalesTable[[#This Row],[Product]],ProductTable[Product],ProductTable[Product ID],0,0)</f>
        <v>P003</v>
      </c>
      <c r="I338" s="18" t="s">
        <v>2014</v>
      </c>
      <c r="J338" s="18" t="str" cm="1">
        <f t="array" aca="1" ref="J338" ca="1">INDEX({"Credit Card","Cash","UPI"},RANDBETWEEN(1,3))</f>
        <v>Cash</v>
      </c>
      <c r="K338" s="18">
        <f t="shared" ca="1" si="17"/>
        <v>39</v>
      </c>
      <c r="L338" s="18">
        <v>65.709999999999994</v>
      </c>
      <c r="M338" s="18">
        <f ca="1">SalesTable[[#This Row],[Quantity]]*SalesTable[[#This Row],[Unit Price]]</f>
        <v>2562.6899999999996</v>
      </c>
      <c r="N338" s="18" t="str">
        <f t="shared" ca="1" si="15"/>
        <v>18%</v>
      </c>
      <c r="O338" s="18">
        <f ca="1">SalesTable[[#This Row],[Total Sale]]*SalesTable[[#This Row],[Profit Margin]]</f>
        <v>461.28419999999988</v>
      </c>
    </row>
    <row r="339" spans="1:15" x14ac:dyDescent="0.3">
      <c r="A339" s="18" t="s">
        <v>346</v>
      </c>
      <c r="B339" s="19">
        <f t="shared" ca="1" si="16"/>
        <v>44653</v>
      </c>
      <c r="C339" s="19" t="str">
        <f>_xlfn.XLOOKUP(SalesTable[[#This Row],[Customer Name]],customerTable[Customer Name],customerTable[Customer ID],0,0)</f>
        <v>C0338</v>
      </c>
      <c r="D339" s="18" t="s">
        <v>1345</v>
      </c>
      <c r="E339" s="18" t="s">
        <v>2001</v>
      </c>
      <c r="F339" s="18" t="s">
        <v>2208</v>
      </c>
      <c r="G339" s="18" t="s">
        <v>2013</v>
      </c>
      <c r="H339" s="18" t="str">
        <f>_xlfn.XLOOKUP(SalesTable[[#This Row],[Product]],ProductTable[Product],ProductTable[Product ID],0,0)</f>
        <v>P012</v>
      </c>
      <c r="I339" s="18" t="s">
        <v>2016</v>
      </c>
      <c r="J339" s="18" t="str" cm="1">
        <f t="array" aca="1" ref="J339" ca="1">INDEX({"Credit Card","Cash","UPI"},RANDBETWEEN(1,3))</f>
        <v>Credit Card</v>
      </c>
      <c r="K339" s="18">
        <f t="shared" ca="1" si="17"/>
        <v>42</v>
      </c>
      <c r="L339" s="18">
        <v>498.64</v>
      </c>
      <c r="M339" s="18">
        <f ca="1">SalesTable[[#This Row],[Quantity]]*SalesTable[[#This Row],[Unit Price]]</f>
        <v>20942.88</v>
      </c>
      <c r="N339" s="18" t="str">
        <f t="shared" ca="1" si="15"/>
        <v>17%</v>
      </c>
      <c r="O339" s="18">
        <f ca="1">SalesTable[[#This Row],[Total Sale]]*SalesTable[[#This Row],[Profit Margin]]</f>
        <v>3560.2896000000005</v>
      </c>
    </row>
    <row r="340" spans="1:15" x14ac:dyDescent="0.3">
      <c r="A340" s="18" t="s">
        <v>347</v>
      </c>
      <c r="B340" s="19">
        <f t="shared" ca="1" si="16"/>
        <v>45549</v>
      </c>
      <c r="C340" s="19" t="str">
        <f>_xlfn.XLOOKUP(SalesTable[[#This Row],[Customer Name]],customerTable[Customer Name],customerTable[Customer ID],0,0)</f>
        <v>C0339</v>
      </c>
      <c r="D340" s="18" t="s">
        <v>1346</v>
      </c>
      <c r="E340" s="18" t="s">
        <v>2001</v>
      </c>
      <c r="F340" s="18" t="s">
        <v>2209</v>
      </c>
      <c r="G340" s="18" t="s">
        <v>2012</v>
      </c>
      <c r="H340" s="18" t="str">
        <f>_xlfn.XLOOKUP(SalesTable[[#This Row],[Product]],ProductTable[Product],ProductTable[Product ID],0,0)</f>
        <v>P011</v>
      </c>
      <c r="I340" s="18" t="s">
        <v>2014</v>
      </c>
      <c r="J340" s="18" t="str" cm="1">
        <f t="array" aca="1" ref="J340" ca="1">INDEX({"Credit Card","Cash","UPI"},RANDBETWEEN(1,3))</f>
        <v>Credit Card</v>
      </c>
      <c r="K340" s="18">
        <f t="shared" ca="1" si="17"/>
        <v>42</v>
      </c>
      <c r="L340" s="18">
        <v>277.25</v>
      </c>
      <c r="M340" s="18">
        <f ca="1">SalesTable[[#This Row],[Quantity]]*SalesTable[[#This Row],[Unit Price]]</f>
        <v>11644.5</v>
      </c>
      <c r="N340" s="18" t="str">
        <f t="shared" ca="1" si="15"/>
        <v>25%</v>
      </c>
      <c r="O340" s="18">
        <f ca="1">SalesTable[[#This Row],[Total Sale]]*SalesTable[[#This Row],[Profit Margin]]</f>
        <v>2911.125</v>
      </c>
    </row>
    <row r="341" spans="1:15" x14ac:dyDescent="0.3">
      <c r="A341" s="18" t="s">
        <v>348</v>
      </c>
      <c r="B341" s="19">
        <f t="shared" ca="1" si="16"/>
        <v>45248</v>
      </c>
      <c r="C341" s="19" t="str">
        <f>_xlfn.XLOOKUP(SalesTable[[#This Row],[Customer Name]],customerTable[Customer Name],customerTable[Customer ID],0,0)</f>
        <v>C0340</v>
      </c>
      <c r="D341" s="18" t="s">
        <v>1347</v>
      </c>
      <c r="E341" s="18" t="s">
        <v>1998</v>
      </c>
      <c r="F341" s="18" t="s">
        <v>2151</v>
      </c>
      <c r="G341" s="18" t="s">
        <v>2013</v>
      </c>
      <c r="H341" s="18" t="str">
        <f>_xlfn.XLOOKUP(SalesTable[[#This Row],[Product]],ProductTable[Product],ProductTable[Product ID],0,0)</f>
        <v>P012</v>
      </c>
      <c r="I341" s="18" t="s">
        <v>2016</v>
      </c>
      <c r="J341" s="18" t="str" cm="1">
        <f t="array" aca="1" ref="J341" ca="1">INDEX({"Credit Card","Cash","UPI"},RANDBETWEEN(1,3))</f>
        <v>UPI</v>
      </c>
      <c r="K341" s="18">
        <f t="shared" ca="1" si="17"/>
        <v>31</v>
      </c>
      <c r="L341" s="18">
        <v>397.88</v>
      </c>
      <c r="M341" s="18">
        <f ca="1">SalesTable[[#This Row],[Quantity]]*SalesTable[[#This Row],[Unit Price]]</f>
        <v>12334.28</v>
      </c>
      <c r="N341" s="18" t="str">
        <f t="shared" ca="1" si="15"/>
        <v>20%</v>
      </c>
      <c r="O341" s="18">
        <f ca="1">SalesTable[[#This Row],[Total Sale]]*SalesTable[[#This Row],[Profit Margin]]</f>
        <v>2466.8560000000002</v>
      </c>
    </row>
    <row r="342" spans="1:15" x14ac:dyDescent="0.3">
      <c r="A342" s="18" t="s">
        <v>349</v>
      </c>
      <c r="B342" s="19">
        <f t="shared" ca="1" si="16"/>
        <v>45517</v>
      </c>
      <c r="C342" s="19" t="str">
        <f>_xlfn.XLOOKUP(SalesTable[[#This Row],[Customer Name]],customerTable[Customer Name],customerTable[Customer ID],0,0)</f>
        <v>C0341</v>
      </c>
      <c r="D342" s="18" t="s">
        <v>1348</v>
      </c>
      <c r="E342" s="18" t="s">
        <v>2000</v>
      </c>
      <c r="F342" s="18" t="s">
        <v>2184</v>
      </c>
      <c r="G342" s="18" t="s">
        <v>2003</v>
      </c>
      <c r="H342" s="18" t="str">
        <f>_xlfn.XLOOKUP(SalesTable[[#This Row],[Product]],ProductTable[Product],ProductTable[Product ID],0,0)</f>
        <v>P002</v>
      </c>
      <c r="I342" s="18" t="s">
        <v>2015</v>
      </c>
      <c r="J342" s="18" t="str" cm="1">
        <f t="array" aca="1" ref="J342" ca="1">INDEX({"Credit Card","Cash","UPI"},RANDBETWEEN(1,3))</f>
        <v>Credit Card</v>
      </c>
      <c r="K342" s="18">
        <f t="shared" ca="1" si="17"/>
        <v>76</v>
      </c>
      <c r="L342" s="18">
        <v>122.18</v>
      </c>
      <c r="M342" s="18">
        <f ca="1">SalesTable[[#This Row],[Quantity]]*SalesTable[[#This Row],[Unit Price]]</f>
        <v>9285.68</v>
      </c>
      <c r="N342" s="18" t="str">
        <f t="shared" ca="1" si="15"/>
        <v>25%</v>
      </c>
      <c r="O342" s="18">
        <f ca="1">SalesTable[[#This Row],[Total Sale]]*SalesTable[[#This Row],[Profit Margin]]</f>
        <v>2321.42</v>
      </c>
    </row>
    <row r="343" spans="1:15" x14ac:dyDescent="0.3">
      <c r="A343" s="18" t="s">
        <v>350</v>
      </c>
      <c r="B343" s="19">
        <f t="shared" ca="1" si="16"/>
        <v>45759</v>
      </c>
      <c r="C343" s="19" t="str">
        <f>_xlfn.XLOOKUP(SalesTable[[#This Row],[Customer Name]],customerTable[Customer Name],customerTable[Customer ID],0,0)</f>
        <v>C0342</v>
      </c>
      <c r="D343" s="18" t="s">
        <v>1349</v>
      </c>
      <c r="E343" s="18" t="s">
        <v>2000</v>
      </c>
      <c r="F343" s="18" t="s">
        <v>2046</v>
      </c>
      <c r="G343" s="18" t="s">
        <v>2011</v>
      </c>
      <c r="H343" s="18" t="str">
        <f>_xlfn.XLOOKUP(SalesTable[[#This Row],[Product]],ProductTable[Product],ProductTable[Product ID],0,0)</f>
        <v>P010</v>
      </c>
      <c r="I343" s="18" t="s">
        <v>2015</v>
      </c>
      <c r="J343" s="18" t="str" cm="1">
        <f t="array" aca="1" ref="J343" ca="1">INDEX({"Credit Card","Cash","UPI"},RANDBETWEEN(1,3))</f>
        <v>UPI</v>
      </c>
      <c r="K343" s="18">
        <f t="shared" ca="1" si="17"/>
        <v>35</v>
      </c>
      <c r="L343" s="18">
        <v>288.27999999999997</v>
      </c>
      <c r="M343" s="18">
        <f ca="1">SalesTable[[#This Row],[Quantity]]*SalesTable[[#This Row],[Unit Price]]</f>
        <v>10089.799999999999</v>
      </c>
      <c r="N343" s="18" t="str">
        <f t="shared" ca="1" si="15"/>
        <v>16%</v>
      </c>
      <c r="O343" s="18">
        <f ca="1">SalesTable[[#This Row],[Total Sale]]*SalesTable[[#This Row],[Profit Margin]]</f>
        <v>1614.3679999999999</v>
      </c>
    </row>
    <row r="344" spans="1:15" x14ac:dyDescent="0.3">
      <c r="A344" s="18" t="s">
        <v>351</v>
      </c>
      <c r="B344" s="19">
        <f t="shared" ca="1" si="16"/>
        <v>45469</v>
      </c>
      <c r="C344" s="19" t="str">
        <f>_xlfn.XLOOKUP(SalesTable[[#This Row],[Customer Name]],customerTable[Customer Name],customerTable[Customer ID],0,0)</f>
        <v>C0343</v>
      </c>
      <c r="D344" s="18" t="s">
        <v>1350</v>
      </c>
      <c r="E344" s="18" t="s">
        <v>1999</v>
      </c>
      <c r="F344" s="18" t="s">
        <v>2201</v>
      </c>
      <c r="G344" s="18" t="s">
        <v>2009</v>
      </c>
      <c r="H344" s="18" t="str">
        <f>_xlfn.XLOOKUP(SalesTable[[#This Row],[Product]],ProductTable[Product],ProductTable[Product ID],0,0)</f>
        <v>P008</v>
      </c>
      <c r="I344" s="18" t="s">
        <v>2014</v>
      </c>
      <c r="J344" s="18" t="str" cm="1">
        <f t="array" aca="1" ref="J344" ca="1">INDEX({"Credit Card","Cash","UPI"},RANDBETWEEN(1,3))</f>
        <v>Credit Card</v>
      </c>
      <c r="K344" s="18">
        <f t="shared" ca="1" si="17"/>
        <v>66</v>
      </c>
      <c r="L344" s="18">
        <v>442.7</v>
      </c>
      <c r="M344" s="18">
        <f ca="1">SalesTable[[#This Row],[Quantity]]*SalesTable[[#This Row],[Unit Price]]</f>
        <v>29218.2</v>
      </c>
      <c r="N344" s="18" t="str">
        <f t="shared" ca="1" si="15"/>
        <v>16%</v>
      </c>
      <c r="O344" s="18">
        <f ca="1">SalesTable[[#This Row],[Total Sale]]*SalesTable[[#This Row],[Profit Margin]]</f>
        <v>4674.9120000000003</v>
      </c>
    </row>
    <row r="345" spans="1:15" x14ac:dyDescent="0.3">
      <c r="A345" s="18" t="s">
        <v>352</v>
      </c>
      <c r="B345" s="19">
        <f t="shared" ca="1" si="16"/>
        <v>44855</v>
      </c>
      <c r="C345" s="19" t="str">
        <f>_xlfn.XLOOKUP(SalesTable[[#This Row],[Customer Name]],customerTable[Customer Name],customerTable[Customer ID],0,0)</f>
        <v>C0344</v>
      </c>
      <c r="D345" s="18" t="s">
        <v>1351</v>
      </c>
      <c r="E345" s="18" t="s">
        <v>2000</v>
      </c>
      <c r="F345" s="18" t="s">
        <v>2118</v>
      </c>
      <c r="G345" s="18" t="s">
        <v>2010</v>
      </c>
      <c r="H345" s="18" t="str">
        <f>_xlfn.XLOOKUP(SalesTable[[#This Row],[Product]],ProductTable[Product],ProductTable[Product ID],0,0)</f>
        <v>P009</v>
      </c>
      <c r="I345" s="18" t="s">
        <v>2016</v>
      </c>
      <c r="J345" s="18" t="str" cm="1">
        <f t="array" aca="1" ref="J345" ca="1">INDEX({"Credit Card","Cash","UPI"},RANDBETWEEN(1,3))</f>
        <v>UPI</v>
      </c>
      <c r="K345" s="18">
        <f t="shared" ca="1" si="17"/>
        <v>68</v>
      </c>
      <c r="L345" s="18">
        <v>265.22000000000003</v>
      </c>
      <c r="M345" s="18">
        <f ca="1">SalesTable[[#This Row],[Quantity]]*SalesTable[[#This Row],[Unit Price]]</f>
        <v>18034.960000000003</v>
      </c>
      <c r="N345" s="18" t="str">
        <f t="shared" ca="1" si="15"/>
        <v>21%</v>
      </c>
      <c r="O345" s="18">
        <f ca="1">SalesTable[[#This Row],[Total Sale]]*SalesTable[[#This Row],[Profit Margin]]</f>
        <v>3787.3416000000007</v>
      </c>
    </row>
    <row r="346" spans="1:15" x14ac:dyDescent="0.3">
      <c r="A346" s="18" t="s">
        <v>353</v>
      </c>
      <c r="B346" s="19">
        <f t="shared" ca="1" si="16"/>
        <v>44883</v>
      </c>
      <c r="C346" s="19" t="str">
        <f>_xlfn.XLOOKUP(SalesTable[[#This Row],[Customer Name]],customerTable[Customer Name],customerTable[Customer ID],0,0)</f>
        <v>C0345</v>
      </c>
      <c r="D346" s="18" t="s">
        <v>1352</v>
      </c>
      <c r="E346" s="18" t="s">
        <v>1999</v>
      </c>
      <c r="F346" s="18" t="s">
        <v>2132</v>
      </c>
      <c r="G346" s="18" t="s">
        <v>2002</v>
      </c>
      <c r="H346" s="18" t="str">
        <f>_xlfn.XLOOKUP(SalesTable[[#This Row],[Product]],ProductTable[Product],ProductTable[Product ID],0,0)</f>
        <v>P001</v>
      </c>
      <c r="I346" s="18" t="s">
        <v>2014</v>
      </c>
      <c r="J346" s="18" t="str" cm="1">
        <f t="array" aca="1" ref="J346" ca="1">INDEX({"Credit Card","Cash","UPI"},RANDBETWEEN(1,3))</f>
        <v>UPI</v>
      </c>
      <c r="K346" s="18">
        <f t="shared" ca="1" si="17"/>
        <v>49</v>
      </c>
      <c r="L346" s="18">
        <v>486.33</v>
      </c>
      <c r="M346" s="18">
        <f ca="1">SalesTable[[#This Row],[Quantity]]*SalesTable[[#This Row],[Unit Price]]</f>
        <v>23830.17</v>
      </c>
      <c r="N346" s="18" t="str">
        <f t="shared" ca="1" si="15"/>
        <v>15%</v>
      </c>
      <c r="O346" s="18">
        <f ca="1">SalesTable[[#This Row],[Total Sale]]*SalesTable[[#This Row],[Profit Margin]]</f>
        <v>3574.5254999999997</v>
      </c>
    </row>
    <row r="347" spans="1:15" x14ac:dyDescent="0.3">
      <c r="A347" s="18" t="s">
        <v>354</v>
      </c>
      <c r="B347" s="19">
        <f t="shared" ca="1" si="16"/>
        <v>45971</v>
      </c>
      <c r="C347" s="19" t="str">
        <f>_xlfn.XLOOKUP(SalesTable[[#This Row],[Customer Name]],customerTable[Customer Name],customerTable[Customer ID],0,0)</f>
        <v>C0346</v>
      </c>
      <c r="D347" s="18" t="s">
        <v>1353</v>
      </c>
      <c r="E347" s="18" t="s">
        <v>1998</v>
      </c>
      <c r="F347" s="18" t="s">
        <v>2120</v>
      </c>
      <c r="G347" s="18" t="s">
        <v>2010</v>
      </c>
      <c r="H347" s="18" t="str">
        <f>_xlfn.XLOOKUP(SalesTable[[#This Row],[Product]],ProductTable[Product],ProductTable[Product ID],0,0)</f>
        <v>P009</v>
      </c>
      <c r="I347" s="18" t="s">
        <v>2016</v>
      </c>
      <c r="J347" s="18" t="str" cm="1">
        <f t="array" aca="1" ref="J347" ca="1">INDEX({"Credit Card","Cash","UPI"},RANDBETWEEN(1,3))</f>
        <v>UPI</v>
      </c>
      <c r="K347" s="18">
        <f t="shared" ca="1" si="17"/>
        <v>30</v>
      </c>
      <c r="L347" s="18">
        <v>175.53</v>
      </c>
      <c r="M347" s="18">
        <f ca="1">SalesTable[[#This Row],[Quantity]]*SalesTable[[#This Row],[Unit Price]]</f>
        <v>5265.9</v>
      </c>
      <c r="N347" s="18" t="str">
        <f t="shared" ca="1" si="15"/>
        <v>24%</v>
      </c>
      <c r="O347" s="18">
        <f ca="1">SalesTable[[#This Row],[Total Sale]]*SalesTable[[#This Row],[Profit Margin]]</f>
        <v>1263.8159999999998</v>
      </c>
    </row>
    <row r="348" spans="1:15" x14ac:dyDescent="0.3">
      <c r="A348" s="18" t="s">
        <v>355</v>
      </c>
      <c r="B348" s="19">
        <f t="shared" ca="1" si="16"/>
        <v>45581</v>
      </c>
      <c r="C348" s="19" t="str">
        <f>_xlfn.XLOOKUP(SalesTable[[#This Row],[Customer Name]],customerTable[Customer Name],customerTable[Customer ID],0,0)</f>
        <v>C0347</v>
      </c>
      <c r="D348" s="18" t="s">
        <v>1354</v>
      </c>
      <c r="E348" s="18" t="s">
        <v>1999</v>
      </c>
      <c r="F348" s="18" t="s">
        <v>2161</v>
      </c>
      <c r="G348" s="18" t="s">
        <v>2006</v>
      </c>
      <c r="H348" s="18" t="str">
        <f>_xlfn.XLOOKUP(SalesTable[[#This Row],[Product]],ProductTable[Product],ProductTable[Product ID],0,0)</f>
        <v>P005</v>
      </c>
      <c r="I348" s="18" t="s">
        <v>2015</v>
      </c>
      <c r="J348" s="18" t="str" cm="1">
        <f t="array" aca="1" ref="J348" ca="1">INDEX({"Credit Card","Cash","UPI"},RANDBETWEEN(1,3))</f>
        <v>Credit Card</v>
      </c>
      <c r="K348" s="18">
        <f t="shared" ca="1" si="17"/>
        <v>41</v>
      </c>
      <c r="L348" s="18">
        <v>455.8</v>
      </c>
      <c r="M348" s="18">
        <f ca="1">SalesTable[[#This Row],[Quantity]]*SalesTable[[#This Row],[Unit Price]]</f>
        <v>18687.8</v>
      </c>
      <c r="N348" s="18" t="str">
        <f t="shared" ca="1" si="15"/>
        <v>17%</v>
      </c>
      <c r="O348" s="18">
        <f ca="1">SalesTable[[#This Row],[Total Sale]]*SalesTable[[#This Row],[Profit Margin]]</f>
        <v>3176.9259999999999</v>
      </c>
    </row>
    <row r="349" spans="1:15" x14ac:dyDescent="0.3">
      <c r="A349" s="18" t="s">
        <v>356</v>
      </c>
      <c r="B349" s="19">
        <f t="shared" ca="1" si="16"/>
        <v>44971</v>
      </c>
      <c r="C349" s="19" t="str">
        <f>_xlfn.XLOOKUP(SalesTable[[#This Row],[Customer Name]],customerTable[Customer Name],customerTable[Customer ID],0,0)</f>
        <v>C0348</v>
      </c>
      <c r="D349" s="18" t="s">
        <v>1355</v>
      </c>
      <c r="E349" s="18" t="s">
        <v>2001</v>
      </c>
      <c r="F349" s="18" t="s">
        <v>2210</v>
      </c>
      <c r="G349" s="18" t="s">
        <v>2003</v>
      </c>
      <c r="H349" s="18" t="str">
        <f>_xlfn.XLOOKUP(SalesTable[[#This Row],[Product]],ProductTable[Product],ProductTable[Product ID],0,0)</f>
        <v>P002</v>
      </c>
      <c r="I349" s="18" t="s">
        <v>2015</v>
      </c>
      <c r="J349" s="18" t="str" cm="1">
        <f t="array" aca="1" ref="J349" ca="1">INDEX({"Credit Card","Cash","UPI"},RANDBETWEEN(1,3))</f>
        <v>Cash</v>
      </c>
      <c r="K349" s="18">
        <f t="shared" ca="1" si="17"/>
        <v>58</v>
      </c>
      <c r="L349" s="18">
        <v>86.51</v>
      </c>
      <c r="M349" s="18">
        <f ca="1">SalesTable[[#This Row],[Quantity]]*SalesTable[[#This Row],[Unit Price]]</f>
        <v>5017.58</v>
      </c>
      <c r="N349" s="18" t="str">
        <f t="shared" ca="1" si="15"/>
        <v>25%</v>
      </c>
      <c r="O349" s="18">
        <f ca="1">SalesTable[[#This Row],[Total Sale]]*SalesTable[[#This Row],[Profit Margin]]</f>
        <v>1254.395</v>
      </c>
    </row>
    <row r="350" spans="1:15" x14ac:dyDescent="0.3">
      <c r="A350" s="18" t="s">
        <v>357</v>
      </c>
      <c r="B350" s="19">
        <f t="shared" ca="1" si="16"/>
        <v>45623</v>
      </c>
      <c r="C350" s="19" t="str">
        <f>_xlfn.XLOOKUP(SalesTable[[#This Row],[Customer Name]],customerTable[Customer Name],customerTable[Customer ID],0,0)</f>
        <v>C0349</v>
      </c>
      <c r="D350" s="18" t="s">
        <v>1356</v>
      </c>
      <c r="E350" s="18" t="s">
        <v>2001</v>
      </c>
      <c r="F350" s="18" t="s">
        <v>2211</v>
      </c>
      <c r="G350" s="18" t="s">
        <v>2009</v>
      </c>
      <c r="H350" s="18" t="str">
        <f>_xlfn.XLOOKUP(SalesTable[[#This Row],[Product]],ProductTable[Product],ProductTable[Product ID],0,0)</f>
        <v>P008</v>
      </c>
      <c r="I350" s="18" t="s">
        <v>2014</v>
      </c>
      <c r="J350" s="18" t="str" cm="1">
        <f t="array" aca="1" ref="J350" ca="1">INDEX({"Credit Card","Cash","UPI"},RANDBETWEEN(1,3))</f>
        <v>Credit Card</v>
      </c>
      <c r="K350" s="18">
        <f t="shared" ca="1" si="17"/>
        <v>88</v>
      </c>
      <c r="L350" s="18">
        <v>474</v>
      </c>
      <c r="M350" s="18">
        <f ca="1">SalesTable[[#This Row],[Quantity]]*SalesTable[[#This Row],[Unit Price]]</f>
        <v>41712</v>
      </c>
      <c r="N350" s="18" t="str">
        <f t="shared" ca="1" si="15"/>
        <v>19%</v>
      </c>
      <c r="O350" s="18">
        <f ca="1">SalesTable[[#This Row],[Total Sale]]*SalesTable[[#This Row],[Profit Margin]]</f>
        <v>7925.28</v>
      </c>
    </row>
    <row r="351" spans="1:15" x14ac:dyDescent="0.3">
      <c r="A351" s="18" t="s">
        <v>358</v>
      </c>
      <c r="B351" s="19">
        <f t="shared" ca="1" si="16"/>
        <v>45953</v>
      </c>
      <c r="C351" s="19" t="str">
        <f>_xlfn.XLOOKUP(SalesTable[[#This Row],[Customer Name]],customerTable[Customer Name],customerTable[Customer ID],0,0)</f>
        <v>C0350</v>
      </c>
      <c r="D351" s="18" t="s">
        <v>1357</v>
      </c>
      <c r="E351" s="18" t="s">
        <v>2001</v>
      </c>
      <c r="F351" s="18" t="s">
        <v>2043</v>
      </c>
      <c r="G351" s="18" t="s">
        <v>2011</v>
      </c>
      <c r="H351" s="18" t="str">
        <f>_xlfn.XLOOKUP(SalesTable[[#This Row],[Product]],ProductTable[Product],ProductTable[Product ID],0,0)</f>
        <v>P010</v>
      </c>
      <c r="I351" s="18" t="s">
        <v>2015</v>
      </c>
      <c r="J351" s="18" t="str" cm="1">
        <f t="array" aca="1" ref="J351" ca="1">INDEX({"Credit Card","Cash","UPI"},RANDBETWEEN(1,3))</f>
        <v>Credit Card</v>
      </c>
      <c r="K351" s="18">
        <f t="shared" ca="1" si="17"/>
        <v>64</v>
      </c>
      <c r="L351" s="18">
        <v>319.35000000000002</v>
      </c>
      <c r="M351" s="18">
        <f ca="1">SalesTable[[#This Row],[Quantity]]*SalesTable[[#This Row],[Unit Price]]</f>
        <v>20438.400000000001</v>
      </c>
      <c r="N351" s="18" t="str">
        <f t="shared" ca="1" si="15"/>
        <v>24%</v>
      </c>
      <c r="O351" s="18">
        <f ca="1">SalesTable[[#This Row],[Total Sale]]*SalesTable[[#This Row],[Profit Margin]]</f>
        <v>4905.2160000000003</v>
      </c>
    </row>
    <row r="352" spans="1:15" x14ac:dyDescent="0.3">
      <c r="A352" s="18" t="s">
        <v>359</v>
      </c>
      <c r="B352" s="19">
        <f t="shared" ca="1" si="16"/>
        <v>45199</v>
      </c>
      <c r="C352" s="19" t="str">
        <f>_xlfn.XLOOKUP(SalesTable[[#This Row],[Customer Name]],customerTable[Customer Name],customerTable[Customer ID],0,0)</f>
        <v>C0351</v>
      </c>
      <c r="D352" s="18" t="s">
        <v>1358</v>
      </c>
      <c r="E352" s="18" t="s">
        <v>1998</v>
      </c>
      <c r="F352" s="18" t="s">
        <v>2212</v>
      </c>
      <c r="G352" s="18" t="s">
        <v>2011</v>
      </c>
      <c r="H352" s="18" t="str">
        <f>_xlfn.XLOOKUP(SalesTable[[#This Row],[Product]],ProductTable[Product],ProductTable[Product ID],0,0)</f>
        <v>P010</v>
      </c>
      <c r="I352" s="18" t="s">
        <v>2015</v>
      </c>
      <c r="J352" s="18" t="str" cm="1">
        <f t="array" aca="1" ref="J352" ca="1">INDEX({"Credit Card","Cash","UPI"},RANDBETWEEN(1,3))</f>
        <v>Cash</v>
      </c>
      <c r="K352" s="18">
        <f t="shared" ca="1" si="17"/>
        <v>78</v>
      </c>
      <c r="L352" s="18">
        <v>269.07</v>
      </c>
      <c r="M352" s="18">
        <f ca="1">SalesTable[[#This Row],[Quantity]]*SalesTable[[#This Row],[Unit Price]]</f>
        <v>20987.46</v>
      </c>
      <c r="N352" s="18" t="str">
        <f t="shared" ca="1" si="15"/>
        <v>18%</v>
      </c>
      <c r="O352" s="18">
        <f ca="1">SalesTable[[#This Row],[Total Sale]]*SalesTable[[#This Row],[Profit Margin]]</f>
        <v>3777.7427999999995</v>
      </c>
    </row>
    <row r="353" spans="1:15" x14ac:dyDescent="0.3">
      <c r="A353" s="18" t="s">
        <v>360</v>
      </c>
      <c r="B353" s="19">
        <f t="shared" ca="1" si="16"/>
        <v>45121</v>
      </c>
      <c r="C353" s="19" t="str">
        <f>_xlfn.XLOOKUP(SalesTable[[#This Row],[Customer Name]],customerTable[Customer Name],customerTable[Customer ID],0,0)</f>
        <v>C0352</v>
      </c>
      <c r="D353" s="18" t="s">
        <v>1359</v>
      </c>
      <c r="E353" s="18" t="s">
        <v>2001</v>
      </c>
      <c r="F353" s="18" t="s">
        <v>2121</v>
      </c>
      <c r="G353" s="18" t="s">
        <v>2009</v>
      </c>
      <c r="H353" s="18" t="str">
        <f>_xlfn.XLOOKUP(SalesTable[[#This Row],[Product]],ProductTable[Product],ProductTable[Product ID],0,0)</f>
        <v>P008</v>
      </c>
      <c r="I353" s="18" t="s">
        <v>2014</v>
      </c>
      <c r="J353" s="18" t="str" cm="1">
        <f t="array" aca="1" ref="J353" ca="1">INDEX({"Credit Card","Cash","UPI"},RANDBETWEEN(1,3))</f>
        <v>Credit Card</v>
      </c>
      <c r="K353" s="18">
        <f t="shared" ca="1" si="17"/>
        <v>85</v>
      </c>
      <c r="L353" s="18">
        <v>331.07</v>
      </c>
      <c r="M353" s="18">
        <f ca="1">SalesTable[[#This Row],[Quantity]]*SalesTable[[#This Row],[Unit Price]]</f>
        <v>28140.95</v>
      </c>
      <c r="N353" s="18" t="str">
        <f t="shared" ca="1" si="15"/>
        <v>15%</v>
      </c>
      <c r="O353" s="18">
        <f ca="1">SalesTable[[#This Row],[Total Sale]]*SalesTable[[#This Row],[Profit Margin]]</f>
        <v>4221.1424999999999</v>
      </c>
    </row>
    <row r="354" spans="1:15" x14ac:dyDescent="0.3">
      <c r="A354" s="18" t="s">
        <v>361</v>
      </c>
      <c r="B354" s="19">
        <f t="shared" ca="1" si="16"/>
        <v>44810</v>
      </c>
      <c r="C354" s="19" t="str">
        <f>_xlfn.XLOOKUP(SalesTable[[#This Row],[Customer Name]],customerTable[Customer Name],customerTable[Customer ID],0,0)</f>
        <v>C0353</v>
      </c>
      <c r="D354" s="18" t="s">
        <v>1360</v>
      </c>
      <c r="E354" s="18" t="s">
        <v>2001</v>
      </c>
      <c r="F354" s="18" t="s">
        <v>2204</v>
      </c>
      <c r="G354" s="18" t="s">
        <v>2002</v>
      </c>
      <c r="H354" s="18" t="str">
        <f>_xlfn.XLOOKUP(SalesTable[[#This Row],[Product]],ProductTable[Product],ProductTable[Product ID],0,0)</f>
        <v>P001</v>
      </c>
      <c r="I354" s="18" t="s">
        <v>2014</v>
      </c>
      <c r="J354" s="18" t="str" cm="1">
        <f t="array" aca="1" ref="J354" ca="1">INDEX({"Credit Card","Cash","UPI"},RANDBETWEEN(1,3))</f>
        <v>UPI</v>
      </c>
      <c r="K354" s="18">
        <f t="shared" ca="1" si="17"/>
        <v>50</v>
      </c>
      <c r="L354" s="18">
        <v>45.21</v>
      </c>
      <c r="M354" s="18">
        <f ca="1">SalesTable[[#This Row],[Quantity]]*SalesTable[[#This Row],[Unit Price]]</f>
        <v>2260.5</v>
      </c>
      <c r="N354" s="18" t="str">
        <f t="shared" ca="1" si="15"/>
        <v>19%</v>
      </c>
      <c r="O354" s="18">
        <f ca="1">SalesTable[[#This Row],[Total Sale]]*SalesTable[[#This Row],[Profit Margin]]</f>
        <v>429.495</v>
      </c>
    </row>
    <row r="355" spans="1:15" x14ac:dyDescent="0.3">
      <c r="A355" s="18" t="s">
        <v>362</v>
      </c>
      <c r="B355" s="19">
        <f t="shared" ca="1" si="16"/>
        <v>45957</v>
      </c>
      <c r="C355" s="19" t="str">
        <f>_xlfn.XLOOKUP(SalesTable[[#This Row],[Customer Name]],customerTable[Customer Name],customerTable[Customer ID],0,0)</f>
        <v>C0354</v>
      </c>
      <c r="D355" s="18" t="s">
        <v>1361</v>
      </c>
      <c r="E355" s="18" t="s">
        <v>1999</v>
      </c>
      <c r="F355" s="18" t="s">
        <v>2113</v>
      </c>
      <c r="G355" s="18" t="s">
        <v>2009</v>
      </c>
      <c r="H355" s="18" t="str">
        <f>_xlfn.XLOOKUP(SalesTable[[#This Row],[Product]],ProductTable[Product],ProductTable[Product ID],0,0)</f>
        <v>P008</v>
      </c>
      <c r="I355" s="18" t="s">
        <v>2014</v>
      </c>
      <c r="J355" s="18" t="str" cm="1">
        <f t="array" aca="1" ref="J355" ca="1">INDEX({"Credit Card","Cash","UPI"},RANDBETWEEN(1,3))</f>
        <v>Cash</v>
      </c>
      <c r="K355" s="18">
        <f t="shared" ca="1" si="17"/>
        <v>36</v>
      </c>
      <c r="L355" s="18">
        <v>211.21</v>
      </c>
      <c r="M355" s="18">
        <f ca="1">SalesTable[[#This Row],[Quantity]]*SalesTable[[#This Row],[Unit Price]]</f>
        <v>7603.56</v>
      </c>
      <c r="N355" s="18" t="str">
        <f t="shared" ca="1" si="15"/>
        <v>22%</v>
      </c>
      <c r="O355" s="18">
        <f ca="1">SalesTable[[#This Row],[Total Sale]]*SalesTable[[#This Row],[Profit Margin]]</f>
        <v>1672.7832000000001</v>
      </c>
    </row>
    <row r="356" spans="1:15" x14ac:dyDescent="0.3">
      <c r="A356" s="18" t="s">
        <v>363</v>
      </c>
      <c r="B356" s="19">
        <f t="shared" ca="1" si="16"/>
        <v>45978</v>
      </c>
      <c r="C356" s="19" t="str">
        <f>_xlfn.XLOOKUP(SalesTable[[#This Row],[Customer Name]],customerTable[Customer Name],customerTable[Customer ID],0,0)</f>
        <v>C0355</v>
      </c>
      <c r="D356" s="18" t="s">
        <v>1362</v>
      </c>
      <c r="E356" s="18" t="s">
        <v>2000</v>
      </c>
      <c r="F356" s="18" t="s">
        <v>2151</v>
      </c>
      <c r="G356" s="18" t="s">
        <v>2008</v>
      </c>
      <c r="H356" s="18" t="str">
        <f>_xlfn.XLOOKUP(SalesTable[[#This Row],[Product]],ProductTable[Product],ProductTable[Product ID],0,0)</f>
        <v>P007</v>
      </c>
      <c r="I356" s="18" t="s">
        <v>2016</v>
      </c>
      <c r="J356" s="18" t="str" cm="1">
        <f t="array" aca="1" ref="J356" ca="1">INDEX({"Credit Card","Cash","UPI"},RANDBETWEEN(1,3))</f>
        <v>UPI</v>
      </c>
      <c r="K356" s="18">
        <f t="shared" ca="1" si="17"/>
        <v>100</v>
      </c>
      <c r="L356" s="18">
        <v>244.06</v>
      </c>
      <c r="M356" s="18">
        <f ca="1">SalesTable[[#This Row],[Quantity]]*SalesTable[[#This Row],[Unit Price]]</f>
        <v>24406</v>
      </c>
      <c r="N356" s="18" t="str">
        <f t="shared" ca="1" si="15"/>
        <v>18%</v>
      </c>
      <c r="O356" s="18">
        <f ca="1">SalesTable[[#This Row],[Total Sale]]*SalesTable[[#This Row],[Profit Margin]]</f>
        <v>4393.08</v>
      </c>
    </row>
    <row r="357" spans="1:15" x14ac:dyDescent="0.3">
      <c r="A357" s="18" t="s">
        <v>364</v>
      </c>
      <c r="B357" s="19">
        <f t="shared" ca="1" si="16"/>
        <v>45880</v>
      </c>
      <c r="C357" s="19" t="str">
        <f>_xlfn.XLOOKUP(SalesTable[[#This Row],[Customer Name]],customerTable[Customer Name],customerTable[Customer ID],0,0)</f>
        <v>C0356</v>
      </c>
      <c r="D357" s="18" t="s">
        <v>1363</v>
      </c>
      <c r="E357" s="18" t="s">
        <v>1998</v>
      </c>
      <c r="F357" s="18" t="s">
        <v>2189</v>
      </c>
      <c r="G357" s="18" t="s">
        <v>2010</v>
      </c>
      <c r="H357" s="18" t="str">
        <f>_xlfn.XLOOKUP(SalesTable[[#This Row],[Product]],ProductTable[Product],ProductTable[Product ID],0,0)</f>
        <v>P009</v>
      </c>
      <c r="I357" s="18" t="s">
        <v>2016</v>
      </c>
      <c r="J357" s="18" t="str" cm="1">
        <f t="array" aca="1" ref="J357" ca="1">INDEX({"Credit Card","Cash","UPI"},RANDBETWEEN(1,3))</f>
        <v>Cash</v>
      </c>
      <c r="K357" s="18">
        <f t="shared" ca="1" si="17"/>
        <v>34</v>
      </c>
      <c r="L357" s="18">
        <v>345.86</v>
      </c>
      <c r="M357" s="18">
        <f ca="1">SalesTable[[#This Row],[Quantity]]*SalesTable[[#This Row],[Unit Price]]</f>
        <v>11759.24</v>
      </c>
      <c r="N357" s="18" t="str">
        <f t="shared" ca="1" si="15"/>
        <v>19%</v>
      </c>
      <c r="O357" s="18">
        <f ca="1">SalesTable[[#This Row],[Total Sale]]*SalesTable[[#This Row],[Profit Margin]]</f>
        <v>2234.2556</v>
      </c>
    </row>
    <row r="358" spans="1:15" x14ac:dyDescent="0.3">
      <c r="A358" s="18" t="s">
        <v>365</v>
      </c>
      <c r="B358" s="19">
        <f t="shared" ca="1" si="16"/>
        <v>45428</v>
      </c>
      <c r="C358" s="19" t="str">
        <f>_xlfn.XLOOKUP(SalesTable[[#This Row],[Customer Name]],customerTable[Customer Name],customerTable[Customer ID],0,0)</f>
        <v>C0357</v>
      </c>
      <c r="D358" s="18" t="s">
        <v>1364</v>
      </c>
      <c r="E358" s="18" t="s">
        <v>2001</v>
      </c>
      <c r="F358" s="18" t="s">
        <v>2199</v>
      </c>
      <c r="G358" s="18" t="s">
        <v>2010</v>
      </c>
      <c r="H358" s="18" t="str">
        <f>_xlfn.XLOOKUP(SalesTable[[#This Row],[Product]],ProductTable[Product],ProductTable[Product ID],0,0)</f>
        <v>P009</v>
      </c>
      <c r="I358" s="18" t="s">
        <v>2016</v>
      </c>
      <c r="J358" s="18" t="str" cm="1">
        <f t="array" aca="1" ref="J358" ca="1">INDEX({"Credit Card","Cash","UPI"},RANDBETWEEN(1,3))</f>
        <v>Cash</v>
      </c>
      <c r="K358" s="18">
        <f t="shared" ca="1" si="17"/>
        <v>33</v>
      </c>
      <c r="L358" s="18">
        <v>234.9</v>
      </c>
      <c r="M358" s="18">
        <f ca="1">SalesTable[[#This Row],[Quantity]]*SalesTable[[#This Row],[Unit Price]]</f>
        <v>7751.7</v>
      </c>
      <c r="N358" s="18" t="str">
        <f t="shared" ca="1" si="15"/>
        <v>18%</v>
      </c>
      <c r="O358" s="18">
        <f ca="1">SalesTable[[#This Row],[Total Sale]]*SalesTable[[#This Row],[Profit Margin]]</f>
        <v>1395.3059999999998</v>
      </c>
    </row>
    <row r="359" spans="1:15" x14ac:dyDescent="0.3">
      <c r="A359" s="18" t="s">
        <v>366</v>
      </c>
      <c r="B359" s="19">
        <f t="shared" ca="1" si="16"/>
        <v>45443</v>
      </c>
      <c r="C359" s="19" t="str">
        <f>_xlfn.XLOOKUP(SalesTable[[#This Row],[Customer Name]],customerTable[Customer Name],customerTable[Customer ID],0,0)</f>
        <v>C0358</v>
      </c>
      <c r="D359" s="18" t="s">
        <v>1365</v>
      </c>
      <c r="E359" s="18" t="s">
        <v>2001</v>
      </c>
      <c r="F359" s="18" t="s">
        <v>2213</v>
      </c>
      <c r="G359" s="18" t="s">
        <v>2009</v>
      </c>
      <c r="H359" s="18" t="str">
        <f>_xlfn.XLOOKUP(SalesTable[[#This Row],[Product]],ProductTable[Product],ProductTable[Product ID],0,0)</f>
        <v>P008</v>
      </c>
      <c r="I359" s="18" t="s">
        <v>2014</v>
      </c>
      <c r="J359" s="18" t="str" cm="1">
        <f t="array" aca="1" ref="J359" ca="1">INDEX({"Credit Card","Cash","UPI"},RANDBETWEEN(1,3))</f>
        <v>Credit Card</v>
      </c>
      <c r="K359" s="18">
        <f t="shared" ca="1" si="17"/>
        <v>32</v>
      </c>
      <c r="L359" s="18">
        <v>431.44</v>
      </c>
      <c r="M359" s="18">
        <f ca="1">SalesTable[[#This Row],[Quantity]]*SalesTable[[#This Row],[Unit Price]]</f>
        <v>13806.08</v>
      </c>
      <c r="N359" s="18" t="str">
        <f t="shared" ca="1" si="15"/>
        <v>19%</v>
      </c>
      <c r="O359" s="18">
        <f ca="1">SalesTable[[#This Row],[Total Sale]]*SalesTable[[#This Row],[Profit Margin]]</f>
        <v>2623.1552000000001</v>
      </c>
    </row>
    <row r="360" spans="1:15" x14ac:dyDescent="0.3">
      <c r="A360" s="18" t="s">
        <v>367</v>
      </c>
      <c r="B360" s="19">
        <f t="shared" ca="1" si="16"/>
        <v>45063</v>
      </c>
      <c r="C360" s="19" t="str">
        <f>_xlfn.XLOOKUP(SalesTable[[#This Row],[Customer Name]],customerTable[Customer Name],customerTable[Customer ID],0,0)</f>
        <v>C0359</v>
      </c>
      <c r="D360" s="18" t="s">
        <v>1366</v>
      </c>
      <c r="E360" s="18" t="s">
        <v>2001</v>
      </c>
      <c r="F360" s="18" t="s">
        <v>2056</v>
      </c>
      <c r="G360" s="18" t="s">
        <v>2012</v>
      </c>
      <c r="H360" s="18" t="str">
        <f>_xlfn.XLOOKUP(SalesTable[[#This Row],[Product]],ProductTable[Product],ProductTable[Product ID],0,0)</f>
        <v>P011</v>
      </c>
      <c r="I360" s="18" t="s">
        <v>2014</v>
      </c>
      <c r="J360" s="18" t="str" cm="1">
        <f t="array" aca="1" ref="J360" ca="1">INDEX({"Credit Card","Cash","UPI"},RANDBETWEEN(1,3))</f>
        <v>Credit Card</v>
      </c>
      <c r="K360" s="18">
        <f t="shared" ca="1" si="17"/>
        <v>41</v>
      </c>
      <c r="L360" s="18">
        <v>69.73</v>
      </c>
      <c r="M360" s="18">
        <f ca="1">SalesTable[[#This Row],[Quantity]]*SalesTable[[#This Row],[Unit Price]]</f>
        <v>2858.9300000000003</v>
      </c>
      <c r="N360" s="18" t="str">
        <f t="shared" ca="1" si="15"/>
        <v>25%</v>
      </c>
      <c r="O360" s="18">
        <f ca="1">SalesTable[[#This Row],[Total Sale]]*SalesTable[[#This Row],[Profit Margin]]</f>
        <v>714.73250000000007</v>
      </c>
    </row>
    <row r="361" spans="1:15" x14ac:dyDescent="0.3">
      <c r="A361" s="18" t="s">
        <v>368</v>
      </c>
      <c r="B361" s="19">
        <f t="shared" ca="1" si="16"/>
        <v>44904</v>
      </c>
      <c r="C361" s="19" t="str">
        <f>_xlfn.XLOOKUP(SalesTable[[#This Row],[Customer Name]],customerTable[Customer Name],customerTable[Customer ID],0,0)</f>
        <v>C0360</v>
      </c>
      <c r="D361" s="18" t="s">
        <v>1367</v>
      </c>
      <c r="E361" s="18" t="s">
        <v>1999</v>
      </c>
      <c r="F361" s="18" t="s">
        <v>2124</v>
      </c>
      <c r="G361" s="18" t="s">
        <v>2002</v>
      </c>
      <c r="H361" s="18" t="str">
        <f>_xlfn.XLOOKUP(SalesTable[[#This Row],[Product]],ProductTable[Product],ProductTable[Product ID],0,0)</f>
        <v>P001</v>
      </c>
      <c r="I361" s="18" t="s">
        <v>2014</v>
      </c>
      <c r="J361" s="18" t="str" cm="1">
        <f t="array" aca="1" ref="J361" ca="1">INDEX({"Credit Card","Cash","UPI"},RANDBETWEEN(1,3))</f>
        <v>Cash</v>
      </c>
      <c r="K361" s="18">
        <f t="shared" ca="1" si="17"/>
        <v>39</v>
      </c>
      <c r="L361" s="18">
        <v>124.66</v>
      </c>
      <c r="M361" s="18">
        <f ca="1">SalesTable[[#This Row],[Quantity]]*SalesTable[[#This Row],[Unit Price]]</f>
        <v>4861.74</v>
      </c>
      <c r="N361" s="18" t="str">
        <f t="shared" ca="1" si="15"/>
        <v>16%</v>
      </c>
      <c r="O361" s="18">
        <f ca="1">SalesTable[[#This Row],[Total Sale]]*SalesTable[[#This Row],[Profit Margin]]</f>
        <v>777.87839999999994</v>
      </c>
    </row>
    <row r="362" spans="1:15" x14ac:dyDescent="0.3">
      <c r="A362" s="18" t="s">
        <v>369</v>
      </c>
      <c r="B362" s="19">
        <f t="shared" ca="1" si="16"/>
        <v>45390</v>
      </c>
      <c r="C362" s="19" t="str">
        <f>_xlfn.XLOOKUP(SalesTable[[#This Row],[Customer Name]],customerTable[Customer Name],customerTable[Customer ID],0,0)</f>
        <v>C0361</v>
      </c>
      <c r="D362" s="18" t="s">
        <v>1368</v>
      </c>
      <c r="E362" s="18" t="s">
        <v>1999</v>
      </c>
      <c r="F362" s="18" t="s">
        <v>2214</v>
      </c>
      <c r="G362" s="18" t="s">
        <v>2010</v>
      </c>
      <c r="H362" s="18" t="str">
        <f>_xlfn.XLOOKUP(SalesTable[[#This Row],[Product]],ProductTable[Product],ProductTable[Product ID],0,0)</f>
        <v>P009</v>
      </c>
      <c r="I362" s="18" t="s">
        <v>2016</v>
      </c>
      <c r="J362" s="18" t="str" cm="1">
        <f t="array" aca="1" ref="J362" ca="1">INDEX({"Credit Card","Cash","UPI"},RANDBETWEEN(1,3))</f>
        <v>Credit Card</v>
      </c>
      <c r="K362" s="18">
        <f t="shared" ca="1" si="17"/>
        <v>34</v>
      </c>
      <c r="L362" s="18">
        <v>74.73</v>
      </c>
      <c r="M362" s="18">
        <f ca="1">SalesTable[[#This Row],[Quantity]]*SalesTable[[#This Row],[Unit Price]]</f>
        <v>2540.8200000000002</v>
      </c>
      <c r="N362" s="18" t="str">
        <f t="shared" ca="1" si="15"/>
        <v>16%</v>
      </c>
      <c r="O362" s="18">
        <f ca="1">SalesTable[[#This Row],[Total Sale]]*SalesTable[[#This Row],[Profit Margin]]</f>
        <v>406.53120000000001</v>
      </c>
    </row>
    <row r="363" spans="1:15" x14ac:dyDescent="0.3">
      <c r="A363" s="18" t="s">
        <v>370</v>
      </c>
      <c r="B363" s="19">
        <f t="shared" ca="1" si="16"/>
        <v>45524</v>
      </c>
      <c r="C363" s="19" t="str">
        <f>_xlfn.XLOOKUP(SalesTable[[#This Row],[Customer Name]],customerTable[Customer Name],customerTable[Customer ID],0,0)</f>
        <v>C0362</v>
      </c>
      <c r="D363" s="18" t="s">
        <v>1369</v>
      </c>
      <c r="E363" s="18" t="s">
        <v>1998</v>
      </c>
      <c r="F363" s="18" t="s">
        <v>2165</v>
      </c>
      <c r="G363" s="18" t="s">
        <v>2010</v>
      </c>
      <c r="H363" s="18" t="str">
        <f>_xlfn.XLOOKUP(SalesTable[[#This Row],[Product]],ProductTable[Product],ProductTable[Product ID],0,0)</f>
        <v>P009</v>
      </c>
      <c r="I363" s="18" t="s">
        <v>2016</v>
      </c>
      <c r="J363" s="18" t="str" cm="1">
        <f t="array" aca="1" ref="J363" ca="1">INDEX({"Credit Card","Cash","UPI"},RANDBETWEEN(1,3))</f>
        <v>Cash</v>
      </c>
      <c r="K363" s="18">
        <f t="shared" ca="1" si="17"/>
        <v>41</v>
      </c>
      <c r="L363" s="18">
        <v>211.98</v>
      </c>
      <c r="M363" s="18">
        <f ca="1">SalesTable[[#This Row],[Quantity]]*SalesTable[[#This Row],[Unit Price]]</f>
        <v>8691.18</v>
      </c>
      <c r="N363" s="18" t="str">
        <f t="shared" ca="1" si="15"/>
        <v>21%</v>
      </c>
      <c r="O363" s="18">
        <f ca="1">SalesTable[[#This Row],[Total Sale]]*SalesTable[[#This Row],[Profit Margin]]</f>
        <v>1825.1478</v>
      </c>
    </row>
    <row r="364" spans="1:15" x14ac:dyDescent="0.3">
      <c r="A364" s="18" t="s">
        <v>371</v>
      </c>
      <c r="B364" s="19">
        <f t="shared" ca="1" si="16"/>
        <v>45970</v>
      </c>
      <c r="C364" s="19" t="str">
        <f>_xlfn.XLOOKUP(SalesTable[[#This Row],[Customer Name]],customerTable[Customer Name],customerTable[Customer ID],0,0)</f>
        <v>C0363</v>
      </c>
      <c r="D364" s="18" t="s">
        <v>1370</v>
      </c>
      <c r="E364" s="18" t="s">
        <v>2000</v>
      </c>
      <c r="F364" s="18" t="s">
        <v>2215</v>
      </c>
      <c r="G364" s="18" t="s">
        <v>2008</v>
      </c>
      <c r="H364" s="18" t="str">
        <f>_xlfn.XLOOKUP(SalesTable[[#This Row],[Product]],ProductTable[Product],ProductTable[Product ID],0,0)</f>
        <v>P007</v>
      </c>
      <c r="I364" s="18" t="s">
        <v>2016</v>
      </c>
      <c r="J364" s="18" t="str" cm="1">
        <f t="array" aca="1" ref="J364" ca="1">INDEX({"Credit Card","Cash","UPI"},RANDBETWEEN(1,3))</f>
        <v>UPI</v>
      </c>
      <c r="K364" s="18">
        <f t="shared" ca="1" si="17"/>
        <v>59</v>
      </c>
      <c r="L364" s="18">
        <v>382.75</v>
      </c>
      <c r="M364" s="18">
        <f ca="1">SalesTable[[#This Row],[Quantity]]*SalesTable[[#This Row],[Unit Price]]</f>
        <v>22582.25</v>
      </c>
      <c r="N364" s="18" t="str">
        <f t="shared" ca="1" si="15"/>
        <v>16%</v>
      </c>
      <c r="O364" s="18">
        <f ca="1">SalesTable[[#This Row],[Total Sale]]*SalesTable[[#This Row],[Profit Margin]]</f>
        <v>3613.16</v>
      </c>
    </row>
    <row r="365" spans="1:15" x14ac:dyDescent="0.3">
      <c r="A365" s="18" t="s">
        <v>372</v>
      </c>
      <c r="B365" s="19">
        <f t="shared" ca="1" si="16"/>
        <v>45853</v>
      </c>
      <c r="C365" s="19" t="str">
        <f>_xlfn.XLOOKUP(SalesTable[[#This Row],[Customer Name]],customerTable[Customer Name],customerTable[Customer ID],0,0)</f>
        <v>C0364</v>
      </c>
      <c r="D365" s="18" t="s">
        <v>1371</v>
      </c>
      <c r="E365" s="18" t="s">
        <v>2000</v>
      </c>
      <c r="F365" s="18" t="s">
        <v>2131</v>
      </c>
      <c r="G365" s="18" t="s">
        <v>2004</v>
      </c>
      <c r="H365" s="18" t="str">
        <f>_xlfn.XLOOKUP(SalesTable[[#This Row],[Product]],ProductTable[Product],ProductTable[Product ID],0,0)</f>
        <v>P003</v>
      </c>
      <c r="I365" s="18" t="s">
        <v>2014</v>
      </c>
      <c r="J365" s="18" t="str" cm="1">
        <f t="array" aca="1" ref="J365" ca="1">INDEX({"Credit Card","Cash","UPI"},RANDBETWEEN(1,3))</f>
        <v>UPI</v>
      </c>
      <c r="K365" s="18">
        <f t="shared" ca="1" si="17"/>
        <v>69</v>
      </c>
      <c r="L365" s="18">
        <v>440.14</v>
      </c>
      <c r="M365" s="18">
        <f ca="1">SalesTable[[#This Row],[Quantity]]*SalesTable[[#This Row],[Unit Price]]</f>
        <v>30369.66</v>
      </c>
      <c r="N365" s="18" t="str">
        <f t="shared" ca="1" si="15"/>
        <v>17%</v>
      </c>
      <c r="O365" s="18">
        <f ca="1">SalesTable[[#This Row],[Total Sale]]*SalesTable[[#This Row],[Profit Margin]]</f>
        <v>5162.8422</v>
      </c>
    </row>
    <row r="366" spans="1:15" x14ac:dyDescent="0.3">
      <c r="A366" s="18" t="s">
        <v>373</v>
      </c>
      <c r="B366" s="19">
        <f t="shared" ca="1" si="16"/>
        <v>45660</v>
      </c>
      <c r="C366" s="19" t="str">
        <f>_xlfn.XLOOKUP(SalesTable[[#This Row],[Customer Name]],customerTable[Customer Name],customerTable[Customer ID],0,0)</f>
        <v>C0365</v>
      </c>
      <c r="D366" s="18" t="s">
        <v>1372</v>
      </c>
      <c r="E366" s="18" t="s">
        <v>1998</v>
      </c>
      <c r="F366" s="18" t="s">
        <v>2130</v>
      </c>
      <c r="G366" s="18" t="s">
        <v>2005</v>
      </c>
      <c r="H366" s="18" t="str">
        <f>_xlfn.XLOOKUP(SalesTable[[#This Row],[Product]],ProductTable[Product],ProductTable[Product ID],0,0)</f>
        <v>P004</v>
      </c>
      <c r="I366" s="18" t="s">
        <v>2015</v>
      </c>
      <c r="J366" s="18" t="str" cm="1">
        <f t="array" aca="1" ref="J366" ca="1">INDEX({"Credit Card","Cash","UPI"},RANDBETWEEN(1,3))</f>
        <v>UPI</v>
      </c>
      <c r="K366" s="18">
        <f t="shared" ca="1" si="17"/>
        <v>38</v>
      </c>
      <c r="L366" s="18">
        <v>255.2</v>
      </c>
      <c r="M366" s="18">
        <f ca="1">SalesTable[[#This Row],[Quantity]]*SalesTable[[#This Row],[Unit Price]]</f>
        <v>9697.6</v>
      </c>
      <c r="N366" s="18" t="str">
        <f t="shared" ca="1" si="15"/>
        <v>22%</v>
      </c>
      <c r="O366" s="18">
        <f ca="1">SalesTable[[#This Row],[Total Sale]]*SalesTable[[#This Row],[Profit Margin]]</f>
        <v>2133.4720000000002</v>
      </c>
    </row>
    <row r="367" spans="1:15" x14ac:dyDescent="0.3">
      <c r="A367" s="18" t="s">
        <v>374</v>
      </c>
      <c r="B367" s="19">
        <f t="shared" ca="1" si="16"/>
        <v>45570</v>
      </c>
      <c r="C367" s="19" t="str">
        <f>_xlfn.XLOOKUP(SalesTable[[#This Row],[Customer Name]],customerTable[Customer Name],customerTable[Customer ID],0,0)</f>
        <v>C0366</v>
      </c>
      <c r="D367" s="18" t="s">
        <v>1373</v>
      </c>
      <c r="E367" s="18" t="s">
        <v>2000</v>
      </c>
      <c r="F367" s="18" t="s">
        <v>2216</v>
      </c>
      <c r="G367" s="18" t="s">
        <v>2011</v>
      </c>
      <c r="H367" s="18" t="str">
        <f>_xlfn.XLOOKUP(SalesTable[[#This Row],[Product]],ProductTable[Product],ProductTable[Product ID],0,0)</f>
        <v>P010</v>
      </c>
      <c r="I367" s="18" t="s">
        <v>2015</v>
      </c>
      <c r="J367" s="18" t="str" cm="1">
        <f t="array" aca="1" ref="J367" ca="1">INDEX({"Credit Card","Cash","UPI"},RANDBETWEEN(1,3))</f>
        <v>Cash</v>
      </c>
      <c r="K367" s="18">
        <f t="shared" ca="1" si="17"/>
        <v>84</v>
      </c>
      <c r="L367" s="18">
        <v>30.02</v>
      </c>
      <c r="M367" s="18">
        <f ca="1">SalesTable[[#This Row],[Quantity]]*SalesTable[[#This Row],[Unit Price]]</f>
        <v>2521.6799999999998</v>
      </c>
      <c r="N367" s="18" t="str">
        <f t="shared" ca="1" si="15"/>
        <v>21%</v>
      </c>
      <c r="O367" s="18">
        <f ca="1">SalesTable[[#This Row],[Total Sale]]*SalesTable[[#This Row],[Profit Margin]]</f>
        <v>529.55279999999993</v>
      </c>
    </row>
    <row r="368" spans="1:15" x14ac:dyDescent="0.3">
      <c r="A368" s="18" t="s">
        <v>375</v>
      </c>
      <c r="B368" s="19">
        <f t="shared" ca="1" si="16"/>
        <v>45141</v>
      </c>
      <c r="C368" s="19" t="str">
        <f>_xlfn.XLOOKUP(SalesTable[[#This Row],[Customer Name]],customerTable[Customer Name],customerTable[Customer ID],0,0)</f>
        <v>C0367</v>
      </c>
      <c r="D368" s="18" t="s">
        <v>1374</v>
      </c>
      <c r="E368" s="18" t="s">
        <v>1999</v>
      </c>
      <c r="F368" s="18" t="s">
        <v>2217</v>
      </c>
      <c r="G368" s="18" t="s">
        <v>2004</v>
      </c>
      <c r="H368" s="18" t="str">
        <f>_xlfn.XLOOKUP(SalesTable[[#This Row],[Product]],ProductTable[Product],ProductTable[Product ID],0,0)</f>
        <v>P003</v>
      </c>
      <c r="I368" s="18" t="s">
        <v>2014</v>
      </c>
      <c r="J368" s="18" t="str" cm="1">
        <f t="array" aca="1" ref="J368" ca="1">INDEX({"Credit Card","Cash","UPI"},RANDBETWEEN(1,3))</f>
        <v>UPI</v>
      </c>
      <c r="K368" s="18">
        <f t="shared" ca="1" si="17"/>
        <v>70</v>
      </c>
      <c r="L368" s="18">
        <v>270.66000000000003</v>
      </c>
      <c r="M368" s="18">
        <f ca="1">SalesTable[[#This Row],[Quantity]]*SalesTable[[#This Row],[Unit Price]]</f>
        <v>18946.2</v>
      </c>
      <c r="N368" s="18" t="str">
        <f t="shared" ca="1" si="15"/>
        <v>24%</v>
      </c>
      <c r="O368" s="18">
        <f ca="1">SalesTable[[#This Row],[Total Sale]]*SalesTable[[#This Row],[Profit Margin]]</f>
        <v>4547.0879999999997</v>
      </c>
    </row>
    <row r="369" spans="1:15" x14ac:dyDescent="0.3">
      <c r="A369" s="18" t="s">
        <v>376</v>
      </c>
      <c r="B369" s="19">
        <f t="shared" ca="1" si="16"/>
        <v>45243</v>
      </c>
      <c r="C369" s="19" t="str">
        <f>_xlfn.XLOOKUP(SalesTable[[#This Row],[Customer Name]],customerTable[Customer Name],customerTable[Customer ID],0,0)</f>
        <v>C0368</v>
      </c>
      <c r="D369" s="18" t="s">
        <v>1375</v>
      </c>
      <c r="E369" s="18" t="s">
        <v>2000</v>
      </c>
      <c r="F369" s="18" t="s">
        <v>2130</v>
      </c>
      <c r="G369" s="18" t="s">
        <v>2013</v>
      </c>
      <c r="H369" s="18" t="str">
        <f>_xlfn.XLOOKUP(SalesTable[[#This Row],[Product]],ProductTable[Product],ProductTable[Product ID],0,0)</f>
        <v>P012</v>
      </c>
      <c r="I369" s="18" t="s">
        <v>2016</v>
      </c>
      <c r="J369" s="18" t="str" cm="1">
        <f t="array" aca="1" ref="J369" ca="1">INDEX({"Credit Card","Cash","UPI"},RANDBETWEEN(1,3))</f>
        <v>Credit Card</v>
      </c>
      <c r="K369" s="18">
        <f t="shared" ca="1" si="17"/>
        <v>68</v>
      </c>
      <c r="L369" s="18">
        <v>365.12</v>
      </c>
      <c r="M369" s="18">
        <f ca="1">SalesTable[[#This Row],[Quantity]]*SalesTable[[#This Row],[Unit Price]]</f>
        <v>24828.16</v>
      </c>
      <c r="N369" s="18" t="str">
        <f t="shared" ca="1" si="15"/>
        <v>21%</v>
      </c>
      <c r="O369" s="18">
        <f ca="1">SalesTable[[#This Row],[Total Sale]]*SalesTable[[#This Row],[Profit Margin]]</f>
        <v>5213.9135999999999</v>
      </c>
    </row>
    <row r="370" spans="1:15" x14ac:dyDescent="0.3">
      <c r="A370" s="18" t="s">
        <v>377</v>
      </c>
      <c r="B370" s="19">
        <f t="shared" ca="1" si="16"/>
        <v>45325</v>
      </c>
      <c r="C370" s="19" t="str">
        <f>_xlfn.XLOOKUP(SalesTable[[#This Row],[Customer Name]],customerTable[Customer Name],customerTable[Customer ID],0,0)</f>
        <v>C0369</v>
      </c>
      <c r="D370" s="18" t="s">
        <v>1376</v>
      </c>
      <c r="E370" s="18" t="s">
        <v>1998</v>
      </c>
      <c r="F370" s="18" t="s">
        <v>2065</v>
      </c>
      <c r="G370" s="18" t="s">
        <v>2007</v>
      </c>
      <c r="H370" s="18" t="str">
        <f>_xlfn.XLOOKUP(SalesTable[[#This Row],[Product]],ProductTable[Product],ProductTable[Product ID],0,0)</f>
        <v>P006</v>
      </c>
      <c r="I370" s="18" t="s">
        <v>2016</v>
      </c>
      <c r="J370" s="18" t="str" cm="1">
        <f t="array" aca="1" ref="J370" ca="1">INDEX({"Credit Card","Cash","UPI"},RANDBETWEEN(1,3))</f>
        <v>Credit Card</v>
      </c>
      <c r="K370" s="18">
        <f t="shared" ca="1" si="17"/>
        <v>83</v>
      </c>
      <c r="L370" s="18">
        <v>30.32</v>
      </c>
      <c r="M370" s="18">
        <f ca="1">SalesTable[[#This Row],[Quantity]]*SalesTable[[#This Row],[Unit Price]]</f>
        <v>2516.56</v>
      </c>
      <c r="N370" s="18" t="str">
        <f t="shared" ca="1" si="15"/>
        <v>17%</v>
      </c>
      <c r="O370" s="18">
        <f ca="1">SalesTable[[#This Row],[Total Sale]]*SalesTable[[#This Row],[Profit Margin]]</f>
        <v>427.8152</v>
      </c>
    </row>
    <row r="371" spans="1:15" x14ac:dyDescent="0.3">
      <c r="A371" s="18" t="s">
        <v>378</v>
      </c>
      <c r="B371" s="19">
        <f t="shared" ca="1" si="16"/>
        <v>44795</v>
      </c>
      <c r="C371" s="19" t="str">
        <f>_xlfn.XLOOKUP(SalesTable[[#This Row],[Customer Name]],customerTable[Customer Name],customerTable[Customer ID],0,0)</f>
        <v>C0370</v>
      </c>
      <c r="D371" s="18" t="s">
        <v>1377</v>
      </c>
      <c r="E371" s="18" t="s">
        <v>2000</v>
      </c>
      <c r="F371" s="18" t="s">
        <v>2069</v>
      </c>
      <c r="G371" s="18" t="s">
        <v>2008</v>
      </c>
      <c r="H371" s="18" t="str">
        <f>_xlfn.XLOOKUP(SalesTable[[#This Row],[Product]],ProductTable[Product],ProductTable[Product ID],0,0)</f>
        <v>P007</v>
      </c>
      <c r="I371" s="18" t="s">
        <v>2016</v>
      </c>
      <c r="J371" s="18" t="str" cm="1">
        <f t="array" aca="1" ref="J371" ca="1">INDEX({"Credit Card","Cash","UPI"},RANDBETWEEN(1,3))</f>
        <v>Cash</v>
      </c>
      <c r="K371" s="18">
        <f t="shared" ca="1" si="17"/>
        <v>70</v>
      </c>
      <c r="L371" s="18">
        <v>196.24</v>
      </c>
      <c r="M371" s="18">
        <f ca="1">SalesTable[[#This Row],[Quantity]]*SalesTable[[#This Row],[Unit Price]]</f>
        <v>13736.800000000001</v>
      </c>
      <c r="N371" s="18" t="str">
        <f t="shared" ca="1" si="15"/>
        <v>15%</v>
      </c>
      <c r="O371" s="18">
        <f ca="1">SalesTable[[#This Row],[Total Sale]]*SalesTable[[#This Row],[Profit Margin]]</f>
        <v>2060.52</v>
      </c>
    </row>
    <row r="372" spans="1:15" x14ac:dyDescent="0.3">
      <c r="A372" s="18" t="s">
        <v>379</v>
      </c>
      <c r="B372" s="19">
        <f t="shared" ca="1" si="16"/>
        <v>44956</v>
      </c>
      <c r="C372" s="19" t="str">
        <f>_xlfn.XLOOKUP(SalesTable[[#This Row],[Customer Name]],customerTable[Customer Name],customerTable[Customer ID],0,0)</f>
        <v>C0371</v>
      </c>
      <c r="D372" s="18" t="s">
        <v>1378</v>
      </c>
      <c r="E372" s="18" t="s">
        <v>1999</v>
      </c>
      <c r="F372" s="18" t="s">
        <v>2051</v>
      </c>
      <c r="G372" s="18" t="s">
        <v>2012</v>
      </c>
      <c r="H372" s="18" t="str">
        <f>_xlfn.XLOOKUP(SalesTable[[#This Row],[Product]],ProductTable[Product],ProductTable[Product ID],0,0)</f>
        <v>P011</v>
      </c>
      <c r="I372" s="18" t="s">
        <v>2014</v>
      </c>
      <c r="J372" s="18" t="str" cm="1">
        <f t="array" aca="1" ref="J372" ca="1">INDEX({"Credit Card","Cash","UPI"},RANDBETWEEN(1,3))</f>
        <v>UPI</v>
      </c>
      <c r="K372" s="18">
        <f t="shared" ca="1" si="17"/>
        <v>80</v>
      </c>
      <c r="L372" s="18">
        <v>341.8</v>
      </c>
      <c r="M372" s="18">
        <f ca="1">SalesTable[[#This Row],[Quantity]]*SalesTable[[#This Row],[Unit Price]]</f>
        <v>27344</v>
      </c>
      <c r="N372" s="18" t="str">
        <f t="shared" ca="1" si="15"/>
        <v>15%</v>
      </c>
      <c r="O372" s="18">
        <f ca="1">SalesTable[[#This Row],[Total Sale]]*SalesTable[[#This Row],[Profit Margin]]</f>
        <v>4101.5999999999995</v>
      </c>
    </row>
    <row r="373" spans="1:15" x14ac:dyDescent="0.3">
      <c r="A373" s="18" t="s">
        <v>380</v>
      </c>
      <c r="B373" s="19">
        <f t="shared" ca="1" si="16"/>
        <v>44863</v>
      </c>
      <c r="C373" s="19" t="str">
        <f>_xlfn.XLOOKUP(SalesTable[[#This Row],[Customer Name]],customerTable[Customer Name],customerTable[Customer ID],0,0)</f>
        <v>C0372</v>
      </c>
      <c r="D373" s="18" t="s">
        <v>1379</v>
      </c>
      <c r="E373" s="18" t="s">
        <v>2001</v>
      </c>
      <c r="F373" s="18" t="s">
        <v>2218</v>
      </c>
      <c r="G373" s="18" t="s">
        <v>2005</v>
      </c>
      <c r="H373" s="18" t="str">
        <f>_xlfn.XLOOKUP(SalesTable[[#This Row],[Product]],ProductTable[Product],ProductTable[Product ID],0,0)</f>
        <v>P004</v>
      </c>
      <c r="I373" s="18" t="s">
        <v>2015</v>
      </c>
      <c r="J373" s="18" t="str" cm="1">
        <f t="array" aca="1" ref="J373" ca="1">INDEX({"Credit Card","Cash","UPI"},RANDBETWEEN(1,3))</f>
        <v>Cash</v>
      </c>
      <c r="K373" s="18">
        <f t="shared" ca="1" si="17"/>
        <v>35</v>
      </c>
      <c r="L373" s="18">
        <v>189.73</v>
      </c>
      <c r="M373" s="18">
        <f ca="1">SalesTable[[#This Row],[Quantity]]*SalesTable[[#This Row],[Unit Price]]</f>
        <v>6640.5499999999993</v>
      </c>
      <c r="N373" s="18" t="str">
        <f t="shared" ca="1" si="15"/>
        <v>19%</v>
      </c>
      <c r="O373" s="18">
        <f ca="1">SalesTable[[#This Row],[Total Sale]]*SalesTable[[#This Row],[Profit Margin]]</f>
        <v>1261.7044999999998</v>
      </c>
    </row>
    <row r="374" spans="1:15" x14ac:dyDescent="0.3">
      <c r="A374" s="18" t="s">
        <v>381</v>
      </c>
      <c r="B374" s="19">
        <f t="shared" ca="1" si="16"/>
        <v>45036</v>
      </c>
      <c r="C374" s="19" t="str">
        <f>_xlfn.XLOOKUP(SalesTable[[#This Row],[Customer Name]],customerTable[Customer Name],customerTable[Customer ID],0,0)</f>
        <v>C0373</v>
      </c>
      <c r="D374" s="18" t="s">
        <v>1380</v>
      </c>
      <c r="E374" s="18" t="s">
        <v>2000</v>
      </c>
      <c r="F374" s="18" t="s">
        <v>2111</v>
      </c>
      <c r="G374" s="18" t="s">
        <v>2012</v>
      </c>
      <c r="H374" s="18" t="str">
        <f>_xlfn.XLOOKUP(SalesTable[[#This Row],[Product]],ProductTable[Product],ProductTable[Product ID],0,0)</f>
        <v>P011</v>
      </c>
      <c r="I374" s="18" t="s">
        <v>2014</v>
      </c>
      <c r="J374" s="18" t="str" cm="1">
        <f t="array" aca="1" ref="J374" ca="1">INDEX({"Credit Card","Cash","UPI"},RANDBETWEEN(1,3))</f>
        <v>Credit Card</v>
      </c>
      <c r="K374" s="18">
        <f t="shared" ca="1" si="17"/>
        <v>91</v>
      </c>
      <c r="L374" s="18">
        <v>103.53</v>
      </c>
      <c r="M374" s="18">
        <f ca="1">SalesTable[[#This Row],[Quantity]]*SalesTable[[#This Row],[Unit Price]]</f>
        <v>9421.23</v>
      </c>
      <c r="N374" s="18" t="str">
        <f t="shared" ca="1" si="15"/>
        <v>22%</v>
      </c>
      <c r="O374" s="18">
        <f ca="1">SalesTable[[#This Row],[Total Sale]]*SalesTable[[#This Row],[Profit Margin]]</f>
        <v>2072.6705999999999</v>
      </c>
    </row>
    <row r="375" spans="1:15" x14ac:dyDescent="0.3">
      <c r="A375" s="18" t="s">
        <v>382</v>
      </c>
      <c r="B375" s="19">
        <f t="shared" ca="1" si="16"/>
        <v>45482</v>
      </c>
      <c r="C375" s="19" t="str">
        <f>_xlfn.XLOOKUP(SalesTable[[#This Row],[Customer Name]],customerTable[Customer Name],customerTable[Customer ID],0,0)</f>
        <v>C0037</v>
      </c>
      <c r="D375" s="18" t="s">
        <v>1045</v>
      </c>
      <c r="E375" s="18" t="s">
        <v>2001</v>
      </c>
      <c r="F375" s="18" t="s">
        <v>2165</v>
      </c>
      <c r="G375" s="18" t="s">
        <v>2002</v>
      </c>
      <c r="H375" s="18" t="str">
        <f>_xlfn.XLOOKUP(SalesTable[[#This Row],[Product]],ProductTable[Product],ProductTable[Product ID],0,0)</f>
        <v>P001</v>
      </c>
      <c r="I375" s="18" t="s">
        <v>2014</v>
      </c>
      <c r="J375" s="18" t="str" cm="1">
        <f t="array" aca="1" ref="J375" ca="1">INDEX({"Credit Card","Cash","UPI"},RANDBETWEEN(1,3))</f>
        <v>Cash</v>
      </c>
      <c r="K375" s="18">
        <f t="shared" ca="1" si="17"/>
        <v>79</v>
      </c>
      <c r="L375" s="18">
        <v>24.26</v>
      </c>
      <c r="M375" s="18">
        <f ca="1">SalesTable[[#This Row],[Quantity]]*SalesTable[[#This Row],[Unit Price]]</f>
        <v>1916.5400000000002</v>
      </c>
      <c r="N375" s="18" t="str">
        <f t="shared" ca="1" si="15"/>
        <v>17%</v>
      </c>
      <c r="O375" s="18">
        <f ca="1">SalesTable[[#This Row],[Total Sale]]*SalesTable[[#This Row],[Profit Margin]]</f>
        <v>325.81180000000006</v>
      </c>
    </row>
    <row r="376" spans="1:15" x14ac:dyDescent="0.3">
      <c r="A376" s="18" t="s">
        <v>383</v>
      </c>
      <c r="B376" s="19">
        <f t="shared" ca="1" si="16"/>
        <v>45305</v>
      </c>
      <c r="C376" s="19" t="str">
        <f>_xlfn.XLOOKUP(SalesTable[[#This Row],[Customer Name]],customerTable[Customer Name],customerTable[Customer ID],0,0)</f>
        <v>C0375</v>
      </c>
      <c r="D376" s="18" t="s">
        <v>1381</v>
      </c>
      <c r="E376" s="18" t="s">
        <v>1998</v>
      </c>
      <c r="F376" s="18" t="s">
        <v>2219</v>
      </c>
      <c r="G376" s="18" t="s">
        <v>2010</v>
      </c>
      <c r="H376" s="18" t="str">
        <f>_xlfn.XLOOKUP(SalesTable[[#This Row],[Product]],ProductTable[Product],ProductTable[Product ID],0,0)</f>
        <v>P009</v>
      </c>
      <c r="I376" s="18" t="s">
        <v>2016</v>
      </c>
      <c r="J376" s="18" t="str" cm="1">
        <f t="array" aca="1" ref="J376" ca="1">INDEX({"Credit Card","Cash","UPI"},RANDBETWEEN(1,3))</f>
        <v>Cash</v>
      </c>
      <c r="K376" s="18">
        <f t="shared" ca="1" si="17"/>
        <v>54</v>
      </c>
      <c r="L376" s="18">
        <v>305.10000000000002</v>
      </c>
      <c r="M376" s="18">
        <f ca="1">SalesTable[[#This Row],[Quantity]]*SalesTable[[#This Row],[Unit Price]]</f>
        <v>16475.400000000001</v>
      </c>
      <c r="N376" s="18" t="str">
        <f t="shared" ca="1" si="15"/>
        <v>17%</v>
      </c>
      <c r="O376" s="18">
        <f ca="1">SalesTable[[#This Row],[Total Sale]]*SalesTable[[#This Row],[Profit Margin]]</f>
        <v>2800.8180000000007</v>
      </c>
    </row>
    <row r="377" spans="1:15" x14ac:dyDescent="0.3">
      <c r="A377" s="18" t="s">
        <v>384</v>
      </c>
      <c r="B377" s="19">
        <f t="shared" ca="1" si="16"/>
        <v>45513</v>
      </c>
      <c r="C377" s="19" t="str">
        <f>_xlfn.XLOOKUP(SalesTable[[#This Row],[Customer Name]],customerTable[Customer Name],customerTable[Customer ID],0,0)</f>
        <v>C0376</v>
      </c>
      <c r="D377" s="18" t="s">
        <v>1382</v>
      </c>
      <c r="E377" s="18" t="s">
        <v>2001</v>
      </c>
      <c r="F377" s="18" t="s">
        <v>2220</v>
      </c>
      <c r="G377" s="18" t="s">
        <v>2008</v>
      </c>
      <c r="H377" s="18" t="str">
        <f>_xlfn.XLOOKUP(SalesTable[[#This Row],[Product]],ProductTable[Product],ProductTable[Product ID],0,0)</f>
        <v>P007</v>
      </c>
      <c r="I377" s="18" t="s">
        <v>2016</v>
      </c>
      <c r="J377" s="18" t="str" cm="1">
        <f t="array" aca="1" ref="J377" ca="1">INDEX({"Credit Card","Cash","UPI"},RANDBETWEEN(1,3))</f>
        <v>UPI</v>
      </c>
      <c r="K377" s="18">
        <f t="shared" ca="1" si="17"/>
        <v>92</v>
      </c>
      <c r="L377" s="18">
        <v>199.51</v>
      </c>
      <c r="M377" s="18">
        <f ca="1">SalesTable[[#This Row],[Quantity]]*SalesTable[[#This Row],[Unit Price]]</f>
        <v>18354.919999999998</v>
      </c>
      <c r="N377" s="18" t="str">
        <f t="shared" ca="1" si="15"/>
        <v>21%</v>
      </c>
      <c r="O377" s="18">
        <f ca="1">SalesTable[[#This Row],[Total Sale]]*SalesTable[[#This Row],[Profit Margin]]</f>
        <v>3854.5331999999994</v>
      </c>
    </row>
    <row r="378" spans="1:15" x14ac:dyDescent="0.3">
      <c r="A378" s="18" t="s">
        <v>385</v>
      </c>
      <c r="B378" s="19">
        <f t="shared" ca="1" si="16"/>
        <v>44764</v>
      </c>
      <c r="C378" s="19" t="str">
        <f>_xlfn.XLOOKUP(SalesTable[[#This Row],[Customer Name]],customerTable[Customer Name],customerTable[Customer ID],0,0)</f>
        <v>C0377</v>
      </c>
      <c r="D378" s="18" t="s">
        <v>1383</v>
      </c>
      <c r="E378" s="18" t="s">
        <v>2000</v>
      </c>
      <c r="F378" s="18" t="s">
        <v>2221</v>
      </c>
      <c r="G378" s="18" t="s">
        <v>2012</v>
      </c>
      <c r="H378" s="18" t="str">
        <f>_xlfn.XLOOKUP(SalesTable[[#This Row],[Product]],ProductTable[Product],ProductTable[Product ID],0,0)</f>
        <v>P011</v>
      </c>
      <c r="I378" s="18" t="s">
        <v>2014</v>
      </c>
      <c r="J378" s="18" t="str" cm="1">
        <f t="array" aca="1" ref="J378" ca="1">INDEX({"Credit Card","Cash","UPI"},RANDBETWEEN(1,3))</f>
        <v>Cash</v>
      </c>
      <c r="K378" s="18">
        <f t="shared" ca="1" si="17"/>
        <v>45</v>
      </c>
      <c r="L378" s="18">
        <v>415</v>
      </c>
      <c r="M378" s="18">
        <f ca="1">SalesTable[[#This Row],[Quantity]]*SalesTable[[#This Row],[Unit Price]]</f>
        <v>18675</v>
      </c>
      <c r="N378" s="18" t="str">
        <f t="shared" ca="1" si="15"/>
        <v>23%</v>
      </c>
      <c r="O378" s="18">
        <f ca="1">SalesTable[[#This Row],[Total Sale]]*SalesTable[[#This Row],[Profit Margin]]</f>
        <v>4295.25</v>
      </c>
    </row>
    <row r="379" spans="1:15" x14ac:dyDescent="0.3">
      <c r="A379" s="18" t="s">
        <v>386</v>
      </c>
      <c r="B379" s="19">
        <f t="shared" ca="1" si="16"/>
        <v>44862</v>
      </c>
      <c r="C379" s="19" t="str">
        <f>_xlfn.XLOOKUP(SalesTable[[#This Row],[Customer Name]],customerTable[Customer Name],customerTable[Customer ID],0,0)</f>
        <v>C0378</v>
      </c>
      <c r="D379" s="18" t="s">
        <v>1384</v>
      </c>
      <c r="E379" s="18" t="s">
        <v>2001</v>
      </c>
      <c r="F379" s="18" t="s">
        <v>2162</v>
      </c>
      <c r="G379" s="18" t="s">
        <v>2012</v>
      </c>
      <c r="H379" s="18" t="str">
        <f>_xlfn.XLOOKUP(SalesTable[[#This Row],[Product]],ProductTable[Product],ProductTable[Product ID],0,0)</f>
        <v>P011</v>
      </c>
      <c r="I379" s="18" t="s">
        <v>2014</v>
      </c>
      <c r="J379" s="18" t="str" cm="1">
        <f t="array" aca="1" ref="J379" ca="1">INDEX({"Credit Card","Cash","UPI"},RANDBETWEEN(1,3))</f>
        <v>Cash</v>
      </c>
      <c r="K379" s="18">
        <f t="shared" ca="1" si="17"/>
        <v>68</v>
      </c>
      <c r="L379" s="18">
        <v>408.8</v>
      </c>
      <c r="M379" s="18">
        <f ca="1">SalesTable[[#This Row],[Quantity]]*SalesTable[[#This Row],[Unit Price]]</f>
        <v>27798.400000000001</v>
      </c>
      <c r="N379" s="18" t="str">
        <f t="shared" ca="1" si="15"/>
        <v>16%</v>
      </c>
      <c r="O379" s="18">
        <f ca="1">SalesTable[[#This Row],[Total Sale]]*SalesTable[[#This Row],[Profit Margin]]</f>
        <v>4447.7440000000006</v>
      </c>
    </row>
    <row r="380" spans="1:15" x14ac:dyDescent="0.3">
      <c r="A380" s="18" t="s">
        <v>387</v>
      </c>
      <c r="B380" s="19">
        <f t="shared" ca="1" si="16"/>
        <v>44610</v>
      </c>
      <c r="C380" s="19" t="str">
        <f>_xlfn.XLOOKUP(SalesTable[[#This Row],[Customer Name]],customerTable[Customer Name],customerTable[Customer ID],0,0)</f>
        <v>C0379</v>
      </c>
      <c r="D380" s="18" t="s">
        <v>1385</v>
      </c>
      <c r="E380" s="18" t="s">
        <v>1999</v>
      </c>
      <c r="F380" s="18" t="s">
        <v>2065</v>
      </c>
      <c r="G380" s="18" t="s">
        <v>2007</v>
      </c>
      <c r="H380" s="18" t="str">
        <f>_xlfn.XLOOKUP(SalesTable[[#This Row],[Product]],ProductTable[Product],ProductTable[Product ID],0,0)</f>
        <v>P006</v>
      </c>
      <c r="I380" s="18" t="s">
        <v>2016</v>
      </c>
      <c r="J380" s="18" t="str" cm="1">
        <f t="array" aca="1" ref="J380" ca="1">INDEX({"Credit Card","Cash","UPI"},RANDBETWEEN(1,3))</f>
        <v>Cash</v>
      </c>
      <c r="K380" s="18">
        <f t="shared" ca="1" si="17"/>
        <v>40</v>
      </c>
      <c r="L380" s="18">
        <v>293.93</v>
      </c>
      <c r="M380" s="18">
        <f ca="1">SalesTable[[#This Row],[Quantity]]*SalesTable[[#This Row],[Unit Price]]</f>
        <v>11757.2</v>
      </c>
      <c r="N380" s="18" t="str">
        <f t="shared" ca="1" si="15"/>
        <v>23%</v>
      </c>
      <c r="O380" s="18">
        <f ca="1">SalesTable[[#This Row],[Total Sale]]*SalesTable[[#This Row],[Profit Margin]]</f>
        <v>2704.1560000000004</v>
      </c>
    </row>
    <row r="381" spans="1:15" x14ac:dyDescent="0.3">
      <c r="A381" s="18" t="s">
        <v>388</v>
      </c>
      <c r="B381" s="19">
        <f t="shared" ca="1" si="16"/>
        <v>44905</v>
      </c>
      <c r="C381" s="19" t="str">
        <f>_xlfn.XLOOKUP(SalesTable[[#This Row],[Customer Name]],customerTable[Customer Name],customerTable[Customer ID],0,0)</f>
        <v>C0380</v>
      </c>
      <c r="D381" s="18" t="s">
        <v>1386</v>
      </c>
      <c r="E381" s="18" t="s">
        <v>1998</v>
      </c>
      <c r="F381" s="18" t="s">
        <v>2204</v>
      </c>
      <c r="G381" s="18" t="s">
        <v>2004</v>
      </c>
      <c r="H381" s="18" t="str">
        <f>_xlfn.XLOOKUP(SalesTable[[#This Row],[Product]],ProductTable[Product],ProductTable[Product ID],0,0)</f>
        <v>P003</v>
      </c>
      <c r="I381" s="18" t="s">
        <v>2014</v>
      </c>
      <c r="J381" s="18" t="str" cm="1">
        <f t="array" aca="1" ref="J381" ca="1">INDEX({"Credit Card","Cash","UPI"},RANDBETWEEN(1,3))</f>
        <v>UPI</v>
      </c>
      <c r="K381" s="18">
        <f t="shared" ca="1" si="17"/>
        <v>30</v>
      </c>
      <c r="L381" s="18">
        <v>483.7</v>
      </c>
      <c r="M381" s="18">
        <f ca="1">SalesTable[[#This Row],[Quantity]]*SalesTable[[#This Row],[Unit Price]]</f>
        <v>14511</v>
      </c>
      <c r="N381" s="18" t="str">
        <f t="shared" ca="1" si="15"/>
        <v>21%</v>
      </c>
      <c r="O381" s="18">
        <f ca="1">SalesTable[[#This Row],[Total Sale]]*SalesTable[[#This Row],[Profit Margin]]</f>
        <v>3047.31</v>
      </c>
    </row>
    <row r="382" spans="1:15" x14ac:dyDescent="0.3">
      <c r="A382" s="18" t="s">
        <v>389</v>
      </c>
      <c r="B382" s="19">
        <f t="shared" ca="1" si="16"/>
        <v>45452</v>
      </c>
      <c r="C382" s="19" t="str">
        <f>_xlfn.XLOOKUP(SalesTable[[#This Row],[Customer Name]],customerTable[Customer Name],customerTable[Customer ID],0,0)</f>
        <v>C0381</v>
      </c>
      <c r="D382" s="18" t="s">
        <v>1387</v>
      </c>
      <c r="E382" s="18" t="s">
        <v>2000</v>
      </c>
      <c r="F382" s="18" t="s">
        <v>2212</v>
      </c>
      <c r="G382" s="18" t="s">
        <v>2002</v>
      </c>
      <c r="H382" s="18" t="str">
        <f>_xlfn.XLOOKUP(SalesTable[[#This Row],[Product]],ProductTable[Product],ProductTable[Product ID],0,0)</f>
        <v>P001</v>
      </c>
      <c r="I382" s="18" t="s">
        <v>2014</v>
      </c>
      <c r="J382" s="18" t="str" cm="1">
        <f t="array" aca="1" ref="J382" ca="1">INDEX({"Credit Card","Cash","UPI"},RANDBETWEEN(1,3))</f>
        <v>Cash</v>
      </c>
      <c r="K382" s="18">
        <f t="shared" ca="1" si="17"/>
        <v>77</v>
      </c>
      <c r="L382" s="18">
        <v>242.82</v>
      </c>
      <c r="M382" s="18">
        <f ca="1">SalesTable[[#This Row],[Quantity]]*SalesTable[[#This Row],[Unit Price]]</f>
        <v>18697.14</v>
      </c>
      <c r="N382" s="18" t="str">
        <f t="shared" ca="1" si="15"/>
        <v>17%</v>
      </c>
      <c r="O382" s="18">
        <f ca="1">SalesTable[[#This Row],[Total Sale]]*SalesTable[[#This Row],[Profit Margin]]</f>
        <v>3178.5138000000002</v>
      </c>
    </row>
    <row r="383" spans="1:15" x14ac:dyDescent="0.3">
      <c r="A383" s="18" t="s">
        <v>390</v>
      </c>
      <c r="B383" s="19">
        <f t="shared" ca="1" si="16"/>
        <v>44985</v>
      </c>
      <c r="C383" s="19" t="str">
        <f>_xlfn.XLOOKUP(SalesTable[[#This Row],[Customer Name]],customerTable[Customer Name],customerTable[Customer ID],0,0)</f>
        <v>C0382</v>
      </c>
      <c r="D383" s="18" t="s">
        <v>1388</v>
      </c>
      <c r="E383" s="18" t="s">
        <v>1999</v>
      </c>
      <c r="F383" s="18" t="s">
        <v>2057</v>
      </c>
      <c r="G383" s="18" t="s">
        <v>2003</v>
      </c>
      <c r="H383" s="18" t="str">
        <f>_xlfn.XLOOKUP(SalesTable[[#This Row],[Product]],ProductTable[Product],ProductTable[Product ID],0,0)</f>
        <v>P002</v>
      </c>
      <c r="I383" s="18" t="s">
        <v>2015</v>
      </c>
      <c r="J383" s="18" t="str" cm="1">
        <f t="array" aca="1" ref="J383" ca="1">INDEX({"Credit Card","Cash","UPI"},RANDBETWEEN(1,3))</f>
        <v>Credit Card</v>
      </c>
      <c r="K383" s="18">
        <f t="shared" ca="1" si="17"/>
        <v>53</v>
      </c>
      <c r="L383" s="18">
        <v>288.42</v>
      </c>
      <c r="M383" s="18">
        <f ca="1">SalesTable[[#This Row],[Quantity]]*SalesTable[[#This Row],[Unit Price]]</f>
        <v>15286.26</v>
      </c>
      <c r="N383" s="18" t="str">
        <f t="shared" ca="1" si="15"/>
        <v>19%</v>
      </c>
      <c r="O383" s="18">
        <f ca="1">SalesTable[[#This Row],[Total Sale]]*SalesTable[[#This Row],[Profit Margin]]</f>
        <v>2904.3894</v>
      </c>
    </row>
    <row r="384" spans="1:15" x14ac:dyDescent="0.3">
      <c r="A384" s="18" t="s">
        <v>391</v>
      </c>
      <c r="B384" s="19">
        <f t="shared" ca="1" si="16"/>
        <v>45155</v>
      </c>
      <c r="C384" s="19" t="str">
        <f>_xlfn.XLOOKUP(SalesTable[[#This Row],[Customer Name]],customerTable[Customer Name],customerTable[Customer ID],0,0)</f>
        <v>C0383</v>
      </c>
      <c r="D384" s="18" t="s">
        <v>1389</v>
      </c>
      <c r="E384" s="18" t="s">
        <v>1998</v>
      </c>
      <c r="F384" s="18" t="s">
        <v>2222</v>
      </c>
      <c r="G384" s="18" t="s">
        <v>2005</v>
      </c>
      <c r="H384" s="18" t="str">
        <f>_xlfn.XLOOKUP(SalesTable[[#This Row],[Product]],ProductTable[Product],ProductTable[Product ID],0,0)</f>
        <v>P004</v>
      </c>
      <c r="I384" s="18" t="s">
        <v>2015</v>
      </c>
      <c r="J384" s="18" t="str" cm="1">
        <f t="array" aca="1" ref="J384" ca="1">INDEX({"Credit Card","Cash","UPI"},RANDBETWEEN(1,3))</f>
        <v>Cash</v>
      </c>
      <c r="K384" s="18">
        <f t="shared" ca="1" si="17"/>
        <v>66</v>
      </c>
      <c r="L384" s="18">
        <v>160.28</v>
      </c>
      <c r="M384" s="18">
        <f ca="1">SalesTable[[#This Row],[Quantity]]*SalesTable[[#This Row],[Unit Price]]</f>
        <v>10578.48</v>
      </c>
      <c r="N384" s="18" t="str">
        <f t="shared" ca="1" si="15"/>
        <v>19%</v>
      </c>
      <c r="O384" s="18">
        <f ca="1">SalesTable[[#This Row],[Total Sale]]*SalesTable[[#This Row],[Profit Margin]]</f>
        <v>2009.9112</v>
      </c>
    </row>
    <row r="385" spans="1:15" x14ac:dyDescent="0.3">
      <c r="A385" s="18" t="s">
        <v>392</v>
      </c>
      <c r="B385" s="19">
        <f t="shared" ca="1" si="16"/>
        <v>45936</v>
      </c>
      <c r="C385" s="19" t="str">
        <f>_xlfn.XLOOKUP(SalesTable[[#This Row],[Customer Name]],customerTable[Customer Name],customerTable[Customer ID],0,0)</f>
        <v>C0384</v>
      </c>
      <c r="D385" s="18" t="s">
        <v>1390</v>
      </c>
      <c r="E385" s="18" t="s">
        <v>2000</v>
      </c>
      <c r="F385" s="18" t="s">
        <v>2124</v>
      </c>
      <c r="G385" s="18" t="s">
        <v>2013</v>
      </c>
      <c r="H385" s="18" t="str">
        <f>_xlfn.XLOOKUP(SalesTable[[#This Row],[Product]],ProductTable[Product],ProductTable[Product ID],0,0)</f>
        <v>P012</v>
      </c>
      <c r="I385" s="18" t="s">
        <v>2016</v>
      </c>
      <c r="J385" s="18" t="str" cm="1">
        <f t="array" aca="1" ref="J385" ca="1">INDEX({"Credit Card","Cash","UPI"},RANDBETWEEN(1,3))</f>
        <v>Cash</v>
      </c>
      <c r="K385" s="18">
        <f t="shared" ca="1" si="17"/>
        <v>36</v>
      </c>
      <c r="L385" s="18">
        <v>253.4</v>
      </c>
      <c r="M385" s="18">
        <f ca="1">SalesTable[[#This Row],[Quantity]]*SalesTable[[#This Row],[Unit Price]]</f>
        <v>9122.4</v>
      </c>
      <c r="N385" s="18" t="str">
        <f t="shared" ca="1" si="15"/>
        <v>15%</v>
      </c>
      <c r="O385" s="18">
        <f ca="1">SalesTable[[#This Row],[Total Sale]]*SalesTable[[#This Row],[Profit Margin]]</f>
        <v>1368.36</v>
      </c>
    </row>
    <row r="386" spans="1:15" x14ac:dyDescent="0.3">
      <c r="A386" s="18" t="s">
        <v>393</v>
      </c>
      <c r="B386" s="19">
        <f t="shared" ca="1" si="16"/>
        <v>44698</v>
      </c>
      <c r="C386" s="19" t="str">
        <f>_xlfn.XLOOKUP(SalesTable[[#This Row],[Customer Name]],customerTable[Customer Name],customerTable[Customer ID],0,0)</f>
        <v>C0385</v>
      </c>
      <c r="D386" s="18" t="s">
        <v>1391</v>
      </c>
      <c r="E386" s="18" t="s">
        <v>2001</v>
      </c>
      <c r="F386" s="18" t="s">
        <v>2197</v>
      </c>
      <c r="G386" s="18" t="s">
        <v>2002</v>
      </c>
      <c r="H386" s="18" t="str">
        <f>_xlfn.XLOOKUP(SalesTable[[#This Row],[Product]],ProductTable[Product],ProductTable[Product ID],0,0)</f>
        <v>P001</v>
      </c>
      <c r="I386" s="18" t="s">
        <v>2014</v>
      </c>
      <c r="J386" s="18" t="str" cm="1">
        <f t="array" aca="1" ref="J386" ca="1">INDEX({"Credit Card","Cash","UPI"},RANDBETWEEN(1,3))</f>
        <v>Cash</v>
      </c>
      <c r="K386" s="18">
        <f t="shared" ca="1" si="17"/>
        <v>83</v>
      </c>
      <c r="L386" s="18">
        <v>261.75</v>
      </c>
      <c r="M386" s="18">
        <f ca="1">SalesTable[[#This Row],[Quantity]]*SalesTable[[#This Row],[Unit Price]]</f>
        <v>21725.25</v>
      </c>
      <c r="N386" s="18" t="str">
        <f t="shared" ref="N386:N449" ca="1" si="18">ROUND(RANDBETWEEN(15,25),0)&amp;"%"</f>
        <v>18%</v>
      </c>
      <c r="O386" s="18">
        <f ca="1">SalesTable[[#This Row],[Total Sale]]*SalesTable[[#This Row],[Profit Margin]]</f>
        <v>3910.5450000000001</v>
      </c>
    </row>
    <row r="387" spans="1:15" x14ac:dyDescent="0.3">
      <c r="A387" s="18" t="s">
        <v>394</v>
      </c>
      <c r="B387" s="19">
        <f t="shared" ref="B387:B450" ca="1" si="19">RANDBETWEEN(DATE(2022,1,1),DATE(2025,12,31))</f>
        <v>45249</v>
      </c>
      <c r="C387" s="19" t="str">
        <f>_xlfn.XLOOKUP(SalesTable[[#This Row],[Customer Name]],customerTable[Customer Name],customerTable[Customer ID],0,0)</f>
        <v>C0386</v>
      </c>
      <c r="D387" s="18" t="s">
        <v>1392</v>
      </c>
      <c r="E387" s="18" t="s">
        <v>1998</v>
      </c>
      <c r="F387" s="18" t="s">
        <v>2154</v>
      </c>
      <c r="G387" s="18" t="s">
        <v>2004</v>
      </c>
      <c r="H387" s="18" t="str">
        <f>_xlfn.XLOOKUP(SalesTable[[#This Row],[Product]],ProductTable[Product],ProductTable[Product ID],0,0)</f>
        <v>P003</v>
      </c>
      <c r="I387" s="18" t="s">
        <v>2014</v>
      </c>
      <c r="J387" s="18" t="str" cm="1">
        <f t="array" aca="1" ref="J387" ca="1">INDEX({"Credit Card","Cash","UPI"},RANDBETWEEN(1,3))</f>
        <v>Cash</v>
      </c>
      <c r="K387" s="18">
        <f t="shared" ref="K387:K450" ca="1" si="20">RANDBETWEEN(30,100)</f>
        <v>59</v>
      </c>
      <c r="L387" s="18">
        <v>191.53</v>
      </c>
      <c r="M387" s="18">
        <f ca="1">SalesTable[[#This Row],[Quantity]]*SalesTable[[#This Row],[Unit Price]]</f>
        <v>11300.27</v>
      </c>
      <c r="N387" s="18" t="str">
        <f t="shared" ca="1" si="18"/>
        <v>20%</v>
      </c>
      <c r="O387" s="18">
        <f ca="1">SalesTable[[#This Row],[Total Sale]]*SalesTable[[#This Row],[Profit Margin]]</f>
        <v>2260.0540000000001</v>
      </c>
    </row>
    <row r="388" spans="1:15" x14ac:dyDescent="0.3">
      <c r="A388" s="18" t="s">
        <v>395</v>
      </c>
      <c r="B388" s="19">
        <f t="shared" ca="1" si="19"/>
        <v>44898</v>
      </c>
      <c r="C388" s="19" t="str">
        <f>_xlfn.XLOOKUP(SalesTable[[#This Row],[Customer Name]],customerTable[Customer Name],customerTable[Customer ID],0,0)</f>
        <v>C0387</v>
      </c>
      <c r="D388" s="18" t="s">
        <v>1393</v>
      </c>
      <c r="E388" s="18" t="s">
        <v>2001</v>
      </c>
      <c r="F388" s="18" t="s">
        <v>2122</v>
      </c>
      <c r="G388" s="18" t="s">
        <v>2008</v>
      </c>
      <c r="H388" s="18" t="str">
        <f>_xlfn.XLOOKUP(SalesTable[[#This Row],[Product]],ProductTable[Product],ProductTable[Product ID],0,0)</f>
        <v>P007</v>
      </c>
      <c r="I388" s="18" t="s">
        <v>2016</v>
      </c>
      <c r="J388" s="18" t="str" cm="1">
        <f t="array" aca="1" ref="J388" ca="1">INDEX({"Credit Card","Cash","UPI"},RANDBETWEEN(1,3))</f>
        <v>UPI</v>
      </c>
      <c r="K388" s="18">
        <f t="shared" ca="1" si="20"/>
        <v>94</v>
      </c>
      <c r="L388" s="18">
        <v>180.37</v>
      </c>
      <c r="M388" s="18">
        <f ca="1">SalesTable[[#This Row],[Quantity]]*SalesTable[[#This Row],[Unit Price]]</f>
        <v>16954.78</v>
      </c>
      <c r="N388" s="18" t="str">
        <f t="shared" ca="1" si="18"/>
        <v>23%</v>
      </c>
      <c r="O388" s="18">
        <f ca="1">SalesTable[[#This Row],[Total Sale]]*SalesTable[[#This Row],[Profit Margin]]</f>
        <v>3899.5994000000001</v>
      </c>
    </row>
    <row r="389" spans="1:15" x14ac:dyDescent="0.3">
      <c r="A389" s="18" t="s">
        <v>396</v>
      </c>
      <c r="B389" s="19">
        <f t="shared" ca="1" si="19"/>
        <v>45016</v>
      </c>
      <c r="C389" s="19" t="str">
        <f>_xlfn.XLOOKUP(SalesTable[[#This Row],[Customer Name]],customerTable[Customer Name],customerTable[Customer ID],0,0)</f>
        <v>C0388</v>
      </c>
      <c r="D389" s="18" t="s">
        <v>1394</v>
      </c>
      <c r="E389" s="18" t="s">
        <v>2001</v>
      </c>
      <c r="F389" s="18" t="s">
        <v>2090</v>
      </c>
      <c r="G389" s="18" t="s">
        <v>2004</v>
      </c>
      <c r="H389" s="18" t="str">
        <f>_xlfn.XLOOKUP(SalesTable[[#This Row],[Product]],ProductTable[Product],ProductTable[Product ID],0,0)</f>
        <v>P003</v>
      </c>
      <c r="I389" s="18" t="s">
        <v>2014</v>
      </c>
      <c r="J389" s="18" t="str" cm="1">
        <f t="array" aca="1" ref="J389" ca="1">INDEX({"Credit Card","Cash","UPI"},RANDBETWEEN(1,3))</f>
        <v>Cash</v>
      </c>
      <c r="K389" s="18">
        <f t="shared" ca="1" si="20"/>
        <v>80</v>
      </c>
      <c r="L389" s="18">
        <v>478.88</v>
      </c>
      <c r="M389" s="18">
        <f ca="1">SalesTable[[#This Row],[Quantity]]*SalesTable[[#This Row],[Unit Price]]</f>
        <v>38310.400000000001</v>
      </c>
      <c r="N389" s="18" t="str">
        <f t="shared" ca="1" si="18"/>
        <v>21%</v>
      </c>
      <c r="O389" s="18">
        <f ca="1">SalesTable[[#This Row],[Total Sale]]*SalesTable[[#This Row],[Profit Margin]]</f>
        <v>8045.1840000000002</v>
      </c>
    </row>
    <row r="390" spans="1:15" x14ac:dyDescent="0.3">
      <c r="A390" s="18" t="s">
        <v>397</v>
      </c>
      <c r="B390" s="19">
        <f t="shared" ca="1" si="19"/>
        <v>45481</v>
      </c>
      <c r="C390" s="19" t="str">
        <f>_xlfn.XLOOKUP(SalesTable[[#This Row],[Customer Name]],customerTable[Customer Name],customerTable[Customer ID],0,0)</f>
        <v>C0389</v>
      </c>
      <c r="D390" s="18" t="s">
        <v>1395</v>
      </c>
      <c r="E390" s="18" t="s">
        <v>2001</v>
      </c>
      <c r="F390" s="18" t="s">
        <v>2172</v>
      </c>
      <c r="G390" s="18" t="s">
        <v>2012</v>
      </c>
      <c r="H390" s="18" t="str">
        <f>_xlfn.XLOOKUP(SalesTable[[#This Row],[Product]],ProductTable[Product],ProductTable[Product ID],0,0)</f>
        <v>P011</v>
      </c>
      <c r="I390" s="18" t="s">
        <v>2014</v>
      </c>
      <c r="J390" s="18" t="str" cm="1">
        <f t="array" aca="1" ref="J390" ca="1">INDEX({"Credit Card","Cash","UPI"},RANDBETWEEN(1,3))</f>
        <v>UPI</v>
      </c>
      <c r="K390" s="18">
        <f t="shared" ca="1" si="20"/>
        <v>44</v>
      </c>
      <c r="L390" s="18">
        <v>471.04</v>
      </c>
      <c r="M390" s="18">
        <f ca="1">SalesTable[[#This Row],[Quantity]]*SalesTable[[#This Row],[Unit Price]]</f>
        <v>20725.760000000002</v>
      </c>
      <c r="N390" s="18" t="str">
        <f t="shared" ca="1" si="18"/>
        <v>19%</v>
      </c>
      <c r="O390" s="18">
        <f ca="1">SalesTable[[#This Row],[Total Sale]]*SalesTable[[#This Row],[Profit Margin]]</f>
        <v>3937.8944000000006</v>
      </c>
    </row>
    <row r="391" spans="1:15" x14ac:dyDescent="0.3">
      <c r="A391" s="18" t="s">
        <v>398</v>
      </c>
      <c r="B391" s="19">
        <f t="shared" ca="1" si="19"/>
        <v>44885</v>
      </c>
      <c r="C391" s="19" t="str">
        <f>_xlfn.XLOOKUP(SalesTable[[#This Row],[Customer Name]],customerTable[Customer Name],customerTable[Customer ID],0,0)</f>
        <v>C0390</v>
      </c>
      <c r="D391" s="18" t="s">
        <v>1396</v>
      </c>
      <c r="E391" s="18" t="s">
        <v>2001</v>
      </c>
      <c r="F391" s="18" t="s">
        <v>2223</v>
      </c>
      <c r="G391" s="18" t="s">
        <v>2013</v>
      </c>
      <c r="H391" s="18" t="str">
        <f>_xlfn.XLOOKUP(SalesTable[[#This Row],[Product]],ProductTable[Product],ProductTable[Product ID],0,0)</f>
        <v>P012</v>
      </c>
      <c r="I391" s="18" t="s">
        <v>2016</v>
      </c>
      <c r="J391" s="18" t="str" cm="1">
        <f t="array" aca="1" ref="J391" ca="1">INDEX({"Credit Card","Cash","UPI"},RANDBETWEEN(1,3))</f>
        <v>Cash</v>
      </c>
      <c r="K391" s="18">
        <f t="shared" ca="1" si="20"/>
        <v>76</v>
      </c>
      <c r="L391" s="18">
        <v>161.94</v>
      </c>
      <c r="M391" s="18">
        <f ca="1">SalesTable[[#This Row],[Quantity]]*SalesTable[[#This Row],[Unit Price]]</f>
        <v>12307.44</v>
      </c>
      <c r="N391" s="18" t="str">
        <f t="shared" ca="1" si="18"/>
        <v>18%</v>
      </c>
      <c r="O391" s="18">
        <f ca="1">SalesTable[[#This Row],[Total Sale]]*SalesTable[[#This Row],[Profit Margin]]</f>
        <v>2215.3391999999999</v>
      </c>
    </row>
    <row r="392" spans="1:15" x14ac:dyDescent="0.3">
      <c r="A392" s="18" t="s">
        <v>399</v>
      </c>
      <c r="B392" s="19">
        <f t="shared" ca="1" si="19"/>
        <v>44884</v>
      </c>
      <c r="C392" s="19" t="str">
        <f>_xlfn.XLOOKUP(SalesTable[[#This Row],[Customer Name]],customerTable[Customer Name],customerTable[Customer ID],0,0)</f>
        <v>C0391</v>
      </c>
      <c r="D392" s="18" t="s">
        <v>1397</v>
      </c>
      <c r="E392" s="18" t="s">
        <v>2000</v>
      </c>
      <c r="F392" s="18" t="s">
        <v>2078</v>
      </c>
      <c r="G392" s="18" t="s">
        <v>2012</v>
      </c>
      <c r="H392" s="18" t="str">
        <f>_xlfn.XLOOKUP(SalesTable[[#This Row],[Product]],ProductTable[Product],ProductTable[Product ID],0,0)</f>
        <v>P011</v>
      </c>
      <c r="I392" s="18" t="s">
        <v>2014</v>
      </c>
      <c r="J392" s="18" t="str" cm="1">
        <f t="array" aca="1" ref="J392" ca="1">INDEX({"Credit Card","Cash","UPI"},RANDBETWEEN(1,3))</f>
        <v>UPI</v>
      </c>
      <c r="K392" s="18">
        <f t="shared" ca="1" si="20"/>
        <v>97</v>
      </c>
      <c r="L392" s="18">
        <v>65.33</v>
      </c>
      <c r="M392" s="18">
        <f ca="1">SalesTable[[#This Row],[Quantity]]*SalesTable[[#This Row],[Unit Price]]</f>
        <v>6337.01</v>
      </c>
      <c r="N392" s="18" t="str">
        <f t="shared" ca="1" si="18"/>
        <v>18%</v>
      </c>
      <c r="O392" s="18">
        <f ca="1">SalesTable[[#This Row],[Total Sale]]*SalesTable[[#This Row],[Profit Margin]]</f>
        <v>1140.6618000000001</v>
      </c>
    </row>
    <row r="393" spans="1:15" x14ac:dyDescent="0.3">
      <c r="A393" s="18" t="s">
        <v>400</v>
      </c>
      <c r="B393" s="19">
        <f t="shared" ca="1" si="19"/>
        <v>44971</v>
      </c>
      <c r="C393" s="19" t="str">
        <f>_xlfn.XLOOKUP(SalesTable[[#This Row],[Customer Name]],customerTable[Customer Name],customerTable[Customer ID],0,0)</f>
        <v>C0392</v>
      </c>
      <c r="D393" s="18" t="s">
        <v>1398</v>
      </c>
      <c r="E393" s="18" t="s">
        <v>2001</v>
      </c>
      <c r="F393" s="18" t="s">
        <v>2043</v>
      </c>
      <c r="G393" s="18" t="s">
        <v>2008</v>
      </c>
      <c r="H393" s="18" t="str">
        <f>_xlfn.XLOOKUP(SalesTable[[#This Row],[Product]],ProductTable[Product],ProductTable[Product ID],0,0)</f>
        <v>P007</v>
      </c>
      <c r="I393" s="18" t="s">
        <v>2016</v>
      </c>
      <c r="J393" s="18" t="str" cm="1">
        <f t="array" aca="1" ref="J393" ca="1">INDEX({"Credit Card","Cash","UPI"},RANDBETWEEN(1,3))</f>
        <v>Cash</v>
      </c>
      <c r="K393" s="18">
        <f t="shared" ca="1" si="20"/>
        <v>96</v>
      </c>
      <c r="L393" s="18">
        <v>148.77000000000001</v>
      </c>
      <c r="M393" s="18">
        <f ca="1">SalesTable[[#This Row],[Quantity]]*SalesTable[[#This Row],[Unit Price]]</f>
        <v>14281.920000000002</v>
      </c>
      <c r="N393" s="18" t="str">
        <f t="shared" ca="1" si="18"/>
        <v>16%</v>
      </c>
      <c r="O393" s="18">
        <f ca="1">SalesTable[[#This Row],[Total Sale]]*SalesTable[[#This Row],[Profit Margin]]</f>
        <v>2285.1072000000004</v>
      </c>
    </row>
    <row r="394" spans="1:15" x14ac:dyDescent="0.3">
      <c r="A394" s="18" t="s">
        <v>401</v>
      </c>
      <c r="B394" s="19">
        <f t="shared" ca="1" si="19"/>
        <v>45836</v>
      </c>
      <c r="C394" s="19" t="str">
        <f>_xlfn.XLOOKUP(SalesTable[[#This Row],[Customer Name]],customerTable[Customer Name],customerTable[Customer ID],0,0)</f>
        <v>C0393</v>
      </c>
      <c r="D394" s="18" t="s">
        <v>1399</v>
      </c>
      <c r="E394" s="18" t="s">
        <v>2001</v>
      </c>
      <c r="F394" s="18" t="s">
        <v>2118</v>
      </c>
      <c r="G394" s="18" t="s">
        <v>2002</v>
      </c>
      <c r="H394" s="18" t="str">
        <f>_xlfn.XLOOKUP(SalesTable[[#This Row],[Product]],ProductTable[Product],ProductTable[Product ID],0,0)</f>
        <v>P001</v>
      </c>
      <c r="I394" s="18" t="s">
        <v>2014</v>
      </c>
      <c r="J394" s="18" t="str" cm="1">
        <f t="array" aca="1" ref="J394" ca="1">INDEX({"Credit Card","Cash","UPI"},RANDBETWEEN(1,3))</f>
        <v>UPI</v>
      </c>
      <c r="K394" s="18">
        <f t="shared" ca="1" si="20"/>
        <v>64</v>
      </c>
      <c r="L394" s="18">
        <v>462.38</v>
      </c>
      <c r="M394" s="18">
        <f ca="1">SalesTable[[#This Row],[Quantity]]*SalesTable[[#This Row],[Unit Price]]</f>
        <v>29592.32</v>
      </c>
      <c r="N394" s="18" t="str">
        <f t="shared" ca="1" si="18"/>
        <v>19%</v>
      </c>
      <c r="O394" s="18">
        <f ca="1">SalesTable[[#This Row],[Total Sale]]*SalesTable[[#This Row],[Profit Margin]]</f>
        <v>5622.5407999999998</v>
      </c>
    </row>
    <row r="395" spans="1:15" x14ac:dyDescent="0.3">
      <c r="A395" s="18" t="s">
        <v>402</v>
      </c>
      <c r="B395" s="19">
        <f t="shared" ca="1" si="19"/>
        <v>45685</v>
      </c>
      <c r="C395" s="19" t="str">
        <f>_xlfn.XLOOKUP(SalesTable[[#This Row],[Customer Name]],customerTable[Customer Name],customerTable[Customer ID],0,0)</f>
        <v>C0394</v>
      </c>
      <c r="D395" s="18" t="s">
        <v>1400</v>
      </c>
      <c r="E395" s="18" t="s">
        <v>2001</v>
      </c>
      <c r="F395" s="18" t="s">
        <v>2224</v>
      </c>
      <c r="G395" s="18" t="s">
        <v>2004</v>
      </c>
      <c r="H395" s="18" t="str">
        <f>_xlfn.XLOOKUP(SalesTable[[#This Row],[Product]],ProductTable[Product],ProductTable[Product ID],0,0)</f>
        <v>P003</v>
      </c>
      <c r="I395" s="18" t="s">
        <v>2014</v>
      </c>
      <c r="J395" s="18" t="str" cm="1">
        <f t="array" aca="1" ref="J395" ca="1">INDEX({"Credit Card","Cash","UPI"},RANDBETWEEN(1,3))</f>
        <v>Credit Card</v>
      </c>
      <c r="K395" s="18">
        <f t="shared" ca="1" si="20"/>
        <v>83</v>
      </c>
      <c r="L395" s="18">
        <v>105.02</v>
      </c>
      <c r="M395" s="18">
        <f ca="1">SalesTable[[#This Row],[Quantity]]*SalesTable[[#This Row],[Unit Price]]</f>
        <v>8716.66</v>
      </c>
      <c r="N395" s="18" t="str">
        <f t="shared" ca="1" si="18"/>
        <v>21%</v>
      </c>
      <c r="O395" s="18">
        <f ca="1">SalesTable[[#This Row],[Total Sale]]*SalesTable[[#This Row],[Profit Margin]]</f>
        <v>1830.4985999999999</v>
      </c>
    </row>
    <row r="396" spans="1:15" x14ac:dyDescent="0.3">
      <c r="A396" s="18" t="s">
        <v>403</v>
      </c>
      <c r="B396" s="19">
        <f t="shared" ca="1" si="19"/>
        <v>44869</v>
      </c>
      <c r="C396" s="19" t="str">
        <f>_xlfn.XLOOKUP(SalesTable[[#This Row],[Customer Name]],customerTable[Customer Name],customerTable[Customer ID],0,0)</f>
        <v>C0395</v>
      </c>
      <c r="D396" s="18" t="s">
        <v>1401</v>
      </c>
      <c r="E396" s="18" t="s">
        <v>1998</v>
      </c>
      <c r="F396" s="18" t="s">
        <v>2149</v>
      </c>
      <c r="G396" s="18" t="s">
        <v>2012</v>
      </c>
      <c r="H396" s="18" t="str">
        <f>_xlfn.XLOOKUP(SalesTable[[#This Row],[Product]],ProductTable[Product],ProductTable[Product ID],0,0)</f>
        <v>P011</v>
      </c>
      <c r="I396" s="18" t="s">
        <v>2014</v>
      </c>
      <c r="J396" s="18" t="str" cm="1">
        <f t="array" aca="1" ref="J396" ca="1">INDEX({"Credit Card","Cash","UPI"},RANDBETWEEN(1,3))</f>
        <v>Cash</v>
      </c>
      <c r="K396" s="18">
        <f t="shared" ca="1" si="20"/>
        <v>53</v>
      </c>
      <c r="L396" s="18">
        <v>59.07</v>
      </c>
      <c r="M396" s="18">
        <f ca="1">SalesTable[[#This Row],[Quantity]]*SalesTable[[#This Row],[Unit Price]]</f>
        <v>3130.71</v>
      </c>
      <c r="N396" s="18" t="str">
        <f t="shared" ca="1" si="18"/>
        <v>20%</v>
      </c>
      <c r="O396" s="18">
        <f ca="1">SalesTable[[#This Row],[Total Sale]]*SalesTable[[#This Row],[Profit Margin]]</f>
        <v>626.14200000000005</v>
      </c>
    </row>
    <row r="397" spans="1:15" x14ac:dyDescent="0.3">
      <c r="A397" s="18" t="s">
        <v>404</v>
      </c>
      <c r="B397" s="19">
        <f t="shared" ca="1" si="19"/>
        <v>44608</v>
      </c>
      <c r="C397" s="19" t="str">
        <f>_xlfn.XLOOKUP(SalesTable[[#This Row],[Customer Name]],customerTable[Customer Name],customerTable[Customer ID],0,0)</f>
        <v>C0396</v>
      </c>
      <c r="D397" s="18" t="s">
        <v>1402</v>
      </c>
      <c r="E397" s="18" t="s">
        <v>1998</v>
      </c>
      <c r="F397" s="18" t="s">
        <v>2199</v>
      </c>
      <c r="G397" s="18" t="s">
        <v>2005</v>
      </c>
      <c r="H397" s="18" t="str">
        <f>_xlfn.XLOOKUP(SalesTable[[#This Row],[Product]],ProductTable[Product],ProductTable[Product ID],0,0)</f>
        <v>P004</v>
      </c>
      <c r="I397" s="18" t="s">
        <v>2015</v>
      </c>
      <c r="J397" s="18" t="str" cm="1">
        <f t="array" aca="1" ref="J397" ca="1">INDEX({"Credit Card","Cash","UPI"},RANDBETWEEN(1,3))</f>
        <v>Cash</v>
      </c>
      <c r="K397" s="18">
        <f t="shared" ca="1" si="20"/>
        <v>84</v>
      </c>
      <c r="L397" s="18">
        <v>116.71</v>
      </c>
      <c r="M397" s="18">
        <f ca="1">SalesTable[[#This Row],[Quantity]]*SalesTable[[#This Row],[Unit Price]]</f>
        <v>9803.64</v>
      </c>
      <c r="N397" s="18" t="str">
        <f t="shared" ca="1" si="18"/>
        <v>25%</v>
      </c>
      <c r="O397" s="18">
        <f ca="1">SalesTable[[#This Row],[Total Sale]]*SalesTable[[#This Row],[Profit Margin]]</f>
        <v>2450.91</v>
      </c>
    </row>
    <row r="398" spans="1:15" x14ac:dyDescent="0.3">
      <c r="A398" s="18" t="s">
        <v>405</v>
      </c>
      <c r="B398" s="19">
        <f t="shared" ca="1" si="19"/>
        <v>44611</v>
      </c>
      <c r="C398" s="19" t="str">
        <f>_xlfn.XLOOKUP(SalesTable[[#This Row],[Customer Name]],customerTable[Customer Name],customerTable[Customer ID],0,0)</f>
        <v>C0397</v>
      </c>
      <c r="D398" s="18" t="s">
        <v>1403</v>
      </c>
      <c r="E398" s="18" t="s">
        <v>2000</v>
      </c>
      <c r="F398" s="18" t="s">
        <v>2042</v>
      </c>
      <c r="G398" s="18" t="s">
        <v>2005</v>
      </c>
      <c r="H398" s="18" t="str">
        <f>_xlfn.XLOOKUP(SalesTable[[#This Row],[Product]],ProductTable[Product],ProductTable[Product ID],0,0)</f>
        <v>P004</v>
      </c>
      <c r="I398" s="18" t="s">
        <v>2015</v>
      </c>
      <c r="J398" s="18" t="str" cm="1">
        <f t="array" aca="1" ref="J398" ca="1">INDEX({"Credit Card","Cash","UPI"},RANDBETWEEN(1,3))</f>
        <v>Cash</v>
      </c>
      <c r="K398" s="18">
        <f t="shared" ca="1" si="20"/>
        <v>62</v>
      </c>
      <c r="L398" s="18">
        <v>168.5</v>
      </c>
      <c r="M398" s="18">
        <f ca="1">SalesTable[[#This Row],[Quantity]]*SalesTable[[#This Row],[Unit Price]]</f>
        <v>10447</v>
      </c>
      <c r="N398" s="18" t="str">
        <f t="shared" ca="1" si="18"/>
        <v>17%</v>
      </c>
      <c r="O398" s="18">
        <f ca="1">SalesTable[[#This Row],[Total Sale]]*SalesTable[[#This Row],[Profit Margin]]</f>
        <v>1775.9900000000002</v>
      </c>
    </row>
    <row r="399" spans="1:15" x14ac:dyDescent="0.3">
      <c r="A399" s="18" t="s">
        <v>406</v>
      </c>
      <c r="B399" s="19">
        <f t="shared" ca="1" si="19"/>
        <v>45336</v>
      </c>
      <c r="C399" s="19" t="str">
        <f>_xlfn.XLOOKUP(SalesTable[[#This Row],[Customer Name]],customerTable[Customer Name],customerTable[Customer ID],0,0)</f>
        <v>C0398</v>
      </c>
      <c r="D399" s="18" t="s">
        <v>1404</v>
      </c>
      <c r="E399" s="18" t="s">
        <v>1998</v>
      </c>
      <c r="F399" s="18" t="s">
        <v>2088</v>
      </c>
      <c r="G399" s="18" t="s">
        <v>2003</v>
      </c>
      <c r="H399" s="18" t="str">
        <f>_xlfn.XLOOKUP(SalesTable[[#This Row],[Product]],ProductTable[Product],ProductTable[Product ID],0,0)</f>
        <v>P002</v>
      </c>
      <c r="I399" s="18" t="s">
        <v>2015</v>
      </c>
      <c r="J399" s="18" t="str" cm="1">
        <f t="array" aca="1" ref="J399" ca="1">INDEX({"Credit Card","Cash","UPI"},RANDBETWEEN(1,3))</f>
        <v>Cash</v>
      </c>
      <c r="K399" s="18">
        <f t="shared" ca="1" si="20"/>
        <v>70</v>
      </c>
      <c r="L399" s="18">
        <v>482.44</v>
      </c>
      <c r="M399" s="18">
        <f ca="1">SalesTable[[#This Row],[Quantity]]*SalesTable[[#This Row],[Unit Price]]</f>
        <v>33770.800000000003</v>
      </c>
      <c r="N399" s="18" t="str">
        <f t="shared" ca="1" si="18"/>
        <v>15%</v>
      </c>
      <c r="O399" s="18">
        <f ca="1">SalesTable[[#This Row],[Total Sale]]*SalesTable[[#This Row],[Profit Margin]]</f>
        <v>5065.62</v>
      </c>
    </row>
    <row r="400" spans="1:15" x14ac:dyDescent="0.3">
      <c r="A400" s="18" t="s">
        <v>407</v>
      </c>
      <c r="B400" s="19">
        <f t="shared" ca="1" si="19"/>
        <v>45974</v>
      </c>
      <c r="C400" s="19" t="str">
        <f>_xlfn.XLOOKUP(SalesTable[[#This Row],[Customer Name]],customerTable[Customer Name],customerTable[Customer ID],0,0)</f>
        <v>C0399</v>
      </c>
      <c r="D400" s="18" t="s">
        <v>1405</v>
      </c>
      <c r="E400" s="18" t="s">
        <v>2001</v>
      </c>
      <c r="F400" s="18" t="s">
        <v>2067</v>
      </c>
      <c r="G400" s="18" t="s">
        <v>2010</v>
      </c>
      <c r="H400" s="18" t="str">
        <f>_xlfn.XLOOKUP(SalesTable[[#This Row],[Product]],ProductTable[Product],ProductTable[Product ID],0,0)</f>
        <v>P009</v>
      </c>
      <c r="I400" s="18" t="s">
        <v>2016</v>
      </c>
      <c r="J400" s="18" t="str" cm="1">
        <f t="array" aca="1" ref="J400" ca="1">INDEX({"Credit Card","Cash","UPI"},RANDBETWEEN(1,3))</f>
        <v>Credit Card</v>
      </c>
      <c r="K400" s="18">
        <f t="shared" ca="1" si="20"/>
        <v>74</v>
      </c>
      <c r="L400" s="18">
        <v>327.02</v>
      </c>
      <c r="M400" s="18">
        <f ca="1">SalesTable[[#This Row],[Quantity]]*SalesTable[[#This Row],[Unit Price]]</f>
        <v>24199.48</v>
      </c>
      <c r="N400" s="18" t="str">
        <f t="shared" ca="1" si="18"/>
        <v>24%</v>
      </c>
      <c r="O400" s="18">
        <f ca="1">SalesTable[[#This Row],[Total Sale]]*SalesTable[[#This Row],[Profit Margin]]</f>
        <v>5807.8751999999995</v>
      </c>
    </row>
    <row r="401" spans="1:15" x14ac:dyDescent="0.3">
      <c r="A401" s="18" t="s">
        <v>408</v>
      </c>
      <c r="B401" s="19">
        <f t="shared" ca="1" si="19"/>
        <v>44989</v>
      </c>
      <c r="C401" s="19" t="str">
        <f>_xlfn.XLOOKUP(SalesTable[[#This Row],[Customer Name]],customerTable[Customer Name],customerTable[Customer ID],0,0)</f>
        <v>C0400</v>
      </c>
      <c r="D401" s="18" t="s">
        <v>1406</v>
      </c>
      <c r="E401" s="18" t="s">
        <v>1999</v>
      </c>
      <c r="F401" s="18" t="s">
        <v>2224</v>
      </c>
      <c r="G401" s="18" t="s">
        <v>2008</v>
      </c>
      <c r="H401" s="18" t="str">
        <f>_xlfn.XLOOKUP(SalesTable[[#This Row],[Product]],ProductTable[Product],ProductTable[Product ID],0,0)</f>
        <v>P007</v>
      </c>
      <c r="I401" s="18" t="s">
        <v>2016</v>
      </c>
      <c r="J401" s="18" t="str" cm="1">
        <f t="array" aca="1" ref="J401" ca="1">INDEX({"Credit Card","Cash","UPI"},RANDBETWEEN(1,3))</f>
        <v>Credit Card</v>
      </c>
      <c r="K401" s="18">
        <f t="shared" ca="1" si="20"/>
        <v>78</v>
      </c>
      <c r="L401" s="18">
        <v>454.43</v>
      </c>
      <c r="M401" s="18">
        <f ca="1">SalesTable[[#This Row],[Quantity]]*SalesTable[[#This Row],[Unit Price]]</f>
        <v>35445.54</v>
      </c>
      <c r="N401" s="18" t="str">
        <f t="shared" ca="1" si="18"/>
        <v>15%</v>
      </c>
      <c r="O401" s="18">
        <f ca="1">SalesTable[[#This Row],[Total Sale]]*SalesTable[[#This Row],[Profit Margin]]</f>
        <v>5316.8310000000001</v>
      </c>
    </row>
    <row r="402" spans="1:15" x14ac:dyDescent="0.3">
      <c r="A402" s="18" t="s">
        <v>409</v>
      </c>
      <c r="B402" s="19">
        <f t="shared" ca="1" si="19"/>
        <v>45257</v>
      </c>
      <c r="C402" s="19" t="str">
        <f>_xlfn.XLOOKUP(SalesTable[[#This Row],[Customer Name]],customerTable[Customer Name],customerTable[Customer ID],0,0)</f>
        <v>C0401</v>
      </c>
      <c r="D402" s="18" t="s">
        <v>1407</v>
      </c>
      <c r="E402" s="18" t="s">
        <v>1999</v>
      </c>
      <c r="F402" s="18" t="s">
        <v>2098</v>
      </c>
      <c r="G402" s="18" t="s">
        <v>2009</v>
      </c>
      <c r="H402" s="18" t="str">
        <f>_xlfn.XLOOKUP(SalesTable[[#This Row],[Product]],ProductTable[Product],ProductTable[Product ID],0,0)</f>
        <v>P008</v>
      </c>
      <c r="I402" s="18" t="s">
        <v>2014</v>
      </c>
      <c r="J402" s="18" t="str" cm="1">
        <f t="array" aca="1" ref="J402" ca="1">INDEX({"Credit Card","Cash","UPI"},RANDBETWEEN(1,3))</f>
        <v>Credit Card</v>
      </c>
      <c r="K402" s="18">
        <f t="shared" ca="1" si="20"/>
        <v>42</v>
      </c>
      <c r="L402" s="18">
        <v>370.65</v>
      </c>
      <c r="M402" s="18">
        <f ca="1">SalesTable[[#This Row],[Quantity]]*SalesTable[[#This Row],[Unit Price]]</f>
        <v>15567.3</v>
      </c>
      <c r="N402" s="18" t="str">
        <f t="shared" ca="1" si="18"/>
        <v>17%</v>
      </c>
      <c r="O402" s="18">
        <f ca="1">SalesTable[[#This Row],[Total Sale]]*SalesTable[[#This Row],[Profit Margin]]</f>
        <v>2646.4410000000003</v>
      </c>
    </row>
    <row r="403" spans="1:15" x14ac:dyDescent="0.3">
      <c r="A403" s="18" t="s">
        <v>410</v>
      </c>
      <c r="B403" s="19">
        <f t="shared" ca="1" si="19"/>
        <v>45541</v>
      </c>
      <c r="C403" s="19" t="str">
        <f>_xlfn.XLOOKUP(SalesTable[[#This Row],[Customer Name]],customerTable[Customer Name],customerTable[Customer ID],0,0)</f>
        <v>C0402</v>
      </c>
      <c r="D403" s="18" t="s">
        <v>1408</v>
      </c>
      <c r="E403" s="18" t="s">
        <v>1999</v>
      </c>
      <c r="F403" s="18" t="s">
        <v>2066</v>
      </c>
      <c r="G403" s="18" t="s">
        <v>2006</v>
      </c>
      <c r="H403" s="18" t="str">
        <f>_xlfn.XLOOKUP(SalesTable[[#This Row],[Product]],ProductTable[Product],ProductTable[Product ID],0,0)</f>
        <v>P005</v>
      </c>
      <c r="I403" s="18" t="s">
        <v>2015</v>
      </c>
      <c r="J403" s="18" t="str" cm="1">
        <f t="array" aca="1" ref="J403" ca="1">INDEX({"Credit Card","Cash","UPI"},RANDBETWEEN(1,3))</f>
        <v>Credit Card</v>
      </c>
      <c r="K403" s="18">
        <f t="shared" ca="1" si="20"/>
        <v>56</v>
      </c>
      <c r="L403" s="18">
        <v>467.29</v>
      </c>
      <c r="M403" s="18">
        <f ca="1">SalesTable[[#This Row],[Quantity]]*SalesTable[[#This Row],[Unit Price]]</f>
        <v>26168.240000000002</v>
      </c>
      <c r="N403" s="18" t="str">
        <f t="shared" ca="1" si="18"/>
        <v>24%</v>
      </c>
      <c r="O403" s="18">
        <f ca="1">SalesTable[[#This Row],[Total Sale]]*SalesTable[[#This Row],[Profit Margin]]</f>
        <v>6280.3775999999998</v>
      </c>
    </row>
    <row r="404" spans="1:15" x14ac:dyDescent="0.3">
      <c r="A404" s="18" t="s">
        <v>411</v>
      </c>
      <c r="B404" s="19">
        <f t="shared" ca="1" si="19"/>
        <v>45311</v>
      </c>
      <c r="C404" s="19" t="str">
        <f>_xlfn.XLOOKUP(SalesTable[[#This Row],[Customer Name]],customerTable[Customer Name],customerTable[Customer ID],0,0)</f>
        <v>C0403</v>
      </c>
      <c r="D404" s="18" t="s">
        <v>1409</v>
      </c>
      <c r="E404" s="18" t="s">
        <v>2001</v>
      </c>
      <c r="F404" s="18" t="s">
        <v>2156</v>
      </c>
      <c r="G404" s="18" t="s">
        <v>2010</v>
      </c>
      <c r="H404" s="18" t="str">
        <f>_xlfn.XLOOKUP(SalesTable[[#This Row],[Product]],ProductTable[Product],ProductTable[Product ID],0,0)</f>
        <v>P009</v>
      </c>
      <c r="I404" s="18" t="s">
        <v>2016</v>
      </c>
      <c r="J404" s="18" t="str" cm="1">
        <f t="array" aca="1" ref="J404" ca="1">INDEX({"Credit Card","Cash","UPI"},RANDBETWEEN(1,3))</f>
        <v>UPI</v>
      </c>
      <c r="K404" s="18">
        <f t="shared" ca="1" si="20"/>
        <v>54</v>
      </c>
      <c r="L404" s="18">
        <v>468.62</v>
      </c>
      <c r="M404" s="18">
        <f ca="1">SalesTable[[#This Row],[Quantity]]*SalesTable[[#This Row],[Unit Price]]</f>
        <v>25305.48</v>
      </c>
      <c r="N404" s="18" t="str">
        <f t="shared" ca="1" si="18"/>
        <v>19%</v>
      </c>
      <c r="O404" s="18">
        <f ca="1">SalesTable[[#This Row],[Total Sale]]*SalesTable[[#This Row],[Profit Margin]]</f>
        <v>4808.0411999999997</v>
      </c>
    </row>
    <row r="405" spans="1:15" x14ac:dyDescent="0.3">
      <c r="A405" s="18" t="s">
        <v>412</v>
      </c>
      <c r="B405" s="19">
        <f t="shared" ca="1" si="19"/>
        <v>45815</v>
      </c>
      <c r="C405" s="19" t="str">
        <f>_xlfn.XLOOKUP(SalesTable[[#This Row],[Customer Name]],customerTable[Customer Name],customerTable[Customer ID],0,0)</f>
        <v>C0404</v>
      </c>
      <c r="D405" s="18" t="s">
        <v>1410</v>
      </c>
      <c r="E405" s="18" t="s">
        <v>1999</v>
      </c>
      <c r="F405" s="18" t="s">
        <v>2210</v>
      </c>
      <c r="G405" s="18" t="s">
        <v>2005</v>
      </c>
      <c r="H405" s="18" t="str">
        <f>_xlfn.XLOOKUP(SalesTable[[#This Row],[Product]],ProductTable[Product],ProductTable[Product ID],0,0)</f>
        <v>P004</v>
      </c>
      <c r="I405" s="18" t="s">
        <v>2015</v>
      </c>
      <c r="J405" s="18" t="str" cm="1">
        <f t="array" aca="1" ref="J405" ca="1">INDEX({"Credit Card","Cash","UPI"},RANDBETWEEN(1,3))</f>
        <v>Cash</v>
      </c>
      <c r="K405" s="18">
        <f t="shared" ca="1" si="20"/>
        <v>41</v>
      </c>
      <c r="L405" s="18">
        <v>286.14</v>
      </c>
      <c r="M405" s="18">
        <f ca="1">SalesTable[[#This Row],[Quantity]]*SalesTable[[#This Row],[Unit Price]]</f>
        <v>11731.74</v>
      </c>
      <c r="N405" s="18" t="str">
        <f t="shared" ca="1" si="18"/>
        <v>20%</v>
      </c>
      <c r="O405" s="18">
        <f ca="1">SalesTable[[#This Row],[Total Sale]]*SalesTable[[#This Row],[Profit Margin]]</f>
        <v>2346.348</v>
      </c>
    </row>
    <row r="406" spans="1:15" x14ac:dyDescent="0.3">
      <c r="A406" s="18" t="s">
        <v>413</v>
      </c>
      <c r="B406" s="19">
        <f t="shared" ca="1" si="19"/>
        <v>45971</v>
      </c>
      <c r="C406" s="19" t="str">
        <f>_xlfn.XLOOKUP(SalesTable[[#This Row],[Customer Name]],customerTable[Customer Name],customerTable[Customer ID],0,0)</f>
        <v>C0405</v>
      </c>
      <c r="D406" s="18" t="s">
        <v>1411</v>
      </c>
      <c r="E406" s="18" t="s">
        <v>2000</v>
      </c>
      <c r="F406" s="18" t="s">
        <v>2046</v>
      </c>
      <c r="G406" s="18" t="s">
        <v>2008</v>
      </c>
      <c r="H406" s="18" t="str">
        <f>_xlfn.XLOOKUP(SalesTable[[#This Row],[Product]],ProductTable[Product],ProductTable[Product ID],0,0)</f>
        <v>P007</v>
      </c>
      <c r="I406" s="18" t="s">
        <v>2016</v>
      </c>
      <c r="J406" s="18" t="str" cm="1">
        <f t="array" aca="1" ref="J406" ca="1">INDEX({"Credit Card","Cash","UPI"},RANDBETWEEN(1,3))</f>
        <v>Credit Card</v>
      </c>
      <c r="K406" s="18">
        <f t="shared" ca="1" si="20"/>
        <v>100</v>
      </c>
      <c r="L406" s="18">
        <v>494.6</v>
      </c>
      <c r="M406" s="18">
        <f ca="1">SalesTable[[#This Row],[Quantity]]*SalesTable[[#This Row],[Unit Price]]</f>
        <v>49460</v>
      </c>
      <c r="N406" s="18" t="str">
        <f t="shared" ca="1" si="18"/>
        <v>24%</v>
      </c>
      <c r="O406" s="18">
        <f ca="1">SalesTable[[#This Row],[Total Sale]]*SalesTable[[#This Row],[Profit Margin]]</f>
        <v>11870.4</v>
      </c>
    </row>
    <row r="407" spans="1:15" x14ac:dyDescent="0.3">
      <c r="A407" s="18" t="s">
        <v>414</v>
      </c>
      <c r="B407" s="19">
        <f t="shared" ca="1" si="19"/>
        <v>45754</v>
      </c>
      <c r="C407" s="19" t="str">
        <f>_xlfn.XLOOKUP(SalesTable[[#This Row],[Customer Name]],customerTable[Customer Name],customerTable[Customer ID],0,0)</f>
        <v>C0406</v>
      </c>
      <c r="D407" s="18" t="s">
        <v>1412</v>
      </c>
      <c r="E407" s="18" t="s">
        <v>1999</v>
      </c>
      <c r="F407" s="18" t="s">
        <v>2169</v>
      </c>
      <c r="G407" s="18" t="s">
        <v>2006</v>
      </c>
      <c r="H407" s="18" t="str">
        <f>_xlfn.XLOOKUP(SalesTable[[#This Row],[Product]],ProductTable[Product],ProductTable[Product ID],0,0)</f>
        <v>P005</v>
      </c>
      <c r="I407" s="18" t="s">
        <v>2015</v>
      </c>
      <c r="J407" s="18" t="str" cm="1">
        <f t="array" aca="1" ref="J407" ca="1">INDEX({"Credit Card","Cash","UPI"},RANDBETWEEN(1,3))</f>
        <v>UPI</v>
      </c>
      <c r="K407" s="18">
        <f t="shared" ca="1" si="20"/>
        <v>34</v>
      </c>
      <c r="L407" s="18">
        <v>100.44</v>
      </c>
      <c r="M407" s="18">
        <f ca="1">SalesTable[[#This Row],[Quantity]]*SalesTable[[#This Row],[Unit Price]]</f>
        <v>3414.96</v>
      </c>
      <c r="N407" s="18" t="str">
        <f t="shared" ca="1" si="18"/>
        <v>20%</v>
      </c>
      <c r="O407" s="18">
        <f ca="1">SalesTable[[#This Row],[Total Sale]]*SalesTable[[#This Row],[Profit Margin]]</f>
        <v>682.99200000000008</v>
      </c>
    </row>
    <row r="408" spans="1:15" x14ac:dyDescent="0.3">
      <c r="A408" s="18" t="s">
        <v>415</v>
      </c>
      <c r="B408" s="19">
        <f t="shared" ca="1" si="19"/>
        <v>45967</v>
      </c>
      <c r="C408" s="19" t="str">
        <f>_xlfn.XLOOKUP(SalesTable[[#This Row],[Customer Name]],customerTable[Customer Name],customerTable[Customer ID],0,0)</f>
        <v>C0407</v>
      </c>
      <c r="D408" s="18" t="s">
        <v>1413</v>
      </c>
      <c r="E408" s="18" t="s">
        <v>1998</v>
      </c>
      <c r="F408" s="18" t="s">
        <v>2217</v>
      </c>
      <c r="G408" s="18" t="s">
        <v>2013</v>
      </c>
      <c r="H408" s="18" t="str">
        <f>_xlfn.XLOOKUP(SalesTable[[#This Row],[Product]],ProductTable[Product],ProductTable[Product ID],0,0)</f>
        <v>P012</v>
      </c>
      <c r="I408" s="18" t="s">
        <v>2016</v>
      </c>
      <c r="J408" s="18" t="str" cm="1">
        <f t="array" aca="1" ref="J408" ca="1">INDEX({"Credit Card","Cash","UPI"},RANDBETWEEN(1,3))</f>
        <v>Cash</v>
      </c>
      <c r="K408" s="18">
        <f t="shared" ca="1" si="20"/>
        <v>32</v>
      </c>
      <c r="L408" s="18">
        <v>325.89999999999998</v>
      </c>
      <c r="M408" s="18">
        <f ca="1">SalesTable[[#This Row],[Quantity]]*SalesTable[[#This Row],[Unit Price]]</f>
        <v>10428.799999999999</v>
      </c>
      <c r="N408" s="18" t="str">
        <f t="shared" ca="1" si="18"/>
        <v>18%</v>
      </c>
      <c r="O408" s="18">
        <f ca="1">SalesTable[[#This Row],[Total Sale]]*SalesTable[[#This Row],[Profit Margin]]</f>
        <v>1877.1839999999997</v>
      </c>
    </row>
    <row r="409" spans="1:15" x14ac:dyDescent="0.3">
      <c r="A409" s="18" t="s">
        <v>416</v>
      </c>
      <c r="B409" s="19">
        <f t="shared" ca="1" si="19"/>
        <v>45668</v>
      </c>
      <c r="C409" s="19" t="str">
        <f>_xlfn.XLOOKUP(SalesTable[[#This Row],[Customer Name]],customerTable[Customer Name],customerTable[Customer ID],0,0)</f>
        <v>C0330</v>
      </c>
      <c r="D409" s="18" t="s">
        <v>1337</v>
      </c>
      <c r="E409" s="18" t="s">
        <v>1998</v>
      </c>
      <c r="F409" s="18" t="s">
        <v>2112</v>
      </c>
      <c r="G409" s="18" t="s">
        <v>2011</v>
      </c>
      <c r="H409" s="18" t="str">
        <f>_xlfn.XLOOKUP(SalesTable[[#This Row],[Product]],ProductTable[Product],ProductTable[Product ID],0,0)</f>
        <v>P010</v>
      </c>
      <c r="I409" s="18" t="s">
        <v>2015</v>
      </c>
      <c r="J409" s="18" t="str" cm="1">
        <f t="array" aca="1" ref="J409" ca="1">INDEX({"Credit Card","Cash","UPI"},RANDBETWEEN(1,3))</f>
        <v>Credit Card</v>
      </c>
      <c r="K409" s="18">
        <f t="shared" ca="1" si="20"/>
        <v>97</v>
      </c>
      <c r="L409" s="18">
        <v>286.05</v>
      </c>
      <c r="M409" s="18">
        <f ca="1">SalesTable[[#This Row],[Quantity]]*SalesTable[[#This Row],[Unit Price]]</f>
        <v>27746.850000000002</v>
      </c>
      <c r="N409" s="18" t="str">
        <f t="shared" ca="1" si="18"/>
        <v>16%</v>
      </c>
      <c r="O409" s="18">
        <f ca="1">SalesTable[[#This Row],[Total Sale]]*SalesTable[[#This Row],[Profit Margin]]</f>
        <v>4439.4960000000001</v>
      </c>
    </row>
    <row r="410" spans="1:15" x14ac:dyDescent="0.3">
      <c r="A410" s="18" t="s">
        <v>417</v>
      </c>
      <c r="B410" s="19">
        <f t="shared" ca="1" si="19"/>
        <v>44582</v>
      </c>
      <c r="C410" s="19" t="str">
        <f>_xlfn.XLOOKUP(SalesTable[[#This Row],[Customer Name]],customerTable[Customer Name],customerTable[Customer ID],0,0)</f>
        <v>C0409</v>
      </c>
      <c r="D410" s="18" t="s">
        <v>1414</v>
      </c>
      <c r="E410" s="18" t="s">
        <v>1999</v>
      </c>
      <c r="F410" s="18" t="s">
        <v>2166</v>
      </c>
      <c r="G410" s="18" t="s">
        <v>2006</v>
      </c>
      <c r="H410" s="18" t="str">
        <f>_xlfn.XLOOKUP(SalesTable[[#This Row],[Product]],ProductTable[Product],ProductTable[Product ID],0,0)</f>
        <v>P005</v>
      </c>
      <c r="I410" s="18" t="s">
        <v>2015</v>
      </c>
      <c r="J410" s="18" t="str" cm="1">
        <f t="array" aca="1" ref="J410" ca="1">INDEX({"Credit Card","Cash","UPI"},RANDBETWEEN(1,3))</f>
        <v>Credit Card</v>
      </c>
      <c r="K410" s="18">
        <f t="shared" ca="1" si="20"/>
        <v>82</v>
      </c>
      <c r="L410" s="18">
        <v>260.06</v>
      </c>
      <c r="M410" s="18">
        <f ca="1">SalesTable[[#This Row],[Quantity]]*SalesTable[[#This Row],[Unit Price]]</f>
        <v>21324.920000000002</v>
      </c>
      <c r="N410" s="18" t="str">
        <f t="shared" ca="1" si="18"/>
        <v>23%</v>
      </c>
      <c r="O410" s="18">
        <f ca="1">SalesTable[[#This Row],[Total Sale]]*SalesTable[[#This Row],[Profit Margin]]</f>
        <v>4904.731600000001</v>
      </c>
    </row>
    <row r="411" spans="1:15" x14ac:dyDescent="0.3">
      <c r="A411" s="18" t="s">
        <v>418</v>
      </c>
      <c r="B411" s="19">
        <f t="shared" ca="1" si="19"/>
        <v>45365</v>
      </c>
      <c r="C411" s="19" t="str">
        <f>_xlfn.XLOOKUP(SalesTable[[#This Row],[Customer Name]],customerTable[Customer Name],customerTable[Customer ID],0,0)</f>
        <v>C0410</v>
      </c>
      <c r="D411" s="18" t="s">
        <v>1415</v>
      </c>
      <c r="E411" s="18" t="s">
        <v>2000</v>
      </c>
      <c r="F411" s="18" t="s">
        <v>2225</v>
      </c>
      <c r="G411" s="18" t="s">
        <v>2007</v>
      </c>
      <c r="H411" s="18" t="str">
        <f>_xlfn.XLOOKUP(SalesTable[[#This Row],[Product]],ProductTable[Product],ProductTable[Product ID],0,0)</f>
        <v>P006</v>
      </c>
      <c r="I411" s="18" t="s">
        <v>2016</v>
      </c>
      <c r="J411" s="18" t="str" cm="1">
        <f t="array" aca="1" ref="J411" ca="1">INDEX({"Credit Card","Cash","UPI"},RANDBETWEEN(1,3))</f>
        <v>UPI</v>
      </c>
      <c r="K411" s="18">
        <f t="shared" ca="1" si="20"/>
        <v>43</v>
      </c>
      <c r="L411" s="18">
        <v>490.93</v>
      </c>
      <c r="M411" s="18">
        <f ca="1">SalesTable[[#This Row],[Quantity]]*SalesTable[[#This Row],[Unit Price]]</f>
        <v>21109.99</v>
      </c>
      <c r="N411" s="18" t="str">
        <f t="shared" ca="1" si="18"/>
        <v>18%</v>
      </c>
      <c r="O411" s="18">
        <f ca="1">SalesTable[[#This Row],[Total Sale]]*SalesTable[[#This Row],[Profit Margin]]</f>
        <v>3799.7982000000002</v>
      </c>
    </row>
    <row r="412" spans="1:15" x14ac:dyDescent="0.3">
      <c r="A412" s="18" t="s">
        <v>419</v>
      </c>
      <c r="B412" s="19">
        <f t="shared" ca="1" si="19"/>
        <v>45437</v>
      </c>
      <c r="C412" s="19" t="str">
        <f>_xlfn.XLOOKUP(SalesTable[[#This Row],[Customer Name]],customerTable[Customer Name],customerTable[Customer ID],0,0)</f>
        <v>C0411</v>
      </c>
      <c r="D412" s="18" t="s">
        <v>1416</v>
      </c>
      <c r="E412" s="18" t="s">
        <v>1998</v>
      </c>
      <c r="F412" s="18" t="s">
        <v>2125</v>
      </c>
      <c r="G412" s="18" t="s">
        <v>2013</v>
      </c>
      <c r="H412" s="18" t="str">
        <f>_xlfn.XLOOKUP(SalesTable[[#This Row],[Product]],ProductTable[Product],ProductTable[Product ID],0,0)</f>
        <v>P012</v>
      </c>
      <c r="I412" s="18" t="s">
        <v>2016</v>
      </c>
      <c r="J412" s="18" t="str" cm="1">
        <f t="array" aca="1" ref="J412" ca="1">INDEX({"Credit Card","Cash","UPI"},RANDBETWEEN(1,3))</f>
        <v>UPI</v>
      </c>
      <c r="K412" s="18">
        <f t="shared" ca="1" si="20"/>
        <v>100</v>
      </c>
      <c r="L412" s="18">
        <v>134.09</v>
      </c>
      <c r="M412" s="18">
        <f ca="1">SalesTable[[#This Row],[Quantity]]*SalesTable[[#This Row],[Unit Price]]</f>
        <v>13409</v>
      </c>
      <c r="N412" s="18" t="str">
        <f t="shared" ca="1" si="18"/>
        <v>16%</v>
      </c>
      <c r="O412" s="18">
        <f ca="1">SalesTable[[#This Row],[Total Sale]]*SalesTable[[#This Row],[Profit Margin]]</f>
        <v>2145.44</v>
      </c>
    </row>
    <row r="413" spans="1:15" x14ac:dyDescent="0.3">
      <c r="A413" s="18" t="s">
        <v>420</v>
      </c>
      <c r="B413" s="19">
        <f t="shared" ca="1" si="19"/>
        <v>44634</v>
      </c>
      <c r="C413" s="19" t="str">
        <f>_xlfn.XLOOKUP(SalesTable[[#This Row],[Customer Name]],customerTable[Customer Name],customerTable[Customer ID],0,0)</f>
        <v>C0412</v>
      </c>
      <c r="D413" s="18" t="s">
        <v>1417</v>
      </c>
      <c r="E413" s="18" t="s">
        <v>1999</v>
      </c>
      <c r="F413" s="18" t="s">
        <v>2077</v>
      </c>
      <c r="G413" s="18" t="s">
        <v>2008</v>
      </c>
      <c r="H413" s="18" t="str">
        <f>_xlfn.XLOOKUP(SalesTable[[#This Row],[Product]],ProductTable[Product],ProductTable[Product ID],0,0)</f>
        <v>P007</v>
      </c>
      <c r="I413" s="18" t="s">
        <v>2016</v>
      </c>
      <c r="J413" s="18" t="str" cm="1">
        <f t="array" aca="1" ref="J413" ca="1">INDEX({"Credit Card","Cash","UPI"},RANDBETWEEN(1,3))</f>
        <v>Credit Card</v>
      </c>
      <c r="K413" s="18">
        <f t="shared" ca="1" si="20"/>
        <v>63</v>
      </c>
      <c r="L413" s="18">
        <v>154.46</v>
      </c>
      <c r="M413" s="18">
        <f ca="1">SalesTable[[#This Row],[Quantity]]*SalesTable[[#This Row],[Unit Price]]</f>
        <v>9730.9800000000014</v>
      </c>
      <c r="N413" s="18" t="str">
        <f t="shared" ca="1" si="18"/>
        <v>23%</v>
      </c>
      <c r="O413" s="18">
        <f ca="1">SalesTable[[#This Row],[Total Sale]]*SalesTable[[#This Row],[Profit Margin]]</f>
        <v>2238.1254000000004</v>
      </c>
    </row>
    <row r="414" spans="1:15" x14ac:dyDescent="0.3">
      <c r="A414" s="18" t="s">
        <v>421</v>
      </c>
      <c r="B414" s="19">
        <f t="shared" ca="1" si="19"/>
        <v>45766</v>
      </c>
      <c r="C414" s="19" t="str">
        <f>_xlfn.XLOOKUP(SalesTable[[#This Row],[Customer Name]],customerTable[Customer Name],customerTable[Customer ID],0,0)</f>
        <v>C0413</v>
      </c>
      <c r="D414" s="18" t="s">
        <v>1418</v>
      </c>
      <c r="E414" s="18" t="s">
        <v>1999</v>
      </c>
      <c r="F414" s="18" t="s">
        <v>2226</v>
      </c>
      <c r="G414" s="18" t="s">
        <v>2008</v>
      </c>
      <c r="H414" s="18" t="str">
        <f>_xlfn.XLOOKUP(SalesTable[[#This Row],[Product]],ProductTable[Product],ProductTable[Product ID],0,0)</f>
        <v>P007</v>
      </c>
      <c r="I414" s="18" t="s">
        <v>2016</v>
      </c>
      <c r="J414" s="18" t="str" cm="1">
        <f t="array" aca="1" ref="J414" ca="1">INDEX({"Credit Card","Cash","UPI"},RANDBETWEEN(1,3))</f>
        <v>Credit Card</v>
      </c>
      <c r="K414" s="18">
        <f t="shared" ca="1" si="20"/>
        <v>98</v>
      </c>
      <c r="L414" s="18">
        <v>35.75</v>
      </c>
      <c r="M414" s="18">
        <f ca="1">SalesTable[[#This Row],[Quantity]]*SalesTable[[#This Row],[Unit Price]]</f>
        <v>3503.5</v>
      </c>
      <c r="N414" s="18" t="str">
        <f t="shared" ca="1" si="18"/>
        <v>19%</v>
      </c>
      <c r="O414" s="18">
        <f ca="1">SalesTable[[#This Row],[Total Sale]]*SalesTable[[#This Row],[Profit Margin]]</f>
        <v>665.66499999999996</v>
      </c>
    </row>
    <row r="415" spans="1:15" x14ac:dyDescent="0.3">
      <c r="A415" s="18" t="s">
        <v>422</v>
      </c>
      <c r="B415" s="19">
        <f t="shared" ca="1" si="19"/>
        <v>44799</v>
      </c>
      <c r="C415" s="19" t="str">
        <f>_xlfn.XLOOKUP(SalesTable[[#This Row],[Customer Name]],customerTable[Customer Name],customerTable[Customer ID],0,0)</f>
        <v>C0414</v>
      </c>
      <c r="D415" s="18" t="s">
        <v>1419</v>
      </c>
      <c r="E415" s="18" t="s">
        <v>2001</v>
      </c>
      <c r="F415" s="18" t="s">
        <v>2181</v>
      </c>
      <c r="G415" s="18" t="s">
        <v>2008</v>
      </c>
      <c r="H415" s="18" t="str">
        <f>_xlfn.XLOOKUP(SalesTable[[#This Row],[Product]],ProductTable[Product],ProductTable[Product ID],0,0)</f>
        <v>P007</v>
      </c>
      <c r="I415" s="18" t="s">
        <v>2016</v>
      </c>
      <c r="J415" s="18" t="str" cm="1">
        <f t="array" aca="1" ref="J415" ca="1">INDEX({"Credit Card","Cash","UPI"},RANDBETWEEN(1,3))</f>
        <v>Credit Card</v>
      </c>
      <c r="K415" s="18">
        <f t="shared" ca="1" si="20"/>
        <v>48</v>
      </c>
      <c r="L415" s="18">
        <v>205.68</v>
      </c>
      <c r="M415" s="18">
        <f ca="1">SalesTable[[#This Row],[Quantity]]*SalesTable[[#This Row],[Unit Price]]</f>
        <v>9872.64</v>
      </c>
      <c r="N415" s="18" t="str">
        <f t="shared" ca="1" si="18"/>
        <v>24%</v>
      </c>
      <c r="O415" s="18">
        <f ca="1">SalesTable[[#This Row],[Total Sale]]*SalesTable[[#This Row],[Profit Margin]]</f>
        <v>2369.4335999999998</v>
      </c>
    </row>
    <row r="416" spans="1:15" x14ac:dyDescent="0.3">
      <c r="A416" s="18" t="s">
        <v>423</v>
      </c>
      <c r="B416" s="19">
        <f t="shared" ca="1" si="19"/>
        <v>45540</v>
      </c>
      <c r="C416" s="19" t="str">
        <f>_xlfn.XLOOKUP(SalesTable[[#This Row],[Customer Name]],customerTable[Customer Name],customerTable[Customer ID],0,0)</f>
        <v>C0415</v>
      </c>
      <c r="D416" s="18" t="s">
        <v>1420</v>
      </c>
      <c r="E416" s="18" t="s">
        <v>1998</v>
      </c>
      <c r="F416" s="18" t="s">
        <v>2215</v>
      </c>
      <c r="G416" s="18" t="s">
        <v>2002</v>
      </c>
      <c r="H416" s="18" t="str">
        <f>_xlfn.XLOOKUP(SalesTable[[#This Row],[Product]],ProductTable[Product],ProductTable[Product ID],0,0)</f>
        <v>P001</v>
      </c>
      <c r="I416" s="18" t="s">
        <v>2014</v>
      </c>
      <c r="J416" s="18" t="str" cm="1">
        <f t="array" aca="1" ref="J416" ca="1">INDEX({"Credit Card","Cash","UPI"},RANDBETWEEN(1,3))</f>
        <v>Cash</v>
      </c>
      <c r="K416" s="18">
        <f t="shared" ca="1" si="20"/>
        <v>51</v>
      </c>
      <c r="L416" s="18">
        <v>186.93</v>
      </c>
      <c r="M416" s="18">
        <f ca="1">SalesTable[[#This Row],[Quantity]]*SalesTable[[#This Row],[Unit Price]]</f>
        <v>9533.43</v>
      </c>
      <c r="N416" s="18" t="str">
        <f t="shared" ca="1" si="18"/>
        <v>16%</v>
      </c>
      <c r="O416" s="18">
        <f ca="1">SalesTable[[#This Row],[Total Sale]]*SalesTable[[#This Row],[Profit Margin]]</f>
        <v>1525.3488</v>
      </c>
    </row>
    <row r="417" spans="1:15" x14ac:dyDescent="0.3">
      <c r="A417" s="18" t="s">
        <v>424</v>
      </c>
      <c r="B417" s="19">
        <f t="shared" ca="1" si="19"/>
        <v>45931</v>
      </c>
      <c r="C417" s="19" t="str">
        <f>_xlfn.XLOOKUP(SalesTable[[#This Row],[Customer Name]],customerTable[Customer Name],customerTable[Customer ID],0,0)</f>
        <v>C0416</v>
      </c>
      <c r="D417" s="18" t="s">
        <v>1421</v>
      </c>
      <c r="E417" s="18" t="s">
        <v>2001</v>
      </c>
      <c r="F417" s="18" t="s">
        <v>2077</v>
      </c>
      <c r="G417" s="18" t="s">
        <v>2003</v>
      </c>
      <c r="H417" s="18" t="str">
        <f>_xlfn.XLOOKUP(SalesTable[[#This Row],[Product]],ProductTable[Product],ProductTable[Product ID],0,0)</f>
        <v>P002</v>
      </c>
      <c r="I417" s="18" t="s">
        <v>2015</v>
      </c>
      <c r="J417" s="18" t="str" cm="1">
        <f t="array" aca="1" ref="J417" ca="1">INDEX({"Credit Card","Cash","UPI"},RANDBETWEEN(1,3))</f>
        <v>Cash</v>
      </c>
      <c r="K417" s="18">
        <f t="shared" ca="1" si="20"/>
        <v>52</v>
      </c>
      <c r="L417" s="18">
        <v>80.83</v>
      </c>
      <c r="M417" s="18">
        <f ca="1">SalesTable[[#This Row],[Quantity]]*SalesTable[[#This Row],[Unit Price]]</f>
        <v>4203.16</v>
      </c>
      <c r="N417" s="18" t="str">
        <f t="shared" ca="1" si="18"/>
        <v>17%</v>
      </c>
      <c r="O417" s="18">
        <f ca="1">SalesTable[[#This Row],[Total Sale]]*SalesTable[[#This Row],[Profit Margin]]</f>
        <v>714.53719999999998</v>
      </c>
    </row>
    <row r="418" spans="1:15" x14ac:dyDescent="0.3">
      <c r="A418" s="18" t="s">
        <v>425</v>
      </c>
      <c r="B418" s="19">
        <f t="shared" ca="1" si="19"/>
        <v>45618</v>
      </c>
      <c r="C418" s="19" t="str">
        <f>_xlfn.XLOOKUP(SalesTable[[#This Row],[Customer Name]],customerTable[Customer Name],customerTable[Customer ID],0,0)</f>
        <v>C0417</v>
      </c>
      <c r="D418" s="18" t="s">
        <v>1422</v>
      </c>
      <c r="E418" s="18" t="s">
        <v>1998</v>
      </c>
      <c r="F418" s="18" t="s">
        <v>2096</v>
      </c>
      <c r="G418" s="18" t="s">
        <v>2010</v>
      </c>
      <c r="H418" s="18" t="str">
        <f>_xlfn.XLOOKUP(SalesTable[[#This Row],[Product]],ProductTable[Product],ProductTable[Product ID],0,0)</f>
        <v>P009</v>
      </c>
      <c r="I418" s="18" t="s">
        <v>2016</v>
      </c>
      <c r="J418" s="18" t="str" cm="1">
        <f t="array" aca="1" ref="J418" ca="1">INDEX({"Credit Card","Cash","UPI"},RANDBETWEEN(1,3))</f>
        <v>Cash</v>
      </c>
      <c r="K418" s="18">
        <f t="shared" ca="1" si="20"/>
        <v>32</v>
      </c>
      <c r="L418" s="18">
        <v>401.99</v>
      </c>
      <c r="M418" s="18">
        <f ca="1">SalesTable[[#This Row],[Quantity]]*SalesTable[[#This Row],[Unit Price]]</f>
        <v>12863.68</v>
      </c>
      <c r="N418" s="18" t="str">
        <f t="shared" ca="1" si="18"/>
        <v>23%</v>
      </c>
      <c r="O418" s="18">
        <f ca="1">SalesTable[[#This Row],[Total Sale]]*SalesTable[[#This Row],[Profit Margin]]</f>
        <v>2958.6464000000001</v>
      </c>
    </row>
    <row r="419" spans="1:15" x14ac:dyDescent="0.3">
      <c r="A419" s="18" t="s">
        <v>426</v>
      </c>
      <c r="B419" s="19">
        <f t="shared" ca="1" si="19"/>
        <v>44981</v>
      </c>
      <c r="C419" s="19" t="str">
        <f>_xlfn.XLOOKUP(SalesTable[[#This Row],[Customer Name]],customerTable[Customer Name],customerTable[Customer ID],0,0)</f>
        <v>C0418</v>
      </c>
      <c r="D419" s="18" t="s">
        <v>1423</v>
      </c>
      <c r="E419" s="18" t="s">
        <v>2001</v>
      </c>
      <c r="F419" s="18" t="s">
        <v>2098</v>
      </c>
      <c r="G419" s="18" t="s">
        <v>2005</v>
      </c>
      <c r="H419" s="18" t="str">
        <f>_xlfn.XLOOKUP(SalesTable[[#This Row],[Product]],ProductTable[Product],ProductTable[Product ID],0,0)</f>
        <v>P004</v>
      </c>
      <c r="I419" s="18" t="s">
        <v>2015</v>
      </c>
      <c r="J419" s="18" t="str" cm="1">
        <f t="array" aca="1" ref="J419" ca="1">INDEX({"Credit Card","Cash","UPI"},RANDBETWEEN(1,3))</f>
        <v>UPI</v>
      </c>
      <c r="K419" s="18">
        <f t="shared" ca="1" si="20"/>
        <v>31</v>
      </c>
      <c r="L419" s="18">
        <v>226.14</v>
      </c>
      <c r="M419" s="18">
        <f ca="1">SalesTable[[#This Row],[Quantity]]*SalesTable[[#This Row],[Unit Price]]</f>
        <v>7010.3399999999992</v>
      </c>
      <c r="N419" s="18" t="str">
        <f t="shared" ca="1" si="18"/>
        <v>24%</v>
      </c>
      <c r="O419" s="18">
        <f ca="1">SalesTable[[#This Row],[Total Sale]]*SalesTable[[#This Row],[Profit Margin]]</f>
        <v>1682.4815999999998</v>
      </c>
    </row>
    <row r="420" spans="1:15" x14ac:dyDescent="0.3">
      <c r="A420" s="18" t="s">
        <v>427</v>
      </c>
      <c r="B420" s="19">
        <f t="shared" ca="1" si="19"/>
        <v>44664</v>
      </c>
      <c r="C420" s="19" t="str">
        <f>_xlfn.XLOOKUP(SalesTable[[#This Row],[Customer Name]],customerTable[Customer Name],customerTable[Customer ID],0,0)</f>
        <v>C0419</v>
      </c>
      <c r="D420" s="18" t="s">
        <v>1424</v>
      </c>
      <c r="E420" s="18" t="s">
        <v>1998</v>
      </c>
      <c r="F420" s="18" t="s">
        <v>2173</v>
      </c>
      <c r="G420" s="18" t="s">
        <v>2005</v>
      </c>
      <c r="H420" s="18" t="str">
        <f>_xlfn.XLOOKUP(SalesTable[[#This Row],[Product]],ProductTable[Product],ProductTable[Product ID],0,0)</f>
        <v>P004</v>
      </c>
      <c r="I420" s="18" t="s">
        <v>2015</v>
      </c>
      <c r="J420" s="18" t="str" cm="1">
        <f t="array" aca="1" ref="J420" ca="1">INDEX({"Credit Card","Cash","UPI"},RANDBETWEEN(1,3))</f>
        <v>UPI</v>
      </c>
      <c r="K420" s="18">
        <f t="shared" ca="1" si="20"/>
        <v>36</v>
      </c>
      <c r="L420" s="18">
        <v>415.24</v>
      </c>
      <c r="M420" s="18">
        <f ca="1">SalesTable[[#This Row],[Quantity]]*SalesTable[[#This Row],[Unit Price]]</f>
        <v>14948.64</v>
      </c>
      <c r="N420" s="18" t="str">
        <f t="shared" ca="1" si="18"/>
        <v>15%</v>
      </c>
      <c r="O420" s="18">
        <f ca="1">SalesTable[[#This Row],[Total Sale]]*SalesTable[[#This Row],[Profit Margin]]</f>
        <v>2242.2959999999998</v>
      </c>
    </row>
    <row r="421" spans="1:15" x14ac:dyDescent="0.3">
      <c r="A421" s="18" t="s">
        <v>428</v>
      </c>
      <c r="B421" s="19">
        <f t="shared" ca="1" si="19"/>
        <v>45414</v>
      </c>
      <c r="C421" s="19" t="str">
        <f>_xlfn.XLOOKUP(SalesTable[[#This Row],[Customer Name]],customerTable[Customer Name],customerTable[Customer ID],0,0)</f>
        <v>C0420</v>
      </c>
      <c r="D421" s="18" t="s">
        <v>1425</v>
      </c>
      <c r="E421" s="18" t="s">
        <v>2000</v>
      </c>
      <c r="F421" s="18" t="s">
        <v>2140</v>
      </c>
      <c r="G421" s="18" t="s">
        <v>2009</v>
      </c>
      <c r="H421" s="18" t="str">
        <f>_xlfn.XLOOKUP(SalesTable[[#This Row],[Product]],ProductTable[Product],ProductTable[Product ID],0,0)</f>
        <v>P008</v>
      </c>
      <c r="I421" s="18" t="s">
        <v>2014</v>
      </c>
      <c r="J421" s="18" t="str" cm="1">
        <f t="array" aca="1" ref="J421" ca="1">INDEX({"Credit Card","Cash","UPI"},RANDBETWEEN(1,3))</f>
        <v>Credit Card</v>
      </c>
      <c r="K421" s="18">
        <f t="shared" ca="1" si="20"/>
        <v>68</v>
      </c>
      <c r="L421" s="18">
        <v>167.42</v>
      </c>
      <c r="M421" s="18">
        <f ca="1">SalesTable[[#This Row],[Quantity]]*SalesTable[[#This Row],[Unit Price]]</f>
        <v>11384.56</v>
      </c>
      <c r="N421" s="18" t="str">
        <f t="shared" ca="1" si="18"/>
        <v>25%</v>
      </c>
      <c r="O421" s="18">
        <f ca="1">SalesTable[[#This Row],[Total Sale]]*SalesTable[[#This Row],[Profit Margin]]</f>
        <v>2846.14</v>
      </c>
    </row>
    <row r="422" spans="1:15" x14ac:dyDescent="0.3">
      <c r="A422" s="18" t="s">
        <v>429</v>
      </c>
      <c r="B422" s="19">
        <f t="shared" ca="1" si="19"/>
        <v>45687</v>
      </c>
      <c r="C422" s="19" t="str">
        <f>_xlfn.XLOOKUP(SalesTable[[#This Row],[Customer Name]],customerTable[Customer Name],customerTable[Customer ID],0,0)</f>
        <v>C0421</v>
      </c>
      <c r="D422" s="18" t="s">
        <v>1426</v>
      </c>
      <c r="E422" s="18" t="s">
        <v>2000</v>
      </c>
      <c r="F422" s="18" t="s">
        <v>2105</v>
      </c>
      <c r="G422" s="18" t="s">
        <v>2003</v>
      </c>
      <c r="H422" s="18" t="str">
        <f>_xlfn.XLOOKUP(SalesTable[[#This Row],[Product]],ProductTable[Product],ProductTable[Product ID],0,0)</f>
        <v>P002</v>
      </c>
      <c r="I422" s="18" t="s">
        <v>2015</v>
      </c>
      <c r="J422" s="18" t="str" cm="1">
        <f t="array" aca="1" ref="J422" ca="1">INDEX({"Credit Card","Cash","UPI"},RANDBETWEEN(1,3))</f>
        <v>Cash</v>
      </c>
      <c r="K422" s="18">
        <f t="shared" ca="1" si="20"/>
        <v>44</v>
      </c>
      <c r="L422" s="18">
        <v>246.97</v>
      </c>
      <c r="M422" s="18">
        <f ca="1">SalesTable[[#This Row],[Quantity]]*SalesTable[[#This Row],[Unit Price]]</f>
        <v>10866.68</v>
      </c>
      <c r="N422" s="18" t="str">
        <f t="shared" ca="1" si="18"/>
        <v>20%</v>
      </c>
      <c r="O422" s="18">
        <f ca="1">SalesTable[[#This Row],[Total Sale]]*SalesTable[[#This Row],[Profit Margin]]</f>
        <v>2173.3360000000002</v>
      </c>
    </row>
    <row r="423" spans="1:15" x14ac:dyDescent="0.3">
      <c r="A423" s="18" t="s">
        <v>430</v>
      </c>
      <c r="B423" s="19">
        <f t="shared" ca="1" si="19"/>
        <v>44978</v>
      </c>
      <c r="C423" s="19" t="str">
        <f>_xlfn.XLOOKUP(SalesTable[[#This Row],[Customer Name]],customerTable[Customer Name],customerTable[Customer ID],0,0)</f>
        <v>C0422</v>
      </c>
      <c r="D423" s="18" t="s">
        <v>1427</v>
      </c>
      <c r="E423" s="18" t="s">
        <v>2000</v>
      </c>
      <c r="F423" s="18" t="s">
        <v>2227</v>
      </c>
      <c r="G423" s="18" t="s">
        <v>2006</v>
      </c>
      <c r="H423" s="18" t="str">
        <f>_xlfn.XLOOKUP(SalesTable[[#This Row],[Product]],ProductTable[Product],ProductTable[Product ID],0,0)</f>
        <v>P005</v>
      </c>
      <c r="I423" s="18" t="s">
        <v>2015</v>
      </c>
      <c r="J423" s="18" t="str" cm="1">
        <f t="array" aca="1" ref="J423" ca="1">INDEX({"Credit Card","Cash","UPI"},RANDBETWEEN(1,3))</f>
        <v>Credit Card</v>
      </c>
      <c r="K423" s="18">
        <f t="shared" ca="1" si="20"/>
        <v>34</v>
      </c>
      <c r="L423" s="18">
        <v>259.06</v>
      </c>
      <c r="M423" s="18">
        <f ca="1">SalesTable[[#This Row],[Quantity]]*SalesTable[[#This Row],[Unit Price]]</f>
        <v>8808.0400000000009</v>
      </c>
      <c r="N423" s="18" t="str">
        <f t="shared" ca="1" si="18"/>
        <v>25%</v>
      </c>
      <c r="O423" s="18">
        <f ca="1">SalesTable[[#This Row],[Total Sale]]*SalesTable[[#This Row],[Profit Margin]]</f>
        <v>2202.0100000000002</v>
      </c>
    </row>
    <row r="424" spans="1:15" x14ac:dyDescent="0.3">
      <c r="A424" s="18" t="s">
        <v>431</v>
      </c>
      <c r="B424" s="19">
        <f t="shared" ca="1" si="19"/>
        <v>45527</v>
      </c>
      <c r="C424" s="19" t="str">
        <f>_xlfn.XLOOKUP(SalesTable[[#This Row],[Customer Name]],customerTable[Customer Name],customerTable[Customer ID],0,0)</f>
        <v>C0423</v>
      </c>
      <c r="D424" s="18" t="s">
        <v>1428</v>
      </c>
      <c r="E424" s="18" t="s">
        <v>2001</v>
      </c>
      <c r="F424" s="18" t="s">
        <v>2079</v>
      </c>
      <c r="G424" s="18" t="s">
        <v>2002</v>
      </c>
      <c r="H424" s="18" t="str">
        <f>_xlfn.XLOOKUP(SalesTable[[#This Row],[Product]],ProductTable[Product],ProductTable[Product ID],0,0)</f>
        <v>P001</v>
      </c>
      <c r="I424" s="18" t="s">
        <v>2014</v>
      </c>
      <c r="J424" s="18" t="str" cm="1">
        <f t="array" aca="1" ref="J424" ca="1">INDEX({"Credit Card","Cash","UPI"},RANDBETWEEN(1,3))</f>
        <v>UPI</v>
      </c>
      <c r="K424" s="18">
        <f t="shared" ca="1" si="20"/>
        <v>52</v>
      </c>
      <c r="L424" s="18">
        <v>233.88</v>
      </c>
      <c r="M424" s="18">
        <f ca="1">SalesTable[[#This Row],[Quantity]]*SalesTable[[#This Row],[Unit Price]]</f>
        <v>12161.76</v>
      </c>
      <c r="N424" s="18" t="str">
        <f t="shared" ca="1" si="18"/>
        <v>21%</v>
      </c>
      <c r="O424" s="18">
        <f ca="1">SalesTable[[#This Row],[Total Sale]]*SalesTable[[#This Row],[Profit Margin]]</f>
        <v>2553.9695999999999</v>
      </c>
    </row>
    <row r="425" spans="1:15" x14ac:dyDescent="0.3">
      <c r="A425" s="18" t="s">
        <v>432</v>
      </c>
      <c r="B425" s="19">
        <f t="shared" ca="1" si="19"/>
        <v>45321</v>
      </c>
      <c r="C425" s="19" t="str">
        <f>_xlfn.XLOOKUP(SalesTable[[#This Row],[Customer Name]],customerTable[Customer Name],customerTable[Customer ID],0,0)</f>
        <v>C0424</v>
      </c>
      <c r="D425" s="18" t="s">
        <v>1429</v>
      </c>
      <c r="E425" s="18" t="s">
        <v>1999</v>
      </c>
      <c r="F425" s="18" t="s">
        <v>2170</v>
      </c>
      <c r="G425" s="18" t="s">
        <v>2002</v>
      </c>
      <c r="H425" s="18" t="str">
        <f>_xlfn.XLOOKUP(SalesTable[[#This Row],[Product]],ProductTable[Product],ProductTable[Product ID],0,0)</f>
        <v>P001</v>
      </c>
      <c r="I425" s="18" t="s">
        <v>2014</v>
      </c>
      <c r="J425" s="18" t="str" cm="1">
        <f t="array" aca="1" ref="J425" ca="1">INDEX({"Credit Card","Cash","UPI"},RANDBETWEEN(1,3))</f>
        <v>Cash</v>
      </c>
      <c r="K425" s="18">
        <f t="shared" ca="1" si="20"/>
        <v>98</v>
      </c>
      <c r="L425" s="18">
        <v>130.96</v>
      </c>
      <c r="M425" s="18">
        <f ca="1">SalesTable[[#This Row],[Quantity]]*SalesTable[[#This Row],[Unit Price]]</f>
        <v>12834.08</v>
      </c>
      <c r="N425" s="18" t="str">
        <f t="shared" ca="1" si="18"/>
        <v>24%</v>
      </c>
      <c r="O425" s="18">
        <f ca="1">SalesTable[[#This Row],[Total Sale]]*SalesTable[[#This Row],[Profit Margin]]</f>
        <v>3080.1792</v>
      </c>
    </row>
    <row r="426" spans="1:15" x14ac:dyDescent="0.3">
      <c r="A426" s="18" t="s">
        <v>433</v>
      </c>
      <c r="B426" s="19">
        <f t="shared" ca="1" si="19"/>
        <v>44652</v>
      </c>
      <c r="C426" s="19" t="str">
        <f>_xlfn.XLOOKUP(SalesTable[[#This Row],[Customer Name]],customerTable[Customer Name],customerTable[Customer ID],0,0)</f>
        <v>C0425</v>
      </c>
      <c r="D426" s="18" t="s">
        <v>1430</v>
      </c>
      <c r="E426" s="18" t="s">
        <v>2000</v>
      </c>
      <c r="F426" s="18" t="s">
        <v>2186</v>
      </c>
      <c r="G426" s="18" t="s">
        <v>2009</v>
      </c>
      <c r="H426" s="18" t="str">
        <f>_xlfn.XLOOKUP(SalesTable[[#This Row],[Product]],ProductTable[Product],ProductTable[Product ID],0,0)</f>
        <v>P008</v>
      </c>
      <c r="I426" s="18" t="s">
        <v>2014</v>
      </c>
      <c r="J426" s="18" t="str" cm="1">
        <f t="array" aca="1" ref="J426" ca="1">INDEX({"Credit Card","Cash","UPI"},RANDBETWEEN(1,3))</f>
        <v>Credit Card</v>
      </c>
      <c r="K426" s="18">
        <f t="shared" ca="1" si="20"/>
        <v>93</v>
      </c>
      <c r="L426" s="18">
        <v>41.15</v>
      </c>
      <c r="M426" s="18">
        <f ca="1">SalesTable[[#This Row],[Quantity]]*SalesTable[[#This Row],[Unit Price]]</f>
        <v>3826.95</v>
      </c>
      <c r="N426" s="18" t="str">
        <f t="shared" ca="1" si="18"/>
        <v>24%</v>
      </c>
      <c r="O426" s="18">
        <f ca="1">SalesTable[[#This Row],[Total Sale]]*SalesTable[[#This Row],[Profit Margin]]</f>
        <v>918.46799999999996</v>
      </c>
    </row>
    <row r="427" spans="1:15" x14ac:dyDescent="0.3">
      <c r="A427" s="18" t="s">
        <v>434</v>
      </c>
      <c r="B427" s="19">
        <f t="shared" ca="1" si="19"/>
        <v>45807</v>
      </c>
      <c r="C427" s="19" t="str">
        <f>_xlfn.XLOOKUP(SalesTable[[#This Row],[Customer Name]],customerTable[Customer Name],customerTable[Customer ID],0,0)</f>
        <v>C0426</v>
      </c>
      <c r="D427" s="18" t="s">
        <v>1431</v>
      </c>
      <c r="E427" s="18" t="s">
        <v>1999</v>
      </c>
      <c r="F427" s="18" t="s">
        <v>2123</v>
      </c>
      <c r="G427" s="18" t="s">
        <v>2007</v>
      </c>
      <c r="H427" s="18" t="str">
        <f>_xlfn.XLOOKUP(SalesTable[[#This Row],[Product]],ProductTable[Product],ProductTable[Product ID],0,0)</f>
        <v>P006</v>
      </c>
      <c r="I427" s="18" t="s">
        <v>2016</v>
      </c>
      <c r="J427" s="18" t="str" cm="1">
        <f t="array" aca="1" ref="J427" ca="1">INDEX({"Credit Card","Cash","UPI"},RANDBETWEEN(1,3))</f>
        <v>Cash</v>
      </c>
      <c r="K427" s="18">
        <f t="shared" ca="1" si="20"/>
        <v>40</v>
      </c>
      <c r="L427" s="18">
        <v>497.09</v>
      </c>
      <c r="M427" s="18">
        <f ca="1">SalesTable[[#This Row],[Quantity]]*SalesTable[[#This Row],[Unit Price]]</f>
        <v>19883.599999999999</v>
      </c>
      <c r="N427" s="18" t="str">
        <f t="shared" ca="1" si="18"/>
        <v>18%</v>
      </c>
      <c r="O427" s="18">
        <f ca="1">SalesTable[[#This Row],[Total Sale]]*SalesTable[[#This Row],[Profit Margin]]</f>
        <v>3579.0479999999998</v>
      </c>
    </row>
    <row r="428" spans="1:15" x14ac:dyDescent="0.3">
      <c r="A428" s="18" t="s">
        <v>435</v>
      </c>
      <c r="B428" s="19">
        <f t="shared" ca="1" si="19"/>
        <v>45712</v>
      </c>
      <c r="C428" s="19" t="str">
        <f>_xlfn.XLOOKUP(SalesTable[[#This Row],[Customer Name]],customerTable[Customer Name],customerTable[Customer ID],0,0)</f>
        <v>C0427</v>
      </c>
      <c r="D428" s="18" t="s">
        <v>1432</v>
      </c>
      <c r="E428" s="18" t="s">
        <v>1998</v>
      </c>
      <c r="F428" s="18" t="s">
        <v>2051</v>
      </c>
      <c r="G428" s="18" t="s">
        <v>2007</v>
      </c>
      <c r="H428" s="18" t="str">
        <f>_xlfn.XLOOKUP(SalesTable[[#This Row],[Product]],ProductTable[Product],ProductTable[Product ID],0,0)</f>
        <v>P006</v>
      </c>
      <c r="I428" s="18" t="s">
        <v>2016</v>
      </c>
      <c r="J428" s="18" t="str" cm="1">
        <f t="array" aca="1" ref="J428" ca="1">INDEX({"Credit Card","Cash","UPI"},RANDBETWEEN(1,3))</f>
        <v>Credit Card</v>
      </c>
      <c r="K428" s="18">
        <f t="shared" ca="1" si="20"/>
        <v>70</v>
      </c>
      <c r="L428" s="18">
        <v>207.39</v>
      </c>
      <c r="M428" s="18">
        <f ca="1">SalesTable[[#This Row],[Quantity]]*SalesTable[[#This Row],[Unit Price]]</f>
        <v>14517.3</v>
      </c>
      <c r="N428" s="18" t="str">
        <f t="shared" ca="1" si="18"/>
        <v>16%</v>
      </c>
      <c r="O428" s="18">
        <f ca="1">SalesTable[[#This Row],[Total Sale]]*SalesTable[[#This Row],[Profit Margin]]</f>
        <v>2322.768</v>
      </c>
    </row>
    <row r="429" spans="1:15" x14ac:dyDescent="0.3">
      <c r="A429" s="18" t="s">
        <v>436</v>
      </c>
      <c r="B429" s="19">
        <f t="shared" ca="1" si="19"/>
        <v>45474</v>
      </c>
      <c r="C429" s="19" t="str">
        <f>_xlfn.XLOOKUP(SalesTable[[#This Row],[Customer Name]],customerTable[Customer Name],customerTable[Customer ID],0,0)</f>
        <v>C0428</v>
      </c>
      <c r="D429" s="18" t="s">
        <v>1433</v>
      </c>
      <c r="E429" s="18" t="s">
        <v>2000</v>
      </c>
      <c r="F429" s="18" t="s">
        <v>2140</v>
      </c>
      <c r="G429" s="18" t="s">
        <v>2004</v>
      </c>
      <c r="H429" s="18" t="str">
        <f>_xlfn.XLOOKUP(SalesTable[[#This Row],[Product]],ProductTable[Product],ProductTable[Product ID],0,0)</f>
        <v>P003</v>
      </c>
      <c r="I429" s="18" t="s">
        <v>2014</v>
      </c>
      <c r="J429" s="18" t="str" cm="1">
        <f t="array" aca="1" ref="J429" ca="1">INDEX({"Credit Card","Cash","UPI"},RANDBETWEEN(1,3))</f>
        <v>Cash</v>
      </c>
      <c r="K429" s="18">
        <f t="shared" ca="1" si="20"/>
        <v>80</v>
      </c>
      <c r="L429" s="18">
        <v>496.46</v>
      </c>
      <c r="M429" s="18">
        <f ca="1">SalesTable[[#This Row],[Quantity]]*SalesTable[[#This Row],[Unit Price]]</f>
        <v>39716.799999999996</v>
      </c>
      <c r="N429" s="18" t="str">
        <f t="shared" ca="1" si="18"/>
        <v>18%</v>
      </c>
      <c r="O429" s="18">
        <f ca="1">SalesTable[[#This Row],[Total Sale]]*SalesTable[[#This Row],[Profit Margin]]</f>
        <v>7149.0239999999985</v>
      </c>
    </row>
    <row r="430" spans="1:15" x14ac:dyDescent="0.3">
      <c r="A430" s="18" t="s">
        <v>437</v>
      </c>
      <c r="B430" s="19">
        <f t="shared" ca="1" si="19"/>
        <v>44610</v>
      </c>
      <c r="C430" s="19" t="str">
        <f>_xlfn.XLOOKUP(SalesTable[[#This Row],[Customer Name]],customerTable[Customer Name],customerTable[Customer ID],0,0)</f>
        <v>C0429</v>
      </c>
      <c r="D430" s="18" t="s">
        <v>1434</v>
      </c>
      <c r="E430" s="18" t="s">
        <v>1998</v>
      </c>
      <c r="F430" s="18" t="s">
        <v>2142</v>
      </c>
      <c r="G430" s="18" t="s">
        <v>2010</v>
      </c>
      <c r="H430" s="18" t="str">
        <f>_xlfn.XLOOKUP(SalesTable[[#This Row],[Product]],ProductTable[Product],ProductTable[Product ID],0,0)</f>
        <v>P009</v>
      </c>
      <c r="I430" s="18" t="s">
        <v>2016</v>
      </c>
      <c r="J430" s="18" t="str" cm="1">
        <f t="array" aca="1" ref="J430" ca="1">INDEX({"Credit Card","Cash","UPI"},RANDBETWEEN(1,3))</f>
        <v>UPI</v>
      </c>
      <c r="K430" s="18">
        <f t="shared" ca="1" si="20"/>
        <v>59</v>
      </c>
      <c r="L430" s="18">
        <v>44.72</v>
      </c>
      <c r="M430" s="18">
        <f ca="1">SalesTable[[#This Row],[Quantity]]*SalesTable[[#This Row],[Unit Price]]</f>
        <v>2638.48</v>
      </c>
      <c r="N430" s="18" t="str">
        <f t="shared" ca="1" si="18"/>
        <v>17%</v>
      </c>
      <c r="O430" s="18">
        <f ca="1">SalesTable[[#This Row],[Total Sale]]*SalesTable[[#This Row],[Profit Margin]]</f>
        <v>448.54160000000002</v>
      </c>
    </row>
    <row r="431" spans="1:15" x14ac:dyDescent="0.3">
      <c r="A431" s="18" t="s">
        <v>438</v>
      </c>
      <c r="B431" s="19">
        <f t="shared" ca="1" si="19"/>
        <v>45504</v>
      </c>
      <c r="C431" s="19" t="str">
        <f>_xlfn.XLOOKUP(SalesTable[[#This Row],[Customer Name]],customerTable[Customer Name],customerTable[Customer ID],0,0)</f>
        <v>C0430</v>
      </c>
      <c r="D431" s="18" t="s">
        <v>1435</v>
      </c>
      <c r="E431" s="18" t="s">
        <v>2000</v>
      </c>
      <c r="F431" s="18" t="s">
        <v>2220</v>
      </c>
      <c r="G431" s="18" t="s">
        <v>2012</v>
      </c>
      <c r="H431" s="18" t="str">
        <f>_xlfn.XLOOKUP(SalesTable[[#This Row],[Product]],ProductTable[Product],ProductTable[Product ID],0,0)</f>
        <v>P011</v>
      </c>
      <c r="I431" s="18" t="s">
        <v>2014</v>
      </c>
      <c r="J431" s="18" t="str" cm="1">
        <f t="array" aca="1" ref="J431" ca="1">INDEX({"Credit Card","Cash","UPI"},RANDBETWEEN(1,3))</f>
        <v>Cash</v>
      </c>
      <c r="K431" s="18">
        <f t="shared" ca="1" si="20"/>
        <v>84</v>
      </c>
      <c r="L431" s="18">
        <v>93.34</v>
      </c>
      <c r="M431" s="18">
        <f ca="1">SalesTable[[#This Row],[Quantity]]*SalesTable[[#This Row],[Unit Price]]</f>
        <v>7840.56</v>
      </c>
      <c r="N431" s="18" t="str">
        <f t="shared" ca="1" si="18"/>
        <v>23%</v>
      </c>
      <c r="O431" s="18">
        <f ca="1">SalesTable[[#This Row],[Total Sale]]*SalesTable[[#This Row],[Profit Margin]]</f>
        <v>1803.3288000000002</v>
      </c>
    </row>
    <row r="432" spans="1:15" x14ac:dyDescent="0.3">
      <c r="A432" s="18" t="s">
        <v>439</v>
      </c>
      <c r="B432" s="19">
        <f t="shared" ca="1" si="19"/>
        <v>45905</v>
      </c>
      <c r="C432" s="19" t="str">
        <f>_xlfn.XLOOKUP(SalesTable[[#This Row],[Customer Name]],customerTable[Customer Name],customerTable[Customer ID],0,0)</f>
        <v>C0431</v>
      </c>
      <c r="D432" s="18" t="s">
        <v>1436</v>
      </c>
      <c r="E432" s="18" t="s">
        <v>1999</v>
      </c>
      <c r="F432" s="18" t="s">
        <v>2228</v>
      </c>
      <c r="G432" s="18" t="s">
        <v>2009</v>
      </c>
      <c r="H432" s="18" t="str">
        <f>_xlfn.XLOOKUP(SalesTable[[#This Row],[Product]],ProductTable[Product],ProductTable[Product ID],0,0)</f>
        <v>P008</v>
      </c>
      <c r="I432" s="18" t="s">
        <v>2014</v>
      </c>
      <c r="J432" s="18" t="str" cm="1">
        <f t="array" aca="1" ref="J432" ca="1">INDEX({"Credit Card","Cash","UPI"},RANDBETWEEN(1,3))</f>
        <v>Credit Card</v>
      </c>
      <c r="K432" s="18">
        <f t="shared" ca="1" si="20"/>
        <v>67</v>
      </c>
      <c r="L432" s="18">
        <v>418.24</v>
      </c>
      <c r="M432" s="18">
        <f ca="1">SalesTable[[#This Row],[Quantity]]*SalesTable[[#This Row],[Unit Price]]</f>
        <v>28022.080000000002</v>
      </c>
      <c r="N432" s="18" t="str">
        <f t="shared" ca="1" si="18"/>
        <v>17%</v>
      </c>
      <c r="O432" s="18">
        <f ca="1">SalesTable[[#This Row],[Total Sale]]*SalesTable[[#This Row],[Profit Margin]]</f>
        <v>4763.7536000000009</v>
      </c>
    </row>
    <row r="433" spans="1:15" x14ac:dyDescent="0.3">
      <c r="A433" s="18" t="s">
        <v>440</v>
      </c>
      <c r="B433" s="19">
        <f t="shared" ca="1" si="19"/>
        <v>45252</v>
      </c>
      <c r="C433" s="19" t="str">
        <f>_xlfn.XLOOKUP(SalesTable[[#This Row],[Customer Name]],customerTable[Customer Name],customerTable[Customer ID],0,0)</f>
        <v>C0432</v>
      </c>
      <c r="D433" s="18" t="s">
        <v>1437</v>
      </c>
      <c r="E433" s="18" t="s">
        <v>2000</v>
      </c>
      <c r="F433" s="18" t="s">
        <v>2183</v>
      </c>
      <c r="G433" s="18" t="s">
        <v>2010</v>
      </c>
      <c r="H433" s="18" t="str">
        <f>_xlfn.XLOOKUP(SalesTable[[#This Row],[Product]],ProductTable[Product],ProductTable[Product ID],0,0)</f>
        <v>P009</v>
      </c>
      <c r="I433" s="18" t="s">
        <v>2016</v>
      </c>
      <c r="J433" s="18" t="str" cm="1">
        <f t="array" aca="1" ref="J433" ca="1">INDEX({"Credit Card","Cash","UPI"},RANDBETWEEN(1,3))</f>
        <v>Credit Card</v>
      </c>
      <c r="K433" s="18">
        <f t="shared" ca="1" si="20"/>
        <v>65</v>
      </c>
      <c r="L433" s="18">
        <v>214.94</v>
      </c>
      <c r="M433" s="18">
        <f ca="1">SalesTable[[#This Row],[Quantity]]*SalesTable[[#This Row],[Unit Price]]</f>
        <v>13971.1</v>
      </c>
      <c r="N433" s="18" t="str">
        <f t="shared" ca="1" si="18"/>
        <v>23%</v>
      </c>
      <c r="O433" s="18">
        <f ca="1">SalesTable[[#This Row],[Total Sale]]*SalesTable[[#This Row],[Profit Margin]]</f>
        <v>3213.3530000000001</v>
      </c>
    </row>
    <row r="434" spans="1:15" x14ac:dyDescent="0.3">
      <c r="A434" s="18" t="s">
        <v>441</v>
      </c>
      <c r="B434" s="19">
        <f t="shared" ca="1" si="19"/>
        <v>45864</v>
      </c>
      <c r="C434" s="19" t="str">
        <f>_xlfn.XLOOKUP(SalesTable[[#This Row],[Customer Name]],customerTable[Customer Name],customerTable[Customer ID],0,0)</f>
        <v>C0433</v>
      </c>
      <c r="D434" s="18" t="s">
        <v>1438</v>
      </c>
      <c r="E434" s="18" t="s">
        <v>2001</v>
      </c>
      <c r="F434" s="18" t="s">
        <v>2178</v>
      </c>
      <c r="G434" s="18" t="s">
        <v>2003</v>
      </c>
      <c r="H434" s="18" t="str">
        <f>_xlfn.XLOOKUP(SalesTable[[#This Row],[Product]],ProductTable[Product],ProductTable[Product ID],0,0)</f>
        <v>P002</v>
      </c>
      <c r="I434" s="18" t="s">
        <v>2015</v>
      </c>
      <c r="J434" s="18" t="str" cm="1">
        <f t="array" aca="1" ref="J434" ca="1">INDEX({"Credit Card","Cash","UPI"},RANDBETWEEN(1,3))</f>
        <v>UPI</v>
      </c>
      <c r="K434" s="18">
        <f t="shared" ca="1" si="20"/>
        <v>74</v>
      </c>
      <c r="L434" s="18">
        <v>176.35</v>
      </c>
      <c r="M434" s="18">
        <f ca="1">SalesTable[[#This Row],[Quantity]]*SalesTable[[#This Row],[Unit Price]]</f>
        <v>13049.9</v>
      </c>
      <c r="N434" s="18" t="str">
        <f t="shared" ca="1" si="18"/>
        <v>20%</v>
      </c>
      <c r="O434" s="18">
        <f ca="1">SalesTable[[#This Row],[Total Sale]]*SalesTable[[#This Row],[Profit Margin]]</f>
        <v>2609.98</v>
      </c>
    </row>
    <row r="435" spans="1:15" x14ac:dyDescent="0.3">
      <c r="A435" s="18" t="s">
        <v>442</v>
      </c>
      <c r="B435" s="19">
        <f t="shared" ca="1" si="19"/>
        <v>45864</v>
      </c>
      <c r="C435" s="19" t="str">
        <f>_xlfn.XLOOKUP(SalesTable[[#This Row],[Customer Name]],customerTable[Customer Name],customerTable[Customer ID],0,0)</f>
        <v>C0434</v>
      </c>
      <c r="D435" s="18" t="s">
        <v>1439</v>
      </c>
      <c r="E435" s="18" t="s">
        <v>2000</v>
      </c>
      <c r="F435" s="18" t="s">
        <v>2127</v>
      </c>
      <c r="G435" s="18" t="s">
        <v>2005</v>
      </c>
      <c r="H435" s="18" t="str">
        <f>_xlfn.XLOOKUP(SalesTable[[#This Row],[Product]],ProductTable[Product],ProductTable[Product ID],0,0)</f>
        <v>P004</v>
      </c>
      <c r="I435" s="18" t="s">
        <v>2015</v>
      </c>
      <c r="J435" s="18" t="str" cm="1">
        <f t="array" aca="1" ref="J435" ca="1">INDEX({"Credit Card","Cash","UPI"},RANDBETWEEN(1,3))</f>
        <v>Cash</v>
      </c>
      <c r="K435" s="18">
        <f t="shared" ca="1" si="20"/>
        <v>33</v>
      </c>
      <c r="L435" s="18">
        <v>405.69</v>
      </c>
      <c r="M435" s="18">
        <f ca="1">SalesTable[[#This Row],[Quantity]]*SalesTable[[#This Row],[Unit Price]]</f>
        <v>13387.77</v>
      </c>
      <c r="N435" s="18" t="str">
        <f t="shared" ca="1" si="18"/>
        <v>19%</v>
      </c>
      <c r="O435" s="18">
        <f ca="1">SalesTable[[#This Row],[Total Sale]]*SalesTable[[#This Row],[Profit Margin]]</f>
        <v>2543.6763000000001</v>
      </c>
    </row>
    <row r="436" spans="1:15" x14ac:dyDescent="0.3">
      <c r="A436" s="18" t="s">
        <v>443</v>
      </c>
      <c r="B436" s="19">
        <f t="shared" ca="1" si="19"/>
        <v>45648</v>
      </c>
      <c r="C436" s="19" t="str">
        <f>_xlfn.XLOOKUP(SalesTable[[#This Row],[Customer Name]],customerTable[Customer Name],customerTable[Customer ID],0,0)</f>
        <v>C0435</v>
      </c>
      <c r="D436" s="18" t="s">
        <v>1440</v>
      </c>
      <c r="E436" s="18" t="s">
        <v>1999</v>
      </c>
      <c r="F436" s="18" t="s">
        <v>2229</v>
      </c>
      <c r="G436" s="18" t="s">
        <v>2002</v>
      </c>
      <c r="H436" s="18" t="str">
        <f>_xlfn.XLOOKUP(SalesTable[[#This Row],[Product]],ProductTable[Product],ProductTable[Product ID],0,0)</f>
        <v>P001</v>
      </c>
      <c r="I436" s="18" t="s">
        <v>2014</v>
      </c>
      <c r="J436" s="18" t="str" cm="1">
        <f t="array" aca="1" ref="J436" ca="1">INDEX({"Credit Card","Cash","UPI"},RANDBETWEEN(1,3))</f>
        <v>Credit Card</v>
      </c>
      <c r="K436" s="18">
        <f t="shared" ca="1" si="20"/>
        <v>59</v>
      </c>
      <c r="L436" s="18">
        <v>107.01</v>
      </c>
      <c r="M436" s="18">
        <f ca="1">SalesTable[[#This Row],[Quantity]]*SalesTable[[#This Row],[Unit Price]]</f>
        <v>6313.59</v>
      </c>
      <c r="N436" s="18" t="str">
        <f t="shared" ca="1" si="18"/>
        <v>15%</v>
      </c>
      <c r="O436" s="18">
        <f ca="1">SalesTable[[#This Row],[Total Sale]]*SalesTable[[#This Row],[Profit Margin]]</f>
        <v>947.0385</v>
      </c>
    </row>
    <row r="437" spans="1:15" x14ac:dyDescent="0.3">
      <c r="A437" s="18" t="s">
        <v>444</v>
      </c>
      <c r="B437" s="19">
        <f t="shared" ca="1" si="19"/>
        <v>44616</v>
      </c>
      <c r="C437" s="19" t="str">
        <f>_xlfn.XLOOKUP(SalesTable[[#This Row],[Customer Name]],customerTable[Customer Name],customerTable[Customer ID],0,0)</f>
        <v>C0436</v>
      </c>
      <c r="D437" s="18" t="s">
        <v>1441</v>
      </c>
      <c r="E437" s="18" t="s">
        <v>1999</v>
      </c>
      <c r="F437" s="18" t="s">
        <v>2189</v>
      </c>
      <c r="G437" s="18" t="s">
        <v>2002</v>
      </c>
      <c r="H437" s="18" t="str">
        <f>_xlfn.XLOOKUP(SalesTable[[#This Row],[Product]],ProductTable[Product],ProductTable[Product ID],0,0)</f>
        <v>P001</v>
      </c>
      <c r="I437" s="18" t="s">
        <v>2014</v>
      </c>
      <c r="J437" s="18" t="str" cm="1">
        <f t="array" aca="1" ref="J437" ca="1">INDEX({"Credit Card","Cash","UPI"},RANDBETWEEN(1,3))</f>
        <v>UPI</v>
      </c>
      <c r="K437" s="18">
        <f t="shared" ca="1" si="20"/>
        <v>77</v>
      </c>
      <c r="L437" s="18">
        <v>300.89999999999998</v>
      </c>
      <c r="M437" s="18">
        <f ca="1">SalesTable[[#This Row],[Quantity]]*SalesTable[[#This Row],[Unit Price]]</f>
        <v>23169.3</v>
      </c>
      <c r="N437" s="18" t="str">
        <f t="shared" ca="1" si="18"/>
        <v>20%</v>
      </c>
      <c r="O437" s="18">
        <f ca="1">SalesTable[[#This Row],[Total Sale]]*SalesTable[[#This Row],[Profit Margin]]</f>
        <v>4633.8599999999997</v>
      </c>
    </row>
    <row r="438" spans="1:15" x14ac:dyDescent="0.3">
      <c r="A438" s="18" t="s">
        <v>445</v>
      </c>
      <c r="B438" s="19">
        <f t="shared" ca="1" si="19"/>
        <v>46016</v>
      </c>
      <c r="C438" s="19" t="str">
        <f>_xlfn.XLOOKUP(SalesTable[[#This Row],[Customer Name]],customerTable[Customer Name],customerTable[Customer ID],0,0)</f>
        <v>C0437</v>
      </c>
      <c r="D438" s="18" t="s">
        <v>1442</v>
      </c>
      <c r="E438" s="18" t="s">
        <v>1998</v>
      </c>
      <c r="F438" s="18" t="s">
        <v>2146</v>
      </c>
      <c r="G438" s="18" t="s">
        <v>2005</v>
      </c>
      <c r="H438" s="18" t="str">
        <f>_xlfn.XLOOKUP(SalesTable[[#This Row],[Product]],ProductTable[Product],ProductTable[Product ID],0,0)</f>
        <v>P004</v>
      </c>
      <c r="I438" s="18" t="s">
        <v>2015</v>
      </c>
      <c r="J438" s="18" t="str" cm="1">
        <f t="array" aca="1" ref="J438" ca="1">INDEX({"Credit Card","Cash","UPI"},RANDBETWEEN(1,3))</f>
        <v>Credit Card</v>
      </c>
      <c r="K438" s="18">
        <f t="shared" ca="1" si="20"/>
        <v>60</v>
      </c>
      <c r="L438" s="18">
        <v>222.29</v>
      </c>
      <c r="M438" s="18">
        <f ca="1">SalesTable[[#This Row],[Quantity]]*SalesTable[[#This Row],[Unit Price]]</f>
        <v>13337.4</v>
      </c>
      <c r="N438" s="18" t="str">
        <f t="shared" ca="1" si="18"/>
        <v>16%</v>
      </c>
      <c r="O438" s="18">
        <f ca="1">SalesTable[[#This Row],[Total Sale]]*SalesTable[[#This Row],[Profit Margin]]</f>
        <v>2133.9839999999999</v>
      </c>
    </row>
    <row r="439" spans="1:15" x14ac:dyDescent="0.3">
      <c r="A439" s="18" t="s">
        <v>446</v>
      </c>
      <c r="B439" s="19">
        <f t="shared" ca="1" si="19"/>
        <v>45566</v>
      </c>
      <c r="C439" s="19" t="str">
        <f>_xlfn.XLOOKUP(SalesTable[[#This Row],[Customer Name]],customerTable[Customer Name],customerTable[Customer ID],0,0)</f>
        <v>C0438</v>
      </c>
      <c r="D439" s="18" t="s">
        <v>1443</v>
      </c>
      <c r="E439" s="18" t="s">
        <v>1998</v>
      </c>
      <c r="F439" s="18" t="s">
        <v>2061</v>
      </c>
      <c r="G439" s="18" t="s">
        <v>2003</v>
      </c>
      <c r="H439" s="18" t="str">
        <f>_xlfn.XLOOKUP(SalesTable[[#This Row],[Product]],ProductTable[Product],ProductTable[Product ID],0,0)</f>
        <v>P002</v>
      </c>
      <c r="I439" s="18" t="s">
        <v>2015</v>
      </c>
      <c r="J439" s="18" t="str" cm="1">
        <f t="array" aca="1" ref="J439" ca="1">INDEX({"Credit Card","Cash","UPI"},RANDBETWEEN(1,3))</f>
        <v>Cash</v>
      </c>
      <c r="K439" s="18">
        <f t="shared" ca="1" si="20"/>
        <v>54</v>
      </c>
      <c r="L439" s="18">
        <v>496.77</v>
      </c>
      <c r="M439" s="18">
        <f ca="1">SalesTable[[#This Row],[Quantity]]*SalesTable[[#This Row],[Unit Price]]</f>
        <v>26825.579999999998</v>
      </c>
      <c r="N439" s="18" t="str">
        <f t="shared" ca="1" si="18"/>
        <v>21%</v>
      </c>
      <c r="O439" s="18">
        <f ca="1">SalesTable[[#This Row],[Total Sale]]*SalesTable[[#This Row],[Profit Margin]]</f>
        <v>5633.371799999999</v>
      </c>
    </row>
    <row r="440" spans="1:15" x14ac:dyDescent="0.3">
      <c r="A440" s="18" t="s">
        <v>447</v>
      </c>
      <c r="B440" s="19">
        <f t="shared" ca="1" si="19"/>
        <v>45151</v>
      </c>
      <c r="C440" s="19" t="str">
        <f>_xlfn.XLOOKUP(SalesTable[[#This Row],[Customer Name]],customerTable[Customer Name],customerTable[Customer ID],0,0)</f>
        <v>C0439</v>
      </c>
      <c r="D440" s="18" t="s">
        <v>1444</v>
      </c>
      <c r="E440" s="18" t="s">
        <v>2001</v>
      </c>
      <c r="F440" s="18" t="s">
        <v>2093</v>
      </c>
      <c r="G440" s="18" t="s">
        <v>2012</v>
      </c>
      <c r="H440" s="18" t="str">
        <f>_xlfn.XLOOKUP(SalesTable[[#This Row],[Product]],ProductTable[Product],ProductTable[Product ID],0,0)</f>
        <v>P011</v>
      </c>
      <c r="I440" s="18" t="s">
        <v>2014</v>
      </c>
      <c r="J440" s="18" t="str" cm="1">
        <f t="array" aca="1" ref="J440" ca="1">INDEX({"Credit Card","Cash","UPI"},RANDBETWEEN(1,3))</f>
        <v>UPI</v>
      </c>
      <c r="K440" s="18">
        <f t="shared" ca="1" si="20"/>
        <v>68</v>
      </c>
      <c r="L440" s="18">
        <v>300.97000000000003</v>
      </c>
      <c r="M440" s="18">
        <f ca="1">SalesTable[[#This Row],[Quantity]]*SalesTable[[#This Row],[Unit Price]]</f>
        <v>20465.960000000003</v>
      </c>
      <c r="N440" s="18" t="str">
        <f t="shared" ca="1" si="18"/>
        <v>18%</v>
      </c>
      <c r="O440" s="18">
        <f ca="1">SalesTable[[#This Row],[Total Sale]]*SalesTable[[#This Row],[Profit Margin]]</f>
        <v>3683.8728000000006</v>
      </c>
    </row>
    <row r="441" spans="1:15" x14ac:dyDescent="0.3">
      <c r="A441" s="18" t="s">
        <v>448</v>
      </c>
      <c r="B441" s="19">
        <f t="shared" ca="1" si="19"/>
        <v>45645</v>
      </c>
      <c r="C441" s="19" t="str">
        <f>_xlfn.XLOOKUP(SalesTable[[#This Row],[Customer Name]],customerTable[Customer Name],customerTable[Customer ID],0,0)</f>
        <v>C0440</v>
      </c>
      <c r="D441" s="18" t="s">
        <v>1445</v>
      </c>
      <c r="E441" s="18" t="s">
        <v>1998</v>
      </c>
      <c r="F441" s="18" t="s">
        <v>2230</v>
      </c>
      <c r="G441" s="18" t="s">
        <v>2011</v>
      </c>
      <c r="H441" s="18" t="str">
        <f>_xlfn.XLOOKUP(SalesTable[[#This Row],[Product]],ProductTable[Product],ProductTable[Product ID],0,0)</f>
        <v>P010</v>
      </c>
      <c r="I441" s="18" t="s">
        <v>2015</v>
      </c>
      <c r="J441" s="18" t="str" cm="1">
        <f t="array" aca="1" ref="J441" ca="1">INDEX({"Credit Card","Cash","UPI"},RANDBETWEEN(1,3))</f>
        <v>UPI</v>
      </c>
      <c r="K441" s="18">
        <f t="shared" ca="1" si="20"/>
        <v>70</v>
      </c>
      <c r="L441" s="18">
        <v>492.92</v>
      </c>
      <c r="M441" s="18">
        <f ca="1">SalesTable[[#This Row],[Quantity]]*SalesTable[[#This Row],[Unit Price]]</f>
        <v>34504.400000000001</v>
      </c>
      <c r="N441" s="18" t="str">
        <f t="shared" ca="1" si="18"/>
        <v>22%</v>
      </c>
      <c r="O441" s="18">
        <f ca="1">SalesTable[[#This Row],[Total Sale]]*SalesTable[[#This Row],[Profit Margin]]</f>
        <v>7590.9680000000008</v>
      </c>
    </row>
    <row r="442" spans="1:15" x14ac:dyDescent="0.3">
      <c r="A442" s="18" t="s">
        <v>449</v>
      </c>
      <c r="B442" s="19">
        <f t="shared" ca="1" si="19"/>
        <v>44743</v>
      </c>
      <c r="C442" s="19" t="str">
        <f>_xlfn.XLOOKUP(SalesTable[[#This Row],[Customer Name]],customerTable[Customer Name],customerTable[Customer ID],0,0)</f>
        <v>C0441</v>
      </c>
      <c r="D442" s="18" t="s">
        <v>1446</v>
      </c>
      <c r="E442" s="18" t="s">
        <v>1998</v>
      </c>
      <c r="F442" s="18" t="s">
        <v>2212</v>
      </c>
      <c r="G442" s="18" t="s">
        <v>2008</v>
      </c>
      <c r="H442" s="18" t="str">
        <f>_xlfn.XLOOKUP(SalesTable[[#This Row],[Product]],ProductTable[Product],ProductTable[Product ID],0,0)</f>
        <v>P007</v>
      </c>
      <c r="I442" s="18" t="s">
        <v>2016</v>
      </c>
      <c r="J442" s="18" t="str" cm="1">
        <f t="array" aca="1" ref="J442" ca="1">INDEX({"Credit Card","Cash","UPI"},RANDBETWEEN(1,3))</f>
        <v>Credit Card</v>
      </c>
      <c r="K442" s="18">
        <f t="shared" ca="1" si="20"/>
        <v>64</v>
      </c>
      <c r="L442" s="18">
        <v>35.17</v>
      </c>
      <c r="M442" s="18">
        <f ca="1">SalesTable[[#This Row],[Quantity]]*SalesTable[[#This Row],[Unit Price]]</f>
        <v>2250.88</v>
      </c>
      <c r="N442" s="18" t="str">
        <f t="shared" ca="1" si="18"/>
        <v>19%</v>
      </c>
      <c r="O442" s="18">
        <f ca="1">SalesTable[[#This Row],[Total Sale]]*SalesTable[[#This Row],[Profit Margin]]</f>
        <v>427.66720000000004</v>
      </c>
    </row>
    <row r="443" spans="1:15" x14ac:dyDescent="0.3">
      <c r="A443" s="18" t="s">
        <v>450</v>
      </c>
      <c r="B443" s="19">
        <f t="shared" ca="1" si="19"/>
        <v>45746</v>
      </c>
      <c r="C443" s="19" t="str">
        <f>_xlfn.XLOOKUP(SalesTable[[#This Row],[Customer Name]],customerTable[Customer Name],customerTable[Customer ID],0,0)</f>
        <v>C0442</v>
      </c>
      <c r="D443" s="18" t="s">
        <v>1447</v>
      </c>
      <c r="E443" s="18" t="s">
        <v>2001</v>
      </c>
      <c r="F443" s="18" t="s">
        <v>2150</v>
      </c>
      <c r="G443" s="18" t="s">
        <v>2004</v>
      </c>
      <c r="H443" s="18" t="str">
        <f>_xlfn.XLOOKUP(SalesTable[[#This Row],[Product]],ProductTable[Product],ProductTable[Product ID],0,0)</f>
        <v>P003</v>
      </c>
      <c r="I443" s="18" t="s">
        <v>2014</v>
      </c>
      <c r="J443" s="18" t="str" cm="1">
        <f t="array" aca="1" ref="J443" ca="1">INDEX({"Credit Card","Cash","UPI"},RANDBETWEEN(1,3))</f>
        <v>Cash</v>
      </c>
      <c r="K443" s="18">
        <f t="shared" ca="1" si="20"/>
        <v>91</v>
      </c>
      <c r="L443" s="18">
        <v>250.33</v>
      </c>
      <c r="M443" s="18">
        <f ca="1">SalesTable[[#This Row],[Quantity]]*SalesTable[[#This Row],[Unit Price]]</f>
        <v>22780.030000000002</v>
      </c>
      <c r="N443" s="18" t="str">
        <f t="shared" ca="1" si="18"/>
        <v>23%</v>
      </c>
      <c r="O443" s="18">
        <f ca="1">SalesTable[[#This Row],[Total Sale]]*SalesTable[[#This Row],[Profit Margin]]</f>
        <v>5239.4069000000009</v>
      </c>
    </row>
    <row r="444" spans="1:15" x14ac:dyDescent="0.3">
      <c r="A444" s="18" t="s">
        <v>451</v>
      </c>
      <c r="B444" s="19">
        <f t="shared" ca="1" si="19"/>
        <v>45962</v>
      </c>
      <c r="C444" s="19" t="str">
        <f>_xlfn.XLOOKUP(SalesTable[[#This Row],[Customer Name]],customerTable[Customer Name],customerTable[Customer ID],0,0)</f>
        <v>C0443</v>
      </c>
      <c r="D444" s="18" t="s">
        <v>1448</v>
      </c>
      <c r="E444" s="18" t="s">
        <v>2000</v>
      </c>
      <c r="F444" s="18" t="s">
        <v>2143</v>
      </c>
      <c r="G444" s="18" t="s">
        <v>2004</v>
      </c>
      <c r="H444" s="18" t="str">
        <f>_xlfn.XLOOKUP(SalesTable[[#This Row],[Product]],ProductTable[Product],ProductTable[Product ID],0,0)</f>
        <v>P003</v>
      </c>
      <c r="I444" s="18" t="s">
        <v>2014</v>
      </c>
      <c r="J444" s="18" t="str" cm="1">
        <f t="array" aca="1" ref="J444" ca="1">INDEX({"Credit Card","Cash","UPI"},RANDBETWEEN(1,3))</f>
        <v>UPI</v>
      </c>
      <c r="K444" s="18">
        <f t="shared" ca="1" si="20"/>
        <v>32</v>
      </c>
      <c r="L444" s="18">
        <v>162.77000000000001</v>
      </c>
      <c r="M444" s="18">
        <f ca="1">SalesTable[[#This Row],[Quantity]]*SalesTable[[#This Row],[Unit Price]]</f>
        <v>5208.6400000000003</v>
      </c>
      <c r="N444" s="18" t="str">
        <f t="shared" ca="1" si="18"/>
        <v>20%</v>
      </c>
      <c r="O444" s="18">
        <f ca="1">SalesTable[[#This Row],[Total Sale]]*SalesTable[[#This Row],[Profit Margin]]</f>
        <v>1041.7280000000001</v>
      </c>
    </row>
    <row r="445" spans="1:15" x14ac:dyDescent="0.3">
      <c r="A445" s="18" t="s">
        <v>452</v>
      </c>
      <c r="B445" s="19">
        <f t="shared" ca="1" si="19"/>
        <v>45352</v>
      </c>
      <c r="C445" s="19" t="str">
        <f>_xlfn.XLOOKUP(SalesTable[[#This Row],[Customer Name]],customerTable[Customer Name],customerTable[Customer ID],0,0)</f>
        <v>C0444</v>
      </c>
      <c r="D445" s="18" t="s">
        <v>1449</v>
      </c>
      <c r="E445" s="18" t="s">
        <v>2000</v>
      </c>
      <c r="F445" s="18" t="s">
        <v>2221</v>
      </c>
      <c r="G445" s="18" t="s">
        <v>2013</v>
      </c>
      <c r="H445" s="18" t="str">
        <f>_xlfn.XLOOKUP(SalesTable[[#This Row],[Product]],ProductTable[Product],ProductTable[Product ID],0,0)</f>
        <v>P012</v>
      </c>
      <c r="I445" s="18" t="s">
        <v>2016</v>
      </c>
      <c r="J445" s="18" t="str" cm="1">
        <f t="array" aca="1" ref="J445" ca="1">INDEX({"Credit Card","Cash","UPI"},RANDBETWEEN(1,3))</f>
        <v>Credit Card</v>
      </c>
      <c r="K445" s="18">
        <f t="shared" ca="1" si="20"/>
        <v>72</v>
      </c>
      <c r="L445" s="18">
        <v>191.35</v>
      </c>
      <c r="M445" s="18">
        <f ca="1">SalesTable[[#This Row],[Quantity]]*SalesTable[[#This Row],[Unit Price]]</f>
        <v>13777.199999999999</v>
      </c>
      <c r="N445" s="18" t="str">
        <f t="shared" ca="1" si="18"/>
        <v>22%</v>
      </c>
      <c r="O445" s="18">
        <f ca="1">SalesTable[[#This Row],[Total Sale]]*SalesTable[[#This Row],[Profit Margin]]</f>
        <v>3030.9839999999999</v>
      </c>
    </row>
    <row r="446" spans="1:15" x14ac:dyDescent="0.3">
      <c r="A446" s="18" t="s">
        <v>453</v>
      </c>
      <c r="B446" s="19">
        <f t="shared" ca="1" si="19"/>
        <v>45676</v>
      </c>
      <c r="C446" s="19" t="str">
        <f>_xlfn.XLOOKUP(SalesTable[[#This Row],[Customer Name]],customerTable[Customer Name],customerTable[Customer ID],0,0)</f>
        <v>C0445</v>
      </c>
      <c r="D446" s="18" t="s">
        <v>1450</v>
      </c>
      <c r="E446" s="18" t="s">
        <v>1998</v>
      </c>
      <c r="F446" s="18" t="s">
        <v>2071</v>
      </c>
      <c r="G446" s="18" t="s">
        <v>2003</v>
      </c>
      <c r="H446" s="18" t="str">
        <f>_xlfn.XLOOKUP(SalesTable[[#This Row],[Product]],ProductTable[Product],ProductTable[Product ID],0,0)</f>
        <v>P002</v>
      </c>
      <c r="I446" s="18" t="s">
        <v>2015</v>
      </c>
      <c r="J446" s="18" t="str" cm="1">
        <f t="array" aca="1" ref="J446" ca="1">INDEX({"Credit Card","Cash","UPI"},RANDBETWEEN(1,3))</f>
        <v>UPI</v>
      </c>
      <c r="K446" s="18">
        <f t="shared" ca="1" si="20"/>
        <v>100</v>
      </c>
      <c r="L446" s="18">
        <v>429.48</v>
      </c>
      <c r="M446" s="18">
        <f ca="1">SalesTable[[#This Row],[Quantity]]*SalesTable[[#This Row],[Unit Price]]</f>
        <v>42948</v>
      </c>
      <c r="N446" s="18" t="str">
        <f t="shared" ca="1" si="18"/>
        <v>16%</v>
      </c>
      <c r="O446" s="18">
        <f ca="1">SalesTable[[#This Row],[Total Sale]]*SalesTable[[#This Row],[Profit Margin]]</f>
        <v>6871.68</v>
      </c>
    </row>
    <row r="447" spans="1:15" x14ac:dyDescent="0.3">
      <c r="A447" s="18" t="s">
        <v>454</v>
      </c>
      <c r="B447" s="19">
        <f t="shared" ca="1" si="19"/>
        <v>45478</v>
      </c>
      <c r="C447" s="19" t="str">
        <f>_xlfn.XLOOKUP(SalesTable[[#This Row],[Customer Name]],customerTable[Customer Name],customerTable[Customer ID],0,0)</f>
        <v>C0446</v>
      </c>
      <c r="D447" s="18" t="s">
        <v>1451</v>
      </c>
      <c r="E447" s="18" t="s">
        <v>2000</v>
      </c>
      <c r="F447" s="18" t="s">
        <v>2058</v>
      </c>
      <c r="G447" s="18" t="s">
        <v>2007</v>
      </c>
      <c r="H447" s="18" t="str">
        <f>_xlfn.XLOOKUP(SalesTable[[#This Row],[Product]],ProductTable[Product],ProductTable[Product ID],0,0)</f>
        <v>P006</v>
      </c>
      <c r="I447" s="18" t="s">
        <v>2016</v>
      </c>
      <c r="J447" s="18" t="str" cm="1">
        <f t="array" aca="1" ref="J447" ca="1">INDEX({"Credit Card","Cash","UPI"},RANDBETWEEN(1,3))</f>
        <v>UPI</v>
      </c>
      <c r="K447" s="18">
        <f t="shared" ca="1" si="20"/>
        <v>97</v>
      </c>
      <c r="L447" s="18">
        <v>209.28</v>
      </c>
      <c r="M447" s="18">
        <f ca="1">SalesTable[[#This Row],[Quantity]]*SalesTable[[#This Row],[Unit Price]]</f>
        <v>20300.16</v>
      </c>
      <c r="N447" s="18" t="str">
        <f t="shared" ca="1" si="18"/>
        <v>23%</v>
      </c>
      <c r="O447" s="18">
        <f ca="1">SalesTable[[#This Row],[Total Sale]]*SalesTable[[#This Row],[Profit Margin]]</f>
        <v>4669.0367999999999</v>
      </c>
    </row>
    <row r="448" spans="1:15" x14ac:dyDescent="0.3">
      <c r="A448" s="18" t="s">
        <v>455</v>
      </c>
      <c r="B448" s="19">
        <f t="shared" ca="1" si="19"/>
        <v>45948</v>
      </c>
      <c r="C448" s="19" t="str">
        <f>_xlfn.XLOOKUP(SalesTable[[#This Row],[Customer Name]],customerTable[Customer Name],customerTable[Customer ID],0,0)</f>
        <v>C0447</v>
      </c>
      <c r="D448" s="18" t="s">
        <v>1452</v>
      </c>
      <c r="E448" s="18" t="s">
        <v>1998</v>
      </c>
      <c r="F448" s="18" t="s">
        <v>2027</v>
      </c>
      <c r="G448" s="18" t="s">
        <v>2009</v>
      </c>
      <c r="H448" s="18" t="str">
        <f>_xlfn.XLOOKUP(SalesTable[[#This Row],[Product]],ProductTable[Product],ProductTable[Product ID],0,0)</f>
        <v>P008</v>
      </c>
      <c r="I448" s="18" t="s">
        <v>2014</v>
      </c>
      <c r="J448" s="18" t="str" cm="1">
        <f t="array" aca="1" ref="J448" ca="1">INDEX({"Credit Card","Cash","UPI"},RANDBETWEEN(1,3))</f>
        <v>Credit Card</v>
      </c>
      <c r="K448" s="18">
        <f t="shared" ca="1" si="20"/>
        <v>98</v>
      </c>
      <c r="L448" s="18">
        <v>125.21</v>
      </c>
      <c r="M448" s="18">
        <f ca="1">SalesTable[[#This Row],[Quantity]]*SalesTable[[#This Row],[Unit Price]]</f>
        <v>12270.58</v>
      </c>
      <c r="N448" s="18" t="str">
        <f t="shared" ca="1" si="18"/>
        <v>21%</v>
      </c>
      <c r="O448" s="18">
        <f ca="1">SalesTable[[#This Row],[Total Sale]]*SalesTable[[#This Row],[Profit Margin]]</f>
        <v>2576.8217999999997</v>
      </c>
    </row>
    <row r="449" spans="1:15" x14ac:dyDescent="0.3">
      <c r="A449" s="18" t="s">
        <v>456</v>
      </c>
      <c r="B449" s="19">
        <f t="shared" ca="1" si="19"/>
        <v>45598</v>
      </c>
      <c r="C449" s="19" t="str">
        <f>_xlfn.XLOOKUP(SalesTable[[#This Row],[Customer Name]],customerTable[Customer Name],customerTable[Customer ID],0,0)</f>
        <v>C0448</v>
      </c>
      <c r="D449" s="18" t="s">
        <v>1453</v>
      </c>
      <c r="E449" s="18" t="s">
        <v>1999</v>
      </c>
      <c r="F449" s="18" t="s">
        <v>2043</v>
      </c>
      <c r="G449" s="18" t="s">
        <v>2007</v>
      </c>
      <c r="H449" s="18" t="str">
        <f>_xlfn.XLOOKUP(SalesTable[[#This Row],[Product]],ProductTable[Product],ProductTable[Product ID],0,0)</f>
        <v>P006</v>
      </c>
      <c r="I449" s="18" t="s">
        <v>2016</v>
      </c>
      <c r="J449" s="18" t="str" cm="1">
        <f t="array" aca="1" ref="J449" ca="1">INDEX({"Credit Card","Cash","UPI"},RANDBETWEEN(1,3))</f>
        <v>UPI</v>
      </c>
      <c r="K449" s="18">
        <f t="shared" ca="1" si="20"/>
        <v>98</v>
      </c>
      <c r="L449" s="18">
        <v>424.33</v>
      </c>
      <c r="M449" s="18">
        <f ca="1">SalesTable[[#This Row],[Quantity]]*SalesTable[[#This Row],[Unit Price]]</f>
        <v>41584.339999999997</v>
      </c>
      <c r="N449" s="18" t="str">
        <f t="shared" ca="1" si="18"/>
        <v>16%</v>
      </c>
      <c r="O449" s="18">
        <f ca="1">SalesTable[[#This Row],[Total Sale]]*SalesTable[[#This Row],[Profit Margin]]</f>
        <v>6653.4943999999996</v>
      </c>
    </row>
    <row r="450" spans="1:15" x14ac:dyDescent="0.3">
      <c r="A450" s="18" t="s">
        <v>457</v>
      </c>
      <c r="B450" s="19">
        <f t="shared" ca="1" si="19"/>
        <v>45314</v>
      </c>
      <c r="C450" s="19" t="str">
        <f>_xlfn.XLOOKUP(SalesTable[[#This Row],[Customer Name]],customerTable[Customer Name],customerTable[Customer ID],0,0)</f>
        <v>C0449</v>
      </c>
      <c r="D450" s="18" t="s">
        <v>1454</v>
      </c>
      <c r="E450" s="18" t="s">
        <v>1999</v>
      </c>
      <c r="F450" s="18" t="s">
        <v>2087</v>
      </c>
      <c r="G450" s="18" t="s">
        <v>2009</v>
      </c>
      <c r="H450" s="18" t="str">
        <f>_xlfn.XLOOKUP(SalesTable[[#This Row],[Product]],ProductTable[Product],ProductTable[Product ID],0,0)</f>
        <v>P008</v>
      </c>
      <c r="I450" s="18" t="s">
        <v>2014</v>
      </c>
      <c r="J450" s="18" t="str" cm="1">
        <f t="array" aca="1" ref="J450" ca="1">INDEX({"Credit Card","Cash","UPI"},RANDBETWEEN(1,3))</f>
        <v>UPI</v>
      </c>
      <c r="K450" s="18">
        <f t="shared" ca="1" si="20"/>
        <v>70</v>
      </c>
      <c r="L450" s="18">
        <v>137.88999999999999</v>
      </c>
      <c r="M450" s="18">
        <f ca="1">SalesTable[[#This Row],[Quantity]]*SalesTable[[#This Row],[Unit Price]]</f>
        <v>9652.2999999999993</v>
      </c>
      <c r="N450" s="18" t="str">
        <f t="shared" ref="N450:N513" ca="1" si="21">ROUND(RANDBETWEEN(15,25),0)&amp;"%"</f>
        <v>18%</v>
      </c>
      <c r="O450" s="18">
        <f ca="1">SalesTable[[#This Row],[Total Sale]]*SalesTable[[#This Row],[Profit Margin]]</f>
        <v>1737.4139999999998</v>
      </c>
    </row>
    <row r="451" spans="1:15" x14ac:dyDescent="0.3">
      <c r="A451" s="18" t="s">
        <v>458</v>
      </c>
      <c r="B451" s="19">
        <f t="shared" ref="B451:B514" ca="1" si="22">RANDBETWEEN(DATE(2022,1,1),DATE(2025,12,31))</f>
        <v>45286</v>
      </c>
      <c r="C451" s="19" t="str">
        <f>_xlfn.XLOOKUP(SalesTable[[#This Row],[Customer Name]],customerTable[Customer Name],customerTable[Customer ID],0,0)</f>
        <v>C0450</v>
      </c>
      <c r="D451" s="18" t="s">
        <v>1455</v>
      </c>
      <c r="E451" s="18" t="s">
        <v>1998</v>
      </c>
      <c r="F451" s="18" t="s">
        <v>2231</v>
      </c>
      <c r="G451" s="18" t="s">
        <v>2003</v>
      </c>
      <c r="H451" s="18" t="str">
        <f>_xlfn.XLOOKUP(SalesTable[[#This Row],[Product]],ProductTable[Product],ProductTable[Product ID],0,0)</f>
        <v>P002</v>
      </c>
      <c r="I451" s="18" t="s">
        <v>2015</v>
      </c>
      <c r="J451" s="18" t="str" cm="1">
        <f t="array" aca="1" ref="J451" ca="1">INDEX({"Credit Card","Cash","UPI"},RANDBETWEEN(1,3))</f>
        <v>Credit Card</v>
      </c>
      <c r="K451" s="18">
        <f t="shared" ref="K451:K514" ca="1" si="23">RANDBETWEEN(30,100)</f>
        <v>41</v>
      </c>
      <c r="L451" s="18">
        <v>363.53</v>
      </c>
      <c r="M451" s="18">
        <f ca="1">SalesTable[[#This Row],[Quantity]]*SalesTable[[#This Row],[Unit Price]]</f>
        <v>14904.73</v>
      </c>
      <c r="N451" s="18" t="str">
        <f t="shared" ca="1" si="21"/>
        <v>19%</v>
      </c>
      <c r="O451" s="18">
        <f ca="1">SalesTable[[#This Row],[Total Sale]]*SalesTable[[#This Row],[Profit Margin]]</f>
        <v>2831.8986999999997</v>
      </c>
    </row>
    <row r="452" spans="1:15" x14ac:dyDescent="0.3">
      <c r="A452" s="18" t="s">
        <v>459</v>
      </c>
      <c r="B452" s="19">
        <f t="shared" ca="1" si="22"/>
        <v>45087</v>
      </c>
      <c r="C452" s="19" t="str">
        <f>_xlfn.XLOOKUP(SalesTable[[#This Row],[Customer Name]],customerTable[Customer Name],customerTable[Customer ID],0,0)</f>
        <v>C0451</v>
      </c>
      <c r="D452" s="18" t="s">
        <v>1456</v>
      </c>
      <c r="E452" s="18" t="s">
        <v>1999</v>
      </c>
      <c r="F452" s="18" t="s">
        <v>2125</v>
      </c>
      <c r="G452" s="18" t="s">
        <v>2013</v>
      </c>
      <c r="H452" s="18" t="str">
        <f>_xlfn.XLOOKUP(SalesTable[[#This Row],[Product]],ProductTable[Product],ProductTable[Product ID],0,0)</f>
        <v>P012</v>
      </c>
      <c r="I452" s="18" t="s">
        <v>2016</v>
      </c>
      <c r="J452" s="18" t="str" cm="1">
        <f t="array" aca="1" ref="J452" ca="1">INDEX({"Credit Card","Cash","UPI"},RANDBETWEEN(1,3))</f>
        <v>Cash</v>
      </c>
      <c r="K452" s="18">
        <f t="shared" ca="1" si="23"/>
        <v>59</v>
      </c>
      <c r="L452" s="18">
        <v>155.08000000000001</v>
      </c>
      <c r="M452" s="18">
        <f ca="1">SalesTable[[#This Row],[Quantity]]*SalesTable[[#This Row],[Unit Price]]</f>
        <v>9149.7200000000012</v>
      </c>
      <c r="N452" s="18" t="str">
        <f t="shared" ca="1" si="21"/>
        <v>25%</v>
      </c>
      <c r="O452" s="18">
        <f ca="1">SalesTable[[#This Row],[Total Sale]]*SalesTable[[#This Row],[Profit Margin]]</f>
        <v>2287.4300000000003</v>
      </c>
    </row>
    <row r="453" spans="1:15" x14ac:dyDescent="0.3">
      <c r="A453" s="18" t="s">
        <v>460</v>
      </c>
      <c r="B453" s="19">
        <f t="shared" ca="1" si="22"/>
        <v>44852</v>
      </c>
      <c r="C453" s="19" t="str">
        <f>_xlfn.XLOOKUP(SalesTable[[#This Row],[Customer Name]],customerTable[Customer Name],customerTable[Customer ID],0,0)</f>
        <v>C0452</v>
      </c>
      <c r="D453" s="18" t="s">
        <v>1457</v>
      </c>
      <c r="E453" s="18" t="s">
        <v>2000</v>
      </c>
      <c r="F453" s="18" t="s">
        <v>2225</v>
      </c>
      <c r="G453" s="18" t="s">
        <v>2003</v>
      </c>
      <c r="H453" s="18" t="str">
        <f>_xlfn.XLOOKUP(SalesTable[[#This Row],[Product]],ProductTable[Product],ProductTable[Product ID],0,0)</f>
        <v>P002</v>
      </c>
      <c r="I453" s="18" t="s">
        <v>2015</v>
      </c>
      <c r="J453" s="18" t="str" cm="1">
        <f t="array" aca="1" ref="J453" ca="1">INDEX({"Credit Card","Cash","UPI"},RANDBETWEEN(1,3))</f>
        <v>UPI</v>
      </c>
      <c r="K453" s="18">
        <f t="shared" ca="1" si="23"/>
        <v>68</v>
      </c>
      <c r="L453" s="18">
        <v>374.71</v>
      </c>
      <c r="M453" s="18">
        <f ca="1">SalesTable[[#This Row],[Quantity]]*SalesTable[[#This Row],[Unit Price]]</f>
        <v>25480.28</v>
      </c>
      <c r="N453" s="18" t="str">
        <f t="shared" ca="1" si="21"/>
        <v>15%</v>
      </c>
      <c r="O453" s="18">
        <f ca="1">SalesTable[[#This Row],[Total Sale]]*SalesTable[[#This Row],[Profit Margin]]</f>
        <v>3822.0419999999995</v>
      </c>
    </row>
    <row r="454" spans="1:15" x14ac:dyDescent="0.3">
      <c r="A454" s="18" t="s">
        <v>461</v>
      </c>
      <c r="B454" s="19">
        <f t="shared" ca="1" si="22"/>
        <v>45059</v>
      </c>
      <c r="C454" s="19" t="str">
        <f>_xlfn.XLOOKUP(SalesTable[[#This Row],[Customer Name]],customerTable[Customer Name],customerTable[Customer ID],0,0)</f>
        <v>C0453</v>
      </c>
      <c r="D454" s="18" t="s">
        <v>1458</v>
      </c>
      <c r="E454" s="18" t="s">
        <v>2001</v>
      </c>
      <c r="F454" s="18" t="s">
        <v>2174</v>
      </c>
      <c r="G454" s="18" t="s">
        <v>2003</v>
      </c>
      <c r="H454" s="18" t="str">
        <f>_xlfn.XLOOKUP(SalesTable[[#This Row],[Product]],ProductTable[Product],ProductTable[Product ID],0,0)</f>
        <v>P002</v>
      </c>
      <c r="I454" s="18" t="s">
        <v>2015</v>
      </c>
      <c r="J454" s="18" t="str" cm="1">
        <f t="array" aca="1" ref="J454" ca="1">INDEX({"Credit Card","Cash","UPI"},RANDBETWEEN(1,3))</f>
        <v>Cash</v>
      </c>
      <c r="K454" s="18">
        <f t="shared" ca="1" si="23"/>
        <v>98</v>
      </c>
      <c r="L454" s="18">
        <v>457.99</v>
      </c>
      <c r="M454" s="18">
        <f ca="1">SalesTable[[#This Row],[Quantity]]*SalesTable[[#This Row],[Unit Price]]</f>
        <v>44883.020000000004</v>
      </c>
      <c r="N454" s="18" t="str">
        <f t="shared" ca="1" si="21"/>
        <v>20%</v>
      </c>
      <c r="O454" s="18">
        <f ca="1">SalesTable[[#This Row],[Total Sale]]*SalesTable[[#This Row],[Profit Margin]]</f>
        <v>8976.6040000000012</v>
      </c>
    </row>
    <row r="455" spans="1:15" x14ac:dyDescent="0.3">
      <c r="A455" s="18" t="s">
        <v>462</v>
      </c>
      <c r="B455" s="19">
        <f t="shared" ca="1" si="22"/>
        <v>44873</v>
      </c>
      <c r="C455" s="19" t="str">
        <f>_xlfn.XLOOKUP(SalesTable[[#This Row],[Customer Name]],customerTable[Customer Name],customerTable[Customer ID],0,0)</f>
        <v>C0454</v>
      </c>
      <c r="D455" s="18" t="s">
        <v>1459</v>
      </c>
      <c r="E455" s="18" t="s">
        <v>2001</v>
      </c>
      <c r="F455" s="18" t="s">
        <v>2212</v>
      </c>
      <c r="G455" s="18" t="s">
        <v>2010</v>
      </c>
      <c r="H455" s="18" t="str">
        <f>_xlfn.XLOOKUP(SalesTable[[#This Row],[Product]],ProductTable[Product],ProductTable[Product ID],0,0)</f>
        <v>P009</v>
      </c>
      <c r="I455" s="18" t="s">
        <v>2016</v>
      </c>
      <c r="J455" s="18" t="str" cm="1">
        <f t="array" aca="1" ref="J455" ca="1">INDEX({"Credit Card","Cash","UPI"},RANDBETWEEN(1,3))</f>
        <v>UPI</v>
      </c>
      <c r="K455" s="18">
        <f t="shared" ca="1" si="23"/>
        <v>48</v>
      </c>
      <c r="L455" s="18">
        <v>269.16000000000003</v>
      </c>
      <c r="M455" s="18">
        <f ca="1">SalesTable[[#This Row],[Quantity]]*SalesTable[[#This Row],[Unit Price]]</f>
        <v>12919.68</v>
      </c>
      <c r="N455" s="18" t="str">
        <f t="shared" ca="1" si="21"/>
        <v>19%</v>
      </c>
      <c r="O455" s="18">
        <f ca="1">SalesTable[[#This Row],[Total Sale]]*SalesTable[[#This Row],[Profit Margin]]</f>
        <v>2454.7392</v>
      </c>
    </row>
    <row r="456" spans="1:15" x14ac:dyDescent="0.3">
      <c r="A456" s="18" t="s">
        <v>463</v>
      </c>
      <c r="B456" s="19">
        <f t="shared" ca="1" si="22"/>
        <v>45839</v>
      </c>
      <c r="C456" s="19" t="str">
        <f>_xlfn.XLOOKUP(SalesTable[[#This Row],[Customer Name]],customerTable[Customer Name],customerTable[Customer ID],0,0)</f>
        <v>C0455</v>
      </c>
      <c r="D456" s="18" t="s">
        <v>1460</v>
      </c>
      <c r="E456" s="18" t="s">
        <v>2000</v>
      </c>
      <c r="F456" s="18" t="s">
        <v>2114</v>
      </c>
      <c r="G456" s="18" t="s">
        <v>2008</v>
      </c>
      <c r="H456" s="18" t="str">
        <f>_xlfn.XLOOKUP(SalesTable[[#This Row],[Product]],ProductTable[Product],ProductTable[Product ID],0,0)</f>
        <v>P007</v>
      </c>
      <c r="I456" s="18" t="s">
        <v>2016</v>
      </c>
      <c r="J456" s="18" t="str" cm="1">
        <f t="array" aca="1" ref="J456" ca="1">INDEX({"Credit Card","Cash","UPI"},RANDBETWEEN(1,3))</f>
        <v>Credit Card</v>
      </c>
      <c r="K456" s="18">
        <f t="shared" ca="1" si="23"/>
        <v>46</v>
      </c>
      <c r="L456" s="18">
        <v>258.83999999999997</v>
      </c>
      <c r="M456" s="18">
        <f ca="1">SalesTable[[#This Row],[Quantity]]*SalesTable[[#This Row],[Unit Price]]</f>
        <v>11906.64</v>
      </c>
      <c r="N456" s="18" t="str">
        <f t="shared" ca="1" si="21"/>
        <v>19%</v>
      </c>
      <c r="O456" s="18">
        <f ca="1">SalesTable[[#This Row],[Total Sale]]*SalesTable[[#This Row],[Profit Margin]]</f>
        <v>2262.2615999999998</v>
      </c>
    </row>
    <row r="457" spans="1:15" x14ac:dyDescent="0.3">
      <c r="A457" s="18" t="s">
        <v>464</v>
      </c>
      <c r="B457" s="19">
        <f t="shared" ca="1" si="22"/>
        <v>46011</v>
      </c>
      <c r="C457" s="19" t="str">
        <f>_xlfn.XLOOKUP(SalesTable[[#This Row],[Customer Name]],customerTable[Customer Name],customerTable[Customer ID],0,0)</f>
        <v>C0456</v>
      </c>
      <c r="D457" s="18" t="s">
        <v>1461</v>
      </c>
      <c r="E457" s="18" t="s">
        <v>2001</v>
      </c>
      <c r="F457" s="18" t="s">
        <v>2065</v>
      </c>
      <c r="G457" s="18" t="s">
        <v>2007</v>
      </c>
      <c r="H457" s="18" t="str">
        <f>_xlfn.XLOOKUP(SalesTable[[#This Row],[Product]],ProductTable[Product],ProductTable[Product ID],0,0)</f>
        <v>P006</v>
      </c>
      <c r="I457" s="18" t="s">
        <v>2016</v>
      </c>
      <c r="J457" s="18" t="str" cm="1">
        <f t="array" aca="1" ref="J457" ca="1">INDEX({"Credit Card","Cash","UPI"},RANDBETWEEN(1,3))</f>
        <v>Cash</v>
      </c>
      <c r="K457" s="18">
        <f t="shared" ca="1" si="23"/>
        <v>50</v>
      </c>
      <c r="L457" s="18">
        <v>382.01</v>
      </c>
      <c r="M457" s="18">
        <f ca="1">SalesTable[[#This Row],[Quantity]]*SalesTable[[#This Row],[Unit Price]]</f>
        <v>19100.5</v>
      </c>
      <c r="N457" s="18" t="str">
        <f t="shared" ca="1" si="21"/>
        <v>23%</v>
      </c>
      <c r="O457" s="18">
        <f ca="1">SalesTable[[#This Row],[Total Sale]]*SalesTable[[#This Row],[Profit Margin]]</f>
        <v>4393.1149999999998</v>
      </c>
    </row>
    <row r="458" spans="1:15" x14ac:dyDescent="0.3">
      <c r="A458" s="18" t="s">
        <v>465</v>
      </c>
      <c r="B458" s="19">
        <f t="shared" ca="1" si="22"/>
        <v>45495</v>
      </c>
      <c r="C458" s="19" t="str">
        <f>_xlfn.XLOOKUP(SalesTable[[#This Row],[Customer Name]],customerTable[Customer Name],customerTable[Customer ID],0,0)</f>
        <v>C0457</v>
      </c>
      <c r="D458" s="18" t="s">
        <v>1462</v>
      </c>
      <c r="E458" s="18" t="s">
        <v>1998</v>
      </c>
      <c r="F458" s="18" t="s">
        <v>2219</v>
      </c>
      <c r="G458" s="18" t="s">
        <v>2011</v>
      </c>
      <c r="H458" s="18" t="str">
        <f>_xlfn.XLOOKUP(SalesTable[[#This Row],[Product]],ProductTable[Product],ProductTable[Product ID],0,0)</f>
        <v>P010</v>
      </c>
      <c r="I458" s="18" t="s">
        <v>2015</v>
      </c>
      <c r="J458" s="18" t="str" cm="1">
        <f t="array" aca="1" ref="J458" ca="1">INDEX({"Credit Card","Cash","UPI"},RANDBETWEEN(1,3))</f>
        <v>Cash</v>
      </c>
      <c r="K458" s="18">
        <f t="shared" ca="1" si="23"/>
        <v>45</v>
      </c>
      <c r="L458" s="18">
        <v>209.9</v>
      </c>
      <c r="M458" s="18">
        <f ca="1">SalesTable[[#This Row],[Quantity]]*SalesTable[[#This Row],[Unit Price]]</f>
        <v>9445.5</v>
      </c>
      <c r="N458" s="18" t="str">
        <f t="shared" ca="1" si="21"/>
        <v>16%</v>
      </c>
      <c r="O458" s="18">
        <f ca="1">SalesTable[[#This Row],[Total Sale]]*SalesTable[[#This Row],[Profit Margin]]</f>
        <v>1511.28</v>
      </c>
    </row>
    <row r="459" spans="1:15" x14ac:dyDescent="0.3">
      <c r="A459" s="18" t="s">
        <v>466</v>
      </c>
      <c r="B459" s="19">
        <f t="shared" ca="1" si="22"/>
        <v>45899</v>
      </c>
      <c r="C459" s="19" t="str">
        <f>_xlfn.XLOOKUP(SalesTable[[#This Row],[Customer Name]],customerTable[Customer Name],customerTable[Customer ID],0,0)</f>
        <v>C0458</v>
      </c>
      <c r="D459" s="18" t="s">
        <v>1463</v>
      </c>
      <c r="E459" s="18" t="s">
        <v>2000</v>
      </c>
      <c r="F459" s="18" t="s">
        <v>2039</v>
      </c>
      <c r="G459" s="18" t="s">
        <v>2009</v>
      </c>
      <c r="H459" s="18" t="str">
        <f>_xlfn.XLOOKUP(SalesTable[[#This Row],[Product]],ProductTable[Product],ProductTable[Product ID],0,0)</f>
        <v>P008</v>
      </c>
      <c r="I459" s="18" t="s">
        <v>2014</v>
      </c>
      <c r="J459" s="18" t="str" cm="1">
        <f t="array" aca="1" ref="J459" ca="1">INDEX({"Credit Card","Cash","UPI"},RANDBETWEEN(1,3))</f>
        <v>UPI</v>
      </c>
      <c r="K459" s="18">
        <f t="shared" ca="1" si="23"/>
        <v>93</v>
      </c>
      <c r="L459" s="18">
        <v>134.08000000000001</v>
      </c>
      <c r="M459" s="18">
        <f ca="1">SalesTable[[#This Row],[Quantity]]*SalesTable[[#This Row],[Unit Price]]</f>
        <v>12469.44</v>
      </c>
      <c r="N459" s="18" t="str">
        <f t="shared" ca="1" si="21"/>
        <v>18%</v>
      </c>
      <c r="O459" s="18">
        <f ca="1">SalesTable[[#This Row],[Total Sale]]*SalesTable[[#This Row],[Profit Margin]]</f>
        <v>2244.4992000000002</v>
      </c>
    </row>
    <row r="460" spans="1:15" x14ac:dyDescent="0.3">
      <c r="A460" s="18" t="s">
        <v>467</v>
      </c>
      <c r="B460" s="19">
        <f t="shared" ca="1" si="22"/>
        <v>45942</v>
      </c>
      <c r="C460" s="19" t="str">
        <f>_xlfn.XLOOKUP(SalesTable[[#This Row],[Customer Name]],customerTable[Customer Name],customerTable[Customer ID],0,0)</f>
        <v>C0459</v>
      </c>
      <c r="D460" s="18" t="s">
        <v>1464</v>
      </c>
      <c r="E460" s="18" t="s">
        <v>2000</v>
      </c>
      <c r="F460" s="18" t="s">
        <v>2193</v>
      </c>
      <c r="G460" s="18" t="s">
        <v>2013</v>
      </c>
      <c r="H460" s="18" t="str">
        <f>_xlfn.XLOOKUP(SalesTable[[#This Row],[Product]],ProductTable[Product],ProductTable[Product ID],0,0)</f>
        <v>P012</v>
      </c>
      <c r="I460" s="18" t="s">
        <v>2016</v>
      </c>
      <c r="J460" s="18" t="str" cm="1">
        <f t="array" aca="1" ref="J460" ca="1">INDEX({"Credit Card","Cash","UPI"},RANDBETWEEN(1,3))</f>
        <v>Cash</v>
      </c>
      <c r="K460" s="18">
        <f t="shared" ca="1" si="23"/>
        <v>82</v>
      </c>
      <c r="L460" s="18">
        <v>168.28</v>
      </c>
      <c r="M460" s="18">
        <f ca="1">SalesTable[[#This Row],[Quantity]]*SalesTable[[#This Row],[Unit Price]]</f>
        <v>13798.960000000001</v>
      </c>
      <c r="N460" s="18" t="str">
        <f t="shared" ca="1" si="21"/>
        <v>16%</v>
      </c>
      <c r="O460" s="18">
        <f ca="1">SalesTable[[#This Row],[Total Sale]]*SalesTable[[#This Row],[Profit Margin]]</f>
        <v>2207.8336000000004</v>
      </c>
    </row>
    <row r="461" spans="1:15" x14ac:dyDescent="0.3">
      <c r="A461" s="18" t="s">
        <v>468</v>
      </c>
      <c r="B461" s="19">
        <f t="shared" ca="1" si="22"/>
        <v>45311</v>
      </c>
      <c r="C461" s="19" t="str">
        <f>_xlfn.XLOOKUP(SalesTable[[#This Row],[Customer Name]],customerTable[Customer Name],customerTable[Customer ID],0,0)</f>
        <v>C0460</v>
      </c>
      <c r="D461" s="18" t="s">
        <v>1465</v>
      </c>
      <c r="E461" s="18" t="s">
        <v>2001</v>
      </c>
      <c r="F461" s="18" t="s">
        <v>2232</v>
      </c>
      <c r="G461" s="18" t="s">
        <v>2009</v>
      </c>
      <c r="H461" s="18" t="str">
        <f>_xlfn.XLOOKUP(SalesTable[[#This Row],[Product]],ProductTable[Product],ProductTable[Product ID],0,0)</f>
        <v>P008</v>
      </c>
      <c r="I461" s="18" t="s">
        <v>2014</v>
      </c>
      <c r="J461" s="18" t="str" cm="1">
        <f t="array" aca="1" ref="J461" ca="1">INDEX({"Credit Card","Cash","UPI"},RANDBETWEEN(1,3))</f>
        <v>Cash</v>
      </c>
      <c r="K461" s="18">
        <f t="shared" ca="1" si="23"/>
        <v>63</v>
      </c>
      <c r="L461" s="18">
        <v>277.57</v>
      </c>
      <c r="M461" s="18">
        <f ca="1">SalesTable[[#This Row],[Quantity]]*SalesTable[[#This Row],[Unit Price]]</f>
        <v>17486.91</v>
      </c>
      <c r="N461" s="18" t="str">
        <f t="shared" ca="1" si="21"/>
        <v>24%</v>
      </c>
      <c r="O461" s="18">
        <f ca="1">SalesTable[[#This Row],[Total Sale]]*SalesTable[[#This Row],[Profit Margin]]</f>
        <v>4196.8584000000001</v>
      </c>
    </row>
    <row r="462" spans="1:15" x14ac:dyDescent="0.3">
      <c r="A462" s="18" t="s">
        <v>469</v>
      </c>
      <c r="B462" s="19">
        <f t="shared" ca="1" si="22"/>
        <v>45629</v>
      </c>
      <c r="C462" s="19" t="str">
        <f>_xlfn.XLOOKUP(SalesTable[[#This Row],[Customer Name]],customerTable[Customer Name],customerTable[Customer ID],0,0)</f>
        <v>C0461</v>
      </c>
      <c r="D462" s="18" t="s">
        <v>1466</v>
      </c>
      <c r="E462" s="18" t="s">
        <v>2001</v>
      </c>
      <c r="F462" s="18" t="s">
        <v>2118</v>
      </c>
      <c r="G462" s="18" t="s">
        <v>2010</v>
      </c>
      <c r="H462" s="18" t="str">
        <f>_xlfn.XLOOKUP(SalesTable[[#This Row],[Product]],ProductTable[Product],ProductTable[Product ID],0,0)</f>
        <v>P009</v>
      </c>
      <c r="I462" s="18" t="s">
        <v>2016</v>
      </c>
      <c r="J462" s="18" t="str" cm="1">
        <f t="array" aca="1" ref="J462" ca="1">INDEX({"Credit Card","Cash","UPI"},RANDBETWEEN(1,3))</f>
        <v>UPI</v>
      </c>
      <c r="K462" s="18">
        <f t="shared" ca="1" si="23"/>
        <v>43</v>
      </c>
      <c r="L462" s="18">
        <v>233.11</v>
      </c>
      <c r="M462" s="18">
        <f ca="1">SalesTable[[#This Row],[Quantity]]*SalesTable[[#This Row],[Unit Price]]</f>
        <v>10023.730000000001</v>
      </c>
      <c r="N462" s="18" t="str">
        <f t="shared" ca="1" si="21"/>
        <v>15%</v>
      </c>
      <c r="O462" s="18">
        <f ca="1">SalesTable[[#This Row],[Total Sale]]*SalesTable[[#This Row],[Profit Margin]]</f>
        <v>1503.5595000000001</v>
      </c>
    </row>
    <row r="463" spans="1:15" x14ac:dyDescent="0.3">
      <c r="A463" s="18" t="s">
        <v>470</v>
      </c>
      <c r="B463" s="19">
        <f t="shared" ca="1" si="22"/>
        <v>44666</v>
      </c>
      <c r="C463" s="19" t="str">
        <f>_xlfn.XLOOKUP(SalesTable[[#This Row],[Customer Name]],customerTable[Customer Name],customerTable[Customer ID],0,0)</f>
        <v>C0462</v>
      </c>
      <c r="D463" s="18" t="s">
        <v>1467</v>
      </c>
      <c r="E463" s="18" t="s">
        <v>1999</v>
      </c>
      <c r="F463" s="18" t="s">
        <v>2219</v>
      </c>
      <c r="G463" s="18" t="s">
        <v>2003</v>
      </c>
      <c r="H463" s="18" t="str">
        <f>_xlfn.XLOOKUP(SalesTable[[#This Row],[Product]],ProductTable[Product],ProductTable[Product ID],0,0)</f>
        <v>P002</v>
      </c>
      <c r="I463" s="18" t="s">
        <v>2015</v>
      </c>
      <c r="J463" s="18" t="str" cm="1">
        <f t="array" aca="1" ref="J463" ca="1">INDEX({"Credit Card","Cash","UPI"},RANDBETWEEN(1,3))</f>
        <v>Credit Card</v>
      </c>
      <c r="K463" s="18">
        <f t="shared" ca="1" si="23"/>
        <v>62</v>
      </c>
      <c r="L463" s="18">
        <v>246.72</v>
      </c>
      <c r="M463" s="18">
        <f ca="1">SalesTable[[#This Row],[Quantity]]*SalesTable[[#This Row],[Unit Price]]</f>
        <v>15296.64</v>
      </c>
      <c r="N463" s="18" t="str">
        <f t="shared" ca="1" si="21"/>
        <v>24%</v>
      </c>
      <c r="O463" s="18">
        <f ca="1">SalesTable[[#This Row],[Total Sale]]*SalesTable[[#This Row],[Profit Margin]]</f>
        <v>3671.1935999999996</v>
      </c>
    </row>
    <row r="464" spans="1:15" x14ac:dyDescent="0.3">
      <c r="A464" s="18" t="s">
        <v>471</v>
      </c>
      <c r="B464" s="19">
        <f t="shared" ca="1" si="22"/>
        <v>44692</v>
      </c>
      <c r="C464" s="19" t="str">
        <f>_xlfn.XLOOKUP(SalesTable[[#This Row],[Customer Name]],customerTable[Customer Name],customerTable[Customer ID],0,0)</f>
        <v>C0463</v>
      </c>
      <c r="D464" s="18" t="s">
        <v>1468</v>
      </c>
      <c r="E464" s="18" t="s">
        <v>1999</v>
      </c>
      <c r="F464" s="18" t="s">
        <v>2058</v>
      </c>
      <c r="G464" s="18" t="s">
        <v>2002</v>
      </c>
      <c r="H464" s="18" t="str">
        <f>_xlfn.XLOOKUP(SalesTable[[#This Row],[Product]],ProductTable[Product],ProductTable[Product ID],0,0)</f>
        <v>P001</v>
      </c>
      <c r="I464" s="18" t="s">
        <v>2014</v>
      </c>
      <c r="J464" s="18" t="str" cm="1">
        <f t="array" aca="1" ref="J464" ca="1">INDEX({"Credit Card","Cash","UPI"},RANDBETWEEN(1,3))</f>
        <v>Cash</v>
      </c>
      <c r="K464" s="18">
        <f t="shared" ca="1" si="23"/>
        <v>93</v>
      </c>
      <c r="L464" s="18">
        <v>472.87</v>
      </c>
      <c r="M464" s="18">
        <f ca="1">SalesTable[[#This Row],[Quantity]]*SalesTable[[#This Row],[Unit Price]]</f>
        <v>43976.91</v>
      </c>
      <c r="N464" s="18" t="str">
        <f t="shared" ca="1" si="21"/>
        <v>15%</v>
      </c>
      <c r="O464" s="18">
        <f ca="1">SalesTable[[#This Row],[Total Sale]]*SalesTable[[#This Row],[Profit Margin]]</f>
        <v>6596.5365000000002</v>
      </c>
    </row>
    <row r="465" spans="1:15" x14ac:dyDescent="0.3">
      <c r="A465" s="18" t="s">
        <v>472</v>
      </c>
      <c r="B465" s="19">
        <f t="shared" ca="1" si="22"/>
        <v>45401</v>
      </c>
      <c r="C465" s="19" t="str">
        <f>_xlfn.XLOOKUP(SalesTable[[#This Row],[Customer Name]],customerTable[Customer Name],customerTable[Customer ID],0,0)</f>
        <v>C0464</v>
      </c>
      <c r="D465" s="18" t="s">
        <v>1469</v>
      </c>
      <c r="E465" s="18" t="s">
        <v>1998</v>
      </c>
      <c r="F465" s="18" t="s">
        <v>2131</v>
      </c>
      <c r="G465" s="18" t="s">
        <v>2006</v>
      </c>
      <c r="H465" s="18" t="str">
        <f>_xlfn.XLOOKUP(SalesTable[[#This Row],[Product]],ProductTable[Product],ProductTable[Product ID],0,0)</f>
        <v>P005</v>
      </c>
      <c r="I465" s="18" t="s">
        <v>2015</v>
      </c>
      <c r="J465" s="18" t="str" cm="1">
        <f t="array" aca="1" ref="J465" ca="1">INDEX({"Credit Card","Cash","UPI"},RANDBETWEEN(1,3))</f>
        <v>Cash</v>
      </c>
      <c r="K465" s="18">
        <f t="shared" ca="1" si="23"/>
        <v>37</v>
      </c>
      <c r="L465" s="18">
        <v>422.06</v>
      </c>
      <c r="M465" s="18">
        <f ca="1">SalesTable[[#This Row],[Quantity]]*SalesTable[[#This Row],[Unit Price]]</f>
        <v>15616.22</v>
      </c>
      <c r="N465" s="18" t="str">
        <f t="shared" ca="1" si="21"/>
        <v>25%</v>
      </c>
      <c r="O465" s="18">
        <f ca="1">SalesTable[[#This Row],[Total Sale]]*SalesTable[[#This Row],[Profit Margin]]</f>
        <v>3904.0549999999998</v>
      </c>
    </row>
    <row r="466" spans="1:15" x14ac:dyDescent="0.3">
      <c r="A466" s="18" t="s">
        <v>473</v>
      </c>
      <c r="B466" s="19">
        <f t="shared" ca="1" si="22"/>
        <v>45861</v>
      </c>
      <c r="C466" s="19" t="str">
        <f>_xlfn.XLOOKUP(SalesTable[[#This Row],[Customer Name]],customerTable[Customer Name],customerTable[Customer ID],0,0)</f>
        <v>C0465</v>
      </c>
      <c r="D466" s="18" t="s">
        <v>1470</v>
      </c>
      <c r="E466" s="18" t="s">
        <v>2000</v>
      </c>
      <c r="F466" s="18" t="s">
        <v>2087</v>
      </c>
      <c r="G466" s="18" t="s">
        <v>2003</v>
      </c>
      <c r="H466" s="18" t="str">
        <f>_xlfn.XLOOKUP(SalesTable[[#This Row],[Product]],ProductTable[Product],ProductTable[Product ID],0,0)</f>
        <v>P002</v>
      </c>
      <c r="I466" s="18" t="s">
        <v>2015</v>
      </c>
      <c r="J466" s="18" t="str" cm="1">
        <f t="array" aca="1" ref="J466" ca="1">INDEX({"Credit Card","Cash","UPI"},RANDBETWEEN(1,3))</f>
        <v>Cash</v>
      </c>
      <c r="K466" s="18">
        <f t="shared" ca="1" si="23"/>
        <v>41</v>
      </c>
      <c r="L466" s="18">
        <v>113.27</v>
      </c>
      <c r="M466" s="18">
        <f ca="1">SalesTable[[#This Row],[Quantity]]*SalesTable[[#This Row],[Unit Price]]</f>
        <v>4644.07</v>
      </c>
      <c r="N466" s="18" t="str">
        <f t="shared" ca="1" si="21"/>
        <v>16%</v>
      </c>
      <c r="O466" s="18">
        <f ca="1">SalesTable[[#This Row],[Total Sale]]*SalesTable[[#This Row],[Profit Margin]]</f>
        <v>743.05119999999999</v>
      </c>
    </row>
    <row r="467" spans="1:15" x14ac:dyDescent="0.3">
      <c r="A467" s="18" t="s">
        <v>474</v>
      </c>
      <c r="B467" s="19">
        <f t="shared" ca="1" si="22"/>
        <v>45547</v>
      </c>
      <c r="C467" s="19" t="str">
        <f>_xlfn.XLOOKUP(SalesTable[[#This Row],[Customer Name]],customerTable[Customer Name],customerTable[Customer ID],0,0)</f>
        <v>C0466</v>
      </c>
      <c r="D467" s="18" t="s">
        <v>1471</v>
      </c>
      <c r="E467" s="18" t="s">
        <v>2000</v>
      </c>
      <c r="F467" s="18" t="s">
        <v>2099</v>
      </c>
      <c r="G467" s="18" t="s">
        <v>2007</v>
      </c>
      <c r="H467" s="18" t="str">
        <f>_xlfn.XLOOKUP(SalesTable[[#This Row],[Product]],ProductTable[Product],ProductTable[Product ID],0,0)</f>
        <v>P006</v>
      </c>
      <c r="I467" s="18" t="s">
        <v>2016</v>
      </c>
      <c r="J467" s="18" t="str" cm="1">
        <f t="array" aca="1" ref="J467" ca="1">INDEX({"Credit Card","Cash","UPI"},RANDBETWEEN(1,3))</f>
        <v>Credit Card</v>
      </c>
      <c r="K467" s="18">
        <f t="shared" ca="1" si="23"/>
        <v>38</v>
      </c>
      <c r="L467" s="18">
        <v>320.68</v>
      </c>
      <c r="M467" s="18">
        <f ca="1">SalesTable[[#This Row],[Quantity]]*SalesTable[[#This Row],[Unit Price]]</f>
        <v>12185.84</v>
      </c>
      <c r="N467" s="18" t="str">
        <f t="shared" ca="1" si="21"/>
        <v>17%</v>
      </c>
      <c r="O467" s="18">
        <f ca="1">SalesTable[[#This Row],[Total Sale]]*SalesTable[[#This Row],[Profit Margin]]</f>
        <v>2071.5928000000004</v>
      </c>
    </row>
    <row r="468" spans="1:15" x14ac:dyDescent="0.3">
      <c r="A468" s="18" t="s">
        <v>475</v>
      </c>
      <c r="B468" s="19">
        <f t="shared" ca="1" si="22"/>
        <v>44852</v>
      </c>
      <c r="C468" s="19" t="str">
        <f>_xlfn.XLOOKUP(SalesTable[[#This Row],[Customer Name]],customerTable[Customer Name],customerTable[Customer ID],0,0)</f>
        <v>C0467</v>
      </c>
      <c r="D468" s="18" t="s">
        <v>1472</v>
      </c>
      <c r="E468" s="18" t="s">
        <v>2000</v>
      </c>
      <c r="F468" s="18" t="s">
        <v>2152</v>
      </c>
      <c r="G468" s="18" t="s">
        <v>2004</v>
      </c>
      <c r="H468" s="18" t="str">
        <f>_xlfn.XLOOKUP(SalesTable[[#This Row],[Product]],ProductTable[Product],ProductTable[Product ID],0,0)</f>
        <v>P003</v>
      </c>
      <c r="I468" s="18" t="s">
        <v>2014</v>
      </c>
      <c r="J468" s="18" t="str" cm="1">
        <f t="array" aca="1" ref="J468" ca="1">INDEX({"Credit Card","Cash","UPI"},RANDBETWEEN(1,3))</f>
        <v>Credit Card</v>
      </c>
      <c r="K468" s="18">
        <f t="shared" ca="1" si="23"/>
        <v>77</v>
      </c>
      <c r="L468" s="18">
        <v>8.27</v>
      </c>
      <c r="M468" s="18">
        <f ca="1">SalesTable[[#This Row],[Quantity]]*SalesTable[[#This Row],[Unit Price]]</f>
        <v>636.79</v>
      </c>
      <c r="N468" s="18" t="str">
        <f t="shared" ca="1" si="21"/>
        <v>25%</v>
      </c>
      <c r="O468" s="18">
        <f ca="1">SalesTable[[#This Row],[Total Sale]]*SalesTable[[#This Row],[Profit Margin]]</f>
        <v>159.19749999999999</v>
      </c>
    </row>
    <row r="469" spans="1:15" x14ac:dyDescent="0.3">
      <c r="A469" s="18" t="s">
        <v>476</v>
      </c>
      <c r="B469" s="19">
        <f t="shared" ca="1" si="22"/>
        <v>45789</v>
      </c>
      <c r="C469" s="19" t="str">
        <f>_xlfn.XLOOKUP(SalesTable[[#This Row],[Customer Name]],customerTable[Customer Name],customerTable[Customer ID],0,0)</f>
        <v>C0468</v>
      </c>
      <c r="D469" s="18" t="s">
        <v>1473</v>
      </c>
      <c r="E469" s="18" t="s">
        <v>2001</v>
      </c>
      <c r="F469" s="18" t="s">
        <v>2181</v>
      </c>
      <c r="G469" s="18" t="s">
        <v>2005</v>
      </c>
      <c r="H469" s="18" t="str">
        <f>_xlfn.XLOOKUP(SalesTable[[#This Row],[Product]],ProductTable[Product],ProductTable[Product ID],0,0)</f>
        <v>P004</v>
      </c>
      <c r="I469" s="18" t="s">
        <v>2015</v>
      </c>
      <c r="J469" s="18" t="str" cm="1">
        <f t="array" aca="1" ref="J469" ca="1">INDEX({"Credit Card","Cash","UPI"},RANDBETWEEN(1,3))</f>
        <v>Cash</v>
      </c>
      <c r="K469" s="18">
        <f t="shared" ca="1" si="23"/>
        <v>55</v>
      </c>
      <c r="L469" s="18">
        <v>362.49</v>
      </c>
      <c r="M469" s="18">
        <f ca="1">SalesTable[[#This Row],[Quantity]]*SalesTable[[#This Row],[Unit Price]]</f>
        <v>19936.95</v>
      </c>
      <c r="N469" s="18" t="str">
        <f t="shared" ca="1" si="21"/>
        <v>19%</v>
      </c>
      <c r="O469" s="18">
        <f ca="1">SalesTable[[#This Row],[Total Sale]]*SalesTable[[#This Row],[Profit Margin]]</f>
        <v>3788.0205000000001</v>
      </c>
    </row>
    <row r="470" spans="1:15" x14ac:dyDescent="0.3">
      <c r="A470" s="18" t="s">
        <v>477</v>
      </c>
      <c r="B470" s="19">
        <f t="shared" ca="1" si="22"/>
        <v>44847</v>
      </c>
      <c r="C470" s="19" t="str">
        <f>_xlfn.XLOOKUP(SalesTable[[#This Row],[Customer Name]],customerTable[Customer Name],customerTable[Customer ID],0,0)</f>
        <v>C0469</v>
      </c>
      <c r="D470" s="18" t="s">
        <v>1474</v>
      </c>
      <c r="E470" s="18" t="s">
        <v>1999</v>
      </c>
      <c r="F470" s="18" t="s">
        <v>2084</v>
      </c>
      <c r="G470" s="18" t="s">
        <v>2006</v>
      </c>
      <c r="H470" s="18" t="str">
        <f>_xlfn.XLOOKUP(SalesTable[[#This Row],[Product]],ProductTable[Product],ProductTable[Product ID],0,0)</f>
        <v>P005</v>
      </c>
      <c r="I470" s="18" t="s">
        <v>2015</v>
      </c>
      <c r="J470" s="18" t="str" cm="1">
        <f t="array" aca="1" ref="J470" ca="1">INDEX({"Credit Card","Cash","UPI"},RANDBETWEEN(1,3))</f>
        <v>Credit Card</v>
      </c>
      <c r="K470" s="18">
        <f t="shared" ca="1" si="23"/>
        <v>46</v>
      </c>
      <c r="L470" s="18">
        <v>57.97</v>
      </c>
      <c r="M470" s="18">
        <f ca="1">SalesTable[[#This Row],[Quantity]]*SalesTable[[#This Row],[Unit Price]]</f>
        <v>2666.62</v>
      </c>
      <c r="N470" s="18" t="str">
        <f t="shared" ca="1" si="21"/>
        <v>25%</v>
      </c>
      <c r="O470" s="18">
        <f ca="1">SalesTable[[#This Row],[Total Sale]]*SalesTable[[#This Row],[Profit Margin]]</f>
        <v>666.65499999999997</v>
      </c>
    </row>
    <row r="471" spans="1:15" x14ac:dyDescent="0.3">
      <c r="A471" s="18" t="s">
        <v>478</v>
      </c>
      <c r="B471" s="19">
        <f t="shared" ca="1" si="22"/>
        <v>46022</v>
      </c>
      <c r="C471" s="19" t="str">
        <f>_xlfn.XLOOKUP(SalesTable[[#This Row],[Customer Name]],customerTable[Customer Name],customerTable[Customer ID],0,0)</f>
        <v>C0470</v>
      </c>
      <c r="D471" s="18" t="s">
        <v>1475</v>
      </c>
      <c r="E471" s="18" t="s">
        <v>2001</v>
      </c>
      <c r="F471" s="18" t="s">
        <v>2176</v>
      </c>
      <c r="G471" s="18" t="s">
        <v>2009</v>
      </c>
      <c r="H471" s="18" t="str">
        <f>_xlfn.XLOOKUP(SalesTable[[#This Row],[Product]],ProductTable[Product],ProductTable[Product ID],0,0)</f>
        <v>P008</v>
      </c>
      <c r="I471" s="18" t="s">
        <v>2014</v>
      </c>
      <c r="J471" s="18" t="str" cm="1">
        <f t="array" aca="1" ref="J471" ca="1">INDEX({"Credit Card","Cash","UPI"},RANDBETWEEN(1,3))</f>
        <v>Credit Card</v>
      </c>
      <c r="K471" s="18">
        <f t="shared" ca="1" si="23"/>
        <v>32</v>
      </c>
      <c r="L471" s="18">
        <v>100.01</v>
      </c>
      <c r="M471" s="18">
        <f ca="1">SalesTable[[#This Row],[Quantity]]*SalesTable[[#This Row],[Unit Price]]</f>
        <v>3200.32</v>
      </c>
      <c r="N471" s="18" t="str">
        <f t="shared" ca="1" si="21"/>
        <v>25%</v>
      </c>
      <c r="O471" s="18">
        <f ca="1">SalesTable[[#This Row],[Total Sale]]*SalesTable[[#This Row],[Profit Margin]]</f>
        <v>800.08</v>
      </c>
    </row>
    <row r="472" spans="1:15" x14ac:dyDescent="0.3">
      <c r="A472" s="18" t="s">
        <v>479</v>
      </c>
      <c r="B472" s="19">
        <f t="shared" ca="1" si="22"/>
        <v>45888</v>
      </c>
      <c r="C472" s="19" t="str">
        <f>_xlfn.XLOOKUP(SalesTable[[#This Row],[Customer Name]],customerTable[Customer Name],customerTable[Customer ID],0,0)</f>
        <v>C0471</v>
      </c>
      <c r="D472" s="18" t="s">
        <v>1476</v>
      </c>
      <c r="E472" s="18" t="s">
        <v>2000</v>
      </c>
      <c r="F472" s="18" t="s">
        <v>2233</v>
      </c>
      <c r="G472" s="18" t="s">
        <v>2008</v>
      </c>
      <c r="H472" s="18" t="str">
        <f>_xlfn.XLOOKUP(SalesTable[[#This Row],[Product]],ProductTable[Product],ProductTable[Product ID],0,0)</f>
        <v>P007</v>
      </c>
      <c r="I472" s="18" t="s">
        <v>2016</v>
      </c>
      <c r="J472" s="18" t="str" cm="1">
        <f t="array" aca="1" ref="J472" ca="1">INDEX({"Credit Card","Cash","UPI"},RANDBETWEEN(1,3))</f>
        <v>Cash</v>
      </c>
      <c r="K472" s="18">
        <f t="shared" ca="1" si="23"/>
        <v>64</v>
      </c>
      <c r="L472" s="18">
        <v>44.11</v>
      </c>
      <c r="M472" s="18">
        <f ca="1">SalesTable[[#This Row],[Quantity]]*SalesTable[[#This Row],[Unit Price]]</f>
        <v>2823.04</v>
      </c>
      <c r="N472" s="18" t="str">
        <f t="shared" ca="1" si="21"/>
        <v>19%</v>
      </c>
      <c r="O472" s="18">
        <f ca="1">SalesTable[[#This Row],[Total Sale]]*SalesTable[[#This Row],[Profit Margin]]</f>
        <v>536.37760000000003</v>
      </c>
    </row>
    <row r="473" spans="1:15" x14ac:dyDescent="0.3">
      <c r="A473" s="18" t="s">
        <v>480</v>
      </c>
      <c r="B473" s="19">
        <f t="shared" ca="1" si="22"/>
        <v>45716</v>
      </c>
      <c r="C473" s="19" t="str">
        <f>_xlfn.XLOOKUP(SalesTable[[#This Row],[Customer Name]],customerTable[Customer Name],customerTable[Customer ID],0,0)</f>
        <v>C0472</v>
      </c>
      <c r="D473" s="18" t="s">
        <v>1477</v>
      </c>
      <c r="E473" s="18" t="s">
        <v>1999</v>
      </c>
      <c r="F473" s="18" t="s">
        <v>2227</v>
      </c>
      <c r="G473" s="18" t="s">
        <v>2013</v>
      </c>
      <c r="H473" s="18" t="str">
        <f>_xlfn.XLOOKUP(SalesTable[[#This Row],[Product]],ProductTable[Product],ProductTable[Product ID],0,0)</f>
        <v>P012</v>
      </c>
      <c r="I473" s="18" t="s">
        <v>2016</v>
      </c>
      <c r="J473" s="18" t="str" cm="1">
        <f t="array" aca="1" ref="J473" ca="1">INDEX({"Credit Card","Cash","UPI"},RANDBETWEEN(1,3))</f>
        <v>Cash</v>
      </c>
      <c r="K473" s="18">
        <f t="shared" ca="1" si="23"/>
        <v>73</v>
      </c>
      <c r="L473" s="18">
        <v>153.49</v>
      </c>
      <c r="M473" s="18">
        <f ca="1">SalesTable[[#This Row],[Quantity]]*SalesTable[[#This Row],[Unit Price]]</f>
        <v>11204.77</v>
      </c>
      <c r="N473" s="18" t="str">
        <f t="shared" ca="1" si="21"/>
        <v>25%</v>
      </c>
      <c r="O473" s="18">
        <f ca="1">SalesTable[[#This Row],[Total Sale]]*SalesTable[[#This Row],[Profit Margin]]</f>
        <v>2801.1925000000001</v>
      </c>
    </row>
    <row r="474" spans="1:15" x14ac:dyDescent="0.3">
      <c r="A474" s="18" t="s">
        <v>481</v>
      </c>
      <c r="B474" s="19">
        <f t="shared" ca="1" si="22"/>
        <v>45098</v>
      </c>
      <c r="C474" s="19" t="str">
        <f>_xlfn.XLOOKUP(SalesTable[[#This Row],[Customer Name]],customerTable[Customer Name],customerTable[Customer ID],0,0)</f>
        <v>C0473</v>
      </c>
      <c r="D474" s="18" t="s">
        <v>1478</v>
      </c>
      <c r="E474" s="18" t="s">
        <v>2000</v>
      </c>
      <c r="F474" s="18" t="s">
        <v>2059</v>
      </c>
      <c r="G474" s="18" t="s">
        <v>2002</v>
      </c>
      <c r="H474" s="18" t="str">
        <f>_xlfn.XLOOKUP(SalesTable[[#This Row],[Product]],ProductTable[Product],ProductTable[Product ID],0,0)</f>
        <v>P001</v>
      </c>
      <c r="I474" s="18" t="s">
        <v>2014</v>
      </c>
      <c r="J474" s="18" t="str" cm="1">
        <f t="array" aca="1" ref="J474" ca="1">INDEX({"Credit Card","Cash","UPI"},RANDBETWEEN(1,3))</f>
        <v>UPI</v>
      </c>
      <c r="K474" s="18">
        <f t="shared" ca="1" si="23"/>
        <v>88</v>
      </c>
      <c r="L474" s="18">
        <v>205.61</v>
      </c>
      <c r="M474" s="18">
        <f ca="1">SalesTable[[#This Row],[Quantity]]*SalesTable[[#This Row],[Unit Price]]</f>
        <v>18093.68</v>
      </c>
      <c r="N474" s="18" t="str">
        <f t="shared" ca="1" si="21"/>
        <v>17%</v>
      </c>
      <c r="O474" s="18">
        <f ca="1">SalesTable[[#This Row],[Total Sale]]*SalesTable[[#This Row],[Profit Margin]]</f>
        <v>3075.9256000000005</v>
      </c>
    </row>
    <row r="475" spans="1:15" x14ac:dyDescent="0.3">
      <c r="A475" s="18" t="s">
        <v>482</v>
      </c>
      <c r="B475" s="19">
        <f t="shared" ca="1" si="22"/>
        <v>44978</v>
      </c>
      <c r="C475" s="19" t="str">
        <f>_xlfn.XLOOKUP(SalesTable[[#This Row],[Customer Name]],customerTable[Customer Name],customerTable[Customer ID],0,0)</f>
        <v>C0474</v>
      </c>
      <c r="D475" s="18" t="s">
        <v>1479</v>
      </c>
      <c r="E475" s="18" t="s">
        <v>1998</v>
      </c>
      <c r="F475" s="18" t="s">
        <v>2114</v>
      </c>
      <c r="G475" s="18" t="s">
        <v>2004</v>
      </c>
      <c r="H475" s="18" t="str">
        <f>_xlfn.XLOOKUP(SalesTable[[#This Row],[Product]],ProductTable[Product],ProductTable[Product ID],0,0)</f>
        <v>P003</v>
      </c>
      <c r="I475" s="18" t="s">
        <v>2014</v>
      </c>
      <c r="J475" s="18" t="str" cm="1">
        <f t="array" aca="1" ref="J475" ca="1">INDEX({"Credit Card","Cash","UPI"},RANDBETWEEN(1,3))</f>
        <v>UPI</v>
      </c>
      <c r="K475" s="18">
        <f t="shared" ca="1" si="23"/>
        <v>30</v>
      </c>
      <c r="L475" s="18">
        <v>320.19</v>
      </c>
      <c r="M475" s="18">
        <f ca="1">SalesTable[[#This Row],[Quantity]]*SalesTable[[#This Row],[Unit Price]]</f>
        <v>9605.7000000000007</v>
      </c>
      <c r="N475" s="18" t="str">
        <f t="shared" ca="1" si="21"/>
        <v>17%</v>
      </c>
      <c r="O475" s="18">
        <f ca="1">SalesTable[[#This Row],[Total Sale]]*SalesTable[[#This Row],[Profit Margin]]</f>
        <v>1632.9690000000003</v>
      </c>
    </row>
    <row r="476" spans="1:15" x14ac:dyDescent="0.3">
      <c r="A476" s="18" t="s">
        <v>483</v>
      </c>
      <c r="B476" s="19">
        <f t="shared" ca="1" si="22"/>
        <v>45423</v>
      </c>
      <c r="C476" s="19" t="str">
        <f>_xlfn.XLOOKUP(SalesTable[[#This Row],[Customer Name]],customerTable[Customer Name],customerTable[Customer ID],0,0)</f>
        <v>C0475</v>
      </c>
      <c r="D476" s="18" t="s">
        <v>1480</v>
      </c>
      <c r="E476" s="18" t="s">
        <v>2001</v>
      </c>
      <c r="F476" s="18" t="s">
        <v>2123</v>
      </c>
      <c r="G476" s="18" t="s">
        <v>2006</v>
      </c>
      <c r="H476" s="18" t="str">
        <f>_xlfn.XLOOKUP(SalesTable[[#This Row],[Product]],ProductTable[Product],ProductTable[Product ID],0,0)</f>
        <v>P005</v>
      </c>
      <c r="I476" s="18" t="s">
        <v>2015</v>
      </c>
      <c r="J476" s="18" t="str" cm="1">
        <f t="array" aca="1" ref="J476" ca="1">INDEX({"Credit Card","Cash","UPI"},RANDBETWEEN(1,3))</f>
        <v>UPI</v>
      </c>
      <c r="K476" s="18">
        <f t="shared" ca="1" si="23"/>
        <v>79</v>
      </c>
      <c r="L476" s="18">
        <v>324.23</v>
      </c>
      <c r="M476" s="18">
        <f ca="1">SalesTable[[#This Row],[Quantity]]*SalesTable[[#This Row],[Unit Price]]</f>
        <v>25614.170000000002</v>
      </c>
      <c r="N476" s="18" t="str">
        <f t="shared" ca="1" si="21"/>
        <v>25%</v>
      </c>
      <c r="O476" s="18">
        <f ca="1">SalesTable[[#This Row],[Total Sale]]*SalesTable[[#This Row],[Profit Margin]]</f>
        <v>6403.5425000000005</v>
      </c>
    </row>
    <row r="477" spans="1:15" x14ac:dyDescent="0.3">
      <c r="A477" s="18" t="s">
        <v>484</v>
      </c>
      <c r="B477" s="19">
        <f t="shared" ca="1" si="22"/>
        <v>45339</v>
      </c>
      <c r="C477" s="19" t="str">
        <f>_xlfn.XLOOKUP(SalesTable[[#This Row],[Customer Name]],customerTable[Customer Name],customerTable[Customer ID],0,0)</f>
        <v>C0476</v>
      </c>
      <c r="D477" s="18" t="s">
        <v>1481</v>
      </c>
      <c r="E477" s="18" t="s">
        <v>1998</v>
      </c>
      <c r="F477" s="18" t="s">
        <v>2196</v>
      </c>
      <c r="G477" s="18" t="s">
        <v>2002</v>
      </c>
      <c r="H477" s="18" t="str">
        <f>_xlfn.XLOOKUP(SalesTable[[#This Row],[Product]],ProductTable[Product],ProductTable[Product ID],0,0)</f>
        <v>P001</v>
      </c>
      <c r="I477" s="18" t="s">
        <v>2014</v>
      </c>
      <c r="J477" s="18" t="str" cm="1">
        <f t="array" aca="1" ref="J477" ca="1">INDEX({"Credit Card","Cash","UPI"},RANDBETWEEN(1,3))</f>
        <v>UPI</v>
      </c>
      <c r="K477" s="18">
        <f t="shared" ca="1" si="23"/>
        <v>63</v>
      </c>
      <c r="L477" s="18">
        <v>459.98</v>
      </c>
      <c r="M477" s="18">
        <f ca="1">SalesTable[[#This Row],[Quantity]]*SalesTable[[#This Row],[Unit Price]]</f>
        <v>28978.74</v>
      </c>
      <c r="N477" s="18" t="str">
        <f t="shared" ca="1" si="21"/>
        <v>22%</v>
      </c>
      <c r="O477" s="18">
        <f ca="1">SalesTable[[#This Row],[Total Sale]]*SalesTable[[#This Row],[Profit Margin]]</f>
        <v>6375.3228000000008</v>
      </c>
    </row>
    <row r="478" spans="1:15" x14ac:dyDescent="0.3">
      <c r="A478" s="18" t="s">
        <v>485</v>
      </c>
      <c r="B478" s="19">
        <f t="shared" ca="1" si="22"/>
        <v>44770</v>
      </c>
      <c r="C478" s="19" t="str">
        <f>_xlfn.XLOOKUP(SalesTable[[#This Row],[Customer Name]],customerTable[Customer Name],customerTable[Customer ID],0,0)</f>
        <v>C0477</v>
      </c>
      <c r="D478" s="18" t="s">
        <v>1482</v>
      </c>
      <c r="E478" s="18" t="s">
        <v>1999</v>
      </c>
      <c r="F478" s="18" t="s">
        <v>2119</v>
      </c>
      <c r="G478" s="18" t="s">
        <v>2006</v>
      </c>
      <c r="H478" s="18" t="str">
        <f>_xlfn.XLOOKUP(SalesTable[[#This Row],[Product]],ProductTable[Product],ProductTable[Product ID],0,0)</f>
        <v>P005</v>
      </c>
      <c r="I478" s="18" t="s">
        <v>2015</v>
      </c>
      <c r="J478" s="18" t="str" cm="1">
        <f t="array" aca="1" ref="J478" ca="1">INDEX({"Credit Card","Cash","UPI"},RANDBETWEEN(1,3))</f>
        <v>Cash</v>
      </c>
      <c r="K478" s="18">
        <f t="shared" ca="1" si="23"/>
        <v>44</v>
      </c>
      <c r="L478" s="18">
        <v>28.05</v>
      </c>
      <c r="M478" s="18">
        <f ca="1">SalesTable[[#This Row],[Quantity]]*SalesTable[[#This Row],[Unit Price]]</f>
        <v>1234.2</v>
      </c>
      <c r="N478" s="18" t="str">
        <f t="shared" ca="1" si="21"/>
        <v>23%</v>
      </c>
      <c r="O478" s="18">
        <f ca="1">SalesTable[[#This Row],[Total Sale]]*SalesTable[[#This Row],[Profit Margin]]</f>
        <v>283.86600000000004</v>
      </c>
    </row>
    <row r="479" spans="1:15" x14ac:dyDescent="0.3">
      <c r="A479" s="18" t="s">
        <v>486</v>
      </c>
      <c r="B479" s="19">
        <f t="shared" ca="1" si="22"/>
        <v>45400</v>
      </c>
      <c r="C479" s="19" t="str">
        <f>_xlfn.XLOOKUP(SalesTable[[#This Row],[Customer Name]],customerTable[Customer Name],customerTable[Customer ID],0,0)</f>
        <v>C0478</v>
      </c>
      <c r="D479" s="18" t="s">
        <v>1483</v>
      </c>
      <c r="E479" s="18" t="s">
        <v>1999</v>
      </c>
      <c r="F479" s="18" t="s">
        <v>2140</v>
      </c>
      <c r="G479" s="18" t="s">
        <v>2012</v>
      </c>
      <c r="H479" s="18" t="str">
        <f>_xlfn.XLOOKUP(SalesTable[[#This Row],[Product]],ProductTable[Product],ProductTable[Product ID],0,0)</f>
        <v>P011</v>
      </c>
      <c r="I479" s="18" t="s">
        <v>2014</v>
      </c>
      <c r="J479" s="18" t="str" cm="1">
        <f t="array" aca="1" ref="J479" ca="1">INDEX({"Credit Card","Cash","UPI"},RANDBETWEEN(1,3))</f>
        <v>Credit Card</v>
      </c>
      <c r="K479" s="18">
        <f t="shared" ca="1" si="23"/>
        <v>57</v>
      </c>
      <c r="L479" s="18">
        <v>283.94</v>
      </c>
      <c r="M479" s="18">
        <f ca="1">SalesTable[[#This Row],[Quantity]]*SalesTable[[#This Row],[Unit Price]]</f>
        <v>16184.58</v>
      </c>
      <c r="N479" s="18" t="str">
        <f t="shared" ca="1" si="21"/>
        <v>15%</v>
      </c>
      <c r="O479" s="18">
        <f ca="1">SalesTable[[#This Row],[Total Sale]]*SalesTable[[#This Row],[Profit Margin]]</f>
        <v>2427.6869999999999</v>
      </c>
    </row>
    <row r="480" spans="1:15" x14ac:dyDescent="0.3">
      <c r="A480" s="18" t="s">
        <v>487</v>
      </c>
      <c r="B480" s="19">
        <f t="shared" ca="1" si="22"/>
        <v>45043</v>
      </c>
      <c r="C480" s="19" t="str">
        <f>_xlfn.XLOOKUP(SalesTable[[#This Row],[Customer Name]],customerTable[Customer Name],customerTable[Customer ID],0,0)</f>
        <v>C0479</v>
      </c>
      <c r="D480" s="18" t="s">
        <v>1484</v>
      </c>
      <c r="E480" s="18" t="s">
        <v>1998</v>
      </c>
      <c r="F480" s="18" t="s">
        <v>2080</v>
      </c>
      <c r="G480" s="18" t="s">
        <v>2011</v>
      </c>
      <c r="H480" s="18" t="str">
        <f>_xlfn.XLOOKUP(SalesTable[[#This Row],[Product]],ProductTable[Product],ProductTable[Product ID],0,0)</f>
        <v>P010</v>
      </c>
      <c r="I480" s="18" t="s">
        <v>2015</v>
      </c>
      <c r="J480" s="18" t="str" cm="1">
        <f t="array" aca="1" ref="J480" ca="1">INDEX({"Credit Card","Cash","UPI"},RANDBETWEEN(1,3))</f>
        <v>Cash</v>
      </c>
      <c r="K480" s="18">
        <f t="shared" ca="1" si="23"/>
        <v>52</v>
      </c>
      <c r="L480" s="18">
        <v>480.93</v>
      </c>
      <c r="M480" s="18">
        <f ca="1">SalesTable[[#This Row],[Quantity]]*SalesTable[[#This Row],[Unit Price]]</f>
        <v>25008.36</v>
      </c>
      <c r="N480" s="18" t="str">
        <f t="shared" ca="1" si="21"/>
        <v>21%</v>
      </c>
      <c r="O480" s="18">
        <f ca="1">SalesTable[[#This Row],[Total Sale]]*SalesTable[[#This Row],[Profit Margin]]</f>
        <v>5251.7555999999995</v>
      </c>
    </row>
    <row r="481" spans="1:15" x14ac:dyDescent="0.3">
      <c r="A481" s="18" t="s">
        <v>488</v>
      </c>
      <c r="B481" s="19">
        <f t="shared" ca="1" si="22"/>
        <v>45714</v>
      </c>
      <c r="C481" s="19" t="str">
        <f>_xlfn.XLOOKUP(SalesTable[[#This Row],[Customer Name]],customerTable[Customer Name],customerTable[Customer ID],0,0)</f>
        <v>C0480</v>
      </c>
      <c r="D481" s="18" t="s">
        <v>1485</v>
      </c>
      <c r="E481" s="18" t="s">
        <v>1998</v>
      </c>
      <c r="F481" s="18" t="s">
        <v>2234</v>
      </c>
      <c r="G481" s="18" t="s">
        <v>2004</v>
      </c>
      <c r="H481" s="18" t="str">
        <f>_xlfn.XLOOKUP(SalesTable[[#This Row],[Product]],ProductTable[Product],ProductTable[Product ID],0,0)</f>
        <v>P003</v>
      </c>
      <c r="I481" s="18" t="s">
        <v>2014</v>
      </c>
      <c r="J481" s="18" t="str" cm="1">
        <f t="array" aca="1" ref="J481" ca="1">INDEX({"Credit Card","Cash","UPI"},RANDBETWEEN(1,3))</f>
        <v>UPI</v>
      </c>
      <c r="K481" s="18">
        <f t="shared" ca="1" si="23"/>
        <v>100</v>
      </c>
      <c r="L481" s="18">
        <v>153.13999999999999</v>
      </c>
      <c r="M481" s="18">
        <f ca="1">SalesTable[[#This Row],[Quantity]]*SalesTable[[#This Row],[Unit Price]]</f>
        <v>15313.999999999998</v>
      </c>
      <c r="N481" s="18" t="str">
        <f t="shared" ca="1" si="21"/>
        <v>20%</v>
      </c>
      <c r="O481" s="18">
        <f ca="1">SalesTable[[#This Row],[Total Sale]]*SalesTable[[#This Row],[Profit Margin]]</f>
        <v>3062.7999999999997</v>
      </c>
    </row>
    <row r="482" spans="1:15" x14ac:dyDescent="0.3">
      <c r="A482" s="18" t="s">
        <v>489</v>
      </c>
      <c r="B482" s="19">
        <f t="shared" ca="1" si="22"/>
        <v>45221</v>
      </c>
      <c r="C482" s="19" t="str">
        <f>_xlfn.XLOOKUP(SalesTable[[#This Row],[Customer Name]],customerTable[Customer Name],customerTable[Customer ID],0,0)</f>
        <v>C0481</v>
      </c>
      <c r="D482" s="18" t="s">
        <v>1486</v>
      </c>
      <c r="E482" s="18" t="s">
        <v>1998</v>
      </c>
      <c r="F482" s="18" t="s">
        <v>2235</v>
      </c>
      <c r="G482" s="18" t="s">
        <v>2004</v>
      </c>
      <c r="H482" s="18" t="str">
        <f>_xlfn.XLOOKUP(SalesTable[[#This Row],[Product]],ProductTable[Product],ProductTable[Product ID],0,0)</f>
        <v>P003</v>
      </c>
      <c r="I482" s="18" t="s">
        <v>2014</v>
      </c>
      <c r="J482" s="18" t="str" cm="1">
        <f t="array" aca="1" ref="J482" ca="1">INDEX({"Credit Card","Cash","UPI"},RANDBETWEEN(1,3))</f>
        <v>UPI</v>
      </c>
      <c r="K482" s="18">
        <f t="shared" ca="1" si="23"/>
        <v>40</v>
      </c>
      <c r="L482" s="18">
        <v>169.21</v>
      </c>
      <c r="M482" s="18">
        <f ca="1">SalesTable[[#This Row],[Quantity]]*SalesTable[[#This Row],[Unit Price]]</f>
        <v>6768.4000000000005</v>
      </c>
      <c r="N482" s="18" t="str">
        <f t="shared" ca="1" si="21"/>
        <v>16%</v>
      </c>
      <c r="O482" s="18">
        <f ca="1">SalesTable[[#This Row],[Total Sale]]*SalesTable[[#This Row],[Profit Margin]]</f>
        <v>1082.9440000000002</v>
      </c>
    </row>
    <row r="483" spans="1:15" x14ac:dyDescent="0.3">
      <c r="A483" s="18" t="s">
        <v>490</v>
      </c>
      <c r="B483" s="19">
        <f t="shared" ca="1" si="22"/>
        <v>44885</v>
      </c>
      <c r="C483" s="19" t="str">
        <f>_xlfn.XLOOKUP(SalesTable[[#This Row],[Customer Name]],customerTable[Customer Name],customerTable[Customer ID],0,0)</f>
        <v>C0482</v>
      </c>
      <c r="D483" s="18" t="s">
        <v>1487</v>
      </c>
      <c r="E483" s="18" t="s">
        <v>2001</v>
      </c>
      <c r="F483" s="18" t="s">
        <v>2046</v>
      </c>
      <c r="G483" s="18" t="s">
        <v>2002</v>
      </c>
      <c r="H483" s="18" t="str">
        <f>_xlfn.XLOOKUP(SalesTable[[#This Row],[Product]],ProductTable[Product],ProductTable[Product ID],0,0)</f>
        <v>P001</v>
      </c>
      <c r="I483" s="18" t="s">
        <v>2014</v>
      </c>
      <c r="J483" s="18" t="str" cm="1">
        <f t="array" aca="1" ref="J483" ca="1">INDEX({"Credit Card","Cash","UPI"},RANDBETWEEN(1,3))</f>
        <v>Cash</v>
      </c>
      <c r="K483" s="18">
        <f t="shared" ca="1" si="23"/>
        <v>92</v>
      </c>
      <c r="L483" s="18">
        <v>374</v>
      </c>
      <c r="M483" s="18">
        <f ca="1">SalesTable[[#This Row],[Quantity]]*SalesTable[[#This Row],[Unit Price]]</f>
        <v>34408</v>
      </c>
      <c r="N483" s="18" t="str">
        <f t="shared" ca="1" si="21"/>
        <v>22%</v>
      </c>
      <c r="O483" s="18">
        <f ca="1">SalesTable[[#This Row],[Total Sale]]*SalesTable[[#This Row],[Profit Margin]]</f>
        <v>7569.76</v>
      </c>
    </row>
    <row r="484" spans="1:15" x14ac:dyDescent="0.3">
      <c r="A484" s="18" t="s">
        <v>491</v>
      </c>
      <c r="B484" s="19">
        <f t="shared" ca="1" si="22"/>
        <v>46018</v>
      </c>
      <c r="C484" s="19" t="str">
        <f>_xlfn.XLOOKUP(SalesTable[[#This Row],[Customer Name]],customerTable[Customer Name],customerTable[Customer ID],0,0)</f>
        <v>C0483</v>
      </c>
      <c r="D484" s="18" t="s">
        <v>1488</v>
      </c>
      <c r="E484" s="18" t="s">
        <v>1999</v>
      </c>
      <c r="F484" s="18" t="s">
        <v>2109</v>
      </c>
      <c r="G484" s="18" t="s">
        <v>2005</v>
      </c>
      <c r="H484" s="18" t="str">
        <f>_xlfn.XLOOKUP(SalesTable[[#This Row],[Product]],ProductTable[Product],ProductTable[Product ID],0,0)</f>
        <v>P004</v>
      </c>
      <c r="I484" s="18" t="s">
        <v>2015</v>
      </c>
      <c r="J484" s="18" t="str" cm="1">
        <f t="array" aca="1" ref="J484" ca="1">INDEX({"Credit Card","Cash","UPI"},RANDBETWEEN(1,3))</f>
        <v>Credit Card</v>
      </c>
      <c r="K484" s="18">
        <f t="shared" ca="1" si="23"/>
        <v>64</v>
      </c>
      <c r="L484" s="18">
        <v>119.91</v>
      </c>
      <c r="M484" s="18">
        <f ca="1">SalesTable[[#This Row],[Quantity]]*SalesTable[[#This Row],[Unit Price]]</f>
        <v>7674.24</v>
      </c>
      <c r="N484" s="18" t="str">
        <f t="shared" ca="1" si="21"/>
        <v>22%</v>
      </c>
      <c r="O484" s="18">
        <f ca="1">SalesTable[[#This Row],[Total Sale]]*SalesTable[[#This Row],[Profit Margin]]</f>
        <v>1688.3327999999999</v>
      </c>
    </row>
    <row r="485" spans="1:15" x14ac:dyDescent="0.3">
      <c r="A485" s="18" t="s">
        <v>492</v>
      </c>
      <c r="B485" s="19">
        <f t="shared" ca="1" si="22"/>
        <v>44984</v>
      </c>
      <c r="C485" s="19" t="str">
        <f>_xlfn.XLOOKUP(SalesTable[[#This Row],[Customer Name]],customerTable[Customer Name],customerTable[Customer ID],0,0)</f>
        <v>C0180</v>
      </c>
      <c r="D485" s="18" t="s">
        <v>1188</v>
      </c>
      <c r="E485" s="18" t="s">
        <v>2001</v>
      </c>
      <c r="F485" s="18" t="s">
        <v>2211</v>
      </c>
      <c r="G485" s="18" t="s">
        <v>2010</v>
      </c>
      <c r="H485" s="18" t="str">
        <f>_xlfn.XLOOKUP(SalesTable[[#This Row],[Product]],ProductTable[Product],ProductTable[Product ID],0,0)</f>
        <v>P009</v>
      </c>
      <c r="I485" s="18" t="s">
        <v>2016</v>
      </c>
      <c r="J485" s="18" t="str" cm="1">
        <f t="array" aca="1" ref="J485" ca="1">INDEX({"Credit Card","Cash","UPI"},RANDBETWEEN(1,3))</f>
        <v>Credit Card</v>
      </c>
      <c r="K485" s="18">
        <f t="shared" ca="1" si="23"/>
        <v>52</v>
      </c>
      <c r="L485" s="18">
        <v>19.66</v>
      </c>
      <c r="M485" s="18">
        <f ca="1">SalesTable[[#This Row],[Quantity]]*SalesTable[[#This Row],[Unit Price]]</f>
        <v>1022.32</v>
      </c>
      <c r="N485" s="18" t="str">
        <f t="shared" ca="1" si="21"/>
        <v>22%</v>
      </c>
      <c r="O485" s="18">
        <f ca="1">SalesTable[[#This Row],[Total Sale]]*SalesTable[[#This Row],[Profit Margin]]</f>
        <v>224.91040000000001</v>
      </c>
    </row>
    <row r="486" spans="1:15" x14ac:dyDescent="0.3">
      <c r="A486" s="18" t="s">
        <v>493</v>
      </c>
      <c r="B486" s="19">
        <f t="shared" ca="1" si="22"/>
        <v>44569</v>
      </c>
      <c r="C486" s="19" t="str">
        <f>_xlfn.XLOOKUP(SalesTable[[#This Row],[Customer Name]],customerTable[Customer Name],customerTable[Customer ID],0,0)</f>
        <v>C0485</v>
      </c>
      <c r="D486" s="18" t="s">
        <v>1489</v>
      </c>
      <c r="E486" s="18" t="s">
        <v>2000</v>
      </c>
      <c r="F486" s="18" t="s">
        <v>2148</v>
      </c>
      <c r="G486" s="18" t="s">
        <v>2010</v>
      </c>
      <c r="H486" s="18" t="str">
        <f>_xlfn.XLOOKUP(SalesTable[[#This Row],[Product]],ProductTable[Product],ProductTable[Product ID],0,0)</f>
        <v>P009</v>
      </c>
      <c r="I486" s="18" t="s">
        <v>2016</v>
      </c>
      <c r="J486" s="18" t="str" cm="1">
        <f t="array" aca="1" ref="J486" ca="1">INDEX({"Credit Card","Cash","UPI"},RANDBETWEEN(1,3))</f>
        <v>Credit Card</v>
      </c>
      <c r="K486" s="18">
        <f t="shared" ca="1" si="23"/>
        <v>58</v>
      </c>
      <c r="L486" s="18">
        <v>181.13</v>
      </c>
      <c r="M486" s="18">
        <f ca="1">SalesTable[[#This Row],[Quantity]]*SalesTable[[#This Row],[Unit Price]]</f>
        <v>10505.539999999999</v>
      </c>
      <c r="N486" s="18" t="str">
        <f t="shared" ca="1" si="21"/>
        <v>21%</v>
      </c>
      <c r="O486" s="18">
        <f ca="1">SalesTable[[#This Row],[Total Sale]]*SalesTable[[#This Row],[Profit Margin]]</f>
        <v>2206.1633999999999</v>
      </c>
    </row>
    <row r="487" spans="1:15" x14ac:dyDescent="0.3">
      <c r="A487" s="18" t="s">
        <v>494</v>
      </c>
      <c r="B487" s="19">
        <f t="shared" ca="1" si="22"/>
        <v>45586</v>
      </c>
      <c r="C487" s="19" t="str">
        <f>_xlfn.XLOOKUP(SalesTable[[#This Row],[Customer Name]],customerTable[Customer Name],customerTable[Customer ID],0,0)</f>
        <v>C0486</v>
      </c>
      <c r="D487" s="18" t="s">
        <v>1490</v>
      </c>
      <c r="E487" s="18" t="s">
        <v>1999</v>
      </c>
      <c r="F487" s="18" t="s">
        <v>2110</v>
      </c>
      <c r="G487" s="18" t="s">
        <v>2013</v>
      </c>
      <c r="H487" s="18" t="str">
        <f>_xlfn.XLOOKUP(SalesTable[[#This Row],[Product]],ProductTable[Product],ProductTable[Product ID],0,0)</f>
        <v>P012</v>
      </c>
      <c r="I487" s="18" t="s">
        <v>2016</v>
      </c>
      <c r="J487" s="18" t="str" cm="1">
        <f t="array" aca="1" ref="J487" ca="1">INDEX({"Credit Card","Cash","UPI"},RANDBETWEEN(1,3))</f>
        <v>Credit Card</v>
      </c>
      <c r="K487" s="18">
        <f t="shared" ca="1" si="23"/>
        <v>70</v>
      </c>
      <c r="L487" s="18">
        <v>332.03</v>
      </c>
      <c r="M487" s="18">
        <f ca="1">SalesTable[[#This Row],[Quantity]]*SalesTable[[#This Row],[Unit Price]]</f>
        <v>23242.1</v>
      </c>
      <c r="N487" s="18" t="str">
        <f t="shared" ca="1" si="21"/>
        <v>19%</v>
      </c>
      <c r="O487" s="18">
        <f ca="1">SalesTable[[#This Row],[Total Sale]]*SalesTable[[#This Row],[Profit Margin]]</f>
        <v>4415.9989999999998</v>
      </c>
    </row>
    <row r="488" spans="1:15" x14ac:dyDescent="0.3">
      <c r="A488" s="18" t="s">
        <v>495</v>
      </c>
      <c r="B488" s="19">
        <f t="shared" ca="1" si="22"/>
        <v>45113</v>
      </c>
      <c r="C488" s="19" t="str">
        <f>_xlfn.XLOOKUP(SalesTable[[#This Row],[Customer Name]],customerTable[Customer Name],customerTable[Customer ID],0,0)</f>
        <v>C0487</v>
      </c>
      <c r="D488" s="18" t="s">
        <v>1491</v>
      </c>
      <c r="E488" s="18" t="s">
        <v>1999</v>
      </c>
      <c r="F488" s="18" t="s">
        <v>2123</v>
      </c>
      <c r="G488" s="18" t="s">
        <v>2012</v>
      </c>
      <c r="H488" s="18" t="str">
        <f>_xlfn.XLOOKUP(SalesTable[[#This Row],[Product]],ProductTable[Product],ProductTable[Product ID],0,0)</f>
        <v>P011</v>
      </c>
      <c r="I488" s="18" t="s">
        <v>2014</v>
      </c>
      <c r="J488" s="18" t="str" cm="1">
        <f t="array" aca="1" ref="J488" ca="1">INDEX({"Credit Card","Cash","UPI"},RANDBETWEEN(1,3))</f>
        <v>Cash</v>
      </c>
      <c r="K488" s="18">
        <f t="shared" ca="1" si="23"/>
        <v>59</v>
      </c>
      <c r="L488" s="18">
        <v>357.99</v>
      </c>
      <c r="M488" s="18">
        <f ca="1">SalesTable[[#This Row],[Quantity]]*SalesTable[[#This Row],[Unit Price]]</f>
        <v>21121.41</v>
      </c>
      <c r="N488" s="18" t="str">
        <f t="shared" ca="1" si="21"/>
        <v>16%</v>
      </c>
      <c r="O488" s="18">
        <f ca="1">SalesTable[[#This Row],[Total Sale]]*SalesTable[[#This Row],[Profit Margin]]</f>
        <v>3379.4256</v>
      </c>
    </row>
    <row r="489" spans="1:15" x14ac:dyDescent="0.3">
      <c r="A489" s="18" t="s">
        <v>496</v>
      </c>
      <c r="B489" s="19">
        <f t="shared" ca="1" si="22"/>
        <v>44887</v>
      </c>
      <c r="C489" s="19" t="str">
        <f>_xlfn.XLOOKUP(SalesTable[[#This Row],[Customer Name]],customerTable[Customer Name],customerTable[Customer ID],0,0)</f>
        <v>C0488</v>
      </c>
      <c r="D489" s="18" t="s">
        <v>1492</v>
      </c>
      <c r="E489" s="18" t="s">
        <v>1998</v>
      </c>
      <c r="F489" s="18" t="s">
        <v>2128</v>
      </c>
      <c r="G489" s="18" t="s">
        <v>2013</v>
      </c>
      <c r="H489" s="18" t="str">
        <f>_xlfn.XLOOKUP(SalesTable[[#This Row],[Product]],ProductTable[Product],ProductTable[Product ID],0,0)</f>
        <v>P012</v>
      </c>
      <c r="I489" s="18" t="s">
        <v>2016</v>
      </c>
      <c r="J489" s="18" t="str" cm="1">
        <f t="array" aca="1" ref="J489" ca="1">INDEX({"Credit Card","Cash","UPI"},RANDBETWEEN(1,3))</f>
        <v>Cash</v>
      </c>
      <c r="K489" s="18">
        <f t="shared" ca="1" si="23"/>
        <v>90</v>
      </c>
      <c r="L489" s="18">
        <v>357.28</v>
      </c>
      <c r="M489" s="18">
        <f ca="1">SalesTable[[#This Row],[Quantity]]*SalesTable[[#This Row],[Unit Price]]</f>
        <v>32155.199999999997</v>
      </c>
      <c r="N489" s="18" t="str">
        <f t="shared" ca="1" si="21"/>
        <v>22%</v>
      </c>
      <c r="O489" s="18">
        <f ca="1">SalesTable[[#This Row],[Total Sale]]*SalesTable[[#This Row],[Profit Margin]]</f>
        <v>7074.1439999999993</v>
      </c>
    </row>
    <row r="490" spans="1:15" x14ac:dyDescent="0.3">
      <c r="A490" s="18" t="s">
        <v>497</v>
      </c>
      <c r="B490" s="19">
        <f t="shared" ca="1" si="22"/>
        <v>45675</v>
      </c>
      <c r="C490" s="19" t="str">
        <f>_xlfn.XLOOKUP(SalesTable[[#This Row],[Customer Name]],customerTable[Customer Name],customerTable[Customer ID],0,0)</f>
        <v>C0489</v>
      </c>
      <c r="D490" s="18" t="s">
        <v>1493</v>
      </c>
      <c r="E490" s="18" t="s">
        <v>1999</v>
      </c>
      <c r="F490" s="18" t="s">
        <v>2236</v>
      </c>
      <c r="G490" s="18" t="s">
        <v>2004</v>
      </c>
      <c r="H490" s="18" t="str">
        <f>_xlfn.XLOOKUP(SalesTable[[#This Row],[Product]],ProductTable[Product],ProductTable[Product ID],0,0)</f>
        <v>P003</v>
      </c>
      <c r="I490" s="18" t="s">
        <v>2014</v>
      </c>
      <c r="J490" s="18" t="str" cm="1">
        <f t="array" aca="1" ref="J490" ca="1">INDEX({"Credit Card","Cash","UPI"},RANDBETWEEN(1,3))</f>
        <v>Cash</v>
      </c>
      <c r="K490" s="18">
        <f t="shared" ca="1" si="23"/>
        <v>54</v>
      </c>
      <c r="L490" s="18">
        <v>183.55</v>
      </c>
      <c r="M490" s="18">
        <f ca="1">SalesTable[[#This Row],[Quantity]]*SalesTable[[#This Row],[Unit Price]]</f>
        <v>9911.7000000000007</v>
      </c>
      <c r="N490" s="18" t="str">
        <f t="shared" ca="1" si="21"/>
        <v>25%</v>
      </c>
      <c r="O490" s="18">
        <f ca="1">SalesTable[[#This Row],[Total Sale]]*SalesTable[[#This Row],[Profit Margin]]</f>
        <v>2477.9250000000002</v>
      </c>
    </row>
    <row r="491" spans="1:15" x14ac:dyDescent="0.3">
      <c r="A491" s="18" t="s">
        <v>498</v>
      </c>
      <c r="B491" s="19">
        <f t="shared" ca="1" si="22"/>
        <v>45753</v>
      </c>
      <c r="C491" s="19" t="str">
        <f>_xlfn.XLOOKUP(SalesTable[[#This Row],[Customer Name]],customerTable[Customer Name],customerTable[Customer ID],0,0)</f>
        <v>C0490</v>
      </c>
      <c r="D491" s="18" t="s">
        <v>1494</v>
      </c>
      <c r="E491" s="18" t="s">
        <v>2001</v>
      </c>
      <c r="F491" s="18" t="s">
        <v>2097</v>
      </c>
      <c r="G491" s="18" t="s">
        <v>2011</v>
      </c>
      <c r="H491" s="18" t="str">
        <f>_xlfn.XLOOKUP(SalesTable[[#This Row],[Product]],ProductTable[Product],ProductTable[Product ID],0,0)</f>
        <v>P010</v>
      </c>
      <c r="I491" s="18" t="s">
        <v>2015</v>
      </c>
      <c r="J491" s="18" t="str" cm="1">
        <f t="array" aca="1" ref="J491" ca="1">INDEX({"Credit Card","Cash","UPI"},RANDBETWEEN(1,3))</f>
        <v>Credit Card</v>
      </c>
      <c r="K491" s="18">
        <f t="shared" ca="1" si="23"/>
        <v>77</v>
      </c>
      <c r="L491" s="18">
        <v>183.16</v>
      </c>
      <c r="M491" s="18">
        <f ca="1">SalesTable[[#This Row],[Quantity]]*SalesTable[[#This Row],[Unit Price]]</f>
        <v>14103.32</v>
      </c>
      <c r="N491" s="18" t="str">
        <f t="shared" ca="1" si="21"/>
        <v>19%</v>
      </c>
      <c r="O491" s="18">
        <f ca="1">SalesTable[[#This Row],[Total Sale]]*SalesTable[[#This Row],[Profit Margin]]</f>
        <v>2679.6307999999999</v>
      </c>
    </row>
    <row r="492" spans="1:15" x14ac:dyDescent="0.3">
      <c r="A492" s="18" t="s">
        <v>499</v>
      </c>
      <c r="B492" s="19">
        <f t="shared" ca="1" si="22"/>
        <v>44634</v>
      </c>
      <c r="C492" s="19" t="str">
        <f>_xlfn.XLOOKUP(SalesTable[[#This Row],[Customer Name]],customerTable[Customer Name],customerTable[Customer ID],0,0)</f>
        <v>C0491</v>
      </c>
      <c r="D492" s="18" t="s">
        <v>1495</v>
      </c>
      <c r="E492" s="18" t="s">
        <v>2000</v>
      </c>
      <c r="F492" s="18" t="s">
        <v>2190</v>
      </c>
      <c r="G492" s="18" t="s">
        <v>2003</v>
      </c>
      <c r="H492" s="18" t="str">
        <f>_xlfn.XLOOKUP(SalesTable[[#This Row],[Product]],ProductTable[Product],ProductTable[Product ID],0,0)</f>
        <v>P002</v>
      </c>
      <c r="I492" s="18" t="s">
        <v>2015</v>
      </c>
      <c r="J492" s="18" t="str" cm="1">
        <f t="array" aca="1" ref="J492" ca="1">INDEX({"Credit Card","Cash","UPI"},RANDBETWEEN(1,3))</f>
        <v>Cash</v>
      </c>
      <c r="K492" s="18">
        <f t="shared" ca="1" si="23"/>
        <v>38</v>
      </c>
      <c r="L492" s="18">
        <v>97.76</v>
      </c>
      <c r="M492" s="18">
        <f ca="1">SalesTable[[#This Row],[Quantity]]*SalesTable[[#This Row],[Unit Price]]</f>
        <v>3714.88</v>
      </c>
      <c r="N492" s="18" t="str">
        <f t="shared" ca="1" si="21"/>
        <v>16%</v>
      </c>
      <c r="O492" s="18">
        <f ca="1">SalesTable[[#This Row],[Total Sale]]*SalesTable[[#This Row],[Profit Margin]]</f>
        <v>594.38080000000002</v>
      </c>
    </row>
    <row r="493" spans="1:15" x14ac:dyDescent="0.3">
      <c r="A493" s="18" t="s">
        <v>500</v>
      </c>
      <c r="B493" s="19">
        <f t="shared" ca="1" si="22"/>
        <v>45470</v>
      </c>
      <c r="C493" s="19" t="str">
        <f>_xlfn.XLOOKUP(SalesTable[[#This Row],[Customer Name]],customerTable[Customer Name],customerTable[Customer ID],0,0)</f>
        <v>C0492</v>
      </c>
      <c r="D493" s="18" t="s">
        <v>1496</v>
      </c>
      <c r="E493" s="18" t="s">
        <v>2001</v>
      </c>
      <c r="F493" s="18" t="s">
        <v>2220</v>
      </c>
      <c r="G493" s="18" t="s">
        <v>2004</v>
      </c>
      <c r="H493" s="18" t="str">
        <f>_xlfn.XLOOKUP(SalesTable[[#This Row],[Product]],ProductTable[Product],ProductTable[Product ID],0,0)</f>
        <v>P003</v>
      </c>
      <c r="I493" s="18" t="s">
        <v>2014</v>
      </c>
      <c r="J493" s="18" t="str" cm="1">
        <f t="array" aca="1" ref="J493" ca="1">INDEX({"Credit Card","Cash","UPI"},RANDBETWEEN(1,3))</f>
        <v>UPI</v>
      </c>
      <c r="K493" s="18">
        <f t="shared" ca="1" si="23"/>
        <v>97</v>
      </c>
      <c r="L493" s="18">
        <v>18</v>
      </c>
      <c r="M493" s="18">
        <f ca="1">SalesTable[[#This Row],[Quantity]]*SalesTable[[#This Row],[Unit Price]]</f>
        <v>1746</v>
      </c>
      <c r="N493" s="18" t="str">
        <f t="shared" ca="1" si="21"/>
        <v>22%</v>
      </c>
      <c r="O493" s="18">
        <f ca="1">SalesTable[[#This Row],[Total Sale]]*SalesTable[[#This Row],[Profit Margin]]</f>
        <v>384.12</v>
      </c>
    </row>
    <row r="494" spans="1:15" x14ac:dyDescent="0.3">
      <c r="A494" s="18" t="s">
        <v>501</v>
      </c>
      <c r="B494" s="19">
        <f t="shared" ca="1" si="22"/>
        <v>45583</v>
      </c>
      <c r="C494" s="19" t="str">
        <f>_xlfn.XLOOKUP(SalesTable[[#This Row],[Customer Name]],customerTable[Customer Name],customerTable[Customer ID],0,0)</f>
        <v>C0493</v>
      </c>
      <c r="D494" s="18" t="s">
        <v>1497</v>
      </c>
      <c r="E494" s="18" t="s">
        <v>2001</v>
      </c>
      <c r="F494" s="18" t="s">
        <v>2112</v>
      </c>
      <c r="G494" s="18" t="s">
        <v>2002</v>
      </c>
      <c r="H494" s="18" t="str">
        <f>_xlfn.XLOOKUP(SalesTable[[#This Row],[Product]],ProductTable[Product],ProductTable[Product ID],0,0)</f>
        <v>P001</v>
      </c>
      <c r="I494" s="18" t="s">
        <v>2014</v>
      </c>
      <c r="J494" s="18" t="str" cm="1">
        <f t="array" aca="1" ref="J494" ca="1">INDEX({"Credit Card","Cash","UPI"},RANDBETWEEN(1,3))</f>
        <v>UPI</v>
      </c>
      <c r="K494" s="18">
        <f t="shared" ca="1" si="23"/>
        <v>47</v>
      </c>
      <c r="L494" s="18">
        <v>301.02999999999997</v>
      </c>
      <c r="M494" s="18">
        <f ca="1">SalesTable[[#This Row],[Quantity]]*SalesTable[[#This Row],[Unit Price]]</f>
        <v>14148.409999999998</v>
      </c>
      <c r="N494" s="18" t="str">
        <f t="shared" ca="1" si="21"/>
        <v>21%</v>
      </c>
      <c r="O494" s="18">
        <f ca="1">SalesTable[[#This Row],[Total Sale]]*SalesTable[[#This Row],[Profit Margin]]</f>
        <v>2971.1660999999995</v>
      </c>
    </row>
    <row r="495" spans="1:15" x14ac:dyDescent="0.3">
      <c r="A495" s="18" t="s">
        <v>502</v>
      </c>
      <c r="B495" s="19">
        <f t="shared" ca="1" si="22"/>
        <v>46015</v>
      </c>
      <c r="C495" s="19" t="str">
        <f>_xlfn.XLOOKUP(SalesTable[[#This Row],[Customer Name]],customerTable[Customer Name],customerTable[Customer ID],0,0)</f>
        <v>C0494</v>
      </c>
      <c r="D495" s="18" t="s">
        <v>1498</v>
      </c>
      <c r="E495" s="18" t="s">
        <v>1999</v>
      </c>
      <c r="F495" s="18" t="s">
        <v>2109</v>
      </c>
      <c r="G495" s="18" t="s">
        <v>2007</v>
      </c>
      <c r="H495" s="18" t="str">
        <f>_xlfn.XLOOKUP(SalesTable[[#This Row],[Product]],ProductTable[Product],ProductTable[Product ID],0,0)</f>
        <v>P006</v>
      </c>
      <c r="I495" s="18" t="s">
        <v>2016</v>
      </c>
      <c r="J495" s="18" t="str" cm="1">
        <f t="array" aca="1" ref="J495" ca="1">INDEX({"Credit Card","Cash","UPI"},RANDBETWEEN(1,3))</f>
        <v>Credit Card</v>
      </c>
      <c r="K495" s="18">
        <f t="shared" ca="1" si="23"/>
        <v>46</v>
      </c>
      <c r="L495" s="18">
        <v>209.84</v>
      </c>
      <c r="M495" s="18">
        <f ca="1">SalesTable[[#This Row],[Quantity]]*SalesTable[[#This Row],[Unit Price]]</f>
        <v>9652.64</v>
      </c>
      <c r="N495" s="18" t="str">
        <f t="shared" ca="1" si="21"/>
        <v>23%</v>
      </c>
      <c r="O495" s="18">
        <f ca="1">SalesTable[[#This Row],[Total Sale]]*SalesTable[[#This Row],[Profit Margin]]</f>
        <v>2220.1071999999999</v>
      </c>
    </row>
    <row r="496" spans="1:15" x14ac:dyDescent="0.3">
      <c r="A496" s="18" t="s">
        <v>503</v>
      </c>
      <c r="B496" s="19">
        <f t="shared" ca="1" si="22"/>
        <v>45495</v>
      </c>
      <c r="C496" s="19" t="str">
        <f>_xlfn.XLOOKUP(SalesTable[[#This Row],[Customer Name]],customerTable[Customer Name],customerTable[Customer ID],0,0)</f>
        <v>C0495</v>
      </c>
      <c r="D496" s="18" t="s">
        <v>1499</v>
      </c>
      <c r="E496" s="18" t="s">
        <v>2000</v>
      </c>
      <c r="F496" s="18" t="s">
        <v>2031</v>
      </c>
      <c r="G496" s="18" t="s">
        <v>2009</v>
      </c>
      <c r="H496" s="18" t="str">
        <f>_xlfn.XLOOKUP(SalesTable[[#This Row],[Product]],ProductTable[Product],ProductTable[Product ID],0,0)</f>
        <v>P008</v>
      </c>
      <c r="I496" s="18" t="s">
        <v>2014</v>
      </c>
      <c r="J496" s="18" t="str" cm="1">
        <f t="array" aca="1" ref="J496" ca="1">INDEX({"Credit Card","Cash","UPI"},RANDBETWEEN(1,3))</f>
        <v>UPI</v>
      </c>
      <c r="K496" s="18">
        <f t="shared" ca="1" si="23"/>
        <v>93</v>
      </c>
      <c r="L496" s="18">
        <v>262.95</v>
      </c>
      <c r="M496" s="18">
        <f ca="1">SalesTable[[#This Row],[Quantity]]*SalesTable[[#This Row],[Unit Price]]</f>
        <v>24454.35</v>
      </c>
      <c r="N496" s="18" t="str">
        <f t="shared" ca="1" si="21"/>
        <v>21%</v>
      </c>
      <c r="O496" s="18">
        <f ca="1">SalesTable[[#This Row],[Total Sale]]*SalesTable[[#This Row],[Profit Margin]]</f>
        <v>5135.4134999999997</v>
      </c>
    </row>
    <row r="497" spans="1:15" x14ac:dyDescent="0.3">
      <c r="A497" s="18" t="s">
        <v>504</v>
      </c>
      <c r="B497" s="19">
        <f t="shared" ca="1" si="22"/>
        <v>45568</v>
      </c>
      <c r="C497" s="19" t="str">
        <f>_xlfn.XLOOKUP(SalesTable[[#This Row],[Customer Name]],customerTable[Customer Name],customerTable[Customer ID],0,0)</f>
        <v>C0496</v>
      </c>
      <c r="D497" s="18" t="s">
        <v>1500</v>
      </c>
      <c r="E497" s="18" t="s">
        <v>2000</v>
      </c>
      <c r="F497" s="18" t="s">
        <v>2037</v>
      </c>
      <c r="G497" s="18" t="s">
        <v>2003</v>
      </c>
      <c r="H497" s="18" t="str">
        <f>_xlfn.XLOOKUP(SalesTable[[#This Row],[Product]],ProductTable[Product],ProductTable[Product ID],0,0)</f>
        <v>P002</v>
      </c>
      <c r="I497" s="18" t="s">
        <v>2015</v>
      </c>
      <c r="J497" s="18" t="str" cm="1">
        <f t="array" aca="1" ref="J497" ca="1">INDEX({"Credit Card","Cash","UPI"},RANDBETWEEN(1,3))</f>
        <v>Cash</v>
      </c>
      <c r="K497" s="18">
        <f t="shared" ca="1" si="23"/>
        <v>58</v>
      </c>
      <c r="L497" s="18">
        <v>154.06</v>
      </c>
      <c r="M497" s="18">
        <f ca="1">SalesTable[[#This Row],[Quantity]]*SalesTable[[#This Row],[Unit Price]]</f>
        <v>8935.48</v>
      </c>
      <c r="N497" s="18" t="str">
        <f t="shared" ca="1" si="21"/>
        <v>25%</v>
      </c>
      <c r="O497" s="18">
        <f ca="1">SalesTable[[#This Row],[Total Sale]]*SalesTable[[#This Row],[Profit Margin]]</f>
        <v>2233.87</v>
      </c>
    </row>
    <row r="498" spans="1:15" x14ac:dyDescent="0.3">
      <c r="A498" s="18" t="s">
        <v>505</v>
      </c>
      <c r="B498" s="19">
        <f t="shared" ca="1" si="22"/>
        <v>44924</v>
      </c>
      <c r="C498" s="19" t="str">
        <f>_xlfn.XLOOKUP(SalesTable[[#This Row],[Customer Name]],customerTable[Customer Name],customerTable[Customer ID],0,0)</f>
        <v>C0497</v>
      </c>
      <c r="D498" s="18" t="s">
        <v>1501</v>
      </c>
      <c r="E498" s="18" t="s">
        <v>2000</v>
      </c>
      <c r="F498" s="18" t="s">
        <v>2066</v>
      </c>
      <c r="G498" s="18" t="s">
        <v>2005</v>
      </c>
      <c r="H498" s="18" t="str">
        <f>_xlfn.XLOOKUP(SalesTable[[#This Row],[Product]],ProductTable[Product],ProductTable[Product ID],0,0)</f>
        <v>P004</v>
      </c>
      <c r="I498" s="18" t="s">
        <v>2015</v>
      </c>
      <c r="J498" s="18" t="str" cm="1">
        <f t="array" aca="1" ref="J498" ca="1">INDEX({"Credit Card","Cash","UPI"},RANDBETWEEN(1,3))</f>
        <v>Credit Card</v>
      </c>
      <c r="K498" s="18">
        <f t="shared" ca="1" si="23"/>
        <v>76</v>
      </c>
      <c r="L498" s="18">
        <v>220.16</v>
      </c>
      <c r="M498" s="18">
        <f ca="1">SalesTable[[#This Row],[Quantity]]*SalesTable[[#This Row],[Unit Price]]</f>
        <v>16732.16</v>
      </c>
      <c r="N498" s="18" t="str">
        <f t="shared" ca="1" si="21"/>
        <v>15%</v>
      </c>
      <c r="O498" s="18">
        <f ca="1">SalesTable[[#This Row],[Total Sale]]*SalesTable[[#This Row],[Profit Margin]]</f>
        <v>2509.8240000000001</v>
      </c>
    </row>
    <row r="499" spans="1:15" x14ac:dyDescent="0.3">
      <c r="A499" s="18" t="s">
        <v>506</v>
      </c>
      <c r="B499" s="19">
        <f t="shared" ca="1" si="22"/>
        <v>45839</v>
      </c>
      <c r="C499" s="19" t="str">
        <f>_xlfn.XLOOKUP(SalesTable[[#This Row],[Customer Name]],customerTable[Customer Name],customerTable[Customer ID],0,0)</f>
        <v>C0498</v>
      </c>
      <c r="D499" s="18" t="s">
        <v>1502</v>
      </c>
      <c r="E499" s="18" t="s">
        <v>1998</v>
      </c>
      <c r="F499" s="18" t="s">
        <v>2212</v>
      </c>
      <c r="G499" s="18" t="s">
        <v>2010</v>
      </c>
      <c r="H499" s="18" t="str">
        <f>_xlfn.XLOOKUP(SalesTable[[#This Row],[Product]],ProductTable[Product],ProductTable[Product ID],0,0)</f>
        <v>P009</v>
      </c>
      <c r="I499" s="18" t="s">
        <v>2016</v>
      </c>
      <c r="J499" s="18" t="str" cm="1">
        <f t="array" aca="1" ref="J499" ca="1">INDEX({"Credit Card","Cash","UPI"},RANDBETWEEN(1,3))</f>
        <v>Credit Card</v>
      </c>
      <c r="K499" s="18">
        <f t="shared" ca="1" si="23"/>
        <v>54</v>
      </c>
      <c r="L499" s="18">
        <v>183.76</v>
      </c>
      <c r="M499" s="18">
        <f ca="1">SalesTable[[#This Row],[Quantity]]*SalesTable[[#This Row],[Unit Price]]</f>
        <v>9923.0399999999991</v>
      </c>
      <c r="N499" s="18" t="str">
        <f t="shared" ca="1" si="21"/>
        <v>16%</v>
      </c>
      <c r="O499" s="18">
        <f ca="1">SalesTable[[#This Row],[Total Sale]]*SalesTable[[#This Row],[Profit Margin]]</f>
        <v>1587.6863999999998</v>
      </c>
    </row>
    <row r="500" spans="1:15" x14ac:dyDescent="0.3">
      <c r="A500" s="18" t="s">
        <v>507</v>
      </c>
      <c r="B500" s="19">
        <f t="shared" ca="1" si="22"/>
        <v>44580</v>
      </c>
      <c r="C500" s="19" t="str">
        <f>_xlfn.XLOOKUP(SalesTable[[#This Row],[Customer Name]],customerTable[Customer Name],customerTable[Customer ID],0,0)</f>
        <v>C0499</v>
      </c>
      <c r="D500" s="18" t="s">
        <v>1503</v>
      </c>
      <c r="E500" s="18" t="s">
        <v>2000</v>
      </c>
      <c r="F500" s="18" t="s">
        <v>2144</v>
      </c>
      <c r="G500" s="18" t="s">
        <v>2004</v>
      </c>
      <c r="H500" s="18" t="str">
        <f>_xlfn.XLOOKUP(SalesTable[[#This Row],[Product]],ProductTable[Product],ProductTable[Product ID],0,0)</f>
        <v>P003</v>
      </c>
      <c r="I500" s="18" t="s">
        <v>2014</v>
      </c>
      <c r="J500" s="18" t="str" cm="1">
        <f t="array" aca="1" ref="J500" ca="1">INDEX({"Credit Card","Cash","UPI"},RANDBETWEEN(1,3))</f>
        <v>Cash</v>
      </c>
      <c r="K500" s="18">
        <f t="shared" ca="1" si="23"/>
        <v>83</v>
      </c>
      <c r="L500" s="18">
        <v>310.25</v>
      </c>
      <c r="M500" s="18">
        <f ca="1">SalesTable[[#This Row],[Quantity]]*SalesTable[[#This Row],[Unit Price]]</f>
        <v>25750.75</v>
      </c>
      <c r="N500" s="18" t="str">
        <f t="shared" ca="1" si="21"/>
        <v>22%</v>
      </c>
      <c r="O500" s="18">
        <f ca="1">SalesTable[[#This Row],[Total Sale]]*SalesTable[[#This Row],[Profit Margin]]</f>
        <v>5665.165</v>
      </c>
    </row>
    <row r="501" spans="1:15" x14ac:dyDescent="0.3">
      <c r="A501" s="18" t="s">
        <v>508</v>
      </c>
      <c r="B501" s="19">
        <f t="shared" ca="1" si="22"/>
        <v>45185</v>
      </c>
      <c r="C501" s="19" t="str">
        <f>_xlfn.XLOOKUP(SalesTable[[#This Row],[Customer Name]],customerTable[Customer Name],customerTable[Customer ID],0,0)</f>
        <v>C0500</v>
      </c>
      <c r="D501" s="18" t="s">
        <v>1504</v>
      </c>
      <c r="E501" s="18" t="s">
        <v>2000</v>
      </c>
      <c r="F501" s="18" t="s">
        <v>2211</v>
      </c>
      <c r="G501" s="18" t="s">
        <v>2003</v>
      </c>
      <c r="H501" s="18" t="str">
        <f>_xlfn.XLOOKUP(SalesTable[[#This Row],[Product]],ProductTable[Product],ProductTable[Product ID],0,0)</f>
        <v>P002</v>
      </c>
      <c r="I501" s="18" t="s">
        <v>2015</v>
      </c>
      <c r="J501" s="18" t="str" cm="1">
        <f t="array" aca="1" ref="J501" ca="1">INDEX({"Credit Card","Cash","UPI"},RANDBETWEEN(1,3))</f>
        <v>UPI</v>
      </c>
      <c r="K501" s="18">
        <f t="shared" ca="1" si="23"/>
        <v>68</v>
      </c>
      <c r="L501" s="18">
        <v>8.35</v>
      </c>
      <c r="M501" s="18">
        <f ca="1">SalesTable[[#This Row],[Quantity]]*SalesTable[[#This Row],[Unit Price]]</f>
        <v>567.79999999999995</v>
      </c>
      <c r="N501" s="18" t="str">
        <f t="shared" ca="1" si="21"/>
        <v>20%</v>
      </c>
      <c r="O501" s="18">
        <f ca="1">SalesTable[[#This Row],[Total Sale]]*SalesTable[[#This Row],[Profit Margin]]</f>
        <v>113.56</v>
      </c>
    </row>
    <row r="502" spans="1:15" x14ac:dyDescent="0.3">
      <c r="A502" s="18" t="s">
        <v>509</v>
      </c>
      <c r="B502" s="19">
        <f t="shared" ca="1" si="22"/>
        <v>45628</v>
      </c>
      <c r="C502" s="19" t="str">
        <f>_xlfn.XLOOKUP(SalesTable[[#This Row],[Customer Name]],customerTable[Customer Name],customerTable[Customer ID],0,0)</f>
        <v>C0501</v>
      </c>
      <c r="D502" s="18" t="s">
        <v>1505</v>
      </c>
      <c r="E502" s="18" t="s">
        <v>2000</v>
      </c>
      <c r="F502" s="18" t="s">
        <v>2178</v>
      </c>
      <c r="G502" s="18" t="s">
        <v>2010</v>
      </c>
      <c r="H502" s="18" t="str">
        <f>_xlfn.XLOOKUP(SalesTable[[#This Row],[Product]],ProductTable[Product],ProductTable[Product ID],0,0)</f>
        <v>P009</v>
      </c>
      <c r="I502" s="18" t="s">
        <v>2016</v>
      </c>
      <c r="J502" s="18" t="str" cm="1">
        <f t="array" aca="1" ref="J502" ca="1">INDEX({"Credit Card","Cash","UPI"},RANDBETWEEN(1,3))</f>
        <v>Cash</v>
      </c>
      <c r="K502" s="18">
        <f t="shared" ca="1" si="23"/>
        <v>71</v>
      </c>
      <c r="L502" s="18">
        <v>222.91</v>
      </c>
      <c r="M502" s="18">
        <f ca="1">SalesTable[[#This Row],[Quantity]]*SalesTable[[#This Row],[Unit Price]]</f>
        <v>15826.61</v>
      </c>
      <c r="N502" s="18" t="str">
        <f t="shared" ca="1" si="21"/>
        <v>24%</v>
      </c>
      <c r="O502" s="18">
        <f ca="1">SalesTable[[#This Row],[Total Sale]]*SalesTable[[#This Row],[Profit Margin]]</f>
        <v>3798.3863999999999</v>
      </c>
    </row>
    <row r="503" spans="1:15" x14ac:dyDescent="0.3">
      <c r="A503" s="18" t="s">
        <v>510</v>
      </c>
      <c r="B503" s="19">
        <f t="shared" ca="1" si="22"/>
        <v>45096</v>
      </c>
      <c r="C503" s="19" t="str">
        <f>_xlfn.XLOOKUP(SalesTable[[#This Row],[Customer Name]],customerTable[Customer Name],customerTable[Customer ID],0,0)</f>
        <v>C0502</v>
      </c>
      <c r="D503" s="18" t="s">
        <v>1506</v>
      </c>
      <c r="E503" s="18" t="s">
        <v>1998</v>
      </c>
      <c r="F503" s="18" t="s">
        <v>2067</v>
      </c>
      <c r="G503" s="18" t="s">
        <v>2009</v>
      </c>
      <c r="H503" s="18" t="str">
        <f>_xlfn.XLOOKUP(SalesTable[[#This Row],[Product]],ProductTable[Product],ProductTable[Product ID],0,0)</f>
        <v>P008</v>
      </c>
      <c r="I503" s="18" t="s">
        <v>2014</v>
      </c>
      <c r="J503" s="18" t="str" cm="1">
        <f t="array" aca="1" ref="J503" ca="1">INDEX({"Credit Card","Cash","UPI"},RANDBETWEEN(1,3))</f>
        <v>UPI</v>
      </c>
      <c r="K503" s="18">
        <f t="shared" ca="1" si="23"/>
        <v>77</v>
      </c>
      <c r="L503" s="18">
        <v>163.72999999999999</v>
      </c>
      <c r="M503" s="18">
        <f ca="1">SalesTable[[#This Row],[Quantity]]*SalesTable[[#This Row],[Unit Price]]</f>
        <v>12607.21</v>
      </c>
      <c r="N503" s="18" t="str">
        <f t="shared" ca="1" si="21"/>
        <v>18%</v>
      </c>
      <c r="O503" s="18">
        <f ca="1">SalesTable[[#This Row],[Total Sale]]*SalesTable[[#This Row],[Profit Margin]]</f>
        <v>2269.2977999999998</v>
      </c>
    </row>
    <row r="504" spans="1:15" x14ac:dyDescent="0.3">
      <c r="A504" s="18" t="s">
        <v>511</v>
      </c>
      <c r="B504" s="19">
        <f t="shared" ca="1" si="22"/>
        <v>45355</v>
      </c>
      <c r="C504" s="19" t="str">
        <f>_xlfn.XLOOKUP(SalesTable[[#This Row],[Customer Name]],customerTable[Customer Name],customerTable[Customer ID],0,0)</f>
        <v>C0503</v>
      </c>
      <c r="D504" s="18" t="s">
        <v>1507</v>
      </c>
      <c r="E504" s="18" t="s">
        <v>2001</v>
      </c>
      <c r="F504" s="18" t="s">
        <v>2156</v>
      </c>
      <c r="G504" s="18" t="s">
        <v>2008</v>
      </c>
      <c r="H504" s="18" t="str">
        <f>_xlfn.XLOOKUP(SalesTable[[#This Row],[Product]],ProductTable[Product],ProductTable[Product ID],0,0)</f>
        <v>P007</v>
      </c>
      <c r="I504" s="18" t="s">
        <v>2016</v>
      </c>
      <c r="J504" s="18" t="str" cm="1">
        <f t="array" aca="1" ref="J504" ca="1">INDEX({"Credit Card","Cash","UPI"},RANDBETWEEN(1,3))</f>
        <v>Cash</v>
      </c>
      <c r="K504" s="18">
        <f t="shared" ca="1" si="23"/>
        <v>74</v>
      </c>
      <c r="L504" s="18">
        <v>482.46</v>
      </c>
      <c r="M504" s="18">
        <f ca="1">SalesTable[[#This Row],[Quantity]]*SalesTable[[#This Row],[Unit Price]]</f>
        <v>35702.04</v>
      </c>
      <c r="N504" s="18" t="str">
        <f t="shared" ca="1" si="21"/>
        <v>23%</v>
      </c>
      <c r="O504" s="18">
        <f ca="1">SalesTable[[#This Row],[Total Sale]]*SalesTable[[#This Row],[Profit Margin]]</f>
        <v>8211.4692000000014</v>
      </c>
    </row>
    <row r="505" spans="1:15" x14ac:dyDescent="0.3">
      <c r="A505" s="18" t="s">
        <v>512</v>
      </c>
      <c r="B505" s="19">
        <f t="shared" ca="1" si="22"/>
        <v>45109</v>
      </c>
      <c r="C505" s="19" t="str">
        <f>_xlfn.XLOOKUP(SalesTable[[#This Row],[Customer Name]],customerTable[Customer Name],customerTable[Customer ID],0,0)</f>
        <v>C0504</v>
      </c>
      <c r="D505" s="18" t="s">
        <v>1508</v>
      </c>
      <c r="E505" s="18" t="s">
        <v>2001</v>
      </c>
      <c r="F505" s="18" t="s">
        <v>2029</v>
      </c>
      <c r="G505" s="18" t="s">
        <v>2010</v>
      </c>
      <c r="H505" s="18" t="str">
        <f>_xlfn.XLOOKUP(SalesTable[[#This Row],[Product]],ProductTable[Product],ProductTable[Product ID],0,0)</f>
        <v>P009</v>
      </c>
      <c r="I505" s="18" t="s">
        <v>2016</v>
      </c>
      <c r="J505" s="18" t="str" cm="1">
        <f t="array" aca="1" ref="J505" ca="1">INDEX({"Credit Card","Cash","UPI"},RANDBETWEEN(1,3))</f>
        <v>Credit Card</v>
      </c>
      <c r="K505" s="18">
        <f t="shared" ca="1" si="23"/>
        <v>92</v>
      </c>
      <c r="L505" s="18">
        <v>392.08</v>
      </c>
      <c r="M505" s="18">
        <f ca="1">SalesTable[[#This Row],[Quantity]]*SalesTable[[#This Row],[Unit Price]]</f>
        <v>36071.360000000001</v>
      </c>
      <c r="N505" s="18" t="str">
        <f t="shared" ca="1" si="21"/>
        <v>15%</v>
      </c>
      <c r="O505" s="18">
        <f ca="1">SalesTable[[#This Row],[Total Sale]]*SalesTable[[#This Row],[Profit Margin]]</f>
        <v>5410.7039999999997</v>
      </c>
    </row>
    <row r="506" spans="1:15" x14ac:dyDescent="0.3">
      <c r="A506" s="18" t="s">
        <v>513</v>
      </c>
      <c r="B506" s="19">
        <f t="shared" ca="1" si="22"/>
        <v>45309</v>
      </c>
      <c r="C506" s="19" t="str">
        <f>_xlfn.XLOOKUP(SalesTable[[#This Row],[Customer Name]],customerTable[Customer Name],customerTable[Customer ID],0,0)</f>
        <v>C0505</v>
      </c>
      <c r="D506" s="18" t="s">
        <v>1509</v>
      </c>
      <c r="E506" s="18" t="s">
        <v>1998</v>
      </c>
      <c r="F506" s="18" t="s">
        <v>2175</v>
      </c>
      <c r="G506" s="18" t="s">
        <v>2008</v>
      </c>
      <c r="H506" s="18" t="str">
        <f>_xlfn.XLOOKUP(SalesTable[[#This Row],[Product]],ProductTable[Product],ProductTable[Product ID],0,0)</f>
        <v>P007</v>
      </c>
      <c r="I506" s="18" t="s">
        <v>2016</v>
      </c>
      <c r="J506" s="18" t="str" cm="1">
        <f t="array" aca="1" ref="J506" ca="1">INDEX({"Credit Card","Cash","UPI"},RANDBETWEEN(1,3))</f>
        <v>Cash</v>
      </c>
      <c r="K506" s="18">
        <f t="shared" ca="1" si="23"/>
        <v>81</v>
      </c>
      <c r="L506" s="18">
        <v>185.68</v>
      </c>
      <c r="M506" s="18">
        <f ca="1">SalesTable[[#This Row],[Quantity]]*SalesTable[[#This Row],[Unit Price]]</f>
        <v>15040.08</v>
      </c>
      <c r="N506" s="18" t="str">
        <f t="shared" ca="1" si="21"/>
        <v>15%</v>
      </c>
      <c r="O506" s="18">
        <f ca="1">SalesTable[[#This Row],[Total Sale]]*SalesTable[[#This Row],[Profit Margin]]</f>
        <v>2256.0119999999997</v>
      </c>
    </row>
    <row r="507" spans="1:15" x14ac:dyDescent="0.3">
      <c r="A507" s="18" t="s">
        <v>514</v>
      </c>
      <c r="B507" s="19">
        <f t="shared" ca="1" si="22"/>
        <v>44880</v>
      </c>
      <c r="C507" s="19" t="str">
        <f>_xlfn.XLOOKUP(SalesTable[[#This Row],[Customer Name]],customerTable[Customer Name],customerTable[Customer ID],0,0)</f>
        <v>C0506</v>
      </c>
      <c r="D507" s="18" t="s">
        <v>1510</v>
      </c>
      <c r="E507" s="18" t="s">
        <v>2000</v>
      </c>
      <c r="F507" s="18" t="s">
        <v>2090</v>
      </c>
      <c r="G507" s="18" t="s">
        <v>2009</v>
      </c>
      <c r="H507" s="18" t="str">
        <f>_xlfn.XLOOKUP(SalesTable[[#This Row],[Product]],ProductTable[Product],ProductTable[Product ID],0,0)</f>
        <v>P008</v>
      </c>
      <c r="I507" s="18" t="s">
        <v>2014</v>
      </c>
      <c r="J507" s="18" t="str" cm="1">
        <f t="array" aca="1" ref="J507" ca="1">INDEX({"Credit Card","Cash","UPI"},RANDBETWEEN(1,3))</f>
        <v>Credit Card</v>
      </c>
      <c r="K507" s="18">
        <f t="shared" ca="1" si="23"/>
        <v>97</v>
      </c>
      <c r="L507" s="18">
        <v>18.32</v>
      </c>
      <c r="M507" s="18">
        <f ca="1">SalesTable[[#This Row],[Quantity]]*SalesTable[[#This Row],[Unit Price]]</f>
        <v>1777.04</v>
      </c>
      <c r="N507" s="18" t="str">
        <f t="shared" ca="1" si="21"/>
        <v>17%</v>
      </c>
      <c r="O507" s="18">
        <f ca="1">SalesTable[[#This Row],[Total Sale]]*SalesTable[[#This Row],[Profit Margin]]</f>
        <v>302.09680000000003</v>
      </c>
    </row>
    <row r="508" spans="1:15" x14ac:dyDescent="0.3">
      <c r="A508" s="18" t="s">
        <v>515</v>
      </c>
      <c r="B508" s="19">
        <f t="shared" ca="1" si="22"/>
        <v>45396</v>
      </c>
      <c r="C508" s="19" t="str">
        <f>_xlfn.XLOOKUP(SalesTable[[#This Row],[Customer Name]],customerTable[Customer Name],customerTable[Customer ID],0,0)</f>
        <v>C0507</v>
      </c>
      <c r="D508" s="18" t="s">
        <v>1511</v>
      </c>
      <c r="E508" s="18" t="s">
        <v>1999</v>
      </c>
      <c r="F508" s="18" t="s">
        <v>2142</v>
      </c>
      <c r="G508" s="18" t="s">
        <v>2009</v>
      </c>
      <c r="H508" s="18" t="str">
        <f>_xlfn.XLOOKUP(SalesTable[[#This Row],[Product]],ProductTable[Product],ProductTable[Product ID],0,0)</f>
        <v>P008</v>
      </c>
      <c r="I508" s="18" t="s">
        <v>2014</v>
      </c>
      <c r="J508" s="18" t="str" cm="1">
        <f t="array" aca="1" ref="J508" ca="1">INDEX({"Credit Card","Cash","UPI"},RANDBETWEEN(1,3))</f>
        <v>UPI</v>
      </c>
      <c r="K508" s="18">
        <f t="shared" ca="1" si="23"/>
        <v>30</v>
      </c>
      <c r="L508" s="18">
        <v>399.85</v>
      </c>
      <c r="M508" s="18">
        <f ca="1">SalesTable[[#This Row],[Quantity]]*SalesTable[[#This Row],[Unit Price]]</f>
        <v>11995.5</v>
      </c>
      <c r="N508" s="18" t="str">
        <f t="shared" ca="1" si="21"/>
        <v>18%</v>
      </c>
      <c r="O508" s="18">
        <f ca="1">SalesTable[[#This Row],[Total Sale]]*SalesTable[[#This Row],[Profit Margin]]</f>
        <v>2159.19</v>
      </c>
    </row>
    <row r="509" spans="1:15" x14ac:dyDescent="0.3">
      <c r="A509" s="18" t="s">
        <v>516</v>
      </c>
      <c r="B509" s="19">
        <f t="shared" ca="1" si="22"/>
        <v>45285</v>
      </c>
      <c r="C509" s="19" t="str">
        <f>_xlfn.XLOOKUP(SalesTable[[#This Row],[Customer Name]],customerTable[Customer Name],customerTable[Customer ID],0,0)</f>
        <v>C0508</v>
      </c>
      <c r="D509" s="18" t="s">
        <v>1512</v>
      </c>
      <c r="E509" s="18" t="s">
        <v>1998</v>
      </c>
      <c r="F509" s="18" t="s">
        <v>2209</v>
      </c>
      <c r="G509" s="18" t="s">
        <v>2010</v>
      </c>
      <c r="H509" s="18" t="str">
        <f>_xlfn.XLOOKUP(SalesTable[[#This Row],[Product]],ProductTable[Product],ProductTable[Product ID],0,0)</f>
        <v>P009</v>
      </c>
      <c r="I509" s="18" t="s">
        <v>2016</v>
      </c>
      <c r="J509" s="18" t="str" cm="1">
        <f t="array" aca="1" ref="J509" ca="1">INDEX({"Credit Card","Cash","UPI"},RANDBETWEEN(1,3))</f>
        <v>Cash</v>
      </c>
      <c r="K509" s="18">
        <f t="shared" ca="1" si="23"/>
        <v>33</v>
      </c>
      <c r="L509" s="18">
        <v>318.5</v>
      </c>
      <c r="M509" s="18">
        <f ca="1">SalesTable[[#This Row],[Quantity]]*SalesTable[[#This Row],[Unit Price]]</f>
        <v>10510.5</v>
      </c>
      <c r="N509" s="18" t="str">
        <f t="shared" ca="1" si="21"/>
        <v>19%</v>
      </c>
      <c r="O509" s="18">
        <f ca="1">SalesTable[[#This Row],[Total Sale]]*SalesTable[[#This Row],[Profit Margin]]</f>
        <v>1996.9950000000001</v>
      </c>
    </row>
    <row r="510" spans="1:15" x14ac:dyDescent="0.3">
      <c r="A510" s="18" t="s">
        <v>517</v>
      </c>
      <c r="B510" s="19">
        <f t="shared" ca="1" si="22"/>
        <v>45607</v>
      </c>
      <c r="C510" s="19" t="str">
        <f>_xlfn.XLOOKUP(SalesTable[[#This Row],[Customer Name]],customerTable[Customer Name],customerTable[Customer ID],0,0)</f>
        <v>C0509</v>
      </c>
      <c r="D510" s="18" t="s">
        <v>1513</v>
      </c>
      <c r="E510" s="18" t="s">
        <v>1999</v>
      </c>
      <c r="F510" s="18" t="s">
        <v>2133</v>
      </c>
      <c r="G510" s="18" t="s">
        <v>2013</v>
      </c>
      <c r="H510" s="18" t="str">
        <f>_xlfn.XLOOKUP(SalesTable[[#This Row],[Product]],ProductTable[Product],ProductTable[Product ID],0,0)</f>
        <v>P012</v>
      </c>
      <c r="I510" s="18" t="s">
        <v>2016</v>
      </c>
      <c r="J510" s="18" t="str" cm="1">
        <f t="array" aca="1" ref="J510" ca="1">INDEX({"Credit Card","Cash","UPI"},RANDBETWEEN(1,3))</f>
        <v>Credit Card</v>
      </c>
      <c r="K510" s="18">
        <f t="shared" ca="1" si="23"/>
        <v>49</v>
      </c>
      <c r="L510" s="18">
        <v>395.59</v>
      </c>
      <c r="M510" s="18">
        <f ca="1">SalesTable[[#This Row],[Quantity]]*SalesTable[[#This Row],[Unit Price]]</f>
        <v>19383.91</v>
      </c>
      <c r="N510" s="18" t="str">
        <f t="shared" ca="1" si="21"/>
        <v>21%</v>
      </c>
      <c r="O510" s="18">
        <f ca="1">SalesTable[[#This Row],[Total Sale]]*SalesTable[[#This Row],[Profit Margin]]</f>
        <v>4070.6210999999998</v>
      </c>
    </row>
    <row r="511" spans="1:15" x14ac:dyDescent="0.3">
      <c r="A511" s="18" t="s">
        <v>518</v>
      </c>
      <c r="B511" s="19">
        <f t="shared" ca="1" si="22"/>
        <v>45871</v>
      </c>
      <c r="C511" s="19" t="str">
        <f>_xlfn.XLOOKUP(SalesTable[[#This Row],[Customer Name]],customerTable[Customer Name],customerTable[Customer ID],0,0)</f>
        <v>C0510</v>
      </c>
      <c r="D511" s="18" t="s">
        <v>1514</v>
      </c>
      <c r="E511" s="18" t="s">
        <v>2000</v>
      </c>
      <c r="F511" s="18" t="s">
        <v>2184</v>
      </c>
      <c r="G511" s="18" t="s">
        <v>2010</v>
      </c>
      <c r="H511" s="18" t="str">
        <f>_xlfn.XLOOKUP(SalesTable[[#This Row],[Product]],ProductTable[Product],ProductTable[Product ID],0,0)</f>
        <v>P009</v>
      </c>
      <c r="I511" s="18" t="s">
        <v>2016</v>
      </c>
      <c r="J511" s="18" t="str" cm="1">
        <f t="array" aca="1" ref="J511" ca="1">INDEX({"Credit Card","Cash","UPI"},RANDBETWEEN(1,3))</f>
        <v>Cash</v>
      </c>
      <c r="K511" s="18">
        <f t="shared" ca="1" si="23"/>
        <v>38</v>
      </c>
      <c r="L511" s="18">
        <v>203.4</v>
      </c>
      <c r="M511" s="18">
        <f ca="1">SalesTable[[#This Row],[Quantity]]*SalesTable[[#This Row],[Unit Price]]</f>
        <v>7729.2</v>
      </c>
      <c r="N511" s="18" t="str">
        <f t="shared" ca="1" si="21"/>
        <v>19%</v>
      </c>
      <c r="O511" s="18">
        <f ca="1">SalesTable[[#This Row],[Total Sale]]*SalesTable[[#This Row],[Profit Margin]]</f>
        <v>1468.548</v>
      </c>
    </row>
    <row r="512" spans="1:15" x14ac:dyDescent="0.3">
      <c r="A512" s="18" t="s">
        <v>519</v>
      </c>
      <c r="B512" s="19">
        <f t="shared" ca="1" si="22"/>
        <v>45995</v>
      </c>
      <c r="C512" s="19" t="str">
        <f>_xlfn.XLOOKUP(SalesTable[[#This Row],[Customer Name]],customerTable[Customer Name],customerTable[Customer ID],0,0)</f>
        <v>C0511</v>
      </c>
      <c r="D512" s="18" t="s">
        <v>1515</v>
      </c>
      <c r="E512" s="18" t="s">
        <v>1999</v>
      </c>
      <c r="F512" s="18" t="s">
        <v>2187</v>
      </c>
      <c r="G512" s="18" t="s">
        <v>2002</v>
      </c>
      <c r="H512" s="18" t="str">
        <f>_xlfn.XLOOKUP(SalesTable[[#This Row],[Product]],ProductTable[Product],ProductTable[Product ID],0,0)</f>
        <v>P001</v>
      </c>
      <c r="I512" s="18" t="s">
        <v>2014</v>
      </c>
      <c r="J512" s="18" t="str" cm="1">
        <f t="array" aca="1" ref="J512" ca="1">INDEX({"Credit Card","Cash","UPI"},RANDBETWEEN(1,3))</f>
        <v>Credit Card</v>
      </c>
      <c r="K512" s="18">
        <f t="shared" ca="1" si="23"/>
        <v>38</v>
      </c>
      <c r="L512" s="18">
        <v>352.31</v>
      </c>
      <c r="M512" s="18">
        <f ca="1">SalesTable[[#This Row],[Quantity]]*SalesTable[[#This Row],[Unit Price]]</f>
        <v>13387.78</v>
      </c>
      <c r="N512" s="18" t="str">
        <f t="shared" ca="1" si="21"/>
        <v>23%</v>
      </c>
      <c r="O512" s="18">
        <f ca="1">SalesTable[[#This Row],[Total Sale]]*SalesTable[[#This Row],[Profit Margin]]</f>
        <v>3079.1894000000002</v>
      </c>
    </row>
    <row r="513" spans="1:15" x14ac:dyDescent="0.3">
      <c r="A513" s="18" t="s">
        <v>520</v>
      </c>
      <c r="B513" s="19">
        <f t="shared" ca="1" si="22"/>
        <v>44834</v>
      </c>
      <c r="C513" s="19" t="str">
        <f>_xlfn.XLOOKUP(SalesTable[[#This Row],[Customer Name]],customerTable[Customer Name],customerTable[Customer ID],0,0)</f>
        <v>C0512</v>
      </c>
      <c r="D513" s="18" t="s">
        <v>1516</v>
      </c>
      <c r="E513" s="18" t="s">
        <v>1999</v>
      </c>
      <c r="F513" s="18" t="s">
        <v>2227</v>
      </c>
      <c r="G513" s="18" t="s">
        <v>2003</v>
      </c>
      <c r="H513" s="18" t="str">
        <f>_xlfn.XLOOKUP(SalesTable[[#This Row],[Product]],ProductTable[Product],ProductTable[Product ID],0,0)</f>
        <v>P002</v>
      </c>
      <c r="I513" s="18" t="s">
        <v>2015</v>
      </c>
      <c r="J513" s="18" t="str" cm="1">
        <f t="array" aca="1" ref="J513" ca="1">INDEX({"Credit Card","Cash","UPI"},RANDBETWEEN(1,3))</f>
        <v>Cash</v>
      </c>
      <c r="K513" s="18">
        <f t="shared" ca="1" si="23"/>
        <v>86</v>
      </c>
      <c r="L513" s="18">
        <v>87.34</v>
      </c>
      <c r="M513" s="18">
        <f ca="1">SalesTable[[#This Row],[Quantity]]*SalesTable[[#This Row],[Unit Price]]</f>
        <v>7511.2400000000007</v>
      </c>
      <c r="N513" s="18" t="str">
        <f t="shared" ca="1" si="21"/>
        <v>25%</v>
      </c>
      <c r="O513" s="18">
        <f ca="1">SalesTable[[#This Row],[Total Sale]]*SalesTable[[#This Row],[Profit Margin]]</f>
        <v>1877.8100000000002</v>
      </c>
    </row>
    <row r="514" spans="1:15" x14ac:dyDescent="0.3">
      <c r="A514" s="18" t="s">
        <v>521</v>
      </c>
      <c r="B514" s="19">
        <f t="shared" ca="1" si="22"/>
        <v>44568</v>
      </c>
      <c r="C514" s="19" t="str">
        <f>_xlfn.XLOOKUP(SalesTable[[#This Row],[Customer Name]],customerTable[Customer Name],customerTable[Customer ID],0,0)</f>
        <v>C0513</v>
      </c>
      <c r="D514" s="18" t="s">
        <v>1517</v>
      </c>
      <c r="E514" s="18" t="s">
        <v>2000</v>
      </c>
      <c r="F514" s="18" t="s">
        <v>2234</v>
      </c>
      <c r="G514" s="18" t="s">
        <v>2004</v>
      </c>
      <c r="H514" s="18" t="str">
        <f>_xlfn.XLOOKUP(SalesTable[[#This Row],[Product]],ProductTable[Product],ProductTable[Product ID],0,0)</f>
        <v>P003</v>
      </c>
      <c r="I514" s="18" t="s">
        <v>2014</v>
      </c>
      <c r="J514" s="18" t="str" cm="1">
        <f t="array" aca="1" ref="J514" ca="1">INDEX({"Credit Card","Cash","UPI"},RANDBETWEEN(1,3))</f>
        <v>Credit Card</v>
      </c>
      <c r="K514" s="18">
        <f t="shared" ca="1" si="23"/>
        <v>60</v>
      </c>
      <c r="L514" s="18">
        <v>483.03</v>
      </c>
      <c r="M514" s="18">
        <f ca="1">SalesTable[[#This Row],[Quantity]]*SalesTable[[#This Row],[Unit Price]]</f>
        <v>28981.8</v>
      </c>
      <c r="N514" s="18" t="str">
        <f t="shared" ref="N514:N577" ca="1" si="24">ROUND(RANDBETWEEN(15,25),0)&amp;"%"</f>
        <v>22%</v>
      </c>
      <c r="O514" s="18">
        <f ca="1">SalesTable[[#This Row],[Total Sale]]*SalesTable[[#This Row],[Profit Margin]]</f>
        <v>6375.9960000000001</v>
      </c>
    </row>
    <row r="515" spans="1:15" x14ac:dyDescent="0.3">
      <c r="A515" s="18" t="s">
        <v>522</v>
      </c>
      <c r="B515" s="19">
        <f t="shared" ref="B515:B578" ca="1" si="25">RANDBETWEEN(DATE(2022,1,1),DATE(2025,12,31))</f>
        <v>45016</v>
      </c>
      <c r="C515" s="19" t="str">
        <f>_xlfn.XLOOKUP(SalesTable[[#This Row],[Customer Name]],customerTable[Customer Name],customerTable[Customer ID],0,0)</f>
        <v>C0514</v>
      </c>
      <c r="D515" s="18" t="s">
        <v>1518</v>
      </c>
      <c r="E515" s="18" t="s">
        <v>1998</v>
      </c>
      <c r="F515" s="18" t="s">
        <v>2157</v>
      </c>
      <c r="G515" s="18" t="s">
        <v>2005</v>
      </c>
      <c r="H515" s="18" t="str">
        <f>_xlfn.XLOOKUP(SalesTable[[#This Row],[Product]],ProductTable[Product],ProductTable[Product ID],0,0)</f>
        <v>P004</v>
      </c>
      <c r="I515" s="18" t="s">
        <v>2015</v>
      </c>
      <c r="J515" s="18" t="str" cm="1">
        <f t="array" aca="1" ref="J515" ca="1">INDEX({"Credit Card","Cash","UPI"},RANDBETWEEN(1,3))</f>
        <v>Credit Card</v>
      </c>
      <c r="K515" s="18">
        <f t="shared" ref="K515:K578" ca="1" si="26">RANDBETWEEN(30,100)</f>
        <v>72</v>
      </c>
      <c r="L515" s="18">
        <v>133.08000000000001</v>
      </c>
      <c r="M515" s="18">
        <f ca="1">SalesTable[[#This Row],[Quantity]]*SalesTable[[#This Row],[Unit Price]]</f>
        <v>9581.76</v>
      </c>
      <c r="N515" s="18" t="str">
        <f t="shared" ca="1" si="24"/>
        <v>16%</v>
      </c>
      <c r="O515" s="18">
        <f ca="1">SalesTable[[#This Row],[Total Sale]]*SalesTable[[#This Row],[Profit Margin]]</f>
        <v>1533.0816</v>
      </c>
    </row>
    <row r="516" spans="1:15" x14ac:dyDescent="0.3">
      <c r="A516" s="18" t="s">
        <v>523</v>
      </c>
      <c r="B516" s="19">
        <f t="shared" ca="1" si="25"/>
        <v>44837</v>
      </c>
      <c r="C516" s="19" t="str">
        <f>_xlfn.XLOOKUP(SalesTable[[#This Row],[Customer Name]],customerTable[Customer Name],customerTable[Customer ID],0,0)</f>
        <v>C0515</v>
      </c>
      <c r="D516" s="18" t="s">
        <v>1519</v>
      </c>
      <c r="E516" s="18" t="s">
        <v>1998</v>
      </c>
      <c r="F516" s="18" t="s">
        <v>2105</v>
      </c>
      <c r="G516" s="18" t="s">
        <v>2008</v>
      </c>
      <c r="H516" s="18" t="str">
        <f>_xlfn.XLOOKUP(SalesTable[[#This Row],[Product]],ProductTable[Product],ProductTable[Product ID],0,0)</f>
        <v>P007</v>
      </c>
      <c r="I516" s="18" t="s">
        <v>2016</v>
      </c>
      <c r="J516" s="18" t="str" cm="1">
        <f t="array" aca="1" ref="J516" ca="1">INDEX({"Credit Card","Cash","UPI"},RANDBETWEEN(1,3))</f>
        <v>Credit Card</v>
      </c>
      <c r="K516" s="18">
        <f t="shared" ca="1" si="26"/>
        <v>41</v>
      </c>
      <c r="L516" s="18">
        <v>234.22</v>
      </c>
      <c r="M516" s="18">
        <f ca="1">SalesTable[[#This Row],[Quantity]]*SalesTable[[#This Row],[Unit Price]]</f>
        <v>9603.02</v>
      </c>
      <c r="N516" s="18" t="str">
        <f t="shared" ca="1" si="24"/>
        <v>15%</v>
      </c>
      <c r="O516" s="18">
        <f ca="1">SalesTable[[#This Row],[Total Sale]]*SalesTable[[#This Row],[Profit Margin]]</f>
        <v>1440.453</v>
      </c>
    </row>
    <row r="517" spans="1:15" x14ac:dyDescent="0.3">
      <c r="A517" s="18" t="s">
        <v>524</v>
      </c>
      <c r="B517" s="19">
        <f t="shared" ca="1" si="25"/>
        <v>44814</v>
      </c>
      <c r="C517" s="19" t="str">
        <f>_xlfn.XLOOKUP(SalesTable[[#This Row],[Customer Name]],customerTable[Customer Name],customerTable[Customer ID],0,0)</f>
        <v>C0516</v>
      </c>
      <c r="D517" s="18" t="s">
        <v>1520</v>
      </c>
      <c r="E517" s="18" t="s">
        <v>2000</v>
      </c>
      <c r="F517" s="18" t="s">
        <v>2116</v>
      </c>
      <c r="G517" s="18" t="s">
        <v>2007</v>
      </c>
      <c r="H517" s="18" t="str">
        <f>_xlfn.XLOOKUP(SalesTable[[#This Row],[Product]],ProductTable[Product],ProductTable[Product ID],0,0)</f>
        <v>P006</v>
      </c>
      <c r="I517" s="18" t="s">
        <v>2016</v>
      </c>
      <c r="J517" s="18" t="str" cm="1">
        <f t="array" aca="1" ref="J517" ca="1">INDEX({"Credit Card","Cash","UPI"},RANDBETWEEN(1,3))</f>
        <v>UPI</v>
      </c>
      <c r="K517" s="18">
        <f t="shared" ca="1" si="26"/>
        <v>83</v>
      </c>
      <c r="L517" s="18">
        <v>56.75</v>
      </c>
      <c r="M517" s="18">
        <f ca="1">SalesTable[[#This Row],[Quantity]]*SalesTable[[#This Row],[Unit Price]]</f>
        <v>4710.25</v>
      </c>
      <c r="N517" s="18" t="str">
        <f t="shared" ca="1" si="24"/>
        <v>19%</v>
      </c>
      <c r="O517" s="18">
        <f ca="1">SalesTable[[#This Row],[Total Sale]]*SalesTable[[#This Row],[Profit Margin]]</f>
        <v>894.94749999999999</v>
      </c>
    </row>
    <row r="518" spans="1:15" x14ac:dyDescent="0.3">
      <c r="A518" s="18" t="s">
        <v>525</v>
      </c>
      <c r="B518" s="19">
        <f t="shared" ca="1" si="25"/>
        <v>44582</v>
      </c>
      <c r="C518" s="19" t="str">
        <f>_xlfn.XLOOKUP(SalesTable[[#This Row],[Customer Name]],customerTable[Customer Name],customerTable[Customer ID],0,0)</f>
        <v>C0517</v>
      </c>
      <c r="D518" s="18" t="s">
        <v>1521</v>
      </c>
      <c r="E518" s="18" t="s">
        <v>2001</v>
      </c>
      <c r="F518" s="18" t="s">
        <v>2194</v>
      </c>
      <c r="G518" s="18" t="s">
        <v>2005</v>
      </c>
      <c r="H518" s="18" t="str">
        <f>_xlfn.XLOOKUP(SalesTable[[#This Row],[Product]],ProductTable[Product],ProductTable[Product ID],0,0)</f>
        <v>P004</v>
      </c>
      <c r="I518" s="18" t="s">
        <v>2015</v>
      </c>
      <c r="J518" s="18" t="str" cm="1">
        <f t="array" aca="1" ref="J518" ca="1">INDEX({"Credit Card","Cash","UPI"},RANDBETWEEN(1,3))</f>
        <v>UPI</v>
      </c>
      <c r="K518" s="18">
        <f t="shared" ca="1" si="26"/>
        <v>38</v>
      </c>
      <c r="L518" s="18">
        <v>177.42</v>
      </c>
      <c r="M518" s="18">
        <f ca="1">SalesTable[[#This Row],[Quantity]]*SalesTable[[#This Row],[Unit Price]]</f>
        <v>6741.9599999999991</v>
      </c>
      <c r="N518" s="18" t="str">
        <f t="shared" ca="1" si="24"/>
        <v>20%</v>
      </c>
      <c r="O518" s="18">
        <f ca="1">SalesTable[[#This Row],[Total Sale]]*SalesTable[[#This Row],[Profit Margin]]</f>
        <v>1348.3919999999998</v>
      </c>
    </row>
    <row r="519" spans="1:15" x14ac:dyDescent="0.3">
      <c r="A519" s="18" t="s">
        <v>526</v>
      </c>
      <c r="B519" s="19">
        <f t="shared" ca="1" si="25"/>
        <v>45852</v>
      </c>
      <c r="C519" s="19" t="str">
        <f>_xlfn.XLOOKUP(SalesTable[[#This Row],[Customer Name]],customerTable[Customer Name],customerTable[Customer ID],0,0)</f>
        <v>C0518</v>
      </c>
      <c r="D519" s="18" t="s">
        <v>1522</v>
      </c>
      <c r="E519" s="18" t="s">
        <v>2000</v>
      </c>
      <c r="F519" s="18" t="s">
        <v>2113</v>
      </c>
      <c r="G519" s="18" t="s">
        <v>2013</v>
      </c>
      <c r="H519" s="18" t="str">
        <f>_xlfn.XLOOKUP(SalesTable[[#This Row],[Product]],ProductTable[Product],ProductTable[Product ID],0,0)</f>
        <v>P012</v>
      </c>
      <c r="I519" s="18" t="s">
        <v>2016</v>
      </c>
      <c r="J519" s="18" t="str" cm="1">
        <f t="array" aca="1" ref="J519" ca="1">INDEX({"Credit Card","Cash","UPI"},RANDBETWEEN(1,3))</f>
        <v>UPI</v>
      </c>
      <c r="K519" s="18">
        <f t="shared" ca="1" si="26"/>
        <v>68</v>
      </c>
      <c r="L519" s="18">
        <v>244.05</v>
      </c>
      <c r="M519" s="18">
        <f ca="1">SalesTable[[#This Row],[Quantity]]*SalesTable[[#This Row],[Unit Price]]</f>
        <v>16595.400000000001</v>
      </c>
      <c r="N519" s="18" t="str">
        <f t="shared" ca="1" si="24"/>
        <v>18%</v>
      </c>
      <c r="O519" s="18">
        <f ca="1">SalesTable[[#This Row],[Total Sale]]*SalesTable[[#This Row],[Profit Margin]]</f>
        <v>2987.172</v>
      </c>
    </row>
    <row r="520" spans="1:15" x14ac:dyDescent="0.3">
      <c r="A520" s="18" t="s">
        <v>527</v>
      </c>
      <c r="B520" s="19">
        <f t="shared" ca="1" si="25"/>
        <v>44591</v>
      </c>
      <c r="C520" s="19" t="str">
        <f>_xlfn.XLOOKUP(SalesTable[[#This Row],[Customer Name]],customerTable[Customer Name],customerTable[Customer ID],0,0)</f>
        <v>C0519</v>
      </c>
      <c r="D520" s="18" t="s">
        <v>1523</v>
      </c>
      <c r="E520" s="18" t="s">
        <v>2001</v>
      </c>
      <c r="F520" s="18" t="s">
        <v>2167</v>
      </c>
      <c r="G520" s="18" t="s">
        <v>2006</v>
      </c>
      <c r="H520" s="18" t="str">
        <f>_xlfn.XLOOKUP(SalesTable[[#This Row],[Product]],ProductTable[Product],ProductTable[Product ID],0,0)</f>
        <v>P005</v>
      </c>
      <c r="I520" s="18" t="s">
        <v>2015</v>
      </c>
      <c r="J520" s="18" t="str" cm="1">
        <f t="array" aca="1" ref="J520" ca="1">INDEX({"Credit Card","Cash","UPI"},RANDBETWEEN(1,3))</f>
        <v>UPI</v>
      </c>
      <c r="K520" s="18">
        <f t="shared" ca="1" si="26"/>
        <v>45</v>
      </c>
      <c r="L520" s="18">
        <v>162.86000000000001</v>
      </c>
      <c r="M520" s="18">
        <f ca="1">SalesTable[[#This Row],[Quantity]]*SalesTable[[#This Row],[Unit Price]]</f>
        <v>7328.7000000000007</v>
      </c>
      <c r="N520" s="18" t="str">
        <f t="shared" ca="1" si="24"/>
        <v>16%</v>
      </c>
      <c r="O520" s="18">
        <f ca="1">SalesTable[[#This Row],[Total Sale]]*SalesTable[[#This Row],[Profit Margin]]</f>
        <v>1172.5920000000001</v>
      </c>
    </row>
    <row r="521" spans="1:15" x14ac:dyDescent="0.3">
      <c r="A521" s="18" t="s">
        <v>528</v>
      </c>
      <c r="B521" s="19">
        <f t="shared" ca="1" si="25"/>
        <v>45689</v>
      </c>
      <c r="C521" s="19" t="str">
        <f>_xlfn.XLOOKUP(SalesTable[[#This Row],[Customer Name]],customerTable[Customer Name],customerTable[Customer ID],0,0)</f>
        <v>C0520</v>
      </c>
      <c r="D521" s="18" t="s">
        <v>1524</v>
      </c>
      <c r="E521" s="18" t="s">
        <v>1999</v>
      </c>
      <c r="F521" s="18" t="s">
        <v>2180</v>
      </c>
      <c r="G521" s="18" t="s">
        <v>2005</v>
      </c>
      <c r="H521" s="18" t="str">
        <f>_xlfn.XLOOKUP(SalesTable[[#This Row],[Product]],ProductTable[Product],ProductTable[Product ID],0,0)</f>
        <v>P004</v>
      </c>
      <c r="I521" s="18" t="s">
        <v>2015</v>
      </c>
      <c r="J521" s="18" t="str" cm="1">
        <f t="array" aca="1" ref="J521" ca="1">INDEX({"Credit Card","Cash","UPI"},RANDBETWEEN(1,3))</f>
        <v>UPI</v>
      </c>
      <c r="K521" s="18">
        <f t="shared" ca="1" si="26"/>
        <v>39</v>
      </c>
      <c r="L521" s="18">
        <v>425.34</v>
      </c>
      <c r="M521" s="18">
        <f ca="1">SalesTable[[#This Row],[Quantity]]*SalesTable[[#This Row],[Unit Price]]</f>
        <v>16588.259999999998</v>
      </c>
      <c r="N521" s="18" t="str">
        <f t="shared" ca="1" si="24"/>
        <v>16%</v>
      </c>
      <c r="O521" s="18">
        <f ca="1">SalesTable[[#This Row],[Total Sale]]*SalesTable[[#This Row],[Profit Margin]]</f>
        <v>2654.1215999999999</v>
      </c>
    </row>
    <row r="522" spans="1:15" x14ac:dyDescent="0.3">
      <c r="A522" s="18" t="s">
        <v>529</v>
      </c>
      <c r="B522" s="19">
        <f t="shared" ca="1" si="25"/>
        <v>45966</v>
      </c>
      <c r="C522" s="19" t="str">
        <f>_xlfn.XLOOKUP(SalesTable[[#This Row],[Customer Name]],customerTable[Customer Name],customerTable[Customer ID],0,0)</f>
        <v>C0521</v>
      </c>
      <c r="D522" s="18" t="s">
        <v>1525</v>
      </c>
      <c r="E522" s="18" t="s">
        <v>1998</v>
      </c>
      <c r="F522" s="18" t="s">
        <v>2161</v>
      </c>
      <c r="G522" s="18" t="s">
        <v>2009</v>
      </c>
      <c r="H522" s="18" t="str">
        <f>_xlfn.XLOOKUP(SalesTable[[#This Row],[Product]],ProductTable[Product],ProductTable[Product ID],0,0)</f>
        <v>P008</v>
      </c>
      <c r="I522" s="18" t="s">
        <v>2014</v>
      </c>
      <c r="J522" s="18" t="str" cm="1">
        <f t="array" aca="1" ref="J522" ca="1">INDEX({"Credit Card","Cash","UPI"},RANDBETWEEN(1,3))</f>
        <v>Credit Card</v>
      </c>
      <c r="K522" s="18">
        <f t="shared" ca="1" si="26"/>
        <v>95</v>
      </c>
      <c r="L522" s="18">
        <v>260.42</v>
      </c>
      <c r="M522" s="18">
        <f ca="1">SalesTable[[#This Row],[Quantity]]*SalesTable[[#This Row],[Unit Price]]</f>
        <v>24739.9</v>
      </c>
      <c r="N522" s="18" t="str">
        <f t="shared" ca="1" si="24"/>
        <v>16%</v>
      </c>
      <c r="O522" s="18">
        <f ca="1">SalesTable[[#This Row],[Total Sale]]*SalesTable[[#This Row],[Profit Margin]]</f>
        <v>3958.3840000000005</v>
      </c>
    </row>
    <row r="523" spans="1:15" x14ac:dyDescent="0.3">
      <c r="A523" s="18" t="s">
        <v>530</v>
      </c>
      <c r="B523" s="19">
        <f t="shared" ca="1" si="25"/>
        <v>44739</v>
      </c>
      <c r="C523" s="19" t="str">
        <f>_xlfn.XLOOKUP(SalesTable[[#This Row],[Customer Name]],customerTable[Customer Name],customerTable[Customer ID],0,0)</f>
        <v>C0522</v>
      </c>
      <c r="D523" s="18" t="s">
        <v>1526</v>
      </c>
      <c r="E523" s="18" t="s">
        <v>2000</v>
      </c>
      <c r="F523" s="18" t="s">
        <v>2220</v>
      </c>
      <c r="G523" s="18" t="s">
        <v>2010</v>
      </c>
      <c r="H523" s="18" t="str">
        <f>_xlfn.XLOOKUP(SalesTable[[#This Row],[Product]],ProductTable[Product],ProductTable[Product ID],0,0)</f>
        <v>P009</v>
      </c>
      <c r="I523" s="18" t="s">
        <v>2016</v>
      </c>
      <c r="J523" s="18" t="str" cm="1">
        <f t="array" aca="1" ref="J523" ca="1">INDEX({"Credit Card","Cash","UPI"},RANDBETWEEN(1,3))</f>
        <v>Cash</v>
      </c>
      <c r="K523" s="18">
        <f t="shared" ca="1" si="26"/>
        <v>92</v>
      </c>
      <c r="L523" s="18">
        <v>119.77</v>
      </c>
      <c r="M523" s="18">
        <f ca="1">SalesTable[[#This Row],[Quantity]]*SalesTable[[#This Row],[Unit Price]]</f>
        <v>11018.84</v>
      </c>
      <c r="N523" s="18" t="str">
        <f t="shared" ca="1" si="24"/>
        <v>15%</v>
      </c>
      <c r="O523" s="18">
        <f ca="1">SalesTable[[#This Row],[Total Sale]]*SalesTable[[#This Row],[Profit Margin]]</f>
        <v>1652.826</v>
      </c>
    </row>
    <row r="524" spans="1:15" x14ac:dyDescent="0.3">
      <c r="A524" s="18" t="s">
        <v>531</v>
      </c>
      <c r="B524" s="19">
        <f t="shared" ca="1" si="25"/>
        <v>45183</v>
      </c>
      <c r="C524" s="19" t="str">
        <f>_xlfn.XLOOKUP(SalesTable[[#This Row],[Customer Name]],customerTable[Customer Name],customerTable[Customer ID],0,0)</f>
        <v>C0523</v>
      </c>
      <c r="D524" s="18" t="s">
        <v>1527</v>
      </c>
      <c r="E524" s="18" t="s">
        <v>2000</v>
      </c>
      <c r="F524" s="18" t="s">
        <v>2060</v>
      </c>
      <c r="G524" s="18" t="s">
        <v>2009</v>
      </c>
      <c r="H524" s="18" t="str">
        <f>_xlfn.XLOOKUP(SalesTable[[#This Row],[Product]],ProductTable[Product],ProductTable[Product ID],0,0)</f>
        <v>P008</v>
      </c>
      <c r="I524" s="18" t="s">
        <v>2014</v>
      </c>
      <c r="J524" s="18" t="str" cm="1">
        <f t="array" aca="1" ref="J524" ca="1">INDEX({"Credit Card","Cash","UPI"},RANDBETWEEN(1,3))</f>
        <v>Credit Card</v>
      </c>
      <c r="K524" s="18">
        <f t="shared" ca="1" si="26"/>
        <v>33</v>
      </c>
      <c r="L524" s="18">
        <v>322.04000000000002</v>
      </c>
      <c r="M524" s="18">
        <f ca="1">SalesTable[[#This Row],[Quantity]]*SalesTable[[#This Row],[Unit Price]]</f>
        <v>10627.320000000002</v>
      </c>
      <c r="N524" s="18" t="str">
        <f t="shared" ca="1" si="24"/>
        <v>17%</v>
      </c>
      <c r="O524" s="18">
        <f ca="1">SalesTable[[#This Row],[Total Sale]]*SalesTable[[#This Row],[Profit Margin]]</f>
        <v>1806.6444000000004</v>
      </c>
    </row>
    <row r="525" spans="1:15" x14ac:dyDescent="0.3">
      <c r="A525" s="18" t="s">
        <v>532</v>
      </c>
      <c r="B525" s="19">
        <f t="shared" ca="1" si="25"/>
        <v>44724</v>
      </c>
      <c r="C525" s="19" t="str">
        <f>_xlfn.XLOOKUP(SalesTable[[#This Row],[Customer Name]],customerTable[Customer Name],customerTable[Customer ID],0,0)</f>
        <v>C0524</v>
      </c>
      <c r="D525" s="18" t="s">
        <v>1528</v>
      </c>
      <c r="E525" s="18" t="s">
        <v>2000</v>
      </c>
      <c r="F525" s="18" t="s">
        <v>2107</v>
      </c>
      <c r="G525" s="18" t="s">
        <v>2007</v>
      </c>
      <c r="H525" s="18" t="str">
        <f>_xlfn.XLOOKUP(SalesTable[[#This Row],[Product]],ProductTable[Product],ProductTable[Product ID],0,0)</f>
        <v>P006</v>
      </c>
      <c r="I525" s="18" t="s">
        <v>2016</v>
      </c>
      <c r="J525" s="18" t="str" cm="1">
        <f t="array" aca="1" ref="J525" ca="1">INDEX({"Credit Card","Cash","UPI"},RANDBETWEEN(1,3))</f>
        <v>Cash</v>
      </c>
      <c r="K525" s="18">
        <f t="shared" ca="1" si="26"/>
        <v>35</v>
      </c>
      <c r="L525" s="18">
        <v>442.13</v>
      </c>
      <c r="M525" s="18">
        <f ca="1">SalesTable[[#This Row],[Quantity]]*SalesTable[[#This Row],[Unit Price]]</f>
        <v>15474.55</v>
      </c>
      <c r="N525" s="18" t="str">
        <f t="shared" ca="1" si="24"/>
        <v>18%</v>
      </c>
      <c r="O525" s="18">
        <f ca="1">SalesTable[[#This Row],[Total Sale]]*SalesTable[[#This Row],[Profit Margin]]</f>
        <v>2785.4189999999999</v>
      </c>
    </row>
    <row r="526" spans="1:15" x14ac:dyDescent="0.3">
      <c r="A526" s="18" t="s">
        <v>533</v>
      </c>
      <c r="B526" s="19">
        <f t="shared" ca="1" si="25"/>
        <v>44822</v>
      </c>
      <c r="C526" s="19" t="str">
        <f>_xlfn.XLOOKUP(SalesTable[[#This Row],[Customer Name]],customerTable[Customer Name],customerTable[Customer ID],0,0)</f>
        <v>C0525</v>
      </c>
      <c r="D526" s="18" t="s">
        <v>1529</v>
      </c>
      <c r="E526" s="18" t="s">
        <v>1998</v>
      </c>
      <c r="F526" s="18" t="s">
        <v>2031</v>
      </c>
      <c r="G526" s="18" t="s">
        <v>2004</v>
      </c>
      <c r="H526" s="18" t="str">
        <f>_xlfn.XLOOKUP(SalesTable[[#This Row],[Product]],ProductTable[Product],ProductTable[Product ID],0,0)</f>
        <v>P003</v>
      </c>
      <c r="I526" s="18" t="s">
        <v>2014</v>
      </c>
      <c r="J526" s="18" t="str" cm="1">
        <f t="array" aca="1" ref="J526" ca="1">INDEX({"Credit Card","Cash","UPI"},RANDBETWEEN(1,3))</f>
        <v>UPI</v>
      </c>
      <c r="K526" s="18">
        <f t="shared" ca="1" si="26"/>
        <v>77</v>
      </c>
      <c r="L526" s="18">
        <v>7.2</v>
      </c>
      <c r="M526" s="18">
        <f ca="1">SalesTable[[#This Row],[Quantity]]*SalesTable[[#This Row],[Unit Price]]</f>
        <v>554.4</v>
      </c>
      <c r="N526" s="18" t="str">
        <f t="shared" ca="1" si="24"/>
        <v>20%</v>
      </c>
      <c r="O526" s="18">
        <f ca="1">SalesTable[[#This Row],[Total Sale]]*SalesTable[[#This Row],[Profit Margin]]</f>
        <v>110.88</v>
      </c>
    </row>
    <row r="527" spans="1:15" x14ac:dyDescent="0.3">
      <c r="A527" s="18" t="s">
        <v>534</v>
      </c>
      <c r="B527" s="19">
        <f t="shared" ca="1" si="25"/>
        <v>45295</v>
      </c>
      <c r="C527" s="19" t="str">
        <f>_xlfn.XLOOKUP(SalesTable[[#This Row],[Customer Name]],customerTable[Customer Name],customerTable[Customer ID],0,0)</f>
        <v>C0526</v>
      </c>
      <c r="D527" s="18" t="s">
        <v>1530</v>
      </c>
      <c r="E527" s="18" t="s">
        <v>1998</v>
      </c>
      <c r="F527" s="18" t="s">
        <v>2237</v>
      </c>
      <c r="G527" s="18" t="s">
        <v>2011</v>
      </c>
      <c r="H527" s="18" t="str">
        <f>_xlfn.XLOOKUP(SalesTable[[#This Row],[Product]],ProductTable[Product],ProductTable[Product ID],0,0)</f>
        <v>P010</v>
      </c>
      <c r="I527" s="18" t="s">
        <v>2015</v>
      </c>
      <c r="J527" s="18" t="str" cm="1">
        <f t="array" aca="1" ref="J527" ca="1">INDEX({"Credit Card","Cash","UPI"},RANDBETWEEN(1,3))</f>
        <v>Credit Card</v>
      </c>
      <c r="K527" s="18">
        <f t="shared" ca="1" si="26"/>
        <v>98</v>
      </c>
      <c r="L527" s="18">
        <v>290.79000000000002</v>
      </c>
      <c r="M527" s="18">
        <f ca="1">SalesTable[[#This Row],[Quantity]]*SalesTable[[#This Row],[Unit Price]]</f>
        <v>28497.420000000002</v>
      </c>
      <c r="N527" s="18" t="str">
        <f t="shared" ca="1" si="24"/>
        <v>24%</v>
      </c>
      <c r="O527" s="18">
        <f ca="1">SalesTable[[#This Row],[Total Sale]]*SalesTable[[#This Row],[Profit Margin]]</f>
        <v>6839.3807999999999</v>
      </c>
    </row>
    <row r="528" spans="1:15" x14ac:dyDescent="0.3">
      <c r="A528" s="18" t="s">
        <v>535</v>
      </c>
      <c r="B528" s="19">
        <f t="shared" ca="1" si="25"/>
        <v>45237</v>
      </c>
      <c r="C528" s="19" t="str">
        <f>_xlfn.XLOOKUP(SalesTable[[#This Row],[Customer Name]],customerTable[Customer Name],customerTable[Customer ID],0,0)</f>
        <v>C0527</v>
      </c>
      <c r="D528" s="18" t="s">
        <v>1531</v>
      </c>
      <c r="E528" s="18" t="s">
        <v>2001</v>
      </c>
      <c r="F528" s="18" t="s">
        <v>2238</v>
      </c>
      <c r="G528" s="18" t="s">
        <v>2008</v>
      </c>
      <c r="H528" s="18" t="str">
        <f>_xlfn.XLOOKUP(SalesTable[[#This Row],[Product]],ProductTable[Product],ProductTable[Product ID],0,0)</f>
        <v>P007</v>
      </c>
      <c r="I528" s="18" t="s">
        <v>2016</v>
      </c>
      <c r="J528" s="18" t="str" cm="1">
        <f t="array" aca="1" ref="J528" ca="1">INDEX({"Credit Card","Cash","UPI"},RANDBETWEEN(1,3))</f>
        <v>Credit Card</v>
      </c>
      <c r="K528" s="18">
        <f t="shared" ca="1" si="26"/>
        <v>68</v>
      </c>
      <c r="L528" s="18">
        <v>231.49</v>
      </c>
      <c r="M528" s="18">
        <f ca="1">SalesTable[[#This Row],[Quantity]]*SalesTable[[#This Row],[Unit Price]]</f>
        <v>15741.32</v>
      </c>
      <c r="N528" s="18" t="str">
        <f t="shared" ca="1" si="24"/>
        <v>20%</v>
      </c>
      <c r="O528" s="18">
        <f ca="1">SalesTable[[#This Row],[Total Sale]]*SalesTable[[#This Row],[Profit Margin]]</f>
        <v>3148.2640000000001</v>
      </c>
    </row>
    <row r="529" spans="1:15" x14ac:dyDescent="0.3">
      <c r="A529" s="18" t="s">
        <v>536</v>
      </c>
      <c r="B529" s="19">
        <f t="shared" ca="1" si="25"/>
        <v>44864</v>
      </c>
      <c r="C529" s="19" t="str">
        <f>_xlfn.XLOOKUP(SalesTable[[#This Row],[Customer Name]],customerTable[Customer Name],customerTable[Customer ID],0,0)</f>
        <v>C0528</v>
      </c>
      <c r="D529" s="18" t="s">
        <v>1532</v>
      </c>
      <c r="E529" s="18" t="s">
        <v>2001</v>
      </c>
      <c r="F529" s="18" t="s">
        <v>2131</v>
      </c>
      <c r="G529" s="18" t="s">
        <v>2004</v>
      </c>
      <c r="H529" s="18" t="str">
        <f>_xlfn.XLOOKUP(SalesTable[[#This Row],[Product]],ProductTable[Product],ProductTable[Product ID],0,0)</f>
        <v>P003</v>
      </c>
      <c r="I529" s="18" t="s">
        <v>2014</v>
      </c>
      <c r="J529" s="18" t="str" cm="1">
        <f t="array" aca="1" ref="J529" ca="1">INDEX({"Credit Card","Cash","UPI"},RANDBETWEEN(1,3))</f>
        <v>Credit Card</v>
      </c>
      <c r="K529" s="18">
        <f t="shared" ca="1" si="26"/>
        <v>58</v>
      </c>
      <c r="L529" s="18">
        <v>483.13</v>
      </c>
      <c r="M529" s="18">
        <f ca="1">SalesTable[[#This Row],[Quantity]]*SalesTable[[#This Row],[Unit Price]]</f>
        <v>28021.54</v>
      </c>
      <c r="N529" s="18" t="str">
        <f t="shared" ca="1" si="24"/>
        <v>20%</v>
      </c>
      <c r="O529" s="18">
        <f ca="1">SalesTable[[#This Row],[Total Sale]]*SalesTable[[#This Row],[Profit Margin]]</f>
        <v>5604.3080000000009</v>
      </c>
    </row>
    <row r="530" spans="1:15" x14ac:dyDescent="0.3">
      <c r="A530" s="18" t="s">
        <v>537</v>
      </c>
      <c r="B530" s="19">
        <f t="shared" ca="1" si="25"/>
        <v>45231</v>
      </c>
      <c r="C530" s="19" t="str">
        <f>_xlfn.XLOOKUP(SalesTable[[#This Row],[Customer Name]],customerTable[Customer Name],customerTable[Customer ID],0,0)</f>
        <v>C0529</v>
      </c>
      <c r="D530" s="18" t="s">
        <v>1533</v>
      </c>
      <c r="E530" s="18" t="s">
        <v>1999</v>
      </c>
      <c r="F530" s="18" t="s">
        <v>2227</v>
      </c>
      <c r="G530" s="18" t="s">
        <v>2004</v>
      </c>
      <c r="H530" s="18" t="str">
        <f>_xlfn.XLOOKUP(SalesTable[[#This Row],[Product]],ProductTable[Product],ProductTable[Product ID],0,0)</f>
        <v>P003</v>
      </c>
      <c r="I530" s="18" t="s">
        <v>2014</v>
      </c>
      <c r="J530" s="18" t="str" cm="1">
        <f t="array" aca="1" ref="J530" ca="1">INDEX({"Credit Card","Cash","UPI"},RANDBETWEEN(1,3))</f>
        <v>Cash</v>
      </c>
      <c r="K530" s="18">
        <f t="shared" ca="1" si="26"/>
        <v>88</v>
      </c>
      <c r="L530" s="18">
        <v>199.31</v>
      </c>
      <c r="M530" s="18">
        <f ca="1">SalesTable[[#This Row],[Quantity]]*SalesTable[[#This Row],[Unit Price]]</f>
        <v>17539.28</v>
      </c>
      <c r="N530" s="18" t="str">
        <f t="shared" ca="1" si="24"/>
        <v>19%</v>
      </c>
      <c r="O530" s="18">
        <f ca="1">SalesTable[[#This Row],[Total Sale]]*SalesTable[[#This Row],[Profit Margin]]</f>
        <v>3332.4631999999997</v>
      </c>
    </row>
    <row r="531" spans="1:15" x14ac:dyDescent="0.3">
      <c r="A531" s="18" t="s">
        <v>538</v>
      </c>
      <c r="B531" s="19">
        <f t="shared" ca="1" si="25"/>
        <v>45204</v>
      </c>
      <c r="C531" s="19" t="str">
        <f>_xlfn.XLOOKUP(SalesTable[[#This Row],[Customer Name]],customerTable[Customer Name],customerTable[Customer ID],0,0)</f>
        <v>C0530</v>
      </c>
      <c r="D531" s="18" t="s">
        <v>1534</v>
      </c>
      <c r="E531" s="18" t="s">
        <v>2001</v>
      </c>
      <c r="F531" s="18" t="s">
        <v>2141</v>
      </c>
      <c r="G531" s="18" t="s">
        <v>2008</v>
      </c>
      <c r="H531" s="18" t="str">
        <f>_xlfn.XLOOKUP(SalesTable[[#This Row],[Product]],ProductTable[Product],ProductTable[Product ID],0,0)</f>
        <v>P007</v>
      </c>
      <c r="I531" s="18" t="s">
        <v>2016</v>
      </c>
      <c r="J531" s="18" t="str" cm="1">
        <f t="array" aca="1" ref="J531" ca="1">INDEX({"Credit Card","Cash","UPI"},RANDBETWEEN(1,3))</f>
        <v>Credit Card</v>
      </c>
      <c r="K531" s="18">
        <f t="shared" ca="1" si="26"/>
        <v>93</v>
      </c>
      <c r="L531" s="18">
        <v>310.58999999999997</v>
      </c>
      <c r="M531" s="18">
        <f ca="1">SalesTable[[#This Row],[Quantity]]*SalesTable[[#This Row],[Unit Price]]</f>
        <v>28884.87</v>
      </c>
      <c r="N531" s="18" t="str">
        <f t="shared" ca="1" si="24"/>
        <v>20%</v>
      </c>
      <c r="O531" s="18">
        <f ca="1">SalesTable[[#This Row],[Total Sale]]*SalesTable[[#This Row],[Profit Margin]]</f>
        <v>5776.9740000000002</v>
      </c>
    </row>
    <row r="532" spans="1:15" x14ac:dyDescent="0.3">
      <c r="A532" s="18" t="s">
        <v>539</v>
      </c>
      <c r="B532" s="19">
        <f t="shared" ca="1" si="25"/>
        <v>45827</v>
      </c>
      <c r="C532" s="19" t="str">
        <f>_xlfn.XLOOKUP(SalesTable[[#This Row],[Customer Name]],customerTable[Customer Name],customerTable[Customer ID],0,0)</f>
        <v>C0531</v>
      </c>
      <c r="D532" s="18" t="s">
        <v>1535</v>
      </c>
      <c r="E532" s="18" t="s">
        <v>1998</v>
      </c>
      <c r="F532" s="18" t="s">
        <v>2131</v>
      </c>
      <c r="G532" s="18" t="s">
        <v>2002</v>
      </c>
      <c r="H532" s="18" t="str">
        <f>_xlfn.XLOOKUP(SalesTable[[#This Row],[Product]],ProductTable[Product],ProductTable[Product ID],0,0)</f>
        <v>P001</v>
      </c>
      <c r="I532" s="18" t="s">
        <v>2014</v>
      </c>
      <c r="J532" s="18" t="str" cm="1">
        <f t="array" aca="1" ref="J532" ca="1">INDEX({"Credit Card","Cash","UPI"},RANDBETWEEN(1,3))</f>
        <v>Cash</v>
      </c>
      <c r="K532" s="18">
        <f t="shared" ca="1" si="26"/>
        <v>60</v>
      </c>
      <c r="L532" s="18">
        <v>160.03</v>
      </c>
      <c r="M532" s="18">
        <f ca="1">SalesTable[[#This Row],[Quantity]]*SalesTable[[#This Row],[Unit Price]]</f>
        <v>9601.7999999999993</v>
      </c>
      <c r="N532" s="18" t="str">
        <f t="shared" ca="1" si="24"/>
        <v>21%</v>
      </c>
      <c r="O532" s="18">
        <f ca="1">SalesTable[[#This Row],[Total Sale]]*SalesTable[[#This Row],[Profit Margin]]</f>
        <v>2016.3779999999997</v>
      </c>
    </row>
    <row r="533" spans="1:15" x14ac:dyDescent="0.3">
      <c r="A533" s="18" t="s">
        <v>540</v>
      </c>
      <c r="B533" s="19">
        <f t="shared" ca="1" si="25"/>
        <v>45513</v>
      </c>
      <c r="C533" s="19" t="str">
        <f>_xlfn.XLOOKUP(SalesTable[[#This Row],[Customer Name]],customerTable[Customer Name],customerTable[Customer ID],0,0)</f>
        <v>C0532</v>
      </c>
      <c r="D533" s="18" t="s">
        <v>1536</v>
      </c>
      <c r="E533" s="18" t="s">
        <v>1998</v>
      </c>
      <c r="F533" s="18" t="s">
        <v>2239</v>
      </c>
      <c r="G533" s="18" t="s">
        <v>2007</v>
      </c>
      <c r="H533" s="18" t="str">
        <f>_xlfn.XLOOKUP(SalesTable[[#This Row],[Product]],ProductTable[Product],ProductTable[Product ID],0,0)</f>
        <v>P006</v>
      </c>
      <c r="I533" s="18" t="s">
        <v>2016</v>
      </c>
      <c r="J533" s="18" t="str" cm="1">
        <f t="array" aca="1" ref="J533" ca="1">INDEX({"Credit Card","Cash","UPI"},RANDBETWEEN(1,3))</f>
        <v>UPI</v>
      </c>
      <c r="K533" s="18">
        <f t="shared" ca="1" si="26"/>
        <v>76</v>
      </c>
      <c r="L533" s="18">
        <v>189.79</v>
      </c>
      <c r="M533" s="18">
        <f ca="1">SalesTable[[#This Row],[Quantity]]*SalesTable[[#This Row],[Unit Price]]</f>
        <v>14424.039999999999</v>
      </c>
      <c r="N533" s="18" t="str">
        <f t="shared" ca="1" si="24"/>
        <v>15%</v>
      </c>
      <c r="O533" s="18">
        <f ca="1">SalesTable[[#This Row],[Total Sale]]*SalesTable[[#This Row],[Profit Margin]]</f>
        <v>2163.6059999999998</v>
      </c>
    </row>
    <row r="534" spans="1:15" x14ac:dyDescent="0.3">
      <c r="A534" s="18" t="s">
        <v>541</v>
      </c>
      <c r="B534" s="19">
        <f t="shared" ca="1" si="25"/>
        <v>45914</v>
      </c>
      <c r="C534" s="19" t="str">
        <f>_xlfn.XLOOKUP(SalesTable[[#This Row],[Customer Name]],customerTable[Customer Name],customerTable[Customer ID],0,0)</f>
        <v>C0533</v>
      </c>
      <c r="D534" s="18" t="s">
        <v>1537</v>
      </c>
      <c r="E534" s="18" t="s">
        <v>2000</v>
      </c>
      <c r="F534" s="18" t="s">
        <v>2025</v>
      </c>
      <c r="G534" s="18" t="s">
        <v>2004</v>
      </c>
      <c r="H534" s="18" t="str">
        <f>_xlfn.XLOOKUP(SalesTable[[#This Row],[Product]],ProductTable[Product],ProductTable[Product ID],0,0)</f>
        <v>P003</v>
      </c>
      <c r="I534" s="18" t="s">
        <v>2014</v>
      </c>
      <c r="J534" s="18" t="str" cm="1">
        <f t="array" aca="1" ref="J534" ca="1">INDEX({"Credit Card","Cash","UPI"},RANDBETWEEN(1,3))</f>
        <v>Cash</v>
      </c>
      <c r="K534" s="18">
        <f t="shared" ca="1" si="26"/>
        <v>32</v>
      </c>
      <c r="L534" s="18">
        <v>300.23</v>
      </c>
      <c r="M534" s="18">
        <f ca="1">SalesTable[[#This Row],[Quantity]]*SalesTable[[#This Row],[Unit Price]]</f>
        <v>9607.36</v>
      </c>
      <c r="N534" s="18" t="str">
        <f t="shared" ca="1" si="24"/>
        <v>15%</v>
      </c>
      <c r="O534" s="18">
        <f ca="1">SalesTable[[#This Row],[Total Sale]]*SalesTable[[#This Row],[Profit Margin]]</f>
        <v>1441.104</v>
      </c>
    </row>
    <row r="535" spans="1:15" x14ac:dyDescent="0.3">
      <c r="A535" s="18" t="s">
        <v>542</v>
      </c>
      <c r="B535" s="19">
        <f t="shared" ca="1" si="25"/>
        <v>45974</v>
      </c>
      <c r="C535" s="19" t="str">
        <f>_xlfn.XLOOKUP(SalesTable[[#This Row],[Customer Name]],customerTable[Customer Name],customerTable[Customer ID],0,0)</f>
        <v>C0534</v>
      </c>
      <c r="D535" s="18" t="s">
        <v>1538</v>
      </c>
      <c r="E535" s="18" t="s">
        <v>1998</v>
      </c>
      <c r="F535" s="18" t="s">
        <v>2126</v>
      </c>
      <c r="G535" s="18" t="s">
        <v>2013</v>
      </c>
      <c r="H535" s="18" t="str">
        <f>_xlfn.XLOOKUP(SalesTable[[#This Row],[Product]],ProductTable[Product],ProductTable[Product ID],0,0)</f>
        <v>P012</v>
      </c>
      <c r="I535" s="18" t="s">
        <v>2016</v>
      </c>
      <c r="J535" s="18" t="str" cm="1">
        <f t="array" aca="1" ref="J535" ca="1">INDEX({"Credit Card","Cash","UPI"},RANDBETWEEN(1,3))</f>
        <v>UPI</v>
      </c>
      <c r="K535" s="18">
        <f t="shared" ca="1" si="26"/>
        <v>42</v>
      </c>
      <c r="L535" s="18">
        <v>319.57</v>
      </c>
      <c r="M535" s="18">
        <f ca="1">SalesTable[[#This Row],[Quantity]]*SalesTable[[#This Row],[Unit Price]]</f>
        <v>13421.94</v>
      </c>
      <c r="N535" s="18" t="str">
        <f t="shared" ca="1" si="24"/>
        <v>16%</v>
      </c>
      <c r="O535" s="18">
        <f ca="1">SalesTable[[#This Row],[Total Sale]]*SalesTable[[#This Row],[Profit Margin]]</f>
        <v>2147.5104000000001</v>
      </c>
    </row>
    <row r="536" spans="1:15" x14ac:dyDescent="0.3">
      <c r="A536" s="18" t="s">
        <v>543</v>
      </c>
      <c r="B536" s="19">
        <f t="shared" ca="1" si="25"/>
        <v>45607</v>
      </c>
      <c r="C536" s="19" t="str">
        <f>_xlfn.XLOOKUP(SalesTable[[#This Row],[Customer Name]],customerTable[Customer Name],customerTable[Customer ID],0,0)</f>
        <v>C0535</v>
      </c>
      <c r="D536" s="18" t="s">
        <v>1539</v>
      </c>
      <c r="E536" s="18" t="s">
        <v>1998</v>
      </c>
      <c r="F536" s="18" t="s">
        <v>2040</v>
      </c>
      <c r="G536" s="18" t="s">
        <v>2009</v>
      </c>
      <c r="H536" s="18" t="str">
        <f>_xlfn.XLOOKUP(SalesTable[[#This Row],[Product]],ProductTable[Product],ProductTable[Product ID],0,0)</f>
        <v>P008</v>
      </c>
      <c r="I536" s="18" t="s">
        <v>2014</v>
      </c>
      <c r="J536" s="18" t="str" cm="1">
        <f t="array" aca="1" ref="J536" ca="1">INDEX({"Credit Card","Cash","UPI"},RANDBETWEEN(1,3))</f>
        <v>Cash</v>
      </c>
      <c r="K536" s="18">
        <f t="shared" ca="1" si="26"/>
        <v>32</v>
      </c>
      <c r="L536" s="18">
        <v>147.97</v>
      </c>
      <c r="M536" s="18">
        <f ca="1">SalesTable[[#This Row],[Quantity]]*SalesTable[[#This Row],[Unit Price]]</f>
        <v>4735.04</v>
      </c>
      <c r="N536" s="18" t="str">
        <f t="shared" ca="1" si="24"/>
        <v>19%</v>
      </c>
      <c r="O536" s="18">
        <f ca="1">SalesTable[[#This Row],[Total Sale]]*SalesTable[[#This Row],[Profit Margin]]</f>
        <v>899.6576</v>
      </c>
    </row>
    <row r="537" spans="1:15" x14ac:dyDescent="0.3">
      <c r="A537" s="18" t="s">
        <v>544</v>
      </c>
      <c r="B537" s="19">
        <f t="shared" ca="1" si="25"/>
        <v>45315</v>
      </c>
      <c r="C537" s="19" t="str">
        <f>_xlfn.XLOOKUP(SalesTable[[#This Row],[Customer Name]],customerTable[Customer Name],customerTable[Customer ID],0,0)</f>
        <v>C0536</v>
      </c>
      <c r="D537" s="18" t="s">
        <v>1540</v>
      </c>
      <c r="E537" s="18" t="s">
        <v>2001</v>
      </c>
      <c r="F537" s="18" t="s">
        <v>2207</v>
      </c>
      <c r="G537" s="18" t="s">
        <v>2010</v>
      </c>
      <c r="H537" s="18" t="str">
        <f>_xlfn.XLOOKUP(SalesTable[[#This Row],[Product]],ProductTable[Product],ProductTable[Product ID],0,0)</f>
        <v>P009</v>
      </c>
      <c r="I537" s="18" t="s">
        <v>2016</v>
      </c>
      <c r="J537" s="18" t="str" cm="1">
        <f t="array" aca="1" ref="J537" ca="1">INDEX({"Credit Card","Cash","UPI"},RANDBETWEEN(1,3))</f>
        <v>Cash</v>
      </c>
      <c r="K537" s="18">
        <f t="shared" ca="1" si="26"/>
        <v>99</v>
      </c>
      <c r="L537" s="18">
        <v>31.54</v>
      </c>
      <c r="M537" s="18">
        <f ca="1">SalesTable[[#This Row],[Quantity]]*SalesTable[[#This Row],[Unit Price]]</f>
        <v>3122.46</v>
      </c>
      <c r="N537" s="18" t="str">
        <f t="shared" ca="1" si="24"/>
        <v>22%</v>
      </c>
      <c r="O537" s="18">
        <f ca="1">SalesTable[[#This Row],[Total Sale]]*SalesTable[[#This Row],[Profit Margin]]</f>
        <v>686.94119999999998</v>
      </c>
    </row>
    <row r="538" spans="1:15" x14ac:dyDescent="0.3">
      <c r="A538" s="18" t="s">
        <v>545</v>
      </c>
      <c r="B538" s="19">
        <f t="shared" ca="1" si="25"/>
        <v>44734</v>
      </c>
      <c r="C538" s="19" t="str">
        <f>_xlfn.XLOOKUP(SalesTable[[#This Row],[Customer Name]],customerTable[Customer Name],customerTable[Customer ID],0,0)</f>
        <v>C0537</v>
      </c>
      <c r="D538" s="18" t="s">
        <v>1541</v>
      </c>
      <c r="E538" s="18" t="s">
        <v>2000</v>
      </c>
      <c r="F538" s="18" t="s">
        <v>2240</v>
      </c>
      <c r="G538" s="18" t="s">
        <v>2006</v>
      </c>
      <c r="H538" s="18" t="str">
        <f>_xlfn.XLOOKUP(SalesTable[[#This Row],[Product]],ProductTable[Product],ProductTable[Product ID],0,0)</f>
        <v>P005</v>
      </c>
      <c r="I538" s="18" t="s">
        <v>2015</v>
      </c>
      <c r="J538" s="18" t="str" cm="1">
        <f t="array" aca="1" ref="J538" ca="1">INDEX({"Credit Card","Cash","UPI"},RANDBETWEEN(1,3))</f>
        <v>UPI</v>
      </c>
      <c r="K538" s="18">
        <f t="shared" ca="1" si="26"/>
        <v>72</v>
      </c>
      <c r="L538" s="18">
        <v>101.59</v>
      </c>
      <c r="M538" s="18">
        <f ca="1">SalesTable[[#This Row],[Quantity]]*SalesTable[[#This Row],[Unit Price]]</f>
        <v>7314.4800000000005</v>
      </c>
      <c r="N538" s="18" t="str">
        <f t="shared" ca="1" si="24"/>
        <v>21%</v>
      </c>
      <c r="O538" s="18">
        <f ca="1">SalesTable[[#This Row],[Total Sale]]*SalesTable[[#This Row],[Profit Margin]]</f>
        <v>1536.0408</v>
      </c>
    </row>
    <row r="539" spans="1:15" x14ac:dyDescent="0.3">
      <c r="A539" s="18" t="s">
        <v>546</v>
      </c>
      <c r="B539" s="19">
        <f t="shared" ca="1" si="25"/>
        <v>44659</v>
      </c>
      <c r="C539" s="19" t="str">
        <f>_xlfn.XLOOKUP(SalesTable[[#This Row],[Customer Name]],customerTable[Customer Name],customerTable[Customer ID],0,0)</f>
        <v>C0538</v>
      </c>
      <c r="D539" s="18" t="s">
        <v>1542</v>
      </c>
      <c r="E539" s="18" t="s">
        <v>2000</v>
      </c>
      <c r="F539" s="18" t="s">
        <v>2123</v>
      </c>
      <c r="G539" s="18" t="s">
        <v>2004</v>
      </c>
      <c r="H539" s="18" t="str">
        <f>_xlfn.XLOOKUP(SalesTable[[#This Row],[Product]],ProductTable[Product],ProductTable[Product ID],0,0)</f>
        <v>P003</v>
      </c>
      <c r="I539" s="18" t="s">
        <v>2014</v>
      </c>
      <c r="J539" s="18" t="str" cm="1">
        <f t="array" aca="1" ref="J539" ca="1">INDEX({"Credit Card","Cash","UPI"},RANDBETWEEN(1,3))</f>
        <v>Credit Card</v>
      </c>
      <c r="K539" s="18">
        <f t="shared" ca="1" si="26"/>
        <v>97</v>
      </c>
      <c r="L539" s="18">
        <v>343.92</v>
      </c>
      <c r="M539" s="18">
        <f ca="1">SalesTable[[#This Row],[Quantity]]*SalesTable[[#This Row],[Unit Price]]</f>
        <v>33360.239999999998</v>
      </c>
      <c r="N539" s="18" t="str">
        <f t="shared" ca="1" si="24"/>
        <v>25%</v>
      </c>
      <c r="O539" s="18">
        <f ca="1">SalesTable[[#This Row],[Total Sale]]*SalesTable[[#This Row],[Profit Margin]]</f>
        <v>8340.06</v>
      </c>
    </row>
    <row r="540" spans="1:15" x14ac:dyDescent="0.3">
      <c r="A540" s="18" t="s">
        <v>547</v>
      </c>
      <c r="B540" s="19">
        <f t="shared" ca="1" si="25"/>
        <v>45543</v>
      </c>
      <c r="C540" s="19" t="str">
        <f>_xlfn.XLOOKUP(SalesTable[[#This Row],[Customer Name]],customerTable[Customer Name],customerTable[Customer ID],0,0)</f>
        <v>C0539</v>
      </c>
      <c r="D540" s="18" t="s">
        <v>1543</v>
      </c>
      <c r="E540" s="18" t="s">
        <v>1999</v>
      </c>
      <c r="F540" s="18" t="s">
        <v>2138</v>
      </c>
      <c r="G540" s="18" t="s">
        <v>2004</v>
      </c>
      <c r="H540" s="18" t="str">
        <f>_xlfn.XLOOKUP(SalesTable[[#This Row],[Product]],ProductTable[Product],ProductTable[Product ID],0,0)</f>
        <v>P003</v>
      </c>
      <c r="I540" s="18" t="s">
        <v>2014</v>
      </c>
      <c r="J540" s="18" t="str" cm="1">
        <f t="array" aca="1" ref="J540" ca="1">INDEX({"Credit Card","Cash","UPI"},RANDBETWEEN(1,3))</f>
        <v>Cash</v>
      </c>
      <c r="K540" s="18">
        <f t="shared" ca="1" si="26"/>
        <v>56</v>
      </c>
      <c r="L540" s="18">
        <v>87.79</v>
      </c>
      <c r="M540" s="18">
        <f ca="1">SalesTable[[#This Row],[Quantity]]*SalesTable[[#This Row],[Unit Price]]</f>
        <v>4916.2400000000007</v>
      </c>
      <c r="N540" s="18" t="str">
        <f t="shared" ca="1" si="24"/>
        <v>15%</v>
      </c>
      <c r="O540" s="18">
        <f ca="1">SalesTable[[#This Row],[Total Sale]]*SalesTable[[#This Row],[Profit Margin]]</f>
        <v>737.43600000000004</v>
      </c>
    </row>
    <row r="541" spans="1:15" x14ac:dyDescent="0.3">
      <c r="A541" s="18" t="s">
        <v>548</v>
      </c>
      <c r="B541" s="19">
        <f t="shared" ca="1" si="25"/>
        <v>44910</v>
      </c>
      <c r="C541" s="19" t="str">
        <f>_xlfn.XLOOKUP(SalesTable[[#This Row],[Customer Name]],customerTable[Customer Name],customerTable[Customer ID],0,0)</f>
        <v>C0540</v>
      </c>
      <c r="D541" s="18" t="s">
        <v>1544</v>
      </c>
      <c r="E541" s="18" t="s">
        <v>2001</v>
      </c>
      <c r="F541" s="18" t="s">
        <v>2036</v>
      </c>
      <c r="G541" s="18" t="s">
        <v>2011</v>
      </c>
      <c r="H541" s="18" t="str">
        <f>_xlfn.XLOOKUP(SalesTable[[#This Row],[Product]],ProductTable[Product],ProductTable[Product ID],0,0)</f>
        <v>P010</v>
      </c>
      <c r="I541" s="18" t="s">
        <v>2015</v>
      </c>
      <c r="J541" s="18" t="str" cm="1">
        <f t="array" aca="1" ref="J541" ca="1">INDEX({"Credit Card","Cash","UPI"},RANDBETWEEN(1,3))</f>
        <v>Cash</v>
      </c>
      <c r="K541" s="18">
        <f t="shared" ca="1" si="26"/>
        <v>83</v>
      </c>
      <c r="L541" s="18">
        <v>141.05000000000001</v>
      </c>
      <c r="M541" s="18">
        <f ca="1">SalesTable[[#This Row],[Quantity]]*SalesTable[[#This Row],[Unit Price]]</f>
        <v>11707.150000000001</v>
      </c>
      <c r="N541" s="18" t="str">
        <f t="shared" ca="1" si="24"/>
        <v>17%</v>
      </c>
      <c r="O541" s="18">
        <f ca="1">SalesTable[[#This Row],[Total Sale]]*SalesTable[[#This Row],[Profit Margin]]</f>
        <v>1990.2155000000005</v>
      </c>
    </row>
    <row r="542" spans="1:15" x14ac:dyDescent="0.3">
      <c r="A542" s="18" t="s">
        <v>549</v>
      </c>
      <c r="B542" s="19">
        <f t="shared" ca="1" si="25"/>
        <v>44750</v>
      </c>
      <c r="C542" s="19" t="str">
        <f>_xlfn.XLOOKUP(SalesTable[[#This Row],[Customer Name]],customerTable[Customer Name],customerTable[Customer ID],0,0)</f>
        <v>C0541</v>
      </c>
      <c r="D542" s="18" t="s">
        <v>1545</v>
      </c>
      <c r="E542" s="18" t="s">
        <v>2000</v>
      </c>
      <c r="F542" s="18" t="s">
        <v>2208</v>
      </c>
      <c r="G542" s="18" t="s">
        <v>2006</v>
      </c>
      <c r="H542" s="18" t="str">
        <f>_xlfn.XLOOKUP(SalesTable[[#This Row],[Product]],ProductTable[Product],ProductTable[Product ID],0,0)</f>
        <v>P005</v>
      </c>
      <c r="I542" s="18" t="s">
        <v>2015</v>
      </c>
      <c r="J542" s="18" t="str" cm="1">
        <f t="array" aca="1" ref="J542" ca="1">INDEX({"Credit Card","Cash","UPI"},RANDBETWEEN(1,3))</f>
        <v>Cash</v>
      </c>
      <c r="K542" s="18">
        <f t="shared" ca="1" si="26"/>
        <v>72</v>
      </c>
      <c r="L542" s="18">
        <v>372.55</v>
      </c>
      <c r="M542" s="18">
        <f ca="1">SalesTable[[#This Row],[Quantity]]*SalesTable[[#This Row],[Unit Price]]</f>
        <v>26823.600000000002</v>
      </c>
      <c r="N542" s="18" t="str">
        <f t="shared" ca="1" si="24"/>
        <v>20%</v>
      </c>
      <c r="O542" s="18">
        <f ca="1">SalesTable[[#This Row],[Total Sale]]*SalesTable[[#This Row],[Profit Margin]]</f>
        <v>5364.7200000000012</v>
      </c>
    </row>
    <row r="543" spans="1:15" x14ac:dyDescent="0.3">
      <c r="A543" s="18" t="s">
        <v>550</v>
      </c>
      <c r="B543" s="19">
        <f t="shared" ca="1" si="25"/>
        <v>44671</v>
      </c>
      <c r="C543" s="19" t="str">
        <f>_xlfn.XLOOKUP(SalesTable[[#This Row],[Customer Name]],customerTable[Customer Name],customerTable[Customer ID],0,0)</f>
        <v>C0542</v>
      </c>
      <c r="D543" s="18" t="s">
        <v>1546</v>
      </c>
      <c r="E543" s="18" t="s">
        <v>2001</v>
      </c>
      <c r="F543" s="18" t="s">
        <v>2241</v>
      </c>
      <c r="G543" s="18" t="s">
        <v>2002</v>
      </c>
      <c r="H543" s="18" t="str">
        <f>_xlfn.XLOOKUP(SalesTable[[#This Row],[Product]],ProductTable[Product],ProductTable[Product ID],0,0)</f>
        <v>P001</v>
      </c>
      <c r="I543" s="18" t="s">
        <v>2014</v>
      </c>
      <c r="J543" s="18" t="str" cm="1">
        <f t="array" aca="1" ref="J543" ca="1">INDEX({"Credit Card","Cash","UPI"},RANDBETWEEN(1,3))</f>
        <v>UPI</v>
      </c>
      <c r="K543" s="18">
        <f t="shared" ca="1" si="26"/>
        <v>93</v>
      </c>
      <c r="L543" s="18">
        <v>61.53</v>
      </c>
      <c r="M543" s="18">
        <f ca="1">SalesTable[[#This Row],[Quantity]]*SalesTable[[#This Row],[Unit Price]]</f>
        <v>5722.29</v>
      </c>
      <c r="N543" s="18" t="str">
        <f t="shared" ca="1" si="24"/>
        <v>18%</v>
      </c>
      <c r="O543" s="18">
        <f ca="1">SalesTable[[#This Row],[Total Sale]]*SalesTable[[#This Row],[Profit Margin]]</f>
        <v>1030.0121999999999</v>
      </c>
    </row>
    <row r="544" spans="1:15" x14ac:dyDescent="0.3">
      <c r="A544" s="18" t="s">
        <v>551</v>
      </c>
      <c r="B544" s="19">
        <f t="shared" ca="1" si="25"/>
        <v>45065</v>
      </c>
      <c r="C544" s="19" t="str">
        <f>_xlfn.XLOOKUP(SalesTable[[#This Row],[Customer Name]],customerTable[Customer Name],customerTable[Customer ID],0,0)</f>
        <v>C0543</v>
      </c>
      <c r="D544" s="18" t="s">
        <v>1547</v>
      </c>
      <c r="E544" s="18" t="s">
        <v>2000</v>
      </c>
      <c r="F544" s="18" t="s">
        <v>2188</v>
      </c>
      <c r="G544" s="18" t="s">
        <v>2002</v>
      </c>
      <c r="H544" s="18" t="str">
        <f>_xlfn.XLOOKUP(SalesTable[[#This Row],[Product]],ProductTable[Product],ProductTable[Product ID],0,0)</f>
        <v>P001</v>
      </c>
      <c r="I544" s="18" t="s">
        <v>2014</v>
      </c>
      <c r="J544" s="18" t="str" cm="1">
        <f t="array" aca="1" ref="J544" ca="1">INDEX({"Credit Card","Cash","UPI"},RANDBETWEEN(1,3))</f>
        <v>Cash</v>
      </c>
      <c r="K544" s="18">
        <f t="shared" ca="1" si="26"/>
        <v>70</v>
      </c>
      <c r="L544" s="18">
        <v>275.44</v>
      </c>
      <c r="M544" s="18">
        <f ca="1">SalesTable[[#This Row],[Quantity]]*SalesTable[[#This Row],[Unit Price]]</f>
        <v>19280.8</v>
      </c>
      <c r="N544" s="18" t="str">
        <f t="shared" ca="1" si="24"/>
        <v>15%</v>
      </c>
      <c r="O544" s="18">
        <f ca="1">SalesTable[[#This Row],[Total Sale]]*SalesTable[[#This Row],[Profit Margin]]</f>
        <v>2892.12</v>
      </c>
    </row>
    <row r="545" spans="1:15" x14ac:dyDescent="0.3">
      <c r="A545" s="18" t="s">
        <v>552</v>
      </c>
      <c r="B545" s="19">
        <f t="shared" ca="1" si="25"/>
        <v>45754</v>
      </c>
      <c r="C545" s="19" t="str">
        <f>_xlfn.XLOOKUP(SalesTable[[#This Row],[Customer Name]],customerTable[Customer Name],customerTable[Customer ID],0,0)</f>
        <v>C0544</v>
      </c>
      <c r="D545" s="18" t="s">
        <v>1548</v>
      </c>
      <c r="E545" s="18" t="s">
        <v>1999</v>
      </c>
      <c r="F545" s="18" t="s">
        <v>2216</v>
      </c>
      <c r="G545" s="18" t="s">
        <v>2003</v>
      </c>
      <c r="H545" s="18" t="str">
        <f>_xlfn.XLOOKUP(SalesTable[[#This Row],[Product]],ProductTable[Product],ProductTable[Product ID],0,0)</f>
        <v>P002</v>
      </c>
      <c r="I545" s="18" t="s">
        <v>2015</v>
      </c>
      <c r="J545" s="18" t="str" cm="1">
        <f t="array" aca="1" ref="J545" ca="1">INDEX({"Credit Card","Cash","UPI"},RANDBETWEEN(1,3))</f>
        <v>UPI</v>
      </c>
      <c r="K545" s="18">
        <f t="shared" ca="1" si="26"/>
        <v>72</v>
      </c>
      <c r="L545" s="18">
        <v>438.03</v>
      </c>
      <c r="M545" s="18">
        <f ca="1">SalesTable[[#This Row],[Quantity]]*SalesTable[[#This Row],[Unit Price]]</f>
        <v>31538.159999999996</v>
      </c>
      <c r="N545" s="18" t="str">
        <f t="shared" ca="1" si="24"/>
        <v>18%</v>
      </c>
      <c r="O545" s="18">
        <f ca="1">SalesTable[[#This Row],[Total Sale]]*SalesTable[[#This Row],[Profit Margin]]</f>
        <v>5676.8687999999993</v>
      </c>
    </row>
    <row r="546" spans="1:15" x14ac:dyDescent="0.3">
      <c r="A546" s="18" t="s">
        <v>553</v>
      </c>
      <c r="B546" s="19">
        <f t="shared" ca="1" si="25"/>
        <v>45676</v>
      </c>
      <c r="C546" s="19" t="str">
        <f>_xlfn.XLOOKUP(SalesTable[[#This Row],[Customer Name]],customerTable[Customer Name],customerTable[Customer ID],0,0)</f>
        <v>C0545</v>
      </c>
      <c r="D546" s="18" t="s">
        <v>1549</v>
      </c>
      <c r="E546" s="18" t="s">
        <v>1999</v>
      </c>
      <c r="F546" s="18" t="s">
        <v>2053</v>
      </c>
      <c r="G546" s="18" t="s">
        <v>2008</v>
      </c>
      <c r="H546" s="18" t="str">
        <f>_xlfn.XLOOKUP(SalesTable[[#This Row],[Product]],ProductTable[Product],ProductTable[Product ID],0,0)</f>
        <v>P007</v>
      </c>
      <c r="I546" s="18" t="s">
        <v>2016</v>
      </c>
      <c r="J546" s="18" t="str" cm="1">
        <f t="array" aca="1" ref="J546" ca="1">INDEX({"Credit Card","Cash","UPI"},RANDBETWEEN(1,3))</f>
        <v>UPI</v>
      </c>
      <c r="K546" s="18">
        <f t="shared" ca="1" si="26"/>
        <v>54</v>
      </c>
      <c r="L546" s="18">
        <v>431.79</v>
      </c>
      <c r="M546" s="18">
        <f ca="1">SalesTable[[#This Row],[Quantity]]*SalesTable[[#This Row],[Unit Price]]</f>
        <v>23316.66</v>
      </c>
      <c r="N546" s="18" t="str">
        <f t="shared" ca="1" si="24"/>
        <v>24%</v>
      </c>
      <c r="O546" s="18">
        <f ca="1">SalesTable[[#This Row],[Total Sale]]*SalesTable[[#This Row],[Profit Margin]]</f>
        <v>5595.9983999999995</v>
      </c>
    </row>
    <row r="547" spans="1:15" x14ac:dyDescent="0.3">
      <c r="A547" s="18" t="s">
        <v>554</v>
      </c>
      <c r="B547" s="19">
        <f t="shared" ca="1" si="25"/>
        <v>45210</v>
      </c>
      <c r="C547" s="19" t="str">
        <f>_xlfn.XLOOKUP(SalesTable[[#This Row],[Customer Name]],customerTable[Customer Name],customerTable[Customer ID],0,0)</f>
        <v>C0546</v>
      </c>
      <c r="D547" s="18" t="s">
        <v>1550</v>
      </c>
      <c r="E547" s="18" t="s">
        <v>2001</v>
      </c>
      <c r="F547" s="18" t="s">
        <v>2109</v>
      </c>
      <c r="G547" s="18" t="s">
        <v>2007</v>
      </c>
      <c r="H547" s="18" t="str">
        <f>_xlfn.XLOOKUP(SalesTable[[#This Row],[Product]],ProductTable[Product],ProductTable[Product ID],0,0)</f>
        <v>P006</v>
      </c>
      <c r="I547" s="18" t="s">
        <v>2016</v>
      </c>
      <c r="J547" s="18" t="str" cm="1">
        <f t="array" aca="1" ref="J547" ca="1">INDEX({"Credit Card","Cash","UPI"},RANDBETWEEN(1,3))</f>
        <v>Credit Card</v>
      </c>
      <c r="K547" s="18">
        <f t="shared" ca="1" si="26"/>
        <v>37</v>
      </c>
      <c r="L547" s="18">
        <v>108.89</v>
      </c>
      <c r="M547" s="18">
        <f ca="1">SalesTable[[#This Row],[Quantity]]*SalesTable[[#This Row],[Unit Price]]</f>
        <v>4028.93</v>
      </c>
      <c r="N547" s="18" t="str">
        <f t="shared" ca="1" si="24"/>
        <v>23%</v>
      </c>
      <c r="O547" s="18">
        <f ca="1">SalesTable[[#This Row],[Total Sale]]*SalesTable[[#This Row],[Profit Margin]]</f>
        <v>926.65390000000002</v>
      </c>
    </row>
    <row r="548" spans="1:15" x14ac:dyDescent="0.3">
      <c r="A548" s="18" t="s">
        <v>555</v>
      </c>
      <c r="B548" s="19">
        <f t="shared" ca="1" si="25"/>
        <v>45308</v>
      </c>
      <c r="C548" s="19" t="str">
        <f>_xlfn.XLOOKUP(SalesTable[[#This Row],[Customer Name]],customerTable[Customer Name],customerTable[Customer ID],0,0)</f>
        <v>C0547</v>
      </c>
      <c r="D548" s="18" t="s">
        <v>1551</v>
      </c>
      <c r="E548" s="18" t="s">
        <v>1998</v>
      </c>
      <c r="F548" s="18" t="s">
        <v>2037</v>
      </c>
      <c r="G548" s="18" t="s">
        <v>2004</v>
      </c>
      <c r="H548" s="18" t="str">
        <f>_xlfn.XLOOKUP(SalesTable[[#This Row],[Product]],ProductTable[Product],ProductTable[Product ID],0,0)</f>
        <v>P003</v>
      </c>
      <c r="I548" s="18" t="s">
        <v>2014</v>
      </c>
      <c r="J548" s="18" t="str" cm="1">
        <f t="array" aca="1" ref="J548" ca="1">INDEX({"Credit Card","Cash","UPI"},RANDBETWEEN(1,3))</f>
        <v>Credit Card</v>
      </c>
      <c r="K548" s="18">
        <f t="shared" ca="1" si="26"/>
        <v>64</v>
      </c>
      <c r="L548" s="18">
        <v>309.99</v>
      </c>
      <c r="M548" s="18">
        <f ca="1">SalesTable[[#This Row],[Quantity]]*SalesTable[[#This Row],[Unit Price]]</f>
        <v>19839.36</v>
      </c>
      <c r="N548" s="18" t="str">
        <f t="shared" ca="1" si="24"/>
        <v>15%</v>
      </c>
      <c r="O548" s="18">
        <f ca="1">SalesTable[[#This Row],[Total Sale]]*SalesTable[[#This Row],[Profit Margin]]</f>
        <v>2975.904</v>
      </c>
    </row>
    <row r="549" spans="1:15" x14ac:dyDescent="0.3">
      <c r="A549" s="18" t="s">
        <v>556</v>
      </c>
      <c r="B549" s="19">
        <f t="shared" ca="1" si="25"/>
        <v>44983</v>
      </c>
      <c r="C549" s="19" t="str">
        <f>_xlfn.XLOOKUP(SalesTable[[#This Row],[Customer Name]],customerTable[Customer Name],customerTable[Customer ID],0,0)</f>
        <v>C0548</v>
      </c>
      <c r="D549" s="18" t="s">
        <v>1552</v>
      </c>
      <c r="E549" s="18" t="s">
        <v>2001</v>
      </c>
      <c r="F549" s="18" t="s">
        <v>2183</v>
      </c>
      <c r="G549" s="18" t="s">
        <v>2005</v>
      </c>
      <c r="H549" s="18" t="str">
        <f>_xlfn.XLOOKUP(SalesTable[[#This Row],[Product]],ProductTable[Product],ProductTable[Product ID],0,0)</f>
        <v>P004</v>
      </c>
      <c r="I549" s="18" t="s">
        <v>2015</v>
      </c>
      <c r="J549" s="18" t="str" cm="1">
        <f t="array" aca="1" ref="J549" ca="1">INDEX({"Credit Card","Cash","UPI"},RANDBETWEEN(1,3))</f>
        <v>Cash</v>
      </c>
      <c r="K549" s="18">
        <f t="shared" ca="1" si="26"/>
        <v>36</v>
      </c>
      <c r="L549" s="18">
        <v>178.65</v>
      </c>
      <c r="M549" s="18">
        <f ca="1">SalesTable[[#This Row],[Quantity]]*SalesTable[[#This Row],[Unit Price]]</f>
        <v>6431.4000000000005</v>
      </c>
      <c r="N549" s="18" t="str">
        <f t="shared" ca="1" si="24"/>
        <v>21%</v>
      </c>
      <c r="O549" s="18">
        <f ca="1">SalesTable[[#This Row],[Total Sale]]*SalesTable[[#This Row],[Profit Margin]]</f>
        <v>1350.5940000000001</v>
      </c>
    </row>
    <row r="550" spans="1:15" x14ac:dyDescent="0.3">
      <c r="A550" s="18" t="s">
        <v>557</v>
      </c>
      <c r="B550" s="19">
        <f t="shared" ca="1" si="25"/>
        <v>45751</v>
      </c>
      <c r="C550" s="19" t="str">
        <f>_xlfn.XLOOKUP(SalesTable[[#This Row],[Customer Name]],customerTable[Customer Name],customerTable[Customer ID],0,0)</f>
        <v>C0549</v>
      </c>
      <c r="D550" s="18" t="s">
        <v>1553</v>
      </c>
      <c r="E550" s="18" t="s">
        <v>2001</v>
      </c>
      <c r="F550" s="18" t="s">
        <v>2121</v>
      </c>
      <c r="G550" s="18" t="s">
        <v>2009</v>
      </c>
      <c r="H550" s="18" t="str">
        <f>_xlfn.XLOOKUP(SalesTable[[#This Row],[Product]],ProductTable[Product],ProductTable[Product ID],0,0)</f>
        <v>P008</v>
      </c>
      <c r="I550" s="18" t="s">
        <v>2014</v>
      </c>
      <c r="J550" s="18" t="str" cm="1">
        <f t="array" aca="1" ref="J550" ca="1">INDEX({"Credit Card","Cash","UPI"},RANDBETWEEN(1,3))</f>
        <v>Credit Card</v>
      </c>
      <c r="K550" s="18">
        <f t="shared" ca="1" si="26"/>
        <v>42</v>
      </c>
      <c r="L550" s="18">
        <v>489.61</v>
      </c>
      <c r="M550" s="18">
        <f ca="1">SalesTable[[#This Row],[Quantity]]*SalesTable[[#This Row],[Unit Price]]</f>
        <v>20563.62</v>
      </c>
      <c r="N550" s="18" t="str">
        <f t="shared" ca="1" si="24"/>
        <v>20%</v>
      </c>
      <c r="O550" s="18">
        <f ca="1">SalesTable[[#This Row],[Total Sale]]*SalesTable[[#This Row],[Profit Margin]]</f>
        <v>4112.7240000000002</v>
      </c>
    </row>
    <row r="551" spans="1:15" x14ac:dyDescent="0.3">
      <c r="A551" s="18" t="s">
        <v>558</v>
      </c>
      <c r="B551" s="19">
        <f t="shared" ca="1" si="25"/>
        <v>44626</v>
      </c>
      <c r="C551" s="19" t="str">
        <f>_xlfn.XLOOKUP(SalesTable[[#This Row],[Customer Name]],customerTable[Customer Name],customerTable[Customer ID],0,0)</f>
        <v>C0550</v>
      </c>
      <c r="D551" s="18" t="s">
        <v>1554</v>
      </c>
      <c r="E551" s="18" t="s">
        <v>1999</v>
      </c>
      <c r="F551" s="18" t="s">
        <v>2080</v>
      </c>
      <c r="G551" s="18" t="s">
        <v>2008</v>
      </c>
      <c r="H551" s="18" t="str">
        <f>_xlfn.XLOOKUP(SalesTable[[#This Row],[Product]],ProductTable[Product],ProductTable[Product ID],0,0)</f>
        <v>P007</v>
      </c>
      <c r="I551" s="18" t="s">
        <v>2016</v>
      </c>
      <c r="J551" s="18" t="str" cm="1">
        <f t="array" aca="1" ref="J551" ca="1">INDEX({"Credit Card","Cash","UPI"},RANDBETWEEN(1,3))</f>
        <v>UPI</v>
      </c>
      <c r="K551" s="18">
        <f t="shared" ca="1" si="26"/>
        <v>45</v>
      </c>
      <c r="L551" s="18">
        <v>492.82</v>
      </c>
      <c r="M551" s="18">
        <f ca="1">SalesTable[[#This Row],[Quantity]]*SalesTable[[#This Row],[Unit Price]]</f>
        <v>22176.9</v>
      </c>
      <c r="N551" s="18" t="str">
        <f t="shared" ca="1" si="24"/>
        <v>15%</v>
      </c>
      <c r="O551" s="18">
        <f ca="1">SalesTable[[#This Row],[Total Sale]]*SalesTable[[#This Row],[Profit Margin]]</f>
        <v>3326.5350000000003</v>
      </c>
    </row>
    <row r="552" spans="1:15" x14ac:dyDescent="0.3">
      <c r="A552" s="18" t="s">
        <v>559</v>
      </c>
      <c r="B552" s="19">
        <f t="shared" ca="1" si="25"/>
        <v>44656</v>
      </c>
      <c r="C552" s="19" t="str">
        <f>_xlfn.XLOOKUP(SalesTable[[#This Row],[Customer Name]],customerTable[Customer Name],customerTable[Customer ID],0,0)</f>
        <v>C0551</v>
      </c>
      <c r="D552" s="18" t="s">
        <v>1555</v>
      </c>
      <c r="E552" s="18" t="s">
        <v>1998</v>
      </c>
      <c r="F552" s="18" t="s">
        <v>2242</v>
      </c>
      <c r="G552" s="18" t="s">
        <v>2006</v>
      </c>
      <c r="H552" s="18" t="str">
        <f>_xlfn.XLOOKUP(SalesTable[[#This Row],[Product]],ProductTable[Product],ProductTable[Product ID],0,0)</f>
        <v>P005</v>
      </c>
      <c r="I552" s="18" t="s">
        <v>2015</v>
      </c>
      <c r="J552" s="18" t="str" cm="1">
        <f t="array" aca="1" ref="J552" ca="1">INDEX({"Credit Card","Cash","UPI"},RANDBETWEEN(1,3))</f>
        <v>Credit Card</v>
      </c>
      <c r="K552" s="18">
        <f t="shared" ca="1" si="26"/>
        <v>39</v>
      </c>
      <c r="L552" s="18">
        <v>496.28</v>
      </c>
      <c r="M552" s="18">
        <f ca="1">SalesTable[[#This Row],[Quantity]]*SalesTable[[#This Row],[Unit Price]]</f>
        <v>19354.919999999998</v>
      </c>
      <c r="N552" s="18" t="str">
        <f t="shared" ca="1" si="24"/>
        <v>16%</v>
      </c>
      <c r="O552" s="18">
        <f ca="1">SalesTable[[#This Row],[Total Sale]]*SalesTable[[#This Row],[Profit Margin]]</f>
        <v>3096.7871999999998</v>
      </c>
    </row>
    <row r="553" spans="1:15" x14ac:dyDescent="0.3">
      <c r="A553" s="18" t="s">
        <v>560</v>
      </c>
      <c r="B553" s="19">
        <f t="shared" ca="1" si="25"/>
        <v>45074</v>
      </c>
      <c r="C553" s="19" t="str">
        <f>_xlfn.XLOOKUP(SalesTable[[#This Row],[Customer Name]],customerTable[Customer Name],customerTable[Customer ID],0,0)</f>
        <v>C0552</v>
      </c>
      <c r="D553" s="18" t="s">
        <v>1556</v>
      </c>
      <c r="E553" s="18" t="s">
        <v>2001</v>
      </c>
      <c r="F553" s="18" t="s">
        <v>2185</v>
      </c>
      <c r="G553" s="18" t="s">
        <v>2009</v>
      </c>
      <c r="H553" s="18" t="str">
        <f>_xlfn.XLOOKUP(SalesTable[[#This Row],[Product]],ProductTable[Product],ProductTable[Product ID],0,0)</f>
        <v>P008</v>
      </c>
      <c r="I553" s="18" t="s">
        <v>2014</v>
      </c>
      <c r="J553" s="18" t="str" cm="1">
        <f t="array" aca="1" ref="J553" ca="1">INDEX({"Credit Card","Cash","UPI"},RANDBETWEEN(1,3))</f>
        <v>Cash</v>
      </c>
      <c r="K553" s="18">
        <f t="shared" ca="1" si="26"/>
        <v>70</v>
      </c>
      <c r="L553" s="18">
        <v>77.39</v>
      </c>
      <c r="M553" s="18">
        <f ca="1">SalesTable[[#This Row],[Quantity]]*SalesTable[[#This Row],[Unit Price]]</f>
        <v>5417.3</v>
      </c>
      <c r="N553" s="18" t="str">
        <f t="shared" ca="1" si="24"/>
        <v>19%</v>
      </c>
      <c r="O553" s="18">
        <f ca="1">SalesTable[[#This Row],[Total Sale]]*SalesTable[[#This Row],[Profit Margin]]</f>
        <v>1029.287</v>
      </c>
    </row>
    <row r="554" spans="1:15" x14ac:dyDescent="0.3">
      <c r="A554" s="18" t="s">
        <v>561</v>
      </c>
      <c r="B554" s="19">
        <f t="shared" ca="1" si="25"/>
        <v>44596</v>
      </c>
      <c r="C554" s="19" t="str">
        <f>_xlfn.XLOOKUP(SalesTable[[#This Row],[Customer Name]],customerTable[Customer Name],customerTable[Customer ID],0,0)</f>
        <v>C0012</v>
      </c>
      <c r="D554" s="18" t="s">
        <v>1020</v>
      </c>
      <c r="E554" s="18" t="s">
        <v>2001</v>
      </c>
      <c r="F554" s="18" t="s">
        <v>2220</v>
      </c>
      <c r="G554" s="18" t="s">
        <v>2006</v>
      </c>
      <c r="H554" s="18" t="str">
        <f>_xlfn.XLOOKUP(SalesTable[[#This Row],[Product]],ProductTable[Product],ProductTable[Product ID],0,0)</f>
        <v>P005</v>
      </c>
      <c r="I554" s="18" t="s">
        <v>2015</v>
      </c>
      <c r="J554" s="18" t="str" cm="1">
        <f t="array" aca="1" ref="J554" ca="1">INDEX({"Credit Card","Cash","UPI"},RANDBETWEEN(1,3))</f>
        <v>Cash</v>
      </c>
      <c r="K554" s="18">
        <f t="shared" ca="1" si="26"/>
        <v>80</v>
      </c>
      <c r="L554" s="18">
        <v>75.37</v>
      </c>
      <c r="M554" s="18">
        <f ca="1">SalesTable[[#This Row],[Quantity]]*SalesTable[[#This Row],[Unit Price]]</f>
        <v>6029.6</v>
      </c>
      <c r="N554" s="18" t="str">
        <f t="shared" ca="1" si="24"/>
        <v>24%</v>
      </c>
      <c r="O554" s="18">
        <f ca="1">SalesTable[[#This Row],[Total Sale]]*SalesTable[[#This Row],[Profit Margin]]</f>
        <v>1447.104</v>
      </c>
    </row>
    <row r="555" spans="1:15" x14ac:dyDescent="0.3">
      <c r="A555" s="18" t="s">
        <v>562</v>
      </c>
      <c r="B555" s="19">
        <f t="shared" ca="1" si="25"/>
        <v>45424</v>
      </c>
      <c r="C555" s="19" t="str">
        <f>_xlfn.XLOOKUP(SalesTable[[#This Row],[Customer Name]],customerTable[Customer Name],customerTable[Customer ID],0,0)</f>
        <v>C0554</v>
      </c>
      <c r="D555" s="18" t="s">
        <v>1557</v>
      </c>
      <c r="E555" s="18" t="s">
        <v>1999</v>
      </c>
      <c r="F555" s="18" t="s">
        <v>2196</v>
      </c>
      <c r="G555" s="18" t="s">
        <v>2004</v>
      </c>
      <c r="H555" s="18" t="str">
        <f>_xlfn.XLOOKUP(SalesTable[[#This Row],[Product]],ProductTable[Product],ProductTable[Product ID],0,0)</f>
        <v>P003</v>
      </c>
      <c r="I555" s="18" t="s">
        <v>2014</v>
      </c>
      <c r="J555" s="18" t="str" cm="1">
        <f t="array" aca="1" ref="J555" ca="1">INDEX({"Credit Card","Cash","UPI"},RANDBETWEEN(1,3))</f>
        <v>Cash</v>
      </c>
      <c r="K555" s="18">
        <f t="shared" ca="1" si="26"/>
        <v>87</v>
      </c>
      <c r="L555" s="18">
        <v>228.74</v>
      </c>
      <c r="M555" s="18">
        <f ca="1">SalesTable[[#This Row],[Quantity]]*SalesTable[[#This Row],[Unit Price]]</f>
        <v>19900.38</v>
      </c>
      <c r="N555" s="18" t="str">
        <f t="shared" ca="1" si="24"/>
        <v>18%</v>
      </c>
      <c r="O555" s="18">
        <f ca="1">SalesTable[[#This Row],[Total Sale]]*SalesTable[[#This Row],[Profit Margin]]</f>
        <v>3582.0684000000001</v>
      </c>
    </row>
    <row r="556" spans="1:15" x14ac:dyDescent="0.3">
      <c r="A556" s="18" t="s">
        <v>563</v>
      </c>
      <c r="B556" s="19">
        <f t="shared" ca="1" si="25"/>
        <v>45078</v>
      </c>
      <c r="C556" s="19" t="str">
        <f>_xlfn.XLOOKUP(SalesTable[[#This Row],[Customer Name]],customerTable[Customer Name],customerTable[Customer ID],0,0)</f>
        <v>C0555</v>
      </c>
      <c r="D556" s="18" t="s">
        <v>1558</v>
      </c>
      <c r="E556" s="18" t="s">
        <v>2000</v>
      </c>
      <c r="F556" s="18" t="s">
        <v>2133</v>
      </c>
      <c r="G556" s="18" t="s">
        <v>2008</v>
      </c>
      <c r="H556" s="18" t="str">
        <f>_xlfn.XLOOKUP(SalesTable[[#This Row],[Product]],ProductTable[Product],ProductTable[Product ID],0,0)</f>
        <v>P007</v>
      </c>
      <c r="I556" s="18" t="s">
        <v>2016</v>
      </c>
      <c r="J556" s="18" t="str" cm="1">
        <f t="array" aca="1" ref="J556" ca="1">INDEX({"Credit Card","Cash","UPI"},RANDBETWEEN(1,3))</f>
        <v>Cash</v>
      </c>
      <c r="K556" s="18">
        <f t="shared" ca="1" si="26"/>
        <v>41</v>
      </c>
      <c r="L556" s="18">
        <v>230.07</v>
      </c>
      <c r="M556" s="18">
        <f ca="1">SalesTable[[#This Row],[Quantity]]*SalesTable[[#This Row],[Unit Price]]</f>
        <v>9432.869999999999</v>
      </c>
      <c r="N556" s="18" t="str">
        <f t="shared" ca="1" si="24"/>
        <v>16%</v>
      </c>
      <c r="O556" s="18">
        <f ca="1">SalesTable[[#This Row],[Total Sale]]*SalesTable[[#This Row],[Profit Margin]]</f>
        <v>1509.2592</v>
      </c>
    </row>
    <row r="557" spans="1:15" x14ac:dyDescent="0.3">
      <c r="A557" s="18" t="s">
        <v>564</v>
      </c>
      <c r="B557" s="19">
        <f t="shared" ca="1" si="25"/>
        <v>45182</v>
      </c>
      <c r="C557" s="19" t="str">
        <f>_xlfn.XLOOKUP(SalesTable[[#This Row],[Customer Name]],customerTable[Customer Name],customerTable[Customer ID],0,0)</f>
        <v>C0556</v>
      </c>
      <c r="D557" s="18" t="s">
        <v>1559</v>
      </c>
      <c r="E557" s="18" t="s">
        <v>2000</v>
      </c>
      <c r="F557" s="18" t="s">
        <v>2097</v>
      </c>
      <c r="G557" s="18" t="s">
        <v>2007</v>
      </c>
      <c r="H557" s="18" t="str">
        <f>_xlfn.XLOOKUP(SalesTable[[#This Row],[Product]],ProductTable[Product],ProductTable[Product ID],0,0)</f>
        <v>P006</v>
      </c>
      <c r="I557" s="18" t="s">
        <v>2016</v>
      </c>
      <c r="J557" s="18" t="str" cm="1">
        <f t="array" aca="1" ref="J557" ca="1">INDEX({"Credit Card","Cash","UPI"},RANDBETWEEN(1,3))</f>
        <v>Credit Card</v>
      </c>
      <c r="K557" s="18">
        <f t="shared" ca="1" si="26"/>
        <v>77</v>
      </c>
      <c r="L557" s="18">
        <v>366.81</v>
      </c>
      <c r="M557" s="18">
        <f ca="1">SalesTable[[#This Row],[Quantity]]*SalesTable[[#This Row],[Unit Price]]</f>
        <v>28244.37</v>
      </c>
      <c r="N557" s="18" t="str">
        <f t="shared" ca="1" si="24"/>
        <v>21%</v>
      </c>
      <c r="O557" s="18">
        <f ca="1">SalesTable[[#This Row],[Total Sale]]*SalesTable[[#This Row],[Profit Margin]]</f>
        <v>5931.3176999999996</v>
      </c>
    </row>
    <row r="558" spans="1:15" x14ac:dyDescent="0.3">
      <c r="A558" s="18" t="s">
        <v>565</v>
      </c>
      <c r="B558" s="19">
        <f t="shared" ca="1" si="25"/>
        <v>44596</v>
      </c>
      <c r="C558" s="19" t="str">
        <f>_xlfn.XLOOKUP(SalesTable[[#This Row],[Customer Name]],customerTable[Customer Name],customerTable[Customer ID],0,0)</f>
        <v>C0557</v>
      </c>
      <c r="D558" s="18" t="s">
        <v>1560</v>
      </c>
      <c r="E558" s="18" t="s">
        <v>2000</v>
      </c>
      <c r="F558" s="18" t="s">
        <v>2243</v>
      </c>
      <c r="G558" s="18" t="s">
        <v>2012</v>
      </c>
      <c r="H558" s="18" t="str">
        <f>_xlfn.XLOOKUP(SalesTable[[#This Row],[Product]],ProductTable[Product],ProductTable[Product ID],0,0)</f>
        <v>P011</v>
      </c>
      <c r="I558" s="18" t="s">
        <v>2014</v>
      </c>
      <c r="J558" s="18" t="str" cm="1">
        <f t="array" aca="1" ref="J558" ca="1">INDEX({"Credit Card","Cash","UPI"},RANDBETWEEN(1,3))</f>
        <v>UPI</v>
      </c>
      <c r="K558" s="18">
        <f t="shared" ca="1" si="26"/>
        <v>51</v>
      </c>
      <c r="L558" s="18">
        <v>398.86</v>
      </c>
      <c r="M558" s="18">
        <f ca="1">SalesTable[[#This Row],[Quantity]]*SalesTable[[#This Row],[Unit Price]]</f>
        <v>20341.86</v>
      </c>
      <c r="N558" s="18" t="str">
        <f t="shared" ca="1" si="24"/>
        <v>24%</v>
      </c>
      <c r="O558" s="18">
        <f ca="1">SalesTable[[#This Row],[Total Sale]]*SalesTable[[#This Row],[Profit Margin]]</f>
        <v>4882.0464000000002</v>
      </c>
    </row>
    <row r="559" spans="1:15" x14ac:dyDescent="0.3">
      <c r="A559" s="18" t="s">
        <v>566</v>
      </c>
      <c r="B559" s="19">
        <f t="shared" ca="1" si="25"/>
        <v>45331</v>
      </c>
      <c r="C559" s="19" t="str">
        <f>_xlfn.XLOOKUP(SalesTable[[#This Row],[Customer Name]],customerTable[Customer Name],customerTable[Customer ID],0,0)</f>
        <v>C0558</v>
      </c>
      <c r="D559" s="18" t="s">
        <v>1561</v>
      </c>
      <c r="E559" s="18" t="s">
        <v>2001</v>
      </c>
      <c r="F559" s="18" t="s">
        <v>2163</v>
      </c>
      <c r="G559" s="18" t="s">
        <v>2006</v>
      </c>
      <c r="H559" s="18" t="str">
        <f>_xlfn.XLOOKUP(SalesTable[[#This Row],[Product]],ProductTable[Product],ProductTable[Product ID],0,0)</f>
        <v>P005</v>
      </c>
      <c r="I559" s="18" t="s">
        <v>2015</v>
      </c>
      <c r="J559" s="18" t="str" cm="1">
        <f t="array" aca="1" ref="J559" ca="1">INDEX({"Credit Card","Cash","UPI"},RANDBETWEEN(1,3))</f>
        <v>Credit Card</v>
      </c>
      <c r="K559" s="18">
        <f t="shared" ca="1" si="26"/>
        <v>67</v>
      </c>
      <c r="L559" s="18">
        <v>249.88</v>
      </c>
      <c r="M559" s="18">
        <f ca="1">SalesTable[[#This Row],[Quantity]]*SalesTable[[#This Row],[Unit Price]]</f>
        <v>16741.96</v>
      </c>
      <c r="N559" s="18" t="str">
        <f t="shared" ca="1" si="24"/>
        <v>16%</v>
      </c>
      <c r="O559" s="18">
        <f ca="1">SalesTable[[#This Row],[Total Sale]]*SalesTable[[#This Row],[Profit Margin]]</f>
        <v>2678.7136</v>
      </c>
    </row>
    <row r="560" spans="1:15" x14ac:dyDescent="0.3">
      <c r="A560" s="18" t="s">
        <v>567</v>
      </c>
      <c r="B560" s="19">
        <f t="shared" ca="1" si="25"/>
        <v>44628</v>
      </c>
      <c r="C560" s="19" t="str">
        <f>_xlfn.XLOOKUP(SalesTable[[#This Row],[Customer Name]],customerTable[Customer Name],customerTable[Customer ID],0,0)</f>
        <v>C0559</v>
      </c>
      <c r="D560" s="18" t="s">
        <v>1562</v>
      </c>
      <c r="E560" s="18" t="s">
        <v>2000</v>
      </c>
      <c r="F560" s="18" t="s">
        <v>2132</v>
      </c>
      <c r="G560" s="18" t="s">
        <v>2008</v>
      </c>
      <c r="H560" s="18" t="str">
        <f>_xlfn.XLOOKUP(SalesTable[[#This Row],[Product]],ProductTable[Product],ProductTable[Product ID],0,0)</f>
        <v>P007</v>
      </c>
      <c r="I560" s="18" t="s">
        <v>2016</v>
      </c>
      <c r="J560" s="18" t="str" cm="1">
        <f t="array" aca="1" ref="J560" ca="1">INDEX({"Credit Card","Cash","UPI"},RANDBETWEEN(1,3))</f>
        <v>UPI</v>
      </c>
      <c r="K560" s="18">
        <f t="shared" ca="1" si="26"/>
        <v>53</v>
      </c>
      <c r="L560" s="18">
        <v>291.08</v>
      </c>
      <c r="M560" s="18">
        <f ca="1">SalesTable[[#This Row],[Quantity]]*SalesTable[[#This Row],[Unit Price]]</f>
        <v>15427.24</v>
      </c>
      <c r="N560" s="18" t="str">
        <f t="shared" ca="1" si="24"/>
        <v>24%</v>
      </c>
      <c r="O560" s="18">
        <f ca="1">SalesTable[[#This Row],[Total Sale]]*SalesTable[[#This Row],[Profit Margin]]</f>
        <v>3702.5375999999997</v>
      </c>
    </row>
    <row r="561" spans="1:15" x14ac:dyDescent="0.3">
      <c r="A561" s="18" t="s">
        <v>568</v>
      </c>
      <c r="B561" s="19">
        <f t="shared" ca="1" si="25"/>
        <v>45927</v>
      </c>
      <c r="C561" s="19" t="str">
        <f>_xlfn.XLOOKUP(SalesTable[[#This Row],[Customer Name]],customerTable[Customer Name],customerTable[Customer ID],0,0)</f>
        <v>C0560</v>
      </c>
      <c r="D561" s="18" t="s">
        <v>1563</v>
      </c>
      <c r="E561" s="18" t="s">
        <v>2000</v>
      </c>
      <c r="F561" s="18" t="s">
        <v>2025</v>
      </c>
      <c r="G561" s="18" t="s">
        <v>2007</v>
      </c>
      <c r="H561" s="18" t="str">
        <f>_xlfn.XLOOKUP(SalesTable[[#This Row],[Product]],ProductTable[Product],ProductTable[Product ID],0,0)</f>
        <v>P006</v>
      </c>
      <c r="I561" s="18" t="s">
        <v>2016</v>
      </c>
      <c r="J561" s="18" t="str" cm="1">
        <f t="array" aca="1" ref="J561" ca="1">INDEX({"Credit Card","Cash","UPI"},RANDBETWEEN(1,3))</f>
        <v>Credit Card</v>
      </c>
      <c r="K561" s="18">
        <f t="shared" ca="1" si="26"/>
        <v>35</v>
      </c>
      <c r="L561" s="18">
        <v>54.29</v>
      </c>
      <c r="M561" s="18">
        <f ca="1">SalesTable[[#This Row],[Quantity]]*SalesTable[[#This Row],[Unit Price]]</f>
        <v>1900.1499999999999</v>
      </c>
      <c r="N561" s="18" t="str">
        <f t="shared" ca="1" si="24"/>
        <v>24%</v>
      </c>
      <c r="O561" s="18">
        <f ca="1">SalesTable[[#This Row],[Total Sale]]*SalesTable[[#This Row],[Profit Margin]]</f>
        <v>456.03599999999994</v>
      </c>
    </row>
    <row r="562" spans="1:15" x14ac:dyDescent="0.3">
      <c r="A562" s="18" t="s">
        <v>569</v>
      </c>
      <c r="B562" s="19">
        <f t="shared" ca="1" si="25"/>
        <v>45823</v>
      </c>
      <c r="C562" s="19" t="str">
        <f>_xlfn.XLOOKUP(SalesTable[[#This Row],[Customer Name]],customerTable[Customer Name],customerTable[Customer ID],0,0)</f>
        <v>C0561</v>
      </c>
      <c r="D562" s="18" t="s">
        <v>1564</v>
      </c>
      <c r="E562" s="18" t="s">
        <v>1999</v>
      </c>
      <c r="F562" s="18" t="s">
        <v>2074</v>
      </c>
      <c r="G562" s="18" t="s">
        <v>2005</v>
      </c>
      <c r="H562" s="18" t="str">
        <f>_xlfn.XLOOKUP(SalesTable[[#This Row],[Product]],ProductTable[Product],ProductTable[Product ID],0,0)</f>
        <v>P004</v>
      </c>
      <c r="I562" s="18" t="s">
        <v>2015</v>
      </c>
      <c r="J562" s="18" t="str" cm="1">
        <f t="array" aca="1" ref="J562" ca="1">INDEX({"Credit Card","Cash","UPI"},RANDBETWEEN(1,3))</f>
        <v>Credit Card</v>
      </c>
      <c r="K562" s="18">
        <f t="shared" ca="1" si="26"/>
        <v>69</v>
      </c>
      <c r="L562" s="18">
        <v>223.44</v>
      </c>
      <c r="M562" s="18">
        <f ca="1">SalesTable[[#This Row],[Quantity]]*SalesTable[[#This Row],[Unit Price]]</f>
        <v>15417.36</v>
      </c>
      <c r="N562" s="18" t="str">
        <f t="shared" ca="1" si="24"/>
        <v>20%</v>
      </c>
      <c r="O562" s="18">
        <f ca="1">SalesTable[[#This Row],[Total Sale]]*SalesTable[[#This Row],[Profit Margin]]</f>
        <v>3083.4720000000002</v>
      </c>
    </row>
    <row r="563" spans="1:15" x14ac:dyDescent="0.3">
      <c r="A563" s="18" t="s">
        <v>570</v>
      </c>
      <c r="B563" s="19">
        <f t="shared" ca="1" si="25"/>
        <v>45972</v>
      </c>
      <c r="C563" s="19" t="str">
        <f>_xlfn.XLOOKUP(SalesTable[[#This Row],[Customer Name]],customerTable[Customer Name],customerTable[Customer ID],0,0)</f>
        <v>C0562</v>
      </c>
      <c r="D563" s="18" t="s">
        <v>1565</v>
      </c>
      <c r="E563" s="18" t="s">
        <v>2001</v>
      </c>
      <c r="F563" s="18" t="s">
        <v>2076</v>
      </c>
      <c r="G563" s="18" t="s">
        <v>2013</v>
      </c>
      <c r="H563" s="18" t="str">
        <f>_xlfn.XLOOKUP(SalesTable[[#This Row],[Product]],ProductTable[Product],ProductTable[Product ID],0,0)</f>
        <v>P012</v>
      </c>
      <c r="I563" s="18" t="s">
        <v>2016</v>
      </c>
      <c r="J563" s="18" t="str" cm="1">
        <f t="array" aca="1" ref="J563" ca="1">INDEX({"Credit Card","Cash","UPI"},RANDBETWEEN(1,3))</f>
        <v>Credit Card</v>
      </c>
      <c r="K563" s="18">
        <f t="shared" ca="1" si="26"/>
        <v>99</v>
      </c>
      <c r="L563" s="18">
        <v>441.66</v>
      </c>
      <c r="M563" s="18">
        <f ca="1">SalesTable[[#This Row],[Quantity]]*SalesTable[[#This Row],[Unit Price]]</f>
        <v>43724.340000000004</v>
      </c>
      <c r="N563" s="18" t="str">
        <f t="shared" ca="1" si="24"/>
        <v>22%</v>
      </c>
      <c r="O563" s="18">
        <f ca="1">SalesTable[[#This Row],[Total Sale]]*SalesTable[[#This Row],[Profit Margin]]</f>
        <v>9619.354800000001</v>
      </c>
    </row>
    <row r="564" spans="1:15" x14ac:dyDescent="0.3">
      <c r="A564" s="18" t="s">
        <v>571</v>
      </c>
      <c r="B564" s="19">
        <f t="shared" ca="1" si="25"/>
        <v>45782</v>
      </c>
      <c r="C564" s="19" t="str">
        <f>_xlfn.XLOOKUP(SalesTable[[#This Row],[Customer Name]],customerTable[Customer Name],customerTable[Customer ID],0,0)</f>
        <v>C0563</v>
      </c>
      <c r="D564" s="18" t="s">
        <v>1566</v>
      </c>
      <c r="E564" s="18" t="s">
        <v>2001</v>
      </c>
      <c r="F564" s="18" t="s">
        <v>2028</v>
      </c>
      <c r="G564" s="18" t="s">
        <v>2011</v>
      </c>
      <c r="H564" s="18" t="str">
        <f>_xlfn.XLOOKUP(SalesTable[[#This Row],[Product]],ProductTable[Product],ProductTable[Product ID],0,0)</f>
        <v>P010</v>
      </c>
      <c r="I564" s="18" t="s">
        <v>2015</v>
      </c>
      <c r="J564" s="18" t="str" cm="1">
        <f t="array" aca="1" ref="J564" ca="1">INDEX({"Credit Card","Cash","UPI"},RANDBETWEEN(1,3))</f>
        <v>UPI</v>
      </c>
      <c r="K564" s="18">
        <f t="shared" ca="1" si="26"/>
        <v>68</v>
      </c>
      <c r="L564" s="18">
        <v>329.02</v>
      </c>
      <c r="M564" s="18">
        <f ca="1">SalesTable[[#This Row],[Quantity]]*SalesTable[[#This Row],[Unit Price]]</f>
        <v>22373.360000000001</v>
      </c>
      <c r="N564" s="18" t="str">
        <f t="shared" ca="1" si="24"/>
        <v>23%</v>
      </c>
      <c r="O564" s="18">
        <f ca="1">SalesTable[[#This Row],[Total Sale]]*SalesTable[[#This Row],[Profit Margin]]</f>
        <v>5145.8728000000001</v>
      </c>
    </row>
    <row r="565" spans="1:15" x14ac:dyDescent="0.3">
      <c r="A565" s="18" t="s">
        <v>572</v>
      </c>
      <c r="B565" s="19">
        <f t="shared" ca="1" si="25"/>
        <v>45562</v>
      </c>
      <c r="C565" s="19" t="str">
        <f>_xlfn.XLOOKUP(SalesTable[[#This Row],[Customer Name]],customerTable[Customer Name],customerTable[Customer ID],0,0)</f>
        <v>C0564</v>
      </c>
      <c r="D565" s="18" t="s">
        <v>1567</v>
      </c>
      <c r="E565" s="18" t="s">
        <v>2001</v>
      </c>
      <c r="F565" s="18" t="s">
        <v>2244</v>
      </c>
      <c r="G565" s="18" t="s">
        <v>2011</v>
      </c>
      <c r="H565" s="18" t="str">
        <f>_xlfn.XLOOKUP(SalesTable[[#This Row],[Product]],ProductTable[Product],ProductTable[Product ID],0,0)</f>
        <v>P010</v>
      </c>
      <c r="I565" s="18" t="s">
        <v>2015</v>
      </c>
      <c r="J565" s="18" t="str" cm="1">
        <f t="array" aca="1" ref="J565" ca="1">INDEX({"Credit Card","Cash","UPI"},RANDBETWEEN(1,3))</f>
        <v>Credit Card</v>
      </c>
      <c r="K565" s="18">
        <f t="shared" ca="1" si="26"/>
        <v>96</v>
      </c>
      <c r="L565" s="18">
        <v>30.63</v>
      </c>
      <c r="M565" s="18">
        <f ca="1">SalesTable[[#This Row],[Quantity]]*SalesTable[[#This Row],[Unit Price]]</f>
        <v>2940.48</v>
      </c>
      <c r="N565" s="18" t="str">
        <f t="shared" ca="1" si="24"/>
        <v>21%</v>
      </c>
      <c r="O565" s="18">
        <f ca="1">SalesTable[[#This Row],[Total Sale]]*SalesTable[[#This Row],[Profit Margin]]</f>
        <v>617.50080000000003</v>
      </c>
    </row>
    <row r="566" spans="1:15" x14ac:dyDescent="0.3">
      <c r="A566" s="18" t="s">
        <v>573</v>
      </c>
      <c r="B566" s="19">
        <f t="shared" ca="1" si="25"/>
        <v>44759</v>
      </c>
      <c r="C566" s="19" t="str">
        <f>_xlfn.XLOOKUP(SalesTable[[#This Row],[Customer Name]],customerTable[Customer Name],customerTable[Customer ID],0,0)</f>
        <v>C0565</v>
      </c>
      <c r="D566" s="18" t="s">
        <v>1568</v>
      </c>
      <c r="E566" s="18" t="s">
        <v>1999</v>
      </c>
      <c r="F566" s="18" t="s">
        <v>2069</v>
      </c>
      <c r="G566" s="18" t="s">
        <v>2009</v>
      </c>
      <c r="H566" s="18" t="str">
        <f>_xlfn.XLOOKUP(SalesTable[[#This Row],[Product]],ProductTable[Product],ProductTable[Product ID],0,0)</f>
        <v>P008</v>
      </c>
      <c r="I566" s="18" t="s">
        <v>2014</v>
      </c>
      <c r="J566" s="18" t="str" cm="1">
        <f t="array" aca="1" ref="J566" ca="1">INDEX({"Credit Card","Cash","UPI"},RANDBETWEEN(1,3))</f>
        <v>Cash</v>
      </c>
      <c r="K566" s="18">
        <f t="shared" ca="1" si="26"/>
        <v>91</v>
      </c>
      <c r="L566" s="18">
        <v>329.47</v>
      </c>
      <c r="M566" s="18">
        <f ca="1">SalesTable[[#This Row],[Quantity]]*SalesTable[[#This Row],[Unit Price]]</f>
        <v>29981.770000000004</v>
      </c>
      <c r="N566" s="18" t="str">
        <f t="shared" ca="1" si="24"/>
        <v>21%</v>
      </c>
      <c r="O566" s="18">
        <f ca="1">SalesTable[[#This Row],[Total Sale]]*SalesTable[[#This Row],[Profit Margin]]</f>
        <v>6296.1717000000008</v>
      </c>
    </row>
    <row r="567" spans="1:15" x14ac:dyDescent="0.3">
      <c r="A567" s="18" t="s">
        <v>574</v>
      </c>
      <c r="B567" s="19">
        <f t="shared" ca="1" si="25"/>
        <v>45710</v>
      </c>
      <c r="C567" s="19" t="str">
        <f>_xlfn.XLOOKUP(SalesTable[[#This Row],[Customer Name]],customerTable[Customer Name],customerTable[Customer ID],0,0)</f>
        <v>C0566</v>
      </c>
      <c r="D567" s="18" t="s">
        <v>1569</v>
      </c>
      <c r="E567" s="18" t="s">
        <v>1998</v>
      </c>
      <c r="F567" s="18" t="s">
        <v>2078</v>
      </c>
      <c r="G567" s="18" t="s">
        <v>2003</v>
      </c>
      <c r="H567" s="18" t="str">
        <f>_xlfn.XLOOKUP(SalesTable[[#This Row],[Product]],ProductTable[Product],ProductTable[Product ID],0,0)</f>
        <v>P002</v>
      </c>
      <c r="I567" s="18" t="s">
        <v>2015</v>
      </c>
      <c r="J567" s="18" t="str" cm="1">
        <f t="array" aca="1" ref="J567" ca="1">INDEX({"Credit Card","Cash","UPI"},RANDBETWEEN(1,3))</f>
        <v>Cash</v>
      </c>
      <c r="K567" s="18">
        <f t="shared" ca="1" si="26"/>
        <v>98</v>
      </c>
      <c r="L567" s="18">
        <v>43.58</v>
      </c>
      <c r="M567" s="18">
        <f ca="1">SalesTable[[#This Row],[Quantity]]*SalesTable[[#This Row],[Unit Price]]</f>
        <v>4270.84</v>
      </c>
      <c r="N567" s="18" t="str">
        <f t="shared" ca="1" si="24"/>
        <v>20%</v>
      </c>
      <c r="O567" s="18">
        <f ca="1">SalesTable[[#This Row],[Total Sale]]*SalesTable[[#This Row],[Profit Margin]]</f>
        <v>854.16800000000012</v>
      </c>
    </row>
    <row r="568" spans="1:15" x14ac:dyDescent="0.3">
      <c r="A568" s="18" t="s">
        <v>575</v>
      </c>
      <c r="B568" s="19">
        <f t="shared" ca="1" si="25"/>
        <v>45906</v>
      </c>
      <c r="C568" s="19" t="str">
        <f>_xlfn.XLOOKUP(SalesTable[[#This Row],[Customer Name]],customerTable[Customer Name],customerTable[Customer ID],0,0)</f>
        <v>C0567</v>
      </c>
      <c r="D568" s="18" t="s">
        <v>1570</v>
      </c>
      <c r="E568" s="18" t="s">
        <v>2001</v>
      </c>
      <c r="F568" s="18" t="s">
        <v>2184</v>
      </c>
      <c r="G568" s="18" t="s">
        <v>2004</v>
      </c>
      <c r="H568" s="18" t="str">
        <f>_xlfn.XLOOKUP(SalesTable[[#This Row],[Product]],ProductTable[Product],ProductTable[Product ID],0,0)</f>
        <v>P003</v>
      </c>
      <c r="I568" s="18" t="s">
        <v>2014</v>
      </c>
      <c r="J568" s="18" t="str" cm="1">
        <f t="array" aca="1" ref="J568" ca="1">INDEX({"Credit Card","Cash","UPI"},RANDBETWEEN(1,3))</f>
        <v>Credit Card</v>
      </c>
      <c r="K568" s="18">
        <f t="shared" ca="1" si="26"/>
        <v>63</v>
      </c>
      <c r="L568" s="18">
        <v>8.99</v>
      </c>
      <c r="M568" s="18">
        <f ca="1">SalesTable[[#This Row],[Quantity]]*SalesTable[[#This Row],[Unit Price]]</f>
        <v>566.37</v>
      </c>
      <c r="N568" s="18" t="str">
        <f t="shared" ca="1" si="24"/>
        <v>17%</v>
      </c>
      <c r="O568" s="18">
        <f ca="1">SalesTable[[#This Row],[Total Sale]]*SalesTable[[#This Row],[Profit Margin]]</f>
        <v>96.282900000000012</v>
      </c>
    </row>
    <row r="569" spans="1:15" x14ac:dyDescent="0.3">
      <c r="A569" s="18" t="s">
        <v>576</v>
      </c>
      <c r="B569" s="19">
        <f t="shared" ca="1" si="25"/>
        <v>45242</v>
      </c>
      <c r="C569" s="19" t="str">
        <f>_xlfn.XLOOKUP(SalesTable[[#This Row],[Customer Name]],customerTable[Customer Name],customerTable[Customer ID],0,0)</f>
        <v>C0568</v>
      </c>
      <c r="D569" s="18" t="s">
        <v>1571</v>
      </c>
      <c r="E569" s="18" t="s">
        <v>1998</v>
      </c>
      <c r="F569" s="18" t="s">
        <v>2245</v>
      </c>
      <c r="G569" s="18" t="s">
        <v>2006</v>
      </c>
      <c r="H569" s="18" t="str">
        <f>_xlfn.XLOOKUP(SalesTable[[#This Row],[Product]],ProductTable[Product],ProductTable[Product ID],0,0)</f>
        <v>P005</v>
      </c>
      <c r="I569" s="18" t="s">
        <v>2015</v>
      </c>
      <c r="J569" s="18" t="str" cm="1">
        <f t="array" aca="1" ref="J569" ca="1">INDEX({"Credit Card","Cash","UPI"},RANDBETWEEN(1,3))</f>
        <v>UPI</v>
      </c>
      <c r="K569" s="18">
        <f t="shared" ca="1" si="26"/>
        <v>43</v>
      </c>
      <c r="L569" s="18">
        <v>241.46</v>
      </c>
      <c r="M569" s="18">
        <f ca="1">SalesTable[[#This Row],[Quantity]]*SalesTable[[#This Row],[Unit Price]]</f>
        <v>10382.780000000001</v>
      </c>
      <c r="N569" s="18" t="str">
        <f t="shared" ca="1" si="24"/>
        <v>18%</v>
      </c>
      <c r="O569" s="18">
        <f ca="1">SalesTable[[#This Row],[Total Sale]]*SalesTable[[#This Row],[Profit Margin]]</f>
        <v>1868.9004</v>
      </c>
    </row>
    <row r="570" spans="1:15" x14ac:dyDescent="0.3">
      <c r="A570" s="18" t="s">
        <v>577</v>
      </c>
      <c r="B570" s="19">
        <f t="shared" ca="1" si="25"/>
        <v>45234</v>
      </c>
      <c r="C570" s="19" t="str">
        <f>_xlfn.XLOOKUP(SalesTable[[#This Row],[Customer Name]],customerTable[Customer Name],customerTable[Customer ID],0,0)</f>
        <v>C0569</v>
      </c>
      <c r="D570" s="18" t="s">
        <v>1572</v>
      </c>
      <c r="E570" s="18" t="s">
        <v>2001</v>
      </c>
      <c r="F570" s="18" t="s">
        <v>2161</v>
      </c>
      <c r="G570" s="18" t="s">
        <v>2007</v>
      </c>
      <c r="H570" s="18" t="str">
        <f>_xlfn.XLOOKUP(SalesTable[[#This Row],[Product]],ProductTable[Product],ProductTable[Product ID],0,0)</f>
        <v>P006</v>
      </c>
      <c r="I570" s="18" t="s">
        <v>2016</v>
      </c>
      <c r="J570" s="18" t="str" cm="1">
        <f t="array" aca="1" ref="J570" ca="1">INDEX({"Credit Card","Cash","UPI"},RANDBETWEEN(1,3))</f>
        <v>Credit Card</v>
      </c>
      <c r="K570" s="18">
        <f t="shared" ca="1" si="26"/>
        <v>78</v>
      </c>
      <c r="L570" s="18">
        <v>56.08</v>
      </c>
      <c r="M570" s="18">
        <f ca="1">SalesTable[[#This Row],[Quantity]]*SalesTable[[#This Row],[Unit Price]]</f>
        <v>4374.24</v>
      </c>
      <c r="N570" s="18" t="str">
        <f t="shared" ca="1" si="24"/>
        <v>15%</v>
      </c>
      <c r="O570" s="18">
        <f ca="1">SalesTable[[#This Row],[Total Sale]]*SalesTable[[#This Row],[Profit Margin]]</f>
        <v>656.13599999999997</v>
      </c>
    </row>
    <row r="571" spans="1:15" x14ac:dyDescent="0.3">
      <c r="A571" s="18" t="s">
        <v>578</v>
      </c>
      <c r="B571" s="19">
        <f t="shared" ca="1" si="25"/>
        <v>45509</v>
      </c>
      <c r="C571" s="19" t="str">
        <f>_xlfn.XLOOKUP(SalesTable[[#This Row],[Customer Name]],customerTable[Customer Name],customerTable[Customer ID],0,0)</f>
        <v>C0570</v>
      </c>
      <c r="D571" s="18" t="s">
        <v>1573</v>
      </c>
      <c r="E571" s="18" t="s">
        <v>1998</v>
      </c>
      <c r="F571" s="18" t="s">
        <v>2117</v>
      </c>
      <c r="G571" s="18" t="s">
        <v>2013</v>
      </c>
      <c r="H571" s="18" t="str">
        <f>_xlfn.XLOOKUP(SalesTable[[#This Row],[Product]],ProductTable[Product],ProductTable[Product ID],0,0)</f>
        <v>P012</v>
      </c>
      <c r="I571" s="18" t="s">
        <v>2016</v>
      </c>
      <c r="J571" s="18" t="str" cm="1">
        <f t="array" aca="1" ref="J571" ca="1">INDEX({"Credit Card","Cash","UPI"},RANDBETWEEN(1,3))</f>
        <v>Cash</v>
      </c>
      <c r="K571" s="18">
        <f t="shared" ca="1" si="26"/>
        <v>90</v>
      </c>
      <c r="L571" s="18">
        <v>387.86</v>
      </c>
      <c r="M571" s="18">
        <f ca="1">SalesTable[[#This Row],[Quantity]]*SalesTable[[#This Row],[Unit Price]]</f>
        <v>34907.4</v>
      </c>
      <c r="N571" s="18" t="str">
        <f t="shared" ca="1" si="24"/>
        <v>25%</v>
      </c>
      <c r="O571" s="18">
        <f ca="1">SalesTable[[#This Row],[Total Sale]]*SalesTable[[#This Row],[Profit Margin]]</f>
        <v>8726.85</v>
      </c>
    </row>
    <row r="572" spans="1:15" x14ac:dyDescent="0.3">
      <c r="A572" s="18" t="s">
        <v>579</v>
      </c>
      <c r="B572" s="19">
        <f t="shared" ca="1" si="25"/>
        <v>45149</v>
      </c>
      <c r="C572" s="19" t="str">
        <f>_xlfn.XLOOKUP(SalesTable[[#This Row],[Customer Name]],customerTable[Customer Name],customerTable[Customer ID],0,0)</f>
        <v>C0571</v>
      </c>
      <c r="D572" s="18" t="s">
        <v>1574</v>
      </c>
      <c r="E572" s="18" t="s">
        <v>1999</v>
      </c>
      <c r="F572" s="18" t="s">
        <v>2033</v>
      </c>
      <c r="G572" s="18" t="s">
        <v>2009</v>
      </c>
      <c r="H572" s="18" t="str">
        <f>_xlfn.XLOOKUP(SalesTable[[#This Row],[Product]],ProductTable[Product],ProductTable[Product ID],0,0)</f>
        <v>P008</v>
      </c>
      <c r="I572" s="18" t="s">
        <v>2014</v>
      </c>
      <c r="J572" s="18" t="str" cm="1">
        <f t="array" aca="1" ref="J572" ca="1">INDEX({"Credit Card","Cash","UPI"},RANDBETWEEN(1,3))</f>
        <v>UPI</v>
      </c>
      <c r="K572" s="18">
        <f t="shared" ca="1" si="26"/>
        <v>90</v>
      </c>
      <c r="L572" s="18">
        <v>267.60000000000002</v>
      </c>
      <c r="M572" s="18">
        <f ca="1">SalesTable[[#This Row],[Quantity]]*SalesTable[[#This Row],[Unit Price]]</f>
        <v>24084.000000000004</v>
      </c>
      <c r="N572" s="18" t="str">
        <f t="shared" ca="1" si="24"/>
        <v>21%</v>
      </c>
      <c r="O572" s="18">
        <f ca="1">SalesTable[[#This Row],[Total Sale]]*SalesTable[[#This Row],[Profit Margin]]</f>
        <v>5057.6400000000003</v>
      </c>
    </row>
    <row r="573" spans="1:15" x14ac:dyDescent="0.3">
      <c r="A573" s="18" t="s">
        <v>580</v>
      </c>
      <c r="B573" s="19">
        <f t="shared" ca="1" si="25"/>
        <v>45925</v>
      </c>
      <c r="C573" s="19" t="str">
        <f>_xlfn.XLOOKUP(SalesTable[[#This Row],[Customer Name]],customerTable[Customer Name],customerTable[Customer ID],0,0)</f>
        <v>C0572</v>
      </c>
      <c r="D573" s="18" t="s">
        <v>1575</v>
      </c>
      <c r="E573" s="18" t="s">
        <v>1998</v>
      </c>
      <c r="F573" s="18" t="s">
        <v>2216</v>
      </c>
      <c r="G573" s="18" t="s">
        <v>2009</v>
      </c>
      <c r="H573" s="18" t="str">
        <f>_xlfn.XLOOKUP(SalesTable[[#This Row],[Product]],ProductTable[Product],ProductTable[Product ID],0,0)</f>
        <v>P008</v>
      </c>
      <c r="I573" s="18" t="s">
        <v>2014</v>
      </c>
      <c r="J573" s="18" t="str" cm="1">
        <f t="array" aca="1" ref="J573" ca="1">INDEX({"Credit Card","Cash","UPI"},RANDBETWEEN(1,3))</f>
        <v>Credit Card</v>
      </c>
      <c r="K573" s="18">
        <f t="shared" ca="1" si="26"/>
        <v>52</v>
      </c>
      <c r="L573" s="18">
        <v>178.84</v>
      </c>
      <c r="M573" s="18">
        <f ca="1">SalesTable[[#This Row],[Quantity]]*SalesTable[[#This Row],[Unit Price]]</f>
        <v>9299.68</v>
      </c>
      <c r="N573" s="18" t="str">
        <f t="shared" ca="1" si="24"/>
        <v>19%</v>
      </c>
      <c r="O573" s="18">
        <f ca="1">SalesTable[[#This Row],[Total Sale]]*SalesTable[[#This Row],[Profit Margin]]</f>
        <v>1766.9392</v>
      </c>
    </row>
    <row r="574" spans="1:15" x14ac:dyDescent="0.3">
      <c r="A574" s="18" t="s">
        <v>581</v>
      </c>
      <c r="B574" s="19">
        <f t="shared" ca="1" si="25"/>
        <v>45802</v>
      </c>
      <c r="C574" s="19" t="str">
        <f>_xlfn.XLOOKUP(SalesTable[[#This Row],[Customer Name]],customerTable[Customer Name],customerTable[Customer ID],0,0)</f>
        <v>C0573</v>
      </c>
      <c r="D574" s="18" t="s">
        <v>1576</v>
      </c>
      <c r="E574" s="18" t="s">
        <v>2000</v>
      </c>
      <c r="F574" s="18" t="s">
        <v>2140</v>
      </c>
      <c r="G574" s="18" t="s">
        <v>2009</v>
      </c>
      <c r="H574" s="18" t="str">
        <f>_xlfn.XLOOKUP(SalesTable[[#This Row],[Product]],ProductTable[Product],ProductTable[Product ID],0,0)</f>
        <v>P008</v>
      </c>
      <c r="I574" s="18" t="s">
        <v>2014</v>
      </c>
      <c r="J574" s="18" t="str" cm="1">
        <f t="array" aca="1" ref="J574" ca="1">INDEX({"Credit Card","Cash","UPI"},RANDBETWEEN(1,3))</f>
        <v>Credit Card</v>
      </c>
      <c r="K574" s="18">
        <f t="shared" ca="1" si="26"/>
        <v>70</v>
      </c>
      <c r="L574" s="18">
        <v>309.95999999999998</v>
      </c>
      <c r="M574" s="18">
        <f ca="1">SalesTable[[#This Row],[Quantity]]*SalesTable[[#This Row],[Unit Price]]</f>
        <v>21697.199999999997</v>
      </c>
      <c r="N574" s="18" t="str">
        <f t="shared" ca="1" si="24"/>
        <v>17%</v>
      </c>
      <c r="O574" s="18">
        <f ca="1">SalesTable[[#This Row],[Total Sale]]*SalesTable[[#This Row],[Profit Margin]]</f>
        <v>3688.5239999999999</v>
      </c>
    </row>
    <row r="575" spans="1:15" x14ac:dyDescent="0.3">
      <c r="A575" s="18" t="s">
        <v>582</v>
      </c>
      <c r="B575" s="19">
        <f t="shared" ca="1" si="25"/>
        <v>45224</v>
      </c>
      <c r="C575" s="19" t="str">
        <f>_xlfn.XLOOKUP(SalesTable[[#This Row],[Customer Name]],customerTable[Customer Name],customerTable[Customer ID],0,0)</f>
        <v>C0574</v>
      </c>
      <c r="D575" s="18" t="s">
        <v>1577</v>
      </c>
      <c r="E575" s="18" t="s">
        <v>1999</v>
      </c>
      <c r="F575" s="18" t="s">
        <v>2157</v>
      </c>
      <c r="G575" s="18" t="s">
        <v>2005</v>
      </c>
      <c r="H575" s="18" t="str">
        <f>_xlfn.XLOOKUP(SalesTable[[#This Row],[Product]],ProductTable[Product],ProductTable[Product ID],0,0)</f>
        <v>P004</v>
      </c>
      <c r="I575" s="18" t="s">
        <v>2015</v>
      </c>
      <c r="J575" s="18" t="str" cm="1">
        <f t="array" aca="1" ref="J575" ca="1">INDEX({"Credit Card","Cash","UPI"},RANDBETWEEN(1,3))</f>
        <v>Credit Card</v>
      </c>
      <c r="K575" s="18">
        <f t="shared" ca="1" si="26"/>
        <v>34</v>
      </c>
      <c r="L575" s="18">
        <v>74.31</v>
      </c>
      <c r="M575" s="18">
        <f ca="1">SalesTable[[#This Row],[Quantity]]*SalesTable[[#This Row],[Unit Price]]</f>
        <v>2526.54</v>
      </c>
      <c r="N575" s="18" t="str">
        <f t="shared" ca="1" si="24"/>
        <v>22%</v>
      </c>
      <c r="O575" s="18">
        <f ca="1">SalesTable[[#This Row],[Total Sale]]*SalesTable[[#This Row],[Profit Margin]]</f>
        <v>555.83879999999999</v>
      </c>
    </row>
    <row r="576" spans="1:15" x14ac:dyDescent="0.3">
      <c r="A576" s="18" t="s">
        <v>583</v>
      </c>
      <c r="B576" s="19">
        <f t="shared" ca="1" si="25"/>
        <v>44960</v>
      </c>
      <c r="C576" s="19" t="str">
        <f>_xlfn.XLOOKUP(SalesTable[[#This Row],[Customer Name]],customerTable[Customer Name],customerTable[Customer ID],0,0)</f>
        <v>C0575</v>
      </c>
      <c r="D576" s="18" t="s">
        <v>1578</v>
      </c>
      <c r="E576" s="18" t="s">
        <v>2001</v>
      </c>
      <c r="F576" s="18" t="s">
        <v>2246</v>
      </c>
      <c r="G576" s="18" t="s">
        <v>2004</v>
      </c>
      <c r="H576" s="18" t="str">
        <f>_xlfn.XLOOKUP(SalesTable[[#This Row],[Product]],ProductTable[Product],ProductTable[Product ID],0,0)</f>
        <v>P003</v>
      </c>
      <c r="I576" s="18" t="s">
        <v>2014</v>
      </c>
      <c r="J576" s="18" t="str" cm="1">
        <f t="array" aca="1" ref="J576" ca="1">INDEX({"Credit Card","Cash","UPI"},RANDBETWEEN(1,3))</f>
        <v>UPI</v>
      </c>
      <c r="K576" s="18">
        <f t="shared" ca="1" si="26"/>
        <v>41</v>
      </c>
      <c r="L576" s="18">
        <v>481.81</v>
      </c>
      <c r="M576" s="18">
        <f ca="1">SalesTable[[#This Row],[Quantity]]*SalesTable[[#This Row],[Unit Price]]</f>
        <v>19754.21</v>
      </c>
      <c r="N576" s="18" t="str">
        <f t="shared" ca="1" si="24"/>
        <v>19%</v>
      </c>
      <c r="O576" s="18">
        <f ca="1">SalesTable[[#This Row],[Total Sale]]*SalesTable[[#This Row],[Profit Margin]]</f>
        <v>3753.2999</v>
      </c>
    </row>
    <row r="577" spans="1:15" x14ac:dyDescent="0.3">
      <c r="A577" s="18" t="s">
        <v>584</v>
      </c>
      <c r="B577" s="19">
        <f t="shared" ca="1" si="25"/>
        <v>45883</v>
      </c>
      <c r="C577" s="19" t="str">
        <f>_xlfn.XLOOKUP(SalesTable[[#This Row],[Customer Name]],customerTable[Customer Name],customerTable[Customer ID],0,0)</f>
        <v>C0576</v>
      </c>
      <c r="D577" s="18" t="s">
        <v>1579</v>
      </c>
      <c r="E577" s="18" t="s">
        <v>1998</v>
      </c>
      <c r="F577" s="18" t="s">
        <v>2090</v>
      </c>
      <c r="G577" s="18" t="s">
        <v>2003</v>
      </c>
      <c r="H577" s="18" t="str">
        <f>_xlfn.XLOOKUP(SalesTable[[#This Row],[Product]],ProductTable[Product],ProductTable[Product ID],0,0)</f>
        <v>P002</v>
      </c>
      <c r="I577" s="18" t="s">
        <v>2015</v>
      </c>
      <c r="J577" s="18" t="str" cm="1">
        <f t="array" aca="1" ref="J577" ca="1">INDEX({"Credit Card","Cash","UPI"},RANDBETWEEN(1,3))</f>
        <v>Cash</v>
      </c>
      <c r="K577" s="18">
        <f t="shared" ca="1" si="26"/>
        <v>39</v>
      </c>
      <c r="L577" s="18">
        <v>324.08999999999997</v>
      </c>
      <c r="M577" s="18">
        <f ca="1">SalesTable[[#This Row],[Quantity]]*SalesTable[[#This Row],[Unit Price]]</f>
        <v>12639.509999999998</v>
      </c>
      <c r="N577" s="18" t="str">
        <f t="shared" ca="1" si="24"/>
        <v>21%</v>
      </c>
      <c r="O577" s="18">
        <f ca="1">SalesTable[[#This Row],[Total Sale]]*SalesTable[[#This Row],[Profit Margin]]</f>
        <v>2654.2970999999998</v>
      </c>
    </row>
    <row r="578" spans="1:15" x14ac:dyDescent="0.3">
      <c r="A578" s="18" t="s">
        <v>585</v>
      </c>
      <c r="B578" s="19">
        <f t="shared" ca="1" si="25"/>
        <v>44591</v>
      </c>
      <c r="C578" s="19" t="str">
        <f>_xlfn.XLOOKUP(SalesTable[[#This Row],[Customer Name]],customerTable[Customer Name],customerTable[Customer ID],0,0)</f>
        <v>C0577</v>
      </c>
      <c r="D578" s="18" t="s">
        <v>1580</v>
      </c>
      <c r="E578" s="18" t="s">
        <v>2001</v>
      </c>
      <c r="F578" s="18" t="s">
        <v>2246</v>
      </c>
      <c r="G578" s="18" t="s">
        <v>2012</v>
      </c>
      <c r="H578" s="18" t="str">
        <f>_xlfn.XLOOKUP(SalesTable[[#This Row],[Product]],ProductTable[Product],ProductTable[Product ID],0,0)</f>
        <v>P011</v>
      </c>
      <c r="I578" s="18" t="s">
        <v>2014</v>
      </c>
      <c r="J578" s="18" t="str" cm="1">
        <f t="array" aca="1" ref="J578" ca="1">INDEX({"Credit Card","Cash","UPI"},RANDBETWEEN(1,3))</f>
        <v>Cash</v>
      </c>
      <c r="K578" s="18">
        <f t="shared" ca="1" si="26"/>
        <v>61</v>
      </c>
      <c r="L578" s="18">
        <v>424.71</v>
      </c>
      <c r="M578" s="18">
        <f ca="1">SalesTable[[#This Row],[Quantity]]*SalesTable[[#This Row],[Unit Price]]</f>
        <v>25907.309999999998</v>
      </c>
      <c r="N578" s="18" t="str">
        <f t="shared" ref="N578:N641" ca="1" si="27">ROUND(RANDBETWEEN(15,25),0)&amp;"%"</f>
        <v>20%</v>
      </c>
      <c r="O578" s="18">
        <f ca="1">SalesTable[[#This Row],[Total Sale]]*SalesTable[[#This Row],[Profit Margin]]</f>
        <v>5181.4619999999995</v>
      </c>
    </row>
    <row r="579" spans="1:15" x14ac:dyDescent="0.3">
      <c r="A579" s="18" t="s">
        <v>586</v>
      </c>
      <c r="B579" s="19">
        <f t="shared" ref="B579:B642" ca="1" si="28">RANDBETWEEN(DATE(2022,1,1),DATE(2025,12,31))</f>
        <v>45524</v>
      </c>
      <c r="C579" s="19" t="str">
        <f>_xlfn.XLOOKUP(SalesTable[[#This Row],[Customer Name]],customerTable[Customer Name],customerTable[Customer ID],0,0)</f>
        <v>C0578</v>
      </c>
      <c r="D579" s="18" t="s">
        <v>1581</v>
      </c>
      <c r="E579" s="18" t="s">
        <v>1999</v>
      </c>
      <c r="F579" s="18" t="s">
        <v>2178</v>
      </c>
      <c r="G579" s="18" t="s">
        <v>2003</v>
      </c>
      <c r="H579" s="18" t="str">
        <f>_xlfn.XLOOKUP(SalesTable[[#This Row],[Product]],ProductTable[Product],ProductTable[Product ID],0,0)</f>
        <v>P002</v>
      </c>
      <c r="I579" s="18" t="s">
        <v>2015</v>
      </c>
      <c r="J579" s="18" t="str" cm="1">
        <f t="array" aca="1" ref="J579" ca="1">INDEX({"Credit Card","Cash","UPI"},RANDBETWEEN(1,3))</f>
        <v>UPI</v>
      </c>
      <c r="K579" s="18">
        <f t="shared" ref="K579:K642" ca="1" si="29">RANDBETWEEN(30,100)</f>
        <v>34</v>
      </c>
      <c r="L579" s="18">
        <v>151.29</v>
      </c>
      <c r="M579" s="18">
        <f ca="1">SalesTable[[#This Row],[Quantity]]*SalesTable[[#This Row],[Unit Price]]</f>
        <v>5143.8599999999997</v>
      </c>
      <c r="N579" s="18" t="str">
        <f t="shared" ca="1" si="27"/>
        <v>17%</v>
      </c>
      <c r="O579" s="18">
        <f ca="1">SalesTable[[#This Row],[Total Sale]]*SalesTable[[#This Row],[Profit Margin]]</f>
        <v>874.45619999999997</v>
      </c>
    </row>
    <row r="580" spans="1:15" x14ac:dyDescent="0.3">
      <c r="A580" s="18" t="s">
        <v>587</v>
      </c>
      <c r="B580" s="19">
        <f t="shared" ca="1" si="28"/>
        <v>45805</v>
      </c>
      <c r="C580" s="19" t="str">
        <f>_xlfn.XLOOKUP(SalesTable[[#This Row],[Customer Name]],customerTable[Customer Name],customerTable[Customer ID],0,0)</f>
        <v>C0579</v>
      </c>
      <c r="D580" s="18" t="s">
        <v>1582</v>
      </c>
      <c r="E580" s="18" t="s">
        <v>2000</v>
      </c>
      <c r="F580" s="18" t="s">
        <v>2236</v>
      </c>
      <c r="G580" s="18" t="s">
        <v>2006</v>
      </c>
      <c r="H580" s="18" t="str">
        <f>_xlfn.XLOOKUP(SalesTable[[#This Row],[Product]],ProductTable[Product],ProductTable[Product ID],0,0)</f>
        <v>P005</v>
      </c>
      <c r="I580" s="18" t="s">
        <v>2015</v>
      </c>
      <c r="J580" s="18" t="str" cm="1">
        <f t="array" aca="1" ref="J580" ca="1">INDEX({"Credit Card","Cash","UPI"},RANDBETWEEN(1,3))</f>
        <v>Cash</v>
      </c>
      <c r="K580" s="18">
        <f t="shared" ca="1" si="29"/>
        <v>34</v>
      </c>
      <c r="L580" s="18">
        <v>60.81</v>
      </c>
      <c r="M580" s="18">
        <f ca="1">SalesTable[[#This Row],[Quantity]]*SalesTable[[#This Row],[Unit Price]]</f>
        <v>2067.54</v>
      </c>
      <c r="N580" s="18" t="str">
        <f t="shared" ca="1" si="27"/>
        <v>17%</v>
      </c>
      <c r="O580" s="18">
        <f ca="1">SalesTable[[#This Row],[Total Sale]]*SalesTable[[#This Row],[Profit Margin]]</f>
        <v>351.48180000000002</v>
      </c>
    </row>
    <row r="581" spans="1:15" x14ac:dyDescent="0.3">
      <c r="A581" s="18" t="s">
        <v>588</v>
      </c>
      <c r="B581" s="19">
        <f t="shared" ca="1" si="28"/>
        <v>44603</v>
      </c>
      <c r="C581" s="19" t="str">
        <f>_xlfn.XLOOKUP(SalesTable[[#This Row],[Customer Name]],customerTable[Customer Name],customerTable[Customer ID],0,0)</f>
        <v>C0580</v>
      </c>
      <c r="D581" s="18" t="s">
        <v>1583</v>
      </c>
      <c r="E581" s="18" t="s">
        <v>1999</v>
      </c>
      <c r="F581" s="18" t="s">
        <v>2034</v>
      </c>
      <c r="G581" s="18" t="s">
        <v>2002</v>
      </c>
      <c r="H581" s="18" t="str">
        <f>_xlfn.XLOOKUP(SalesTable[[#This Row],[Product]],ProductTable[Product],ProductTable[Product ID],0,0)</f>
        <v>P001</v>
      </c>
      <c r="I581" s="18" t="s">
        <v>2014</v>
      </c>
      <c r="J581" s="18" t="str" cm="1">
        <f t="array" aca="1" ref="J581" ca="1">INDEX({"Credit Card","Cash","UPI"},RANDBETWEEN(1,3))</f>
        <v>UPI</v>
      </c>
      <c r="K581" s="18">
        <f t="shared" ca="1" si="29"/>
        <v>68</v>
      </c>
      <c r="L581" s="18">
        <v>444.92</v>
      </c>
      <c r="M581" s="18">
        <f ca="1">SalesTable[[#This Row],[Quantity]]*SalesTable[[#This Row],[Unit Price]]</f>
        <v>30254.560000000001</v>
      </c>
      <c r="N581" s="18" t="str">
        <f t="shared" ca="1" si="27"/>
        <v>19%</v>
      </c>
      <c r="O581" s="18">
        <f ca="1">SalesTable[[#This Row],[Total Sale]]*SalesTable[[#This Row],[Profit Margin]]</f>
        <v>5748.3663999999999</v>
      </c>
    </row>
    <row r="582" spans="1:15" x14ac:dyDescent="0.3">
      <c r="A582" s="18" t="s">
        <v>589</v>
      </c>
      <c r="B582" s="19">
        <f t="shared" ca="1" si="28"/>
        <v>44860</v>
      </c>
      <c r="C582" s="19" t="str">
        <f>_xlfn.XLOOKUP(SalesTable[[#This Row],[Customer Name]],customerTable[Customer Name],customerTable[Customer ID],0,0)</f>
        <v>C0581</v>
      </c>
      <c r="D582" s="18" t="s">
        <v>1584</v>
      </c>
      <c r="E582" s="18" t="s">
        <v>2000</v>
      </c>
      <c r="F582" s="18" t="s">
        <v>2032</v>
      </c>
      <c r="G582" s="18" t="s">
        <v>2008</v>
      </c>
      <c r="H582" s="18" t="str">
        <f>_xlfn.XLOOKUP(SalesTable[[#This Row],[Product]],ProductTable[Product],ProductTable[Product ID],0,0)</f>
        <v>P007</v>
      </c>
      <c r="I582" s="18" t="s">
        <v>2016</v>
      </c>
      <c r="J582" s="18" t="str" cm="1">
        <f t="array" aca="1" ref="J582" ca="1">INDEX({"Credit Card","Cash","UPI"},RANDBETWEEN(1,3))</f>
        <v>Cash</v>
      </c>
      <c r="K582" s="18">
        <f t="shared" ca="1" si="29"/>
        <v>61</v>
      </c>
      <c r="L582" s="18">
        <v>196.48</v>
      </c>
      <c r="M582" s="18">
        <f ca="1">SalesTable[[#This Row],[Quantity]]*SalesTable[[#This Row],[Unit Price]]</f>
        <v>11985.279999999999</v>
      </c>
      <c r="N582" s="18" t="str">
        <f t="shared" ca="1" si="27"/>
        <v>18%</v>
      </c>
      <c r="O582" s="18">
        <f ca="1">SalesTable[[#This Row],[Total Sale]]*SalesTable[[#This Row],[Profit Margin]]</f>
        <v>2157.3503999999998</v>
      </c>
    </row>
    <row r="583" spans="1:15" x14ac:dyDescent="0.3">
      <c r="A583" s="18" t="s">
        <v>590</v>
      </c>
      <c r="B583" s="19">
        <f t="shared" ca="1" si="28"/>
        <v>45283</v>
      </c>
      <c r="C583" s="19" t="str">
        <f>_xlfn.XLOOKUP(SalesTable[[#This Row],[Customer Name]],customerTable[Customer Name],customerTable[Customer ID],0,0)</f>
        <v>C0582</v>
      </c>
      <c r="D583" s="18" t="s">
        <v>1585</v>
      </c>
      <c r="E583" s="18" t="s">
        <v>1999</v>
      </c>
      <c r="F583" s="18" t="s">
        <v>2064</v>
      </c>
      <c r="G583" s="18" t="s">
        <v>2013</v>
      </c>
      <c r="H583" s="18" t="str">
        <f>_xlfn.XLOOKUP(SalesTable[[#This Row],[Product]],ProductTable[Product],ProductTable[Product ID],0,0)</f>
        <v>P012</v>
      </c>
      <c r="I583" s="18" t="s">
        <v>2016</v>
      </c>
      <c r="J583" s="18" t="str" cm="1">
        <f t="array" aca="1" ref="J583" ca="1">INDEX({"Credit Card","Cash","UPI"},RANDBETWEEN(1,3))</f>
        <v>UPI</v>
      </c>
      <c r="K583" s="18">
        <f t="shared" ca="1" si="29"/>
        <v>34</v>
      </c>
      <c r="L583" s="18">
        <v>477.45</v>
      </c>
      <c r="M583" s="18">
        <f ca="1">SalesTable[[#This Row],[Quantity]]*SalesTable[[#This Row],[Unit Price]]</f>
        <v>16233.3</v>
      </c>
      <c r="N583" s="18" t="str">
        <f t="shared" ca="1" si="27"/>
        <v>18%</v>
      </c>
      <c r="O583" s="18">
        <f ca="1">SalesTable[[#This Row],[Total Sale]]*SalesTable[[#This Row],[Profit Margin]]</f>
        <v>2921.9939999999997</v>
      </c>
    </row>
    <row r="584" spans="1:15" x14ac:dyDescent="0.3">
      <c r="A584" s="18" t="s">
        <v>591</v>
      </c>
      <c r="B584" s="19">
        <f t="shared" ca="1" si="28"/>
        <v>45278</v>
      </c>
      <c r="C584" s="19" t="str">
        <f>_xlfn.XLOOKUP(SalesTable[[#This Row],[Customer Name]],customerTable[Customer Name],customerTable[Customer ID],0,0)</f>
        <v>C0583</v>
      </c>
      <c r="D584" s="18" t="s">
        <v>1586</v>
      </c>
      <c r="E584" s="18" t="s">
        <v>1999</v>
      </c>
      <c r="F584" s="18" t="s">
        <v>2202</v>
      </c>
      <c r="G584" s="18" t="s">
        <v>2005</v>
      </c>
      <c r="H584" s="18" t="str">
        <f>_xlfn.XLOOKUP(SalesTable[[#This Row],[Product]],ProductTable[Product],ProductTable[Product ID],0,0)</f>
        <v>P004</v>
      </c>
      <c r="I584" s="18" t="s">
        <v>2015</v>
      </c>
      <c r="J584" s="18" t="str" cm="1">
        <f t="array" aca="1" ref="J584" ca="1">INDEX({"Credit Card","Cash","UPI"},RANDBETWEEN(1,3))</f>
        <v>Cash</v>
      </c>
      <c r="K584" s="18">
        <f t="shared" ca="1" si="29"/>
        <v>99</v>
      </c>
      <c r="L584" s="18">
        <v>134.78</v>
      </c>
      <c r="M584" s="18">
        <f ca="1">SalesTable[[#This Row],[Quantity]]*SalesTable[[#This Row],[Unit Price]]</f>
        <v>13343.22</v>
      </c>
      <c r="N584" s="18" t="str">
        <f t="shared" ca="1" si="27"/>
        <v>18%</v>
      </c>
      <c r="O584" s="18">
        <f ca="1">SalesTable[[#This Row],[Total Sale]]*SalesTable[[#This Row],[Profit Margin]]</f>
        <v>2401.7795999999998</v>
      </c>
    </row>
    <row r="585" spans="1:15" x14ac:dyDescent="0.3">
      <c r="A585" s="18" t="s">
        <v>592</v>
      </c>
      <c r="B585" s="19">
        <f t="shared" ca="1" si="28"/>
        <v>45626</v>
      </c>
      <c r="C585" s="19" t="str">
        <f>_xlfn.XLOOKUP(SalesTable[[#This Row],[Customer Name]],customerTable[Customer Name],customerTable[Customer ID],0,0)</f>
        <v>C0584</v>
      </c>
      <c r="D585" s="18" t="s">
        <v>1587</v>
      </c>
      <c r="E585" s="18" t="s">
        <v>2000</v>
      </c>
      <c r="F585" s="18" t="s">
        <v>2221</v>
      </c>
      <c r="G585" s="18" t="s">
        <v>2006</v>
      </c>
      <c r="H585" s="18" t="str">
        <f>_xlfn.XLOOKUP(SalesTable[[#This Row],[Product]],ProductTable[Product],ProductTable[Product ID],0,0)</f>
        <v>P005</v>
      </c>
      <c r="I585" s="18" t="s">
        <v>2015</v>
      </c>
      <c r="J585" s="18" t="str" cm="1">
        <f t="array" aca="1" ref="J585" ca="1">INDEX({"Credit Card","Cash","UPI"},RANDBETWEEN(1,3))</f>
        <v>Credit Card</v>
      </c>
      <c r="K585" s="18">
        <f t="shared" ca="1" si="29"/>
        <v>92</v>
      </c>
      <c r="L585" s="18">
        <v>146.81</v>
      </c>
      <c r="M585" s="18">
        <f ca="1">SalesTable[[#This Row],[Quantity]]*SalesTable[[#This Row],[Unit Price]]</f>
        <v>13506.52</v>
      </c>
      <c r="N585" s="18" t="str">
        <f t="shared" ca="1" si="27"/>
        <v>17%</v>
      </c>
      <c r="O585" s="18">
        <f ca="1">SalesTable[[#This Row],[Total Sale]]*SalesTable[[#This Row],[Profit Margin]]</f>
        <v>2296.1084000000001</v>
      </c>
    </row>
    <row r="586" spans="1:15" x14ac:dyDescent="0.3">
      <c r="A586" s="18" t="s">
        <v>593</v>
      </c>
      <c r="B586" s="19">
        <f t="shared" ca="1" si="28"/>
        <v>44579</v>
      </c>
      <c r="C586" s="19" t="str">
        <f>_xlfn.XLOOKUP(SalesTable[[#This Row],[Customer Name]],customerTable[Customer Name],customerTable[Customer ID],0,0)</f>
        <v>C0585</v>
      </c>
      <c r="D586" s="18" t="s">
        <v>1588</v>
      </c>
      <c r="E586" s="18" t="s">
        <v>1998</v>
      </c>
      <c r="F586" s="18" t="s">
        <v>2026</v>
      </c>
      <c r="G586" s="18" t="s">
        <v>2010</v>
      </c>
      <c r="H586" s="18" t="str">
        <f>_xlfn.XLOOKUP(SalesTable[[#This Row],[Product]],ProductTable[Product],ProductTable[Product ID],0,0)</f>
        <v>P009</v>
      </c>
      <c r="I586" s="18" t="s">
        <v>2016</v>
      </c>
      <c r="J586" s="18" t="str" cm="1">
        <f t="array" aca="1" ref="J586" ca="1">INDEX({"Credit Card","Cash","UPI"},RANDBETWEEN(1,3))</f>
        <v>Cash</v>
      </c>
      <c r="K586" s="18">
        <f t="shared" ca="1" si="29"/>
        <v>74</v>
      </c>
      <c r="L586" s="18">
        <v>322.07</v>
      </c>
      <c r="M586" s="18">
        <f ca="1">SalesTable[[#This Row],[Quantity]]*SalesTable[[#This Row],[Unit Price]]</f>
        <v>23833.18</v>
      </c>
      <c r="N586" s="18" t="str">
        <f t="shared" ca="1" si="27"/>
        <v>21%</v>
      </c>
      <c r="O586" s="18">
        <f ca="1">SalesTable[[#This Row],[Total Sale]]*SalesTable[[#This Row],[Profit Margin]]</f>
        <v>5004.9677999999994</v>
      </c>
    </row>
    <row r="587" spans="1:15" x14ac:dyDescent="0.3">
      <c r="A587" s="18" t="s">
        <v>594</v>
      </c>
      <c r="B587" s="19">
        <f t="shared" ca="1" si="28"/>
        <v>44811</v>
      </c>
      <c r="C587" s="19" t="str">
        <f>_xlfn.XLOOKUP(SalesTable[[#This Row],[Customer Name]],customerTable[Customer Name],customerTable[Customer ID],0,0)</f>
        <v>C0586</v>
      </c>
      <c r="D587" s="18" t="s">
        <v>1589</v>
      </c>
      <c r="E587" s="18" t="s">
        <v>1998</v>
      </c>
      <c r="F587" s="18" t="s">
        <v>2247</v>
      </c>
      <c r="G587" s="18" t="s">
        <v>2007</v>
      </c>
      <c r="H587" s="18" t="str">
        <f>_xlfn.XLOOKUP(SalesTable[[#This Row],[Product]],ProductTable[Product],ProductTable[Product ID],0,0)</f>
        <v>P006</v>
      </c>
      <c r="I587" s="18" t="s">
        <v>2016</v>
      </c>
      <c r="J587" s="18" t="str" cm="1">
        <f t="array" aca="1" ref="J587" ca="1">INDEX({"Credit Card","Cash","UPI"},RANDBETWEEN(1,3))</f>
        <v>UPI</v>
      </c>
      <c r="K587" s="18">
        <f t="shared" ca="1" si="29"/>
        <v>61</v>
      </c>
      <c r="L587" s="18">
        <v>44.12</v>
      </c>
      <c r="M587" s="18">
        <f ca="1">SalesTable[[#This Row],[Quantity]]*SalesTable[[#This Row],[Unit Price]]</f>
        <v>2691.3199999999997</v>
      </c>
      <c r="N587" s="18" t="str">
        <f t="shared" ca="1" si="27"/>
        <v>22%</v>
      </c>
      <c r="O587" s="18">
        <f ca="1">SalesTable[[#This Row],[Total Sale]]*SalesTable[[#This Row],[Profit Margin]]</f>
        <v>592.09039999999993</v>
      </c>
    </row>
    <row r="588" spans="1:15" x14ac:dyDescent="0.3">
      <c r="A588" s="18" t="s">
        <v>595</v>
      </c>
      <c r="B588" s="19">
        <f t="shared" ca="1" si="28"/>
        <v>45394</v>
      </c>
      <c r="C588" s="19" t="str">
        <f>_xlfn.XLOOKUP(SalesTable[[#This Row],[Customer Name]],customerTable[Customer Name],customerTable[Customer ID],0,0)</f>
        <v>C0587</v>
      </c>
      <c r="D588" s="18" t="s">
        <v>1590</v>
      </c>
      <c r="E588" s="18" t="s">
        <v>1999</v>
      </c>
      <c r="F588" s="18" t="s">
        <v>2046</v>
      </c>
      <c r="G588" s="18" t="s">
        <v>2011</v>
      </c>
      <c r="H588" s="18" t="str">
        <f>_xlfn.XLOOKUP(SalesTable[[#This Row],[Product]],ProductTable[Product],ProductTable[Product ID],0,0)</f>
        <v>P010</v>
      </c>
      <c r="I588" s="18" t="s">
        <v>2015</v>
      </c>
      <c r="J588" s="18" t="str" cm="1">
        <f t="array" aca="1" ref="J588" ca="1">INDEX({"Credit Card","Cash","UPI"},RANDBETWEEN(1,3))</f>
        <v>Cash</v>
      </c>
      <c r="K588" s="18">
        <f t="shared" ca="1" si="29"/>
        <v>68</v>
      </c>
      <c r="L588" s="18">
        <v>295.29000000000002</v>
      </c>
      <c r="M588" s="18">
        <f ca="1">SalesTable[[#This Row],[Quantity]]*SalesTable[[#This Row],[Unit Price]]</f>
        <v>20079.72</v>
      </c>
      <c r="N588" s="18" t="str">
        <f t="shared" ca="1" si="27"/>
        <v>16%</v>
      </c>
      <c r="O588" s="18">
        <f ca="1">SalesTable[[#This Row],[Total Sale]]*SalesTable[[#This Row],[Profit Margin]]</f>
        <v>3212.7552000000001</v>
      </c>
    </row>
    <row r="589" spans="1:15" x14ac:dyDescent="0.3">
      <c r="A589" s="18" t="s">
        <v>596</v>
      </c>
      <c r="B589" s="19">
        <f t="shared" ca="1" si="28"/>
        <v>45106</v>
      </c>
      <c r="C589" s="19" t="str">
        <f>_xlfn.XLOOKUP(SalesTable[[#This Row],[Customer Name]],customerTable[Customer Name],customerTable[Customer ID],0,0)</f>
        <v>C0588</v>
      </c>
      <c r="D589" s="18" t="s">
        <v>1591</v>
      </c>
      <c r="E589" s="18" t="s">
        <v>1999</v>
      </c>
      <c r="F589" s="18" t="s">
        <v>2032</v>
      </c>
      <c r="G589" s="18" t="s">
        <v>2010</v>
      </c>
      <c r="H589" s="18" t="str">
        <f>_xlfn.XLOOKUP(SalesTable[[#This Row],[Product]],ProductTable[Product],ProductTable[Product ID],0,0)</f>
        <v>P009</v>
      </c>
      <c r="I589" s="18" t="s">
        <v>2016</v>
      </c>
      <c r="J589" s="18" t="str" cm="1">
        <f t="array" aca="1" ref="J589" ca="1">INDEX({"Credit Card","Cash","UPI"},RANDBETWEEN(1,3))</f>
        <v>Credit Card</v>
      </c>
      <c r="K589" s="18">
        <f t="shared" ca="1" si="29"/>
        <v>34</v>
      </c>
      <c r="L589" s="18">
        <v>33.659999999999997</v>
      </c>
      <c r="M589" s="18">
        <f ca="1">SalesTable[[#This Row],[Quantity]]*SalesTable[[#This Row],[Unit Price]]</f>
        <v>1144.4399999999998</v>
      </c>
      <c r="N589" s="18" t="str">
        <f t="shared" ca="1" si="27"/>
        <v>25%</v>
      </c>
      <c r="O589" s="18">
        <f ca="1">SalesTable[[#This Row],[Total Sale]]*SalesTable[[#This Row],[Profit Margin]]</f>
        <v>286.10999999999996</v>
      </c>
    </row>
    <row r="590" spans="1:15" x14ac:dyDescent="0.3">
      <c r="A590" s="18" t="s">
        <v>597</v>
      </c>
      <c r="B590" s="19">
        <f t="shared" ca="1" si="28"/>
        <v>44713</v>
      </c>
      <c r="C590" s="19" t="str">
        <f>_xlfn.XLOOKUP(SalesTable[[#This Row],[Customer Name]],customerTable[Customer Name],customerTable[Customer ID],0,0)</f>
        <v>C0589</v>
      </c>
      <c r="D590" s="18" t="s">
        <v>1592</v>
      </c>
      <c r="E590" s="18" t="s">
        <v>1999</v>
      </c>
      <c r="F590" s="18" t="s">
        <v>2072</v>
      </c>
      <c r="G590" s="18" t="s">
        <v>2007</v>
      </c>
      <c r="H590" s="18" t="str">
        <f>_xlfn.XLOOKUP(SalesTable[[#This Row],[Product]],ProductTable[Product],ProductTable[Product ID],0,0)</f>
        <v>P006</v>
      </c>
      <c r="I590" s="18" t="s">
        <v>2016</v>
      </c>
      <c r="J590" s="18" t="str" cm="1">
        <f t="array" aca="1" ref="J590" ca="1">INDEX({"Credit Card","Cash","UPI"},RANDBETWEEN(1,3))</f>
        <v>Credit Card</v>
      </c>
      <c r="K590" s="18">
        <f t="shared" ca="1" si="29"/>
        <v>39</v>
      </c>
      <c r="L590" s="18">
        <v>308.08999999999997</v>
      </c>
      <c r="M590" s="18">
        <f ca="1">SalesTable[[#This Row],[Quantity]]*SalesTable[[#This Row],[Unit Price]]</f>
        <v>12015.509999999998</v>
      </c>
      <c r="N590" s="18" t="str">
        <f t="shared" ca="1" si="27"/>
        <v>25%</v>
      </c>
      <c r="O590" s="18">
        <f ca="1">SalesTable[[#This Row],[Total Sale]]*SalesTable[[#This Row],[Profit Margin]]</f>
        <v>3003.8774999999996</v>
      </c>
    </row>
    <row r="591" spans="1:15" x14ac:dyDescent="0.3">
      <c r="A591" s="18" t="s">
        <v>598</v>
      </c>
      <c r="B591" s="19">
        <f t="shared" ca="1" si="28"/>
        <v>45811</v>
      </c>
      <c r="C591" s="19" t="str">
        <f>_xlfn.XLOOKUP(SalesTable[[#This Row],[Customer Name]],customerTable[Customer Name],customerTable[Customer ID],0,0)</f>
        <v>C0590</v>
      </c>
      <c r="D591" s="18" t="s">
        <v>1593</v>
      </c>
      <c r="E591" s="18" t="s">
        <v>1998</v>
      </c>
      <c r="F591" s="18" t="s">
        <v>2105</v>
      </c>
      <c r="G591" s="18" t="s">
        <v>2013</v>
      </c>
      <c r="H591" s="18" t="str">
        <f>_xlfn.XLOOKUP(SalesTable[[#This Row],[Product]],ProductTable[Product],ProductTable[Product ID],0,0)</f>
        <v>P012</v>
      </c>
      <c r="I591" s="18" t="s">
        <v>2016</v>
      </c>
      <c r="J591" s="18" t="str" cm="1">
        <f t="array" aca="1" ref="J591" ca="1">INDEX({"Credit Card","Cash","UPI"},RANDBETWEEN(1,3))</f>
        <v>Cash</v>
      </c>
      <c r="K591" s="18">
        <f t="shared" ca="1" si="29"/>
        <v>45</v>
      </c>
      <c r="L591" s="18">
        <v>11.27</v>
      </c>
      <c r="M591" s="18">
        <f ca="1">SalesTable[[#This Row],[Quantity]]*SalesTable[[#This Row],[Unit Price]]</f>
        <v>507.15</v>
      </c>
      <c r="N591" s="18" t="str">
        <f t="shared" ca="1" si="27"/>
        <v>18%</v>
      </c>
      <c r="O591" s="18">
        <f ca="1">SalesTable[[#This Row],[Total Sale]]*SalesTable[[#This Row],[Profit Margin]]</f>
        <v>91.286999999999992</v>
      </c>
    </row>
    <row r="592" spans="1:15" x14ac:dyDescent="0.3">
      <c r="A592" s="18" t="s">
        <v>599</v>
      </c>
      <c r="B592" s="19">
        <f t="shared" ca="1" si="28"/>
        <v>44845</v>
      </c>
      <c r="C592" s="19" t="str">
        <f>_xlfn.XLOOKUP(SalesTable[[#This Row],[Customer Name]],customerTable[Customer Name],customerTable[Customer ID],0,0)</f>
        <v>C0591</v>
      </c>
      <c r="D592" s="18" t="s">
        <v>1594</v>
      </c>
      <c r="E592" s="18" t="s">
        <v>2001</v>
      </c>
      <c r="F592" s="18" t="s">
        <v>2142</v>
      </c>
      <c r="G592" s="18" t="s">
        <v>2002</v>
      </c>
      <c r="H592" s="18" t="str">
        <f>_xlfn.XLOOKUP(SalesTable[[#This Row],[Product]],ProductTable[Product],ProductTable[Product ID],0,0)</f>
        <v>P001</v>
      </c>
      <c r="I592" s="18" t="s">
        <v>2014</v>
      </c>
      <c r="J592" s="18" t="str" cm="1">
        <f t="array" aca="1" ref="J592" ca="1">INDEX({"Credit Card","Cash","UPI"},RANDBETWEEN(1,3))</f>
        <v>Credit Card</v>
      </c>
      <c r="K592" s="18">
        <f t="shared" ca="1" si="29"/>
        <v>79</v>
      </c>
      <c r="L592" s="18">
        <v>250.72</v>
      </c>
      <c r="M592" s="18">
        <f ca="1">SalesTable[[#This Row],[Quantity]]*SalesTable[[#This Row],[Unit Price]]</f>
        <v>19806.88</v>
      </c>
      <c r="N592" s="18" t="str">
        <f t="shared" ca="1" si="27"/>
        <v>17%</v>
      </c>
      <c r="O592" s="18">
        <f ca="1">SalesTable[[#This Row],[Total Sale]]*SalesTable[[#This Row],[Profit Margin]]</f>
        <v>3367.1696000000006</v>
      </c>
    </row>
    <row r="593" spans="1:15" x14ac:dyDescent="0.3">
      <c r="A593" s="18" t="s">
        <v>600</v>
      </c>
      <c r="B593" s="19">
        <f t="shared" ca="1" si="28"/>
        <v>44649</v>
      </c>
      <c r="C593" s="19" t="str">
        <f>_xlfn.XLOOKUP(SalesTable[[#This Row],[Customer Name]],customerTable[Customer Name],customerTable[Customer ID],0,0)</f>
        <v>C0592</v>
      </c>
      <c r="D593" s="18" t="s">
        <v>1595</v>
      </c>
      <c r="E593" s="18" t="s">
        <v>2001</v>
      </c>
      <c r="F593" s="18" t="s">
        <v>2137</v>
      </c>
      <c r="G593" s="18" t="s">
        <v>2012</v>
      </c>
      <c r="H593" s="18" t="str">
        <f>_xlfn.XLOOKUP(SalesTable[[#This Row],[Product]],ProductTable[Product],ProductTable[Product ID],0,0)</f>
        <v>P011</v>
      </c>
      <c r="I593" s="18" t="s">
        <v>2014</v>
      </c>
      <c r="J593" s="18" t="str" cm="1">
        <f t="array" aca="1" ref="J593" ca="1">INDEX({"Credit Card","Cash","UPI"},RANDBETWEEN(1,3))</f>
        <v>UPI</v>
      </c>
      <c r="K593" s="18">
        <f t="shared" ca="1" si="29"/>
        <v>84</v>
      </c>
      <c r="L593" s="18">
        <v>189.08</v>
      </c>
      <c r="M593" s="18">
        <f ca="1">SalesTable[[#This Row],[Quantity]]*SalesTable[[#This Row],[Unit Price]]</f>
        <v>15882.720000000001</v>
      </c>
      <c r="N593" s="18" t="str">
        <f t="shared" ca="1" si="27"/>
        <v>16%</v>
      </c>
      <c r="O593" s="18">
        <f ca="1">SalesTable[[#This Row],[Total Sale]]*SalesTable[[#This Row],[Profit Margin]]</f>
        <v>2541.2352000000001</v>
      </c>
    </row>
    <row r="594" spans="1:15" x14ac:dyDescent="0.3">
      <c r="A594" s="18" t="s">
        <v>601</v>
      </c>
      <c r="B594" s="19">
        <f t="shared" ca="1" si="28"/>
        <v>45182</v>
      </c>
      <c r="C594" s="19" t="str">
        <f>_xlfn.XLOOKUP(SalesTable[[#This Row],[Customer Name]],customerTable[Customer Name],customerTable[Customer ID],0,0)</f>
        <v>C0593</v>
      </c>
      <c r="D594" s="18" t="s">
        <v>1596</v>
      </c>
      <c r="E594" s="18" t="s">
        <v>2000</v>
      </c>
      <c r="F594" s="18" t="s">
        <v>2078</v>
      </c>
      <c r="G594" s="18" t="s">
        <v>2002</v>
      </c>
      <c r="H594" s="18" t="str">
        <f>_xlfn.XLOOKUP(SalesTable[[#This Row],[Product]],ProductTable[Product],ProductTable[Product ID],0,0)</f>
        <v>P001</v>
      </c>
      <c r="I594" s="18" t="s">
        <v>2014</v>
      </c>
      <c r="J594" s="18" t="str" cm="1">
        <f t="array" aca="1" ref="J594" ca="1">INDEX({"Credit Card","Cash","UPI"},RANDBETWEEN(1,3))</f>
        <v>Credit Card</v>
      </c>
      <c r="K594" s="18">
        <f t="shared" ca="1" si="29"/>
        <v>93</v>
      </c>
      <c r="L594" s="18">
        <v>170.83</v>
      </c>
      <c r="M594" s="18">
        <f ca="1">SalesTable[[#This Row],[Quantity]]*SalesTable[[#This Row],[Unit Price]]</f>
        <v>15887.19</v>
      </c>
      <c r="N594" s="18" t="str">
        <f t="shared" ca="1" si="27"/>
        <v>18%</v>
      </c>
      <c r="O594" s="18">
        <f ca="1">SalesTable[[#This Row],[Total Sale]]*SalesTable[[#This Row],[Profit Margin]]</f>
        <v>2859.6941999999999</v>
      </c>
    </row>
    <row r="595" spans="1:15" x14ac:dyDescent="0.3">
      <c r="A595" s="18" t="s">
        <v>602</v>
      </c>
      <c r="B595" s="19">
        <f t="shared" ca="1" si="28"/>
        <v>45412</v>
      </c>
      <c r="C595" s="19" t="str">
        <f>_xlfn.XLOOKUP(SalesTable[[#This Row],[Customer Name]],customerTable[Customer Name],customerTable[Customer ID],0,0)</f>
        <v>C0594</v>
      </c>
      <c r="D595" s="18" t="s">
        <v>1597</v>
      </c>
      <c r="E595" s="18" t="s">
        <v>1999</v>
      </c>
      <c r="F595" s="18" t="s">
        <v>2061</v>
      </c>
      <c r="G595" s="18" t="s">
        <v>2007</v>
      </c>
      <c r="H595" s="18" t="str">
        <f>_xlfn.XLOOKUP(SalesTable[[#This Row],[Product]],ProductTable[Product],ProductTable[Product ID],0,0)</f>
        <v>P006</v>
      </c>
      <c r="I595" s="18" t="s">
        <v>2016</v>
      </c>
      <c r="J595" s="18" t="str" cm="1">
        <f t="array" aca="1" ref="J595" ca="1">INDEX({"Credit Card","Cash","UPI"},RANDBETWEEN(1,3))</f>
        <v>Credit Card</v>
      </c>
      <c r="K595" s="18">
        <f t="shared" ca="1" si="29"/>
        <v>93</v>
      </c>
      <c r="L595" s="18">
        <v>357.6</v>
      </c>
      <c r="M595" s="18">
        <f ca="1">SalesTable[[#This Row],[Quantity]]*SalesTable[[#This Row],[Unit Price]]</f>
        <v>33256.800000000003</v>
      </c>
      <c r="N595" s="18" t="str">
        <f t="shared" ca="1" si="27"/>
        <v>24%</v>
      </c>
      <c r="O595" s="18">
        <f ca="1">SalesTable[[#This Row],[Total Sale]]*SalesTable[[#This Row],[Profit Margin]]</f>
        <v>7981.6320000000005</v>
      </c>
    </row>
    <row r="596" spans="1:15" x14ac:dyDescent="0.3">
      <c r="A596" s="18" t="s">
        <v>603</v>
      </c>
      <c r="B596" s="19">
        <f t="shared" ca="1" si="28"/>
        <v>44905</v>
      </c>
      <c r="C596" s="19" t="str">
        <f>_xlfn.XLOOKUP(SalesTable[[#This Row],[Customer Name]],customerTable[Customer Name],customerTable[Customer ID],0,0)</f>
        <v>C0595</v>
      </c>
      <c r="D596" s="18" t="s">
        <v>1598</v>
      </c>
      <c r="E596" s="18" t="s">
        <v>2000</v>
      </c>
      <c r="F596" s="18" t="s">
        <v>2110</v>
      </c>
      <c r="G596" s="18" t="s">
        <v>2010</v>
      </c>
      <c r="H596" s="18" t="str">
        <f>_xlfn.XLOOKUP(SalesTable[[#This Row],[Product]],ProductTable[Product],ProductTable[Product ID],0,0)</f>
        <v>P009</v>
      </c>
      <c r="I596" s="18" t="s">
        <v>2016</v>
      </c>
      <c r="J596" s="18" t="str" cm="1">
        <f t="array" aca="1" ref="J596" ca="1">INDEX({"Credit Card","Cash","UPI"},RANDBETWEEN(1,3))</f>
        <v>Cash</v>
      </c>
      <c r="K596" s="18">
        <f t="shared" ca="1" si="29"/>
        <v>54</v>
      </c>
      <c r="L596" s="18">
        <v>183.26</v>
      </c>
      <c r="M596" s="18">
        <f ca="1">SalesTable[[#This Row],[Quantity]]*SalesTable[[#This Row],[Unit Price]]</f>
        <v>9896.0399999999991</v>
      </c>
      <c r="N596" s="18" t="str">
        <f t="shared" ca="1" si="27"/>
        <v>25%</v>
      </c>
      <c r="O596" s="18">
        <f ca="1">SalesTable[[#This Row],[Total Sale]]*SalesTable[[#This Row],[Profit Margin]]</f>
        <v>2474.0099999999998</v>
      </c>
    </row>
    <row r="597" spans="1:15" x14ac:dyDescent="0.3">
      <c r="A597" s="18" t="s">
        <v>604</v>
      </c>
      <c r="B597" s="19">
        <f t="shared" ca="1" si="28"/>
        <v>44875</v>
      </c>
      <c r="C597" s="19" t="str">
        <f>_xlfn.XLOOKUP(SalesTable[[#This Row],[Customer Name]],customerTable[Customer Name],customerTable[Customer ID],0,0)</f>
        <v>C0596</v>
      </c>
      <c r="D597" s="18" t="s">
        <v>1599</v>
      </c>
      <c r="E597" s="18" t="s">
        <v>1999</v>
      </c>
      <c r="F597" s="18" t="s">
        <v>2243</v>
      </c>
      <c r="G597" s="18" t="s">
        <v>2009</v>
      </c>
      <c r="H597" s="18" t="str">
        <f>_xlfn.XLOOKUP(SalesTable[[#This Row],[Product]],ProductTable[Product],ProductTable[Product ID],0,0)</f>
        <v>P008</v>
      </c>
      <c r="I597" s="18" t="s">
        <v>2014</v>
      </c>
      <c r="J597" s="18" t="str" cm="1">
        <f t="array" aca="1" ref="J597" ca="1">INDEX({"Credit Card","Cash","UPI"},RANDBETWEEN(1,3))</f>
        <v>Cash</v>
      </c>
      <c r="K597" s="18">
        <f t="shared" ca="1" si="29"/>
        <v>78</v>
      </c>
      <c r="L597" s="18">
        <v>82.87</v>
      </c>
      <c r="M597" s="18">
        <f ca="1">SalesTable[[#This Row],[Quantity]]*SalesTable[[#This Row],[Unit Price]]</f>
        <v>6463.8600000000006</v>
      </c>
      <c r="N597" s="18" t="str">
        <f t="shared" ca="1" si="27"/>
        <v>21%</v>
      </c>
      <c r="O597" s="18">
        <f ca="1">SalesTable[[#This Row],[Total Sale]]*SalesTable[[#This Row],[Profit Margin]]</f>
        <v>1357.4106000000002</v>
      </c>
    </row>
    <row r="598" spans="1:15" x14ac:dyDescent="0.3">
      <c r="A598" s="18" t="s">
        <v>605</v>
      </c>
      <c r="B598" s="19">
        <f t="shared" ca="1" si="28"/>
        <v>44653</v>
      </c>
      <c r="C598" s="19" t="str">
        <f>_xlfn.XLOOKUP(SalesTable[[#This Row],[Customer Name]],customerTable[Customer Name],customerTable[Customer ID],0,0)</f>
        <v>C0597</v>
      </c>
      <c r="D598" s="18" t="s">
        <v>1600</v>
      </c>
      <c r="E598" s="18" t="s">
        <v>1999</v>
      </c>
      <c r="F598" s="18" t="s">
        <v>2199</v>
      </c>
      <c r="G598" s="18" t="s">
        <v>2002</v>
      </c>
      <c r="H598" s="18" t="str">
        <f>_xlfn.XLOOKUP(SalesTable[[#This Row],[Product]],ProductTable[Product],ProductTable[Product ID],0,0)</f>
        <v>P001</v>
      </c>
      <c r="I598" s="18" t="s">
        <v>2014</v>
      </c>
      <c r="J598" s="18" t="str" cm="1">
        <f t="array" aca="1" ref="J598" ca="1">INDEX({"Credit Card","Cash","UPI"},RANDBETWEEN(1,3))</f>
        <v>UPI</v>
      </c>
      <c r="K598" s="18">
        <f t="shared" ca="1" si="29"/>
        <v>67</v>
      </c>
      <c r="L598" s="18">
        <v>371.69</v>
      </c>
      <c r="M598" s="18">
        <f ca="1">SalesTable[[#This Row],[Quantity]]*SalesTable[[#This Row],[Unit Price]]</f>
        <v>24903.23</v>
      </c>
      <c r="N598" s="18" t="str">
        <f t="shared" ca="1" si="27"/>
        <v>18%</v>
      </c>
      <c r="O598" s="18">
        <f ca="1">SalesTable[[#This Row],[Total Sale]]*SalesTable[[#This Row],[Profit Margin]]</f>
        <v>4482.5814</v>
      </c>
    </row>
    <row r="599" spans="1:15" x14ac:dyDescent="0.3">
      <c r="A599" s="18" t="s">
        <v>606</v>
      </c>
      <c r="B599" s="19">
        <f t="shared" ca="1" si="28"/>
        <v>44856</v>
      </c>
      <c r="C599" s="19" t="str">
        <f>_xlfn.XLOOKUP(SalesTable[[#This Row],[Customer Name]],customerTable[Customer Name],customerTable[Customer ID],0,0)</f>
        <v>C0598</v>
      </c>
      <c r="D599" s="18" t="s">
        <v>1601</v>
      </c>
      <c r="E599" s="18" t="s">
        <v>2001</v>
      </c>
      <c r="F599" s="18" t="s">
        <v>2229</v>
      </c>
      <c r="G599" s="18" t="s">
        <v>2005</v>
      </c>
      <c r="H599" s="18" t="str">
        <f>_xlfn.XLOOKUP(SalesTable[[#This Row],[Product]],ProductTable[Product],ProductTable[Product ID],0,0)</f>
        <v>P004</v>
      </c>
      <c r="I599" s="18" t="s">
        <v>2015</v>
      </c>
      <c r="J599" s="18" t="str" cm="1">
        <f t="array" aca="1" ref="J599" ca="1">INDEX({"Credit Card","Cash","UPI"},RANDBETWEEN(1,3))</f>
        <v>Cash</v>
      </c>
      <c r="K599" s="18">
        <f t="shared" ca="1" si="29"/>
        <v>62</v>
      </c>
      <c r="L599" s="18">
        <v>27.76</v>
      </c>
      <c r="M599" s="18">
        <f ca="1">SalesTable[[#This Row],[Quantity]]*SalesTable[[#This Row],[Unit Price]]</f>
        <v>1721.1200000000001</v>
      </c>
      <c r="N599" s="18" t="str">
        <f t="shared" ca="1" si="27"/>
        <v>18%</v>
      </c>
      <c r="O599" s="18">
        <f ca="1">SalesTable[[#This Row],[Total Sale]]*SalesTable[[#This Row],[Profit Margin]]</f>
        <v>309.80160000000001</v>
      </c>
    </row>
    <row r="600" spans="1:15" x14ac:dyDescent="0.3">
      <c r="A600" s="18" t="s">
        <v>607</v>
      </c>
      <c r="B600" s="19">
        <f t="shared" ca="1" si="28"/>
        <v>44737</v>
      </c>
      <c r="C600" s="19" t="str">
        <f>_xlfn.XLOOKUP(SalesTable[[#This Row],[Customer Name]],customerTable[Customer Name],customerTable[Customer ID],0,0)</f>
        <v>C0599</v>
      </c>
      <c r="D600" s="18" t="s">
        <v>1602</v>
      </c>
      <c r="E600" s="18" t="s">
        <v>1999</v>
      </c>
      <c r="F600" s="18" t="s">
        <v>2173</v>
      </c>
      <c r="G600" s="18" t="s">
        <v>2013</v>
      </c>
      <c r="H600" s="18" t="str">
        <f>_xlfn.XLOOKUP(SalesTable[[#This Row],[Product]],ProductTable[Product],ProductTable[Product ID],0,0)</f>
        <v>P012</v>
      </c>
      <c r="I600" s="18" t="s">
        <v>2016</v>
      </c>
      <c r="J600" s="18" t="str" cm="1">
        <f t="array" aca="1" ref="J600" ca="1">INDEX({"Credit Card","Cash","UPI"},RANDBETWEEN(1,3))</f>
        <v>Cash</v>
      </c>
      <c r="K600" s="18">
        <f t="shared" ca="1" si="29"/>
        <v>91</v>
      </c>
      <c r="L600" s="18">
        <v>465.92</v>
      </c>
      <c r="M600" s="18">
        <f ca="1">SalesTable[[#This Row],[Quantity]]*SalesTable[[#This Row],[Unit Price]]</f>
        <v>42398.720000000001</v>
      </c>
      <c r="N600" s="18" t="str">
        <f t="shared" ca="1" si="27"/>
        <v>19%</v>
      </c>
      <c r="O600" s="18">
        <f ca="1">SalesTable[[#This Row],[Total Sale]]*SalesTable[[#This Row],[Profit Margin]]</f>
        <v>8055.7568000000001</v>
      </c>
    </row>
    <row r="601" spans="1:15" x14ac:dyDescent="0.3">
      <c r="A601" s="18" t="s">
        <v>608</v>
      </c>
      <c r="B601" s="19">
        <f t="shared" ca="1" si="28"/>
        <v>45607</v>
      </c>
      <c r="C601" s="19" t="str">
        <f>_xlfn.XLOOKUP(SalesTable[[#This Row],[Customer Name]],customerTable[Customer Name],customerTable[Customer ID],0,0)</f>
        <v>C0600</v>
      </c>
      <c r="D601" s="18" t="s">
        <v>1603</v>
      </c>
      <c r="E601" s="18" t="s">
        <v>2000</v>
      </c>
      <c r="F601" s="18" t="s">
        <v>2145</v>
      </c>
      <c r="G601" s="18" t="s">
        <v>2004</v>
      </c>
      <c r="H601" s="18" t="str">
        <f>_xlfn.XLOOKUP(SalesTable[[#This Row],[Product]],ProductTable[Product],ProductTable[Product ID],0,0)</f>
        <v>P003</v>
      </c>
      <c r="I601" s="18" t="s">
        <v>2014</v>
      </c>
      <c r="J601" s="18" t="str" cm="1">
        <f t="array" aca="1" ref="J601" ca="1">INDEX({"Credit Card","Cash","UPI"},RANDBETWEEN(1,3))</f>
        <v>UPI</v>
      </c>
      <c r="K601" s="18">
        <f t="shared" ca="1" si="29"/>
        <v>69</v>
      </c>
      <c r="L601" s="18">
        <v>164.29</v>
      </c>
      <c r="M601" s="18">
        <f ca="1">SalesTable[[#This Row],[Quantity]]*SalesTable[[#This Row],[Unit Price]]</f>
        <v>11336.01</v>
      </c>
      <c r="N601" s="18" t="str">
        <f t="shared" ca="1" si="27"/>
        <v>17%</v>
      </c>
      <c r="O601" s="18">
        <f ca="1">SalesTable[[#This Row],[Total Sale]]*SalesTable[[#This Row],[Profit Margin]]</f>
        <v>1927.1217000000001</v>
      </c>
    </row>
    <row r="602" spans="1:15" x14ac:dyDescent="0.3">
      <c r="A602" s="18" t="s">
        <v>609</v>
      </c>
      <c r="B602" s="19">
        <f t="shared" ca="1" si="28"/>
        <v>45093</v>
      </c>
      <c r="C602" s="19" t="str">
        <f>_xlfn.XLOOKUP(SalesTable[[#This Row],[Customer Name]],customerTable[Customer Name],customerTable[Customer ID],0,0)</f>
        <v>C0601</v>
      </c>
      <c r="D602" s="18" t="s">
        <v>1604</v>
      </c>
      <c r="E602" s="18" t="s">
        <v>2001</v>
      </c>
      <c r="F602" s="18" t="s">
        <v>2089</v>
      </c>
      <c r="G602" s="18" t="s">
        <v>2012</v>
      </c>
      <c r="H602" s="18" t="str">
        <f>_xlfn.XLOOKUP(SalesTable[[#This Row],[Product]],ProductTable[Product],ProductTable[Product ID],0,0)</f>
        <v>P011</v>
      </c>
      <c r="I602" s="18" t="s">
        <v>2014</v>
      </c>
      <c r="J602" s="18" t="str" cm="1">
        <f t="array" aca="1" ref="J602" ca="1">INDEX({"Credit Card","Cash","UPI"},RANDBETWEEN(1,3))</f>
        <v>Cash</v>
      </c>
      <c r="K602" s="18">
        <f t="shared" ca="1" si="29"/>
        <v>88</v>
      </c>
      <c r="L602" s="18">
        <v>413.87</v>
      </c>
      <c r="M602" s="18">
        <f ca="1">SalesTable[[#This Row],[Quantity]]*SalesTable[[#This Row],[Unit Price]]</f>
        <v>36420.559999999998</v>
      </c>
      <c r="N602" s="18" t="str">
        <f t="shared" ca="1" si="27"/>
        <v>19%</v>
      </c>
      <c r="O602" s="18">
        <f ca="1">SalesTable[[#This Row],[Total Sale]]*SalesTable[[#This Row],[Profit Margin]]</f>
        <v>6919.9063999999998</v>
      </c>
    </row>
    <row r="603" spans="1:15" x14ac:dyDescent="0.3">
      <c r="A603" s="18" t="s">
        <v>610</v>
      </c>
      <c r="B603" s="19">
        <f t="shared" ca="1" si="28"/>
        <v>44592</v>
      </c>
      <c r="C603" s="19" t="str">
        <f>_xlfn.XLOOKUP(SalesTable[[#This Row],[Customer Name]],customerTable[Customer Name],customerTable[Customer ID],0,0)</f>
        <v>C0602</v>
      </c>
      <c r="D603" s="18" t="s">
        <v>1605</v>
      </c>
      <c r="E603" s="18" t="s">
        <v>1999</v>
      </c>
      <c r="F603" s="18" t="s">
        <v>2215</v>
      </c>
      <c r="G603" s="18" t="s">
        <v>2005</v>
      </c>
      <c r="H603" s="18" t="str">
        <f>_xlfn.XLOOKUP(SalesTable[[#This Row],[Product]],ProductTable[Product],ProductTable[Product ID],0,0)</f>
        <v>P004</v>
      </c>
      <c r="I603" s="18" t="s">
        <v>2015</v>
      </c>
      <c r="J603" s="18" t="str" cm="1">
        <f t="array" aca="1" ref="J603" ca="1">INDEX({"Credit Card","Cash","UPI"},RANDBETWEEN(1,3))</f>
        <v>Cash</v>
      </c>
      <c r="K603" s="18">
        <f t="shared" ca="1" si="29"/>
        <v>79</v>
      </c>
      <c r="L603" s="18">
        <v>115.48</v>
      </c>
      <c r="M603" s="18">
        <f ca="1">SalesTable[[#This Row],[Quantity]]*SalesTable[[#This Row],[Unit Price]]</f>
        <v>9122.92</v>
      </c>
      <c r="N603" s="18" t="str">
        <f t="shared" ca="1" si="27"/>
        <v>19%</v>
      </c>
      <c r="O603" s="18">
        <f ca="1">SalesTable[[#This Row],[Total Sale]]*SalesTable[[#This Row],[Profit Margin]]</f>
        <v>1733.3548000000001</v>
      </c>
    </row>
    <row r="604" spans="1:15" x14ac:dyDescent="0.3">
      <c r="A604" s="18" t="s">
        <v>611</v>
      </c>
      <c r="B604" s="19">
        <f t="shared" ca="1" si="28"/>
        <v>44792</v>
      </c>
      <c r="C604" s="19" t="str">
        <f>_xlfn.XLOOKUP(SalesTable[[#This Row],[Customer Name]],customerTable[Customer Name],customerTable[Customer ID],0,0)</f>
        <v>C0603</v>
      </c>
      <c r="D604" s="18" t="s">
        <v>1606</v>
      </c>
      <c r="E604" s="18" t="s">
        <v>2001</v>
      </c>
      <c r="F604" s="18" t="s">
        <v>2248</v>
      </c>
      <c r="G604" s="18" t="s">
        <v>2007</v>
      </c>
      <c r="H604" s="18" t="str">
        <f>_xlfn.XLOOKUP(SalesTable[[#This Row],[Product]],ProductTable[Product],ProductTable[Product ID],0,0)</f>
        <v>P006</v>
      </c>
      <c r="I604" s="18" t="s">
        <v>2016</v>
      </c>
      <c r="J604" s="18" t="str" cm="1">
        <f t="array" aca="1" ref="J604" ca="1">INDEX({"Credit Card","Cash","UPI"},RANDBETWEEN(1,3))</f>
        <v>Credit Card</v>
      </c>
      <c r="K604" s="18">
        <f t="shared" ca="1" si="29"/>
        <v>62</v>
      </c>
      <c r="L604" s="18">
        <v>433.69</v>
      </c>
      <c r="M604" s="18">
        <f ca="1">SalesTable[[#This Row],[Quantity]]*SalesTable[[#This Row],[Unit Price]]</f>
        <v>26888.78</v>
      </c>
      <c r="N604" s="18" t="str">
        <f t="shared" ca="1" si="27"/>
        <v>23%</v>
      </c>
      <c r="O604" s="18">
        <f ca="1">SalesTable[[#This Row],[Total Sale]]*SalesTable[[#This Row],[Profit Margin]]</f>
        <v>6184.4193999999998</v>
      </c>
    </row>
    <row r="605" spans="1:15" x14ac:dyDescent="0.3">
      <c r="A605" s="18" t="s">
        <v>612</v>
      </c>
      <c r="B605" s="19">
        <f t="shared" ca="1" si="28"/>
        <v>45104</v>
      </c>
      <c r="C605" s="19" t="str">
        <f>_xlfn.XLOOKUP(SalesTable[[#This Row],[Customer Name]],customerTable[Customer Name],customerTable[Customer ID],0,0)</f>
        <v>C0604</v>
      </c>
      <c r="D605" s="18" t="s">
        <v>1607</v>
      </c>
      <c r="E605" s="18" t="s">
        <v>2001</v>
      </c>
      <c r="F605" s="18" t="s">
        <v>2034</v>
      </c>
      <c r="G605" s="18" t="s">
        <v>2007</v>
      </c>
      <c r="H605" s="18" t="str">
        <f>_xlfn.XLOOKUP(SalesTable[[#This Row],[Product]],ProductTable[Product],ProductTable[Product ID],0,0)</f>
        <v>P006</v>
      </c>
      <c r="I605" s="18" t="s">
        <v>2016</v>
      </c>
      <c r="J605" s="18" t="str" cm="1">
        <f t="array" aca="1" ref="J605" ca="1">INDEX({"Credit Card","Cash","UPI"},RANDBETWEEN(1,3))</f>
        <v>Credit Card</v>
      </c>
      <c r="K605" s="18">
        <f t="shared" ca="1" si="29"/>
        <v>99</v>
      </c>
      <c r="L605" s="18">
        <v>231.09</v>
      </c>
      <c r="M605" s="18">
        <f ca="1">SalesTable[[#This Row],[Quantity]]*SalesTable[[#This Row],[Unit Price]]</f>
        <v>22877.91</v>
      </c>
      <c r="N605" s="18" t="str">
        <f t="shared" ca="1" si="27"/>
        <v>18%</v>
      </c>
      <c r="O605" s="18">
        <f ca="1">SalesTable[[#This Row],[Total Sale]]*SalesTable[[#This Row],[Profit Margin]]</f>
        <v>4118.0237999999999</v>
      </c>
    </row>
    <row r="606" spans="1:15" x14ac:dyDescent="0.3">
      <c r="A606" s="18" t="s">
        <v>613</v>
      </c>
      <c r="B606" s="19">
        <f t="shared" ca="1" si="28"/>
        <v>45742</v>
      </c>
      <c r="C606" s="19" t="str">
        <f>_xlfn.XLOOKUP(SalesTable[[#This Row],[Customer Name]],customerTable[Customer Name],customerTable[Customer ID],0,0)</f>
        <v>C0605</v>
      </c>
      <c r="D606" s="18" t="s">
        <v>1608</v>
      </c>
      <c r="E606" s="18" t="s">
        <v>1998</v>
      </c>
      <c r="F606" s="18" t="s">
        <v>2098</v>
      </c>
      <c r="G606" s="18" t="s">
        <v>2011</v>
      </c>
      <c r="H606" s="18" t="str">
        <f>_xlfn.XLOOKUP(SalesTable[[#This Row],[Product]],ProductTable[Product],ProductTable[Product ID],0,0)</f>
        <v>P010</v>
      </c>
      <c r="I606" s="18" t="s">
        <v>2015</v>
      </c>
      <c r="J606" s="18" t="str" cm="1">
        <f t="array" aca="1" ref="J606" ca="1">INDEX({"Credit Card","Cash","UPI"},RANDBETWEEN(1,3))</f>
        <v>Cash</v>
      </c>
      <c r="K606" s="18">
        <f t="shared" ca="1" si="29"/>
        <v>41</v>
      </c>
      <c r="L606" s="18">
        <v>393.33</v>
      </c>
      <c r="M606" s="18">
        <f ca="1">SalesTable[[#This Row],[Quantity]]*SalesTable[[#This Row],[Unit Price]]</f>
        <v>16126.529999999999</v>
      </c>
      <c r="N606" s="18" t="str">
        <f t="shared" ca="1" si="27"/>
        <v>23%</v>
      </c>
      <c r="O606" s="18">
        <f ca="1">SalesTable[[#This Row],[Total Sale]]*SalesTable[[#This Row],[Profit Margin]]</f>
        <v>3709.1019000000001</v>
      </c>
    </row>
    <row r="607" spans="1:15" x14ac:dyDescent="0.3">
      <c r="A607" s="18" t="s">
        <v>614</v>
      </c>
      <c r="B607" s="19">
        <f t="shared" ca="1" si="28"/>
        <v>45786</v>
      </c>
      <c r="C607" s="19" t="str">
        <f>_xlfn.XLOOKUP(SalesTable[[#This Row],[Customer Name]],customerTable[Customer Name],customerTable[Customer ID],0,0)</f>
        <v>C0606</v>
      </c>
      <c r="D607" s="18" t="s">
        <v>1609</v>
      </c>
      <c r="E607" s="18" t="s">
        <v>1998</v>
      </c>
      <c r="F607" s="18" t="s">
        <v>2092</v>
      </c>
      <c r="G607" s="18" t="s">
        <v>2008</v>
      </c>
      <c r="H607" s="18" t="str">
        <f>_xlfn.XLOOKUP(SalesTable[[#This Row],[Product]],ProductTable[Product],ProductTable[Product ID],0,0)</f>
        <v>P007</v>
      </c>
      <c r="I607" s="18" t="s">
        <v>2016</v>
      </c>
      <c r="J607" s="18" t="str" cm="1">
        <f t="array" aca="1" ref="J607" ca="1">INDEX({"Credit Card","Cash","UPI"},RANDBETWEEN(1,3))</f>
        <v>Cash</v>
      </c>
      <c r="K607" s="18">
        <f t="shared" ca="1" si="29"/>
        <v>67</v>
      </c>
      <c r="L607" s="18">
        <v>486.07</v>
      </c>
      <c r="M607" s="18">
        <f ca="1">SalesTable[[#This Row],[Quantity]]*SalesTable[[#This Row],[Unit Price]]</f>
        <v>32566.69</v>
      </c>
      <c r="N607" s="18" t="str">
        <f t="shared" ca="1" si="27"/>
        <v>18%</v>
      </c>
      <c r="O607" s="18">
        <f ca="1">SalesTable[[#This Row],[Total Sale]]*SalesTable[[#This Row],[Profit Margin]]</f>
        <v>5862.0041999999994</v>
      </c>
    </row>
    <row r="608" spans="1:15" x14ac:dyDescent="0.3">
      <c r="A608" s="18" t="s">
        <v>615</v>
      </c>
      <c r="B608" s="19">
        <f t="shared" ca="1" si="28"/>
        <v>45291</v>
      </c>
      <c r="C608" s="19" t="str">
        <f>_xlfn.XLOOKUP(SalesTable[[#This Row],[Customer Name]],customerTable[Customer Name],customerTable[Customer ID],0,0)</f>
        <v>C0607</v>
      </c>
      <c r="D608" s="18" t="s">
        <v>1610</v>
      </c>
      <c r="E608" s="18" t="s">
        <v>2000</v>
      </c>
      <c r="F608" s="18" t="s">
        <v>2168</v>
      </c>
      <c r="G608" s="18" t="s">
        <v>2009</v>
      </c>
      <c r="H608" s="18" t="str">
        <f>_xlfn.XLOOKUP(SalesTable[[#This Row],[Product]],ProductTable[Product],ProductTable[Product ID],0,0)</f>
        <v>P008</v>
      </c>
      <c r="I608" s="18" t="s">
        <v>2014</v>
      </c>
      <c r="J608" s="18" t="str" cm="1">
        <f t="array" aca="1" ref="J608" ca="1">INDEX({"Credit Card","Cash","UPI"},RANDBETWEEN(1,3))</f>
        <v>Cash</v>
      </c>
      <c r="K608" s="18">
        <f t="shared" ca="1" si="29"/>
        <v>62</v>
      </c>
      <c r="L608" s="18">
        <v>8.16</v>
      </c>
      <c r="M608" s="18">
        <f ca="1">SalesTable[[#This Row],[Quantity]]*SalesTable[[#This Row],[Unit Price]]</f>
        <v>505.92</v>
      </c>
      <c r="N608" s="18" t="str">
        <f t="shared" ca="1" si="27"/>
        <v>16%</v>
      </c>
      <c r="O608" s="18">
        <f ca="1">SalesTable[[#This Row],[Total Sale]]*SalesTable[[#This Row],[Profit Margin]]</f>
        <v>80.947200000000009</v>
      </c>
    </row>
    <row r="609" spans="1:15" x14ac:dyDescent="0.3">
      <c r="A609" s="18" t="s">
        <v>616</v>
      </c>
      <c r="B609" s="19">
        <f t="shared" ca="1" si="28"/>
        <v>45341</v>
      </c>
      <c r="C609" s="19" t="str">
        <f>_xlfn.XLOOKUP(SalesTable[[#This Row],[Customer Name]],customerTable[Customer Name],customerTable[Customer ID],0,0)</f>
        <v>C0608</v>
      </c>
      <c r="D609" s="18" t="s">
        <v>1611</v>
      </c>
      <c r="E609" s="18" t="s">
        <v>1999</v>
      </c>
      <c r="F609" s="18" t="s">
        <v>2069</v>
      </c>
      <c r="G609" s="18" t="s">
        <v>2003</v>
      </c>
      <c r="H609" s="18" t="str">
        <f>_xlfn.XLOOKUP(SalesTable[[#This Row],[Product]],ProductTable[Product],ProductTable[Product ID],0,0)</f>
        <v>P002</v>
      </c>
      <c r="I609" s="18" t="s">
        <v>2015</v>
      </c>
      <c r="J609" s="18" t="str" cm="1">
        <f t="array" aca="1" ref="J609" ca="1">INDEX({"Credit Card","Cash","UPI"},RANDBETWEEN(1,3))</f>
        <v>UPI</v>
      </c>
      <c r="K609" s="18">
        <f t="shared" ca="1" si="29"/>
        <v>46</v>
      </c>
      <c r="L609" s="18">
        <v>176.48</v>
      </c>
      <c r="M609" s="18">
        <f ca="1">SalesTable[[#This Row],[Quantity]]*SalesTable[[#This Row],[Unit Price]]</f>
        <v>8118.08</v>
      </c>
      <c r="N609" s="18" t="str">
        <f t="shared" ca="1" si="27"/>
        <v>19%</v>
      </c>
      <c r="O609" s="18">
        <f ca="1">SalesTable[[#This Row],[Total Sale]]*SalesTable[[#This Row],[Profit Margin]]</f>
        <v>1542.4351999999999</v>
      </c>
    </row>
    <row r="610" spans="1:15" x14ac:dyDescent="0.3">
      <c r="A610" s="18" t="s">
        <v>617</v>
      </c>
      <c r="B610" s="19">
        <f t="shared" ca="1" si="28"/>
        <v>45899</v>
      </c>
      <c r="C610" s="19" t="str">
        <f>_xlfn.XLOOKUP(SalesTable[[#This Row],[Customer Name]],customerTable[Customer Name],customerTable[Customer ID],0,0)</f>
        <v>C0609</v>
      </c>
      <c r="D610" s="18" t="s">
        <v>1612</v>
      </c>
      <c r="E610" s="18" t="s">
        <v>2001</v>
      </c>
      <c r="F610" s="18" t="s">
        <v>2108</v>
      </c>
      <c r="G610" s="18" t="s">
        <v>2007</v>
      </c>
      <c r="H610" s="18" t="str">
        <f>_xlfn.XLOOKUP(SalesTable[[#This Row],[Product]],ProductTable[Product],ProductTable[Product ID],0,0)</f>
        <v>P006</v>
      </c>
      <c r="I610" s="18" t="s">
        <v>2016</v>
      </c>
      <c r="J610" s="18" t="str" cm="1">
        <f t="array" aca="1" ref="J610" ca="1">INDEX({"Credit Card","Cash","UPI"},RANDBETWEEN(1,3))</f>
        <v>Credit Card</v>
      </c>
      <c r="K610" s="18">
        <f t="shared" ca="1" si="29"/>
        <v>70</v>
      </c>
      <c r="L610" s="18">
        <v>425.26</v>
      </c>
      <c r="M610" s="18">
        <f ca="1">SalesTable[[#This Row],[Quantity]]*SalesTable[[#This Row],[Unit Price]]</f>
        <v>29768.2</v>
      </c>
      <c r="N610" s="18" t="str">
        <f t="shared" ca="1" si="27"/>
        <v>25%</v>
      </c>
      <c r="O610" s="18">
        <f ca="1">SalesTable[[#This Row],[Total Sale]]*SalesTable[[#This Row],[Profit Margin]]</f>
        <v>7442.05</v>
      </c>
    </row>
    <row r="611" spans="1:15" x14ac:dyDescent="0.3">
      <c r="A611" s="18" t="s">
        <v>618</v>
      </c>
      <c r="B611" s="19">
        <f t="shared" ca="1" si="28"/>
        <v>45502</v>
      </c>
      <c r="C611" s="19" t="str">
        <f>_xlfn.XLOOKUP(SalesTable[[#This Row],[Customer Name]],customerTable[Customer Name],customerTable[Customer ID],0,0)</f>
        <v>C0610</v>
      </c>
      <c r="D611" s="18" t="s">
        <v>1613</v>
      </c>
      <c r="E611" s="18" t="s">
        <v>2000</v>
      </c>
      <c r="F611" s="18" t="s">
        <v>2184</v>
      </c>
      <c r="G611" s="18" t="s">
        <v>2003</v>
      </c>
      <c r="H611" s="18" t="str">
        <f>_xlfn.XLOOKUP(SalesTable[[#This Row],[Product]],ProductTable[Product],ProductTable[Product ID],0,0)</f>
        <v>P002</v>
      </c>
      <c r="I611" s="18" t="s">
        <v>2015</v>
      </c>
      <c r="J611" s="18" t="str" cm="1">
        <f t="array" aca="1" ref="J611" ca="1">INDEX({"Credit Card","Cash","UPI"},RANDBETWEEN(1,3))</f>
        <v>UPI</v>
      </c>
      <c r="K611" s="18">
        <f t="shared" ca="1" si="29"/>
        <v>54</v>
      </c>
      <c r="L611" s="18">
        <v>491.64</v>
      </c>
      <c r="M611" s="18">
        <f ca="1">SalesTable[[#This Row],[Quantity]]*SalesTable[[#This Row],[Unit Price]]</f>
        <v>26548.559999999998</v>
      </c>
      <c r="N611" s="18" t="str">
        <f t="shared" ca="1" si="27"/>
        <v>15%</v>
      </c>
      <c r="O611" s="18">
        <f ca="1">SalesTable[[#This Row],[Total Sale]]*SalesTable[[#This Row],[Profit Margin]]</f>
        <v>3982.2839999999997</v>
      </c>
    </row>
    <row r="612" spans="1:15" x14ac:dyDescent="0.3">
      <c r="A612" s="18" t="s">
        <v>619</v>
      </c>
      <c r="B612" s="19">
        <f t="shared" ca="1" si="28"/>
        <v>44604</v>
      </c>
      <c r="C612" s="19" t="str">
        <f>_xlfn.XLOOKUP(SalesTable[[#This Row],[Customer Name]],customerTable[Customer Name],customerTable[Customer ID],0,0)</f>
        <v>C0611</v>
      </c>
      <c r="D612" s="18" t="s">
        <v>1614</v>
      </c>
      <c r="E612" s="18" t="s">
        <v>1999</v>
      </c>
      <c r="F612" s="18" t="s">
        <v>2213</v>
      </c>
      <c r="G612" s="18" t="s">
        <v>2007</v>
      </c>
      <c r="H612" s="18" t="str">
        <f>_xlfn.XLOOKUP(SalesTable[[#This Row],[Product]],ProductTable[Product],ProductTable[Product ID],0,0)</f>
        <v>P006</v>
      </c>
      <c r="I612" s="18" t="s">
        <v>2016</v>
      </c>
      <c r="J612" s="18" t="str" cm="1">
        <f t="array" aca="1" ref="J612" ca="1">INDEX({"Credit Card","Cash","UPI"},RANDBETWEEN(1,3))</f>
        <v>Cash</v>
      </c>
      <c r="K612" s="18">
        <f t="shared" ca="1" si="29"/>
        <v>97</v>
      </c>
      <c r="L612" s="18">
        <v>357.27</v>
      </c>
      <c r="M612" s="18">
        <f ca="1">SalesTable[[#This Row],[Quantity]]*SalesTable[[#This Row],[Unit Price]]</f>
        <v>34655.189999999995</v>
      </c>
      <c r="N612" s="18" t="str">
        <f t="shared" ca="1" si="27"/>
        <v>17%</v>
      </c>
      <c r="O612" s="18">
        <f ca="1">SalesTable[[#This Row],[Total Sale]]*SalesTable[[#This Row],[Profit Margin]]</f>
        <v>5891.3822999999993</v>
      </c>
    </row>
    <row r="613" spans="1:15" x14ac:dyDescent="0.3">
      <c r="A613" s="18" t="s">
        <v>620</v>
      </c>
      <c r="B613" s="19">
        <f t="shared" ca="1" si="28"/>
        <v>45808</v>
      </c>
      <c r="C613" s="19" t="str">
        <f>_xlfn.XLOOKUP(SalesTable[[#This Row],[Customer Name]],customerTable[Customer Name],customerTable[Customer ID],0,0)</f>
        <v>C0612</v>
      </c>
      <c r="D613" s="18" t="s">
        <v>1615</v>
      </c>
      <c r="E613" s="18" t="s">
        <v>2001</v>
      </c>
      <c r="F613" s="18" t="s">
        <v>2075</v>
      </c>
      <c r="G613" s="18" t="s">
        <v>2003</v>
      </c>
      <c r="H613" s="18" t="str">
        <f>_xlfn.XLOOKUP(SalesTable[[#This Row],[Product]],ProductTable[Product],ProductTable[Product ID],0,0)</f>
        <v>P002</v>
      </c>
      <c r="I613" s="18" t="s">
        <v>2015</v>
      </c>
      <c r="J613" s="18" t="str" cm="1">
        <f t="array" aca="1" ref="J613" ca="1">INDEX({"Credit Card","Cash","UPI"},RANDBETWEEN(1,3))</f>
        <v>Cash</v>
      </c>
      <c r="K613" s="18">
        <f t="shared" ca="1" si="29"/>
        <v>95</v>
      </c>
      <c r="L613" s="18">
        <v>209.46</v>
      </c>
      <c r="M613" s="18">
        <f ca="1">SalesTable[[#This Row],[Quantity]]*SalesTable[[#This Row],[Unit Price]]</f>
        <v>19898.7</v>
      </c>
      <c r="N613" s="18" t="str">
        <f t="shared" ca="1" si="27"/>
        <v>20%</v>
      </c>
      <c r="O613" s="18">
        <f ca="1">SalesTable[[#This Row],[Total Sale]]*SalesTable[[#This Row],[Profit Margin]]</f>
        <v>3979.7400000000002</v>
      </c>
    </row>
    <row r="614" spans="1:15" x14ac:dyDescent="0.3">
      <c r="A614" s="18" t="s">
        <v>621</v>
      </c>
      <c r="B614" s="19">
        <f t="shared" ca="1" si="28"/>
        <v>45650</v>
      </c>
      <c r="C614" s="19" t="str">
        <f>_xlfn.XLOOKUP(SalesTable[[#This Row],[Customer Name]],customerTable[Customer Name],customerTable[Customer ID],0,0)</f>
        <v>C0613</v>
      </c>
      <c r="D614" s="18" t="s">
        <v>1616</v>
      </c>
      <c r="E614" s="18" t="s">
        <v>1998</v>
      </c>
      <c r="F614" s="18" t="s">
        <v>2080</v>
      </c>
      <c r="G614" s="18" t="s">
        <v>2007</v>
      </c>
      <c r="H614" s="18" t="str">
        <f>_xlfn.XLOOKUP(SalesTable[[#This Row],[Product]],ProductTable[Product],ProductTable[Product ID],0,0)</f>
        <v>P006</v>
      </c>
      <c r="I614" s="18" t="s">
        <v>2016</v>
      </c>
      <c r="J614" s="18" t="str" cm="1">
        <f t="array" aca="1" ref="J614" ca="1">INDEX({"Credit Card","Cash","UPI"},RANDBETWEEN(1,3))</f>
        <v>Credit Card</v>
      </c>
      <c r="K614" s="18">
        <f t="shared" ca="1" si="29"/>
        <v>60</v>
      </c>
      <c r="L614" s="18">
        <v>52.31</v>
      </c>
      <c r="M614" s="18">
        <f ca="1">SalesTable[[#This Row],[Quantity]]*SalesTable[[#This Row],[Unit Price]]</f>
        <v>3138.6000000000004</v>
      </c>
      <c r="N614" s="18" t="str">
        <f t="shared" ca="1" si="27"/>
        <v>18%</v>
      </c>
      <c r="O614" s="18">
        <f ca="1">SalesTable[[#This Row],[Total Sale]]*SalesTable[[#This Row],[Profit Margin]]</f>
        <v>564.94800000000009</v>
      </c>
    </row>
    <row r="615" spans="1:15" x14ac:dyDescent="0.3">
      <c r="A615" s="18" t="s">
        <v>622</v>
      </c>
      <c r="B615" s="19">
        <f t="shared" ca="1" si="28"/>
        <v>45629</v>
      </c>
      <c r="C615" s="19" t="str">
        <f>_xlfn.XLOOKUP(SalesTable[[#This Row],[Customer Name]],customerTable[Customer Name],customerTable[Customer ID],0,0)</f>
        <v>C0614</v>
      </c>
      <c r="D615" s="18" t="s">
        <v>1617</v>
      </c>
      <c r="E615" s="18" t="s">
        <v>1999</v>
      </c>
      <c r="F615" s="18" t="s">
        <v>2143</v>
      </c>
      <c r="G615" s="18" t="s">
        <v>2004</v>
      </c>
      <c r="H615" s="18" t="str">
        <f>_xlfn.XLOOKUP(SalesTable[[#This Row],[Product]],ProductTable[Product],ProductTable[Product ID],0,0)</f>
        <v>P003</v>
      </c>
      <c r="I615" s="18" t="s">
        <v>2014</v>
      </c>
      <c r="J615" s="18" t="str" cm="1">
        <f t="array" aca="1" ref="J615" ca="1">INDEX({"Credit Card","Cash","UPI"},RANDBETWEEN(1,3))</f>
        <v>UPI</v>
      </c>
      <c r="K615" s="18">
        <f t="shared" ca="1" si="29"/>
        <v>41</v>
      </c>
      <c r="L615" s="18">
        <v>297.99</v>
      </c>
      <c r="M615" s="18">
        <f ca="1">SalesTable[[#This Row],[Quantity]]*SalesTable[[#This Row],[Unit Price]]</f>
        <v>12217.59</v>
      </c>
      <c r="N615" s="18" t="str">
        <f t="shared" ca="1" si="27"/>
        <v>19%</v>
      </c>
      <c r="O615" s="18">
        <f ca="1">SalesTable[[#This Row],[Total Sale]]*SalesTable[[#This Row],[Profit Margin]]</f>
        <v>2321.3420999999998</v>
      </c>
    </row>
    <row r="616" spans="1:15" x14ac:dyDescent="0.3">
      <c r="A616" s="18" t="s">
        <v>623</v>
      </c>
      <c r="B616" s="19">
        <f t="shared" ca="1" si="28"/>
        <v>44926</v>
      </c>
      <c r="C616" s="19" t="str">
        <f>_xlfn.XLOOKUP(SalesTable[[#This Row],[Customer Name]],customerTable[Customer Name],customerTable[Customer ID],0,0)</f>
        <v>C0615</v>
      </c>
      <c r="D616" s="18" t="s">
        <v>1618</v>
      </c>
      <c r="E616" s="18" t="s">
        <v>2001</v>
      </c>
      <c r="F616" s="18" t="s">
        <v>2037</v>
      </c>
      <c r="G616" s="18" t="s">
        <v>2013</v>
      </c>
      <c r="H616" s="18" t="str">
        <f>_xlfn.XLOOKUP(SalesTable[[#This Row],[Product]],ProductTable[Product],ProductTable[Product ID],0,0)</f>
        <v>P012</v>
      </c>
      <c r="I616" s="18" t="s">
        <v>2016</v>
      </c>
      <c r="J616" s="18" t="str" cm="1">
        <f t="array" aca="1" ref="J616" ca="1">INDEX({"Credit Card","Cash","UPI"},RANDBETWEEN(1,3))</f>
        <v>Cash</v>
      </c>
      <c r="K616" s="18">
        <f t="shared" ca="1" si="29"/>
        <v>60</v>
      </c>
      <c r="L616" s="18">
        <v>149.38</v>
      </c>
      <c r="M616" s="18">
        <f ca="1">SalesTable[[#This Row],[Quantity]]*SalesTable[[#This Row],[Unit Price]]</f>
        <v>8962.7999999999993</v>
      </c>
      <c r="N616" s="18" t="str">
        <f t="shared" ca="1" si="27"/>
        <v>23%</v>
      </c>
      <c r="O616" s="18">
        <f ca="1">SalesTable[[#This Row],[Total Sale]]*SalesTable[[#This Row],[Profit Margin]]</f>
        <v>2061.444</v>
      </c>
    </row>
    <row r="617" spans="1:15" x14ac:dyDescent="0.3">
      <c r="A617" s="18" t="s">
        <v>624</v>
      </c>
      <c r="B617" s="19">
        <f t="shared" ca="1" si="28"/>
        <v>45380</v>
      </c>
      <c r="C617" s="19" t="str">
        <f>_xlfn.XLOOKUP(SalesTable[[#This Row],[Customer Name]],customerTable[Customer Name],customerTable[Customer ID],0,0)</f>
        <v>C0616</v>
      </c>
      <c r="D617" s="18" t="s">
        <v>1619</v>
      </c>
      <c r="E617" s="18" t="s">
        <v>1998</v>
      </c>
      <c r="F617" s="18" t="s">
        <v>2078</v>
      </c>
      <c r="G617" s="18" t="s">
        <v>2008</v>
      </c>
      <c r="H617" s="18" t="str">
        <f>_xlfn.XLOOKUP(SalesTable[[#This Row],[Product]],ProductTable[Product],ProductTable[Product ID],0,0)</f>
        <v>P007</v>
      </c>
      <c r="I617" s="18" t="s">
        <v>2016</v>
      </c>
      <c r="J617" s="18" t="str" cm="1">
        <f t="array" aca="1" ref="J617" ca="1">INDEX({"Credit Card","Cash","UPI"},RANDBETWEEN(1,3))</f>
        <v>Credit Card</v>
      </c>
      <c r="K617" s="18">
        <f t="shared" ca="1" si="29"/>
        <v>46</v>
      </c>
      <c r="L617" s="18">
        <v>229.12</v>
      </c>
      <c r="M617" s="18">
        <f ca="1">SalesTable[[#This Row],[Quantity]]*SalesTable[[#This Row],[Unit Price]]</f>
        <v>10539.52</v>
      </c>
      <c r="N617" s="18" t="str">
        <f t="shared" ca="1" si="27"/>
        <v>17%</v>
      </c>
      <c r="O617" s="18">
        <f ca="1">SalesTable[[#This Row],[Total Sale]]*SalesTable[[#This Row],[Profit Margin]]</f>
        <v>1791.7184000000002</v>
      </c>
    </row>
    <row r="618" spans="1:15" x14ac:dyDescent="0.3">
      <c r="A618" s="18" t="s">
        <v>625</v>
      </c>
      <c r="B618" s="19">
        <f t="shared" ca="1" si="28"/>
        <v>45042</v>
      </c>
      <c r="C618" s="19" t="str">
        <f>_xlfn.XLOOKUP(SalesTable[[#This Row],[Customer Name]],customerTable[Customer Name],customerTable[Customer ID],0,0)</f>
        <v>C0617</v>
      </c>
      <c r="D618" s="18" t="s">
        <v>1620</v>
      </c>
      <c r="E618" s="18" t="s">
        <v>1999</v>
      </c>
      <c r="F618" s="18" t="s">
        <v>2068</v>
      </c>
      <c r="G618" s="18" t="s">
        <v>2003</v>
      </c>
      <c r="H618" s="18" t="str">
        <f>_xlfn.XLOOKUP(SalesTable[[#This Row],[Product]],ProductTable[Product],ProductTable[Product ID],0,0)</f>
        <v>P002</v>
      </c>
      <c r="I618" s="18" t="s">
        <v>2015</v>
      </c>
      <c r="J618" s="18" t="str" cm="1">
        <f t="array" aca="1" ref="J618" ca="1">INDEX({"Credit Card","Cash","UPI"},RANDBETWEEN(1,3))</f>
        <v>Cash</v>
      </c>
      <c r="K618" s="18">
        <f t="shared" ca="1" si="29"/>
        <v>80</v>
      </c>
      <c r="L618" s="18">
        <v>391.07</v>
      </c>
      <c r="M618" s="18">
        <f ca="1">SalesTable[[#This Row],[Quantity]]*SalesTable[[#This Row],[Unit Price]]</f>
        <v>31285.599999999999</v>
      </c>
      <c r="N618" s="18" t="str">
        <f t="shared" ca="1" si="27"/>
        <v>23%</v>
      </c>
      <c r="O618" s="18">
        <f ca="1">SalesTable[[#This Row],[Total Sale]]*SalesTable[[#This Row],[Profit Margin]]</f>
        <v>7195.6880000000001</v>
      </c>
    </row>
    <row r="619" spans="1:15" x14ac:dyDescent="0.3">
      <c r="A619" s="18" t="s">
        <v>626</v>
      </c>
      <c r="B619" s="19">
        <f t="shared" ca="1" si="28"/>
        <v>45391</v>
      </c>
      <c r="C619" s="19" t="str">
        <f>_xlfn.XLOOKUP(SalesTable[[#This Row],[Customer Name]],customerTable[Customer Name],customerTable[Customer ID],0,0)</f>
        <v>C0618</v>
      </c>
      <c r="D619" s="18" t="s">
        <v>1621</v>
      </c>
      <c r="E619" s="18" t="s">
        <v>2001</v>
      </c>
      <c r="F619" s="18" t="s">
        <v>2249</v>
      </c>
      <c r="G619" s="18" t="s">
        <v>2005</v>
      </c>
      <c r="H619" s="18" t="str">
        <f>_xlfn.XLOOKUP(SalesTable[[#This Row],[Product]],ProductTable[Product],ProductTable[Product ID],0,0)</f>
        <v>P004</v>
      </c>
      <c r="I619" s="18" t="s">
        <v>2015</v>
      </c>
      <c r="J619" s="18" t="str" cm="1">
        <f t="array" aca="1" ref="J619" ca="1">INDEX({"Credit Card","Cash","UPI"},RANDBETWEEN(1,3))</f>
        <v>Credit Card</v>
      </c>
      <c r="K619" s="18">
        <f t="shared" ca="1" si="29"/>
        <v>56</v>
      </c>
      <c r="L619" s="18">
        <v>227.54</v>
      </c>
      <c r="M619" s="18">
        <f ca="1">SalesTable[[#This Row],[Quantity]]*SalesTable[[#This Row],[Unit Price]]</f>
        <v>12742.24</v>
      </c>
      <c r="N619" s="18" t="str">
        <f t="shared" ca="1" si="27"/>
        <v>17%</v>
      </c>
      <c r="O619" s="18">
        <f ca="1">SalesTable[[#This Row],[Total Sale]]*SalesTable[[#This Row],[Profit Margin]]</f>
        <v>2166.1808000000001</v>
      </c>
    </row>
    <row r="620" spans="1:15" x14ac:dyDescent="0.3">
      <c r="A620" s="18" t="s">
        <v>627</v>
      </c>
      <c r="B620" s="19">
        <f t="shared" ca="1" si="28"/>
        <v>45667</v>
      </c>
      <c r="C620" s="19" t="str">
        <f>_xlfn.XLOOKUP(SalesTable[[#This Row],[Customer Name]],customerTable[Customer Name],customerTable[Customer ID],0,0)</f>
        <v>C0619</v>
      </c>
      <c r="D620" s="18" t="s">
        <v>1622</v>
      </c>
      <c r="E620" s="18" t="s">
        <v>1998</v>
      </c>
      <c r="F620" s="18" t="s">
        <v>2171</v>
      </c>
      <c r="G620" s="18" t="s">
        <v>2007</v>
      </c>
      <c r="H620" s="18" t="str">
        <f>_xlfn.XLOOKUP(SalesTable[[#This Row],[Product]],ProductTable[Product],ProductTable[Product ID],0,0)</f>
        <v>P006</v>
      </c>
      <c r="I620" s="18" t="s">
        <v>2016</v>
      </c>
      <c r="J620" s="18" t="str" cm="1">
        <f t="array" aca="1" ref="J620" ca="1">INDEX({"Credit Card","Cash","UPI"},RANDBETWEEN(1,3))</f>
        <v>UPI</v>
      </c>
      <c r="K620" s="18">
        <f t="shared" ca="1" si="29"/>
        <v>64</v>
      </c>
      <c r="L620" s="18">
        <v>182.35</v>
      </c>
      <c r="M620" s="18">
        <f ca="1">SalesTable[[#This Row],[Quantity]]*SalesTable[[#This Row],[Unit Price]]</f>
        <v>11670.4</v>
      </c>
      <c r="N620" s="18" t="str">
        <f t="shared" ca="1" si="27"/>
        <v>20%</v>
      </c>
      <c r="O620" s="18">
        <f ca="1">SalesTable[[#This Row],[Total Sale]]*SalesTable[[#This Row],[Profit Margin]]</f>
        <v>2334.08</v>
      </c>
    </row>
    <row r="621" spans="1:15" x14ac:dyDescent="0.3">
      <c r="A621" s="18" t="s">
        <v>628</v>
      </c>
      <c r="B621" s="19">
        <f t="shared" ca="1" si="28"/>
        <v>44749</v>
      </c>
      <c r="C621" s="19" t="str">
        <f>_xlfn.XLOOKUP(SalesTable[[#This Row],[Customer Name]],customerTable[Customer Name],customerTable[Customer ID],0,0)</f>
        <v>C0620</v>
      </c>
      <c r="D621" s="18" t="s">
        <v>1623</v>
      </c>
      <c r="E621" s="18" t="s">
        <v>1999</v>
      </c>
      <c r="F621" s="18" t="s">
        <v>2058</v>
      </c>
      <c r="G621" s="18" t="s">
        <v>2008</v>
      </c>
      <c r="H621" s="18" t="str">
        <f>_xlfn.XLOOKUP(SalesTable[[#This Row],[Product]],ProductTable[Product],ProductTable[Product ID],0,0)</f>
        <v>P007</v>
      </c>
      <c r="I621" s="18" t="s">
        <v>2016</v>
      </c>
      <c r="J621" s="18" t="str" cm="1">
        <f t="array" aca="1" ref="J621" ca="1">INDEX({"Credit Card","Cash","UPI"},RANDBETWEEN(1,3))</f>
        <v>Credit Card</v>
      </c>
      <c r="K621" s="18">
        <f t="shared" ca="1" si="29"/>
        <v>53</v>
      </c>
      <c r="L621" s="18">
        <v>136.18</v>
      </c>
      <c r="M621" s="18">
        <f ca="1">SalesTable[[#This Row],[Quantity]]*SalesTable[[#This Row],[Unit Price]]</f>
        <v>7217.54</v>
      </c>
      <c r="N621" s="18" t="str">
        <f t="shared" ca="1" si="27"/>
        <v>17%</v>
      </c>
      <c r="O621" s="18">
        <f ca="1">SalesTable[[#This Row],[Total Sale]]*SalesTable[[#This Row],[Profit Margin]]</f>
        <v>1226.9818</v>
      </c>
    </row>
    <row r="622" spans="1:15" x14ac:dyDescent="0.3">
      <c r="A622" s="18" t="s">
        <v>629</v>
      </c>
      <c r="B622" s="19">
        <f t="shared" ca="1" si="28"/>
        <v>45919</v>
      </c>
      <c r="C622" s="19" t="str">
        <f>_xlfn.XLOOKUP(SalesTable[[#This Row],[Customer Name]],customerTable[Customer Name],customerTable[Customer ID],0,0)</f>
        <v>C0621</v>
      </c>
      <c r="D622" s="18" t="s">
        <v>1624</v>
      </c>
      <c r="E622" s="18" t="s">
        <v>1999</v>
      </c>
      <c r="F622" s="18" t="s">
        <v>2056</v>
      </c>
      <c r="G622" s="18" t="s">
        <v>2003</v>
      </c>
      <c r="H622" s="18" t="str">
        <f>_xlfn.XLOOKUP(SalesTable[[#This Row],[Product]],ProductTable[Product],ProductTable[Product ID],0,0)</f>
        <v>P002</v>
      </c>
      <c r="I622" s="18" t="s">
        <v>2015</v>
      </c>
      <c r="J622" s="18" t="str" cm="1">
        <f t="array" aca="1" ref="J622" ca="1">INDEX({"Credit Card","Cash","UPI"},RANDBETWEEN(1,3))</f>
        <v>UPI</v>
      </c>
      <c r="K622" s="18">
        <f t="shared" ca="1" si="29"/>
        <v>88</v>
      </c>
      <c r="L622" s="18">
        <v>414.06</v>
      </c>
      <c r="M622" s="18">
        <f ca="1">SalesTable[[#This Row],[Quantity]]*SalesTable[[#This Row],[Unit Price]]</f>
        <v>36437.279999999999</v>
      </c>
      <c r="N622" s="18" t="str">
        <f t="shared" ca="1" si="27"/>
        <v>21%</v>
      </c>
      <c r="O622" s="18">
        <f ca="1">SalesTable[[#This Row],[Total Sale]]*SalesTable[[#This Row],[Profit Margin]]</f>
        <v>7651.8287999999993</v>
      </c>
    </row>
    <row r="623" spans="1:15" x14ac:dyDescent="0.3">
      <c r="A623" s="18" t="s">
        <v>630</v>
      </c>
      <c r="B623" s="19">
        <f t="shared" ca="1" si="28"/>
        <v>45088</v>
      </c>
      <c r="C623" s="19" t="str">
        <f>_xlfn.XLOOKUP(SalesTable[[#This Row],[Customer Name]],customerTable[Customer Name],customerTable[Customer ID],0,0)</f>
        <v>C0622</v>
      </c>
      <c r="D623" s="18" t="s">
        <v>1625</v>
      </c>
      <c r="E623" s="18" t="s">
        <v>1998</v>
      </c>
      <c r="F623" s="18" t="s">
        <v>2250</v>
      </c>
      <c r="G623" s="18" t="s">
        <v>2011</v>
      </c>
      <c r="H623" s="18" t="str">
        <f>_xlfn.XLOOKUP(SalesTable[[#This Row],[Product]],ProductTable[Product],ProductTable[Product ID],0,0)</f>
        <v>P010</v>
      </c>
      <c r="I623" s="18" t="s">
        <v>2015</v>
      </c>
      <c r="J623" s="18" t="str" cm="1">
        <f t="array" aca="1" ref="J623" ca="1">INDEX({"Credit Card","Cash","UPI"},RANDBETWEEN(1,3))</f>
        <v>Credit Card</v>
      </c>
      <c r="K623" s="18">
        <f t="shared" ca="1" si="29"/>
        <v>94</v>
      </c>
      <c r="L623" s="18">
        <v>50.15</v>
      </c>
      <c r="M623" s="18">
        <f ca="1">SalesTable[[#This Row],[Quantity]]*SalesTable[[#This Row],[Unit Price]]</f>
        <v>4714.0999999999995</v>
      </c>
      <c r="N623" s="18" t="str">
        <f t="shared" ca="1" si="27"/>
        <v>16%</v>
      </c>
      <c r="O623" s="18">
        <f ca="1">SalesTable[[#This Row],[Total Sale]]*SalesTable[[#This Row],[Profit Margin]]</f>
        <v>754.25599999999997</v>
      </c>
    </row>
    <row r="624" spans="1:15" x14ac:dyDescent="0.3">
      <c r="A624" s="18" t="s">
        <v>631</v>
      </c>
      <c r="B624" s="19">
        <f t="shared" ca="1" si="28"/>
        <v>45835</v>
      </c>
      <c r="C624" s="19" t="str">
        <f>_xlfn.XLOOKUP(SalesTable[[#This Row],[Customer Name]],customerTable[Customer Name],customerTable[Customer ID],0,0)</f>
        <v>C0623</v>
      </c>
      <c r="D624" s="18" t="s">
        <v>1626</v>
      </c>
      <c r="E624" s="18" t="s">
        <v>2001</v>
      </c>
      <c r="F624" s="18" t="s">
        <v>2152</v>
      </c>
      <c r="G624" s="18" t="s">
        <v>2010</v>
      </c>
      <c r="H624" s="18" t="str">
        <f>_xlfn.XLOOKUP(SalesTable[[#This Row],[Product]],ProductTable[Product],ProductTable[Product ID],0,0)</f>
        <v>P009</v>
      </c>
      <c r="I624" s="18" t="s">
        <v>2016</v>
      </c>
      <c r="J624" s="18" t="str" cm="1">
        <f t="array" aca="1" ref="J624" ca="1">INDEX({"Credit Card","Cash","UPI"},RANDBETWEEN(1,3))</f>
        <v>Cash</v>
      </c>
      <c r="K624" s="18">
        <f t="shared" ca="1" si="29"/>
        <v>47</v>
      </c>
      <c r="L624" s="18">
        <v>29.23</v>
      </c>
      <c r="M624" s="18">
        <f ca="1">SalesTable[[#This Row],[Quantity]]*SalesTable[[#This Row],[Unit Price]]</f>
        <v>1373.81</v>
      </c>
      <c r="N624" s="18" t="str">
        <f t="shared" ca="1" si="27"/>
        <v>22%</v>
      </c>
      <c r="O624" s="18">
        <f ca="1">SalesTable[[#This Row],[Total Sale]]*SalesTable[[#This Row],[Profit Margin]]</f>
        <v>302.23820000000001</v>
      </c>
    </row>
    <row r="625" spans="1:15" x14ac:dyDescent="0.3">
      <c r="A625" s="18" t="s">
        <v>632</v>
      </c>
      <c r="B625" s="19">
        <f t="shared" ca="1" si="28"/>
        <v>45305</v>
      </c>
      <c r="C625" s="19" t="str">
        <f>_xlfn.XLOOKUP(SalesTable[[#This Row],[Customer Name]],customerTable[Customer Name],customerTable[Customer ID],0,0)</f>
        <v>C0624</v>
      </c>
      <c r="D625" s="18" t="s">
        <v>1627</v>
      </c>
      <c r="E625" s="18" t="s">
        <v>2000</v>
      </c>
      <c r="F625" s="18" t="s">
        <v>2026</v>
      </c>
      <c r="G625" s="18" t="s">
        <v>2013</v>
      </c>
      <c r="H625" s="18" t="str">
        <f>_xlfn.XLOOKUP(SalesTable[[#This Row],[Product]],ProductTable[Product],ProductTable[Product ID],0,0)</f>
        <v>P012</v>
      </c>
      <c r="I625" s="18" t="s">
        <v>2016</v>
      </c>
      <c r="J625" s="18" t="str" cm="1">
        <f t="array" aca="1" ref="J625" ca="1">INDEX({"Credit Card","Cash","UPI"},RANDBETWEEN(1,3))</f>
        <v>Credit Card</v>
      </c>
      <c r="K625" s="18">
        <f t="shared" ca="1" si="29"/>
        <v>42</v>
      </c>
      <c r="L625" s="18">
        <v>476.29</v>
      </c>
      <c r="M625" s="18">
        <f ca="1">SalesTable[[#This Row],[Quantity]]*SalesTable[[#This Row],[Unit Price]]</f>
        <v>20004.18</v>
      </c>
      <c r="N625" s="18" t="str">
        <f t="shared" ca="1" si="27"/>
        <v>22%</v>
      </c>
      <c r="O625" s="18">
        <f ca="1">SalesTable[[#This Row],[Total Sale]]*SalesTable[[#This Row],[Profit Margin]]</f>
        <v>4400.9196000000002</v>
      </c>
    </row>
    <row r="626" spans="1:15" x14ac:dyDescent="0.3">
      <c r="A626" s="18" t="s">
        <v>633</v>
      </c>
      <c r="B626" s="19">
        <f t="shared" ca="1" si="28"/>
        <v>45135</v>
      </c>
      <c r="C626" s="19" t="str">
        <f>_xlfn.XLOOKUP(SalesTable[[#This Row],[Customer Name]],customerTable[Customer Name],customerTable[Customer ID],0,0)</f>
        <v>C0625</v>
      </c>
      <c r="D626" s="18" t="s">
        <v>1628</v>
      </c>
      <c r="E626" s="18" t="s">
        <v>1998</v>
      </c>
      <c r="F626" s="18" t="s">
        <v>2203</v>
      </c>
      <c r="G626" s="18" t="s">
        <v>2009</v>
      </c>
      <c r="H626" s="18" t="str">
        <f>_xlfn.XLOOKUP(SalesTable[[#This Row],[Product]],ProductTable[Product],ProductTable[Product ID],0,0)</f>
        <v>P008</v>
      </c>
      <c r="I626" s="18" t="s">
        <v>2014</v>
      </c>
      <c r="J626" s="18" t="str" cm="1">
        <f t="array" aca="1" ref="J626" ca="1">INDEX({"Credit Card","Cash","UPI"},RANDBETWEEN(1,3))</f>
        <v>Credit Card</v>
      </c>
      <c r="K626" s="18">
        <f t="shared" ca="1" si="29"/>
        <v>93</v>
      </c>
      <c r="L626" s="18">
        <v>233.71</v>
      </c>
      <c r="M626" s="18">
        <f ca="1">SalesTable[[#This Row],[Quantity]]*SalesTable[[#This Row],[Unit Price]]</f>
        <v>21735.030000000002</v>
      </c>
      <c r="N626" s="18" t="str">
        <f t="shared" ca="1" si="27"/>
        <v>24%</v>
      </c>
      <c r="O626" s="18">
        <f ca="1">SalesTable[[#This Row],[Total Sale]]*SalesTable[[#This Row],[Profit Margin]]</f>
        <v>5216.4072000000006</v>
      </c>
    </row>
    <row r="627" spans="1:15" x14ac:dyDescent="0.3">
      <c r="A627" s="18" t="s">
        <v>634</v>
      </c>
      <c r="B627" s="19">
        <f t="shared" ca="1" si="28"/>
        <v>45109</v>
      </c>
      <c r="C627" s="19" t="str">
        <f>_xlfn.XLOOKUP(SalesTable[[#This Row],[Customer Name]],customerTable[Customer Name],customerTable[Customer ID],0,0)</f>
        <v>C0626</v>
      </c>
      <c r="D627" s="18" t="s">
        <v>1629</v>
      </c>
      <c r="E627" s="18" t="s">
        <v>1998</v>
      </c>
      <c r="F627" s="18" t="s">
        <v>2212</v>
      </c>
      <c r="G627" s="18" t="s">
        <v>2005</v>
      </c>
      <c r="H627" s="18" t="str">
        <f>_xlfn.XLOOKUP(SalesTable[[#This Row],[Product]],ProductTable[Product],ProductTable[Product ID],0,0)</f>
        <v>P004</v>
      </c>
      <c r="I627" s="18" t="s">
        <v>2015</v>
      </c>
      <c r="J627" s="18" t="str" cm="1">
        <f t="array" aca="1" ref="J627" ca="1">INDEX({"Credit Card","Cash","UPI"},RANDBETWEEN(1,3))</f>
        <v>UPI</v>
      </c>
      <c r="K627" s="18">
        <f t="shared" ca="1" si="29"/>
        <v>40</v>
      </c>
      <c r="L627" s="18">
        <v>416.03</v>
      </c>
      <c r="M627" s="18">
        <f ca="1">SalesTable[[#This Row],[Quantity]]*SalesTable[[#This Row],[Unit Price]]</f>
        <v>16641.199999999997</v>
      </c>
      <c r="N627" s="18" t="str">
        <f t="shared" ca="1" si="27"/>
        <v>25%</v>
      </c>
      <c r="O627" s="18">
        <f ca="1">SalesTable[[#This Row],[Total Sale]]*SalesTable[[#This Row],[Profit Margin]]</f>
        <v>4160.2999999999993</v>
      </c>
    </row>
    <row r="628" spans="1:15" x14ac:dyDescent="0.3">
      <c r="A628" s="18" t="s">
        <v>635</v>
      </c>
      <c r="B628" s="19">
        <f t="shared" ca="1" si="28"/>
        <v>45576</v>
      </c>
      <c r="C628" s="19" t="str">
        <f>_xlfn.XLOOKUP(SalesTable[[#This Row],[Customer Name]],customerTable[Customer Name],customerTable[Customer ID],0,0)</f>
        <v>C0627</v>
      </c>
      <c r="D628" s="18" t="s">
        <v>1630</v>
      </c>
      <c r="E628" s="18" t="s">
        <v>1999</v>
      </c>
      <c r="F628" s="18" t="s">
        <v>2188</v>
      </c>
      <c r="G628" s="18" t="s">
        <v>2003</v>
      </c>
      <c r="H628" s="18" t="str">
        <f>_xlfn.XLOOKUP(SalesTable[[#This Row],[Product]],ProductTable[Product],ProductTable[Product ID],0,0)</f>
        <v>P002</v>
      </c>
      <c r="I628" s="18" t="s">
        <v>2015</v>
      </c>
      <c r="J628" s="18" t="str" cm="1">
        <f t="array" aca="1" ref="J628" ca="1">INDEX({"Credit Card","Cash","UPI"},RANDBETWEEN(1,3))</f>
        <v>Cash</v>
      </c>
      <c r="K628" s="18">
        <f t="shared" ca="1" si="29"/>
        <v>64</v>
      </c>
      <c r="L628" s="18">
        <v>189.26</v>
      </c>
      <c r="M628" s="18">
        <f ca="1">SalesTable[[#This Row],[Quantity]]*SalesTable[[#This Row],[Unit Price]]</f>
        <v>12112.64</v>
      </c>
      <c r="N628" s="18" t="str">
        <f t="shared" ca="1" si="27"/>
        <v>18%</v>
      </c>
      <c r="O628" s="18">
        <f ca="1">SalesTable[[#This Row],[Total Sale]]*SalesTable[[#This Row],[Profit Margin]]</f>
        <v>2180.2752</v>
      </c>
    </row>
    <row r="629" spans="1:15" x14ac:dyDescent="0.3">
      <c r="A629" s="18" t="s">
        <v>636</v>
      </c>
      <c r="B629" s="19">
        <f t="shared" ca="1" si="28"/>
        <v>45118</v>
      </c>
      <c r="C629" s="19" t="str">
        <f>_xlfn.XLOOKUP(SalesTable[[#This Row],[Customer Name]],customerTable[Customer Name],customerTable[Customer ID],0,0)</f>
        <v>C0628</v>
      </c>
      <c r="D629" s="18" t="s">
        <v>1631</v>
      </c>
      <c r="E629" s="18" t="s">
        <v>1999</v>
      </c>
      <c r="F629" s="18" t="s">
        <v>2113</v>
      </c>
      <c r="G629" s="18" t="s">
        <v>2012</v>
      </c>
      <c r="H629" s="18" t="str">
        <f>_xlfn.XLOOKUP(SalesTable[[#This Row],[Product]],ProductTable[Product],ProductTable[Product ID],0,0)</f>
        <v>P011</v>
      </c>
      <c r="I629" s="18" t="s">
        <v>2014</v>
      </c>
      <c r="J629" s="18" t="str" cm="1">
        <f t="array" aca="1" ref="J629" ca="1">INDEX({"Credit Card","Cash","UPI"},RANDBETWEEN(1,3))</f>
        <v>Credit Card</v>
      </c>
      <c r="K629" s="18">
        <f t="shared" ca="1" si="29"/>
        <v>43</v>
      </c>
      <c r="L629" s="18">
        <v>15.79</v>
      </c>
      <c r="M629" s="18">
        <f ca="1">SalesTable[[#This Row],[Quantity]]*SalesTable[[#This Row],[Unit Price]]</f>
        <v>678.96999999999991</v>
      </c>
      <c r="N629" s="18" t="str">
        <f t="shared" ca="1" si="27"/>
        <v>22%</v>
      </c>
      <c r="O629" s="18">
        <f ca="1">SalesTable[[#This Row],[Total Sale]]*SalesTable[[#This Row],[Profit Margin]]</f>
        <v>149.37339999999998</v>
      </c>
    </row>
    <row r="630" spans="1:15" x14ac:dyDescent="0.3">
      <c r="A630" s="18" t="s">
        <v>637</v>
      </c>
      <c r="B630" s="19">
        <f t="shared" ca="1" si="28"/>
        <v>45751</v>
      </c>
      <c r="C630" s="19" t="str">
        <f>_xlfn.XLOOKUP(SalesTable[[#This Row],[Customer Name]],customerTable[Customer Name],customerTable[Customer ID],0,0)</f>
        <v>C0629</v>
      </c>
      <c r="D630" s="18" t="s">
        <v>1632</v>
      </c>
      <c r="E630" s="18" t="s">
        <v>2001</v>
      </c>
      <c r="F630" s="18" t="s">
        <v>2132</v>
      </c>
      <c r="G630" s="18" t="s">
        <v>2006</v>
      </c>
      <c r="H630" s="18" t="str">
        <f>_xlfn.XLOOKUP(SalesTable[[#This Row],[Product]],ProductTable[Product],ProductTable[Product ID],0,0)</f>
        <v>P005</v>
      </c>
      <c r="I630" s="18" t="s">
        <v>2015</v>
      </c>
      <c r="J630" s="18" t="str" cm="1">
        <f t="array" aca="1" ref="J630" ca="1">INDEX({"Credit Card","Cash","UPI"},RANDBETWEEN(1,3))</f>
        <v>Cash</v>
      </c>
      <c r="K630" s="18">
        <f t="shared" ca="1" si="29"/>
        <v>98</v>
      </c>
      <c r="L630" s="18">
        <v>50.53</v>
      </c>
      <c r="M630" s="18">
        <f ca="1">SalesTable[[#This Row],[Quantity]]*SalesTable[[#This Row],[Unit Price]]</f>
        <v>4951.9400000000005</v>
      </c>
      <c r="N630" s="18" t="str">
        <f t="shared" ca="1" si="27"/>
        <v>20%</v>
      </c>
      <c r="O630" s="18">
        <f ca="1">SalesTable[[#This Row],[Total Sale]]*SalesTable[[#This Row],[Profit Margin]]</f>
        <v>990.38800000000015</v>
      </c>
    </row>
    <row r="631" spans="1:15" x14ac:dyDescent="0.3">
      <c r="A631" s="18" t="s">
        <v>638</v>
      </c>
      <c r="B631" s="19">
        <f t="shared" ca="1" si="28"/>
        <v>45711</v>
      </c>
      <c r="C631" s="19" t="str">
        <f>_xlfn.XLOOKUP(SalesTable[[#This Row],[Customer Name]],customerTable[Customer Name],customerTable[Customer ID],0,0)</f>
        <v>C0630</v>
      </c>
      <c r="D631" s="18" t="s">
        <v>1633</v>
      </c>
      <c r="E631" s="18" t="s">
        <v>2000</v>
      </c>
      <c r="F631" s="18" t="s">
        <v>2095</v>
      </c>
      <c r="G631" s="18" t="s">
        <v>2005</v>
      </c>
      <c r="H631" s="18" t="str">
        <f>_xlfn.XLOOKUP(SalesTable[[#This Row],[Product]],ProductTable[Product],ProductTable[Product ID],0,0)</f>
        <v>P004</v>
      </c>
      <c r="I631" s="18" t="s">
        <v>2015</v>
      </c>
      <c r="J631" s="18" t="str" cm="1">
        <f t="array" aca="1" ref="J631" ca="1">INDEX({"Credit Card","Cash","UPI"},RANDBETWEEN(1,3))</f>
        <v>UPI</v>
      </c>
      <c r="K631" s="18">
        <f t="shared" ca="1" si="29"/>
        <v>48</v>
      </c>
      <c r="L631" s="18">
        <v>30.07</v>
      </c>
      <c r="M631" s="18">
        <f ca="1">SalesTable[[#This Row],[Quantity]]*SalesTable[[#This Row],[Unit Price]]</f>
        <v>1443.3600000000001</v>
      </c>
      <c r="N631" s="18" t="str">
        <f t="shared" ca="1" si="27"/>
        <v>15%</v>
      </c>
      <c r="O631" s="18">
        <f ca="1">SalesTable[[#This Row],[Total Sale]]*SalesTable[[#This Row],[Profit Margin]]</f>
        <v>216.50400000000002</v>
      </c>
    </row>
    <row r="632" spans="1:15" x14ac:dyDescent="0.3">
      <c r="A632" s="18" t="s">
        <v>639</v>
      </c>
      <c r="B632" s="19">
        <f t="shared" ca="1" si="28"/>
        <v>45960</v>
      </c>
      <c r="C632" s="19" t="str">
        <f>_xlfn.XLOOKUP(SalesTable[[#This Row],[Customer Name]],customerTable[Customer Name],customerTable[Customer ID],0,0)</f>
        <v>C0631</v>
      </c>
      <c r="D632" s="18" t="s">
        <v>1634</v>
      </c>
      <c r="E632" s="18" t="s">
        <v>2000</v>
      </c>
      <c r="F632" s="18" t="s">
        <v>2215</v>
      </c>
      <c r="G632" s="18" t="s">
        <v>2004</v>
      </c>
      <c r="H632" s="18" t="str">
        <f>_xlfn.XLOOKUP(SalesTable[[#This Row],[Product]],ProductTable[Product],ProductTable[Product ID],0,0)</f>
        <v>P003</v>
      </c>
      <c r="I632" s="18" t="s">
        <v>2014</v>
      </c>
      <c r="J632" s="18" t="str" cm="1">
        <f t="array" aca="1" ref="J632" ca="1">INDEX({"Credit Card","Cash","UPI"},RANDBETWEEN(1,3))</f>
        <v>Credit Card</v>
      </c>
      <c r="K632" s="18">
        <f t="shared" ca="1" si="29"/>
        <v>93</v>
      </c>
      <c r="L632" s="18">
        <v>19.59</v>
      </c>
      <c r="M632" s="18">
        <f ca="1">SalesTable[[#This Row],[Quantity]]*SalesTable[[#This Row],[Unit Price]]</f>
        <v>1821.87</v>
      </c>
      <c r="N632" s="18" t="str">
        <f t="shared" ca="1" si="27"/>
        <v>24%</v>
      </c>
      <c r="O632" s="18">
        <f ca="1">SalesTable[[#This Row],[Total Sale]]*SalesTable[[#This Row],[Profit Margin]]</f>
        <v>437.24879999999996</v>
      </c>
    </row>
    <row r="633" spans="1:15" x14ac:dyDescent="0.3">
      <c r="A633" s="18" t="s">
        <v>640</v>
      </c>
      <c r="B633" s="19">
        <f t="shared" ca="1" si="28"/>
        <v>45277</v>
      </c>
      <c r="C633" s="19" t="str">
        <f>_xlfn.XLOOKUP(SalesTable[[#This Row],[Customer Name]],customerTable[Customer Name],customerTable[Customer ID],0,0)</f>
        <v>C0632</v>
      </c>
      <c r="D633" s="18" t="s">
        <v>1635</v>
      </c>
      <c r="E633" s="18" t="s">
        <v>2001</v>
      </c>
      <c r="F633" s="18" t="s">
        <v>2025</v>
      </c>
      <c r="G633" s="18" t="s">
        <v>2011</v>
      </c>
      <c r="H633" s="18" t="str">
        <f>_xlfn.XLOOKUP(SalesTable[[#This Row],[Product]],ProductTable[Product],ProductTable[Product ID],0,0)</f>
        <v>P010</v>
      </c>
      <c r="I633" s="18" t="s">
        <v>2015</v>
      </c>
      <c r="J633" s="18" t="str" cm="1">
        <f t="array" aca="1" ref="J633" ca="1">INDEX({"Credit Card","Cash","UPI"},RANDBETWEEN(1,3))</f>
        <v>Credit Card</v>
      </c>
      <c r="K633" s="18">
        <f t="shared" ca="1" si="29"/>
        <v>84</v>
      </c>
      <c r="L633" s="18">
        <v>454.61</v>
      </c>
      <c r="M633" s="18">
        <f ca="1">SalesTable[[#This Row],[Quantity]]*SalesTable[[#This Row],[Unit Price]]</f>
        <v>38187.24</v>
      </c>
      <c r="N633" s="18" t="str">
        <f t="shared" ca="1" si="27"/>
        <v>24%</v>
      </c>
      <c r="O633" s="18">
        <f ca="1">SalesTable[[#This Row],[Total Sale]]*SalesTable[[#This Row],[Profit Margin]]</f>
        <v>9164.9375999999993</v>
      </c>
    </row>
    <row r="634" spans="1:15" x14ac:dyDescent="0.3">
      <c r="A634" s="18" t="s">
        <v>641</v>
      </c>
      <c r="B634" s="19">
        <f t="shared" ca="1" si="28"/>
        <v>45471</v>
      </c>
      <c r="C634" s="19" t="str">
        <f>_xlfn.XLOOKUP(SalesTable[[#This Row],[Customer Name]],customerTable[Customer Name],customerTable[Customer ID],0,0)</f>
        <v>C0633</v>
      </c>
      <c r="D634" s="18" t="s">
        <v>1636</v>
      </c>
      <c r="E634" s="18" t="s">
        <v>1998</v>
      </c>
      <c r="F634" s="18" t="s">
        <v>2236</v>
      </c>
      <c r="G634" s="18" t="s">
        <v>2010</v>
      </c>
      <c r="H634" s="18" t="str">
        <f>_xlfn.XLOOKUP(SalesTable[[#This Row],[Product]],ProductTable[Product],ProductTable[Product ID],0,0)</f>
        <v>P009</v>
      </c>
      <c r="I634" s="18" t="s">
        <v>2016</v>
      </c>
      <c r="J634" s="18" t="str" cm="1">
        <f t="array" aca="1" ref="J634" ca="1">INDEX({"Credit Card","Cash","UPI"},RANDBETWEEN(1,3))</f>
        <v>UPI</v>
      </c>
      <c r="K634" s="18">
        <f t="shared" ca="1" si="29"/>
        <v>89</v>
      </c>
      <c r="L634" s="18">
        <v>22.15</v>
      </c>
      <c r="M634" s="18">
        <f ca="1">SalesTable[[#This Row],[Quantity]]*SalesTable[[#This Row],[Unit Price]]</f>
        <v>1971.35</v>
      </c>
      <c r="N634" s="18" t="str">
        <f t="shared" ca="1" si="27"/>
        <v>16%</v>
      </c>
      <c r="O634" s="18">
        <f ca="1">SalesTable[[#This Row],[Total Sale]]*SalesTable[[#This Row],[Profit Margin]]</f>
        <v>315.416</v>
      </c>
    </row>
    <row r="635" spans="1:15" x14ac:dyDescent="0.3">
      <c r="A635" s="18" t="s">
        <v>642</v>
      </c>
      <c r="B635" s="19">
        <f t="shared" ca="1" si="28"/>
        <v>45109</v>
      </c>
      <c r="C635" s="19" t="str">
        <f>_xlfn.XLOOKUP(SalesTable[[#This Row],[Customer Name]],customerTable[Customer Name],customerTable[Customer ID],0,0)</f>
        <v>C0634</v>
      </c>
      <c r="D635" s="18" t="s">
        <v>1637</v>
      </c>
      <c r="E635" s="18" t="s">
        <v>2000</v>
      </c>
      <c r="F635" s="18" t="s">
        <v>2069</v>
      </c>
      <c r="G635" s="18" t="s">
        <v>2012</v>
      </c>
      <c r="H635" s="18" t="str">
        <f>_xlfn.XLOOKUP(SalesTable[[#This Row],[Product]],ProductTable[Product],ProductTable[Product ID],0,0)</f>
        <v>P011</v>
      </c>
      <c r="I635" s="18" t="s">
        <v>2014</v>
      </c>
      <c r="J635" s="18" t="str" cm="1">
        <f t="array" aca="1" ref="J635" ca="1">INDEX({"Credit Card","Cash","UPI"},RANDBETWEEN(1,3))</f>
        <v>Credit Card</v>
      </c>
      <c r="K635" s="18">
        <f t="shared" ca="1" si="29"/>
        <v>58</v>
      </c>
      <c r="L635" s="18">
        <v>208.94</v>
      </c>
      <c r="M635" s="18">
        <f ca="1">SalesTable[[#This Row],[Quantity]]*SalesTable[[#This Row],[Unit Price]]</f>
        <v>12118.52</v>
      </c>
      <c r="N635" s="18" t="str">
        <f t="shared" ca="1" si="27"/>
        <v>19%</v>
      </c>
      <c r="O635" s="18">
        <f ca="1">SalesTable[[#This Row],[Total Sale]]*SalesTable[[#This Row],[Profit Margin]]</f>
        <v>2302.5188000000003</v>
      </c>
    </row>
    <row r="636" spans="1:15" x14ac:dyDescent="0.3">
      <c r="A636" s="18" t="s">
        <v>643</v>
      </c>
      <c r="B636" s="19">
        <f t="shared" ca="1" si="28"/>
        <v>45940</v>
      </c>
      <c r="C636" s="19" t="str">
        <f>_xlfn.XLOOKUP(SalesTable[[#This Row],[Customer Name]],customerTable[Customer Name],customerTable[Customer ID],0,0)</f>
        <v>C0635</v>
      </c>
      <c r="D636" s="18" t="s">
        <v>1638</v>
      </c>
      <c r="E636" s="18" t="s">
        <v>2000</v>
      </c>
      <c r="F636" s="18" t="s">
        <v>2251</v>
      </c>
      <c r="G636" s="18" t="s">
        <v>2005</v>
      </c>
      <c r="H636" s="18" t="str">
        <f>_xlfn.XLOOKUP(SalesTable[[#This Row],[Product]],ProductTable[Product],ProductTable[Product ID],0,0)</f>
        <v>P004</v>
      </c>
      <c r="I636" s="18" t="s">
        <v>2015</v>
      </c>
      <c r="J636" s="18" t="str" cm="1">
        <f t="array" aca="1" ref="J636" ca="1">INDEX({"Credit Card","Cash","UPI"},RANDBETWEEN(1,3))</f>
        <v>UPI</v>
      </c>
      <c r="K636" s="18">
        <f t="shared" ca="1" si="29"/>
        <v>80</v>
      </c>
      <c r="L636" s="18">
        <v>194.59</v>
      </c>
      <c r="M636" s="18">
        <f ca="1">SalesTable[[#This Row],[Quantity]]*SalesTable[[#This Row],[Unit Price]]</f>
        <v>15567.2</v>
      </c>
      <c r="N636" s="18" t="str">
        <f t="shared" ca="1" si="27"/>
        <v>25%</v>
      </c>
      <c r="O636" s="18">
        <f ca="1">SalesTable[[#This Row],[Total Sale]]*SalesTable[[#This Row],[Profit Margin]]</f>
        <v>3891.8</v>
      </c>
    </row>
    <row r="637" spans="1:15" x14ac:dyDescent="0.3">
      <c r="A637" s="18" t="s">
        <v>644</v>
      </c>
      <c r="B637" s="19">
        <f t="shared" ca="1" si="28"/>
        <v>45518</v>
      </c>
      <c r="C637" s="19" t="str">
        <f>_xlfn.XLOOKUP(SalesTable[[#This Row],[Customer Name]],customerTable[Customer Name],customerTable[Customer ID],0,0)</f>
        <v>C0636</v>
      </c>
      <c r="D637" s="18" t="s">
        <v>1639</v>
      </c>
      <c r="E637" s="18" t="s">
        <v>2000</v>
      </c>
      <c r="F637" s="18" t="s">
        <v>2252</v>
      </c>
      <c r="G637" s="18" t="s">
        <v>2003</v>
      </c>
      <c r="H637" s="18" t="str">
        <f>_xlfn.XLOOKUP(SalesTable[[#This Row],[Product]],ProductTable[Product],ProductTable[Product ID],0,0)</f>
        <v>P002</v>
      </c>
      <c r="I637" s="18" t="s">
        <v>2015</v>
      </c>
      <c r="J637" s="18" t="str" cm="1">
        <f t="array" aca="1" ref="J637" ca="1">INDEX({"Credit Card","Cash","UPI"},RANDBETWEEN(1,3))</f>
        <v>UPI</v>
      </c>
      <c r="K637" s="18">
        <f t="shared" ca="1" si="29"/>
        <v>81</v>
      </c>
      <c r="L637" s="18">
        <v>398.45</v>
      </c>
      <c r="M637" s="18">
        <f ca="1">SalesTable[[#This Row],[Quantity]]*SalesTable[[#This Row],[Unit Price]]</f>
        <v>32274.45</v>
      </c>
      <c r="N637" s="18" t="str">
        <f t="shared" ca="1" si="27"/>
        <v>19%</v>
      </c>
      <c r="O637" s="18">
        <f ca="1">SalesTable[[#This Row],[Total Sale]]*SalesTable[[#This Row],[Profit Margin]]</f>
        <v>6132.1455000000005</v>
      </c>
    </row>
    <row r="638" spans="1:15" x14ac:dyDescent="0.3">
      <c r="A638" s="18" t="s">
        <v>645</v>
      </c>
      <c r="B638" s="19">
        <f t="shared" ca="1" si="28"/>
        <v>45633</v>
      </c>
      <c r="C638" s="19" t="str">
        <f>_xlfn.XLOOKUP(SalesTable[[#This Row],[Customer Name]],customerTable[Customer Name],customerTable[Customer ID],0,0)</f>
        <v>C0637</v>
      </c>
      <c r="D638" s="18" t="s">
        <v>1640</v>
      </c>
      <c r="E638" s="18" t="s">
        <v>2000</v>
      </c>
      <c r="F638" s="18" t="s">
        <v>2150</v>
      </c>
      <c r="G638" s="18" t="s">
        <v>2012</v>
      </c>
      <c r="H638" s="18" t="str">
        <f>_xlfn.XLOOKUP(SalesTable[[#This Row],[Product]],ProductTable[Product],ProductTable[Product ID],0,0)</f>
        <v>P011</v>
      </c>
      <c r="I638" s="18" t="s">
        <v>2014</v>
      </c>
      <c r="J638" s="18" t="str" cm="1">
        <f t="array" aca="1" ref="J638" ca="1">INDEX({"Credit Card","Cash","UPI"},RANDBETWEEN(1,3))</f>
        <v>Credit Card</v>
      </c>
      <c r="K638" s="18">
        <f t="shared" ca="1" si="29"/>
        <v>84</v>
      </c>
      <c r="L638" s="18">
        <v>274.54000000000002</v>
      </c>
      <c r="M638" s="18">
        <f ca="1">SalesTable[[#This Row],[Quantity]]*SalesTable[[#This Row],[Unit Price]]</f>
        <v>23061.360000000001</v>
      </c>
      <c r="N638" s="18" t="str">
        <f t="shared" ca="1" si="27"/>
        <v>20%</v>
      </c>
      <c r="O638" s="18">
        <f ca="1">SalesTable[[#This Row],[Total Sale]]*SalesTable[[#This Row],[Profit Margin]]</f>
        <v>4612.2719999999999</v>
      </c>
    </row>
    <row r="639" spans="1:15" x14ac:dyDescent="0.3">
      <c r="A639" s="18" t="s">
        <v>646</v>
      </c>
      <c r="B639" s="19">
        <f t="shared" ca="1" si="28"/>
        <v>44972</v>
      </c>
      <c r="C639" s="19" t="str">
        <f>_xlfn.XLOOKUP(SalesTable[[#This Row],[Customer Name]],customerTable[Customer Name],customerTable[Customer ID],0,0)</f>
        <v>C0638</v>
      </c>
      <c r="D639" s="18" t="s">
        <v>1641</v>
      </c>
      <c r="E639" s="18" t="s">
        <v>1999</v>
      </c>
      <c r="F639" s="18" t="s">
        <v>2253</v>
      </c>
      <c r="G639" s="18" t="s">
        <v>2008</v>
      </c>
      <c r="H639" s="18" t="str">
        <f>_xlfn.XLOOKUP(SalesTable[[#This Row],[Product]],ProductTable[Product],ProductTable[Product ID],0,0)</f>
        <v>P007</v>
      </c>
      <c r="I639" s="18" t="s">
        <v>2016</v>
      </c>
      <c r="J639" s="18" t="str" cm="1">
        <f t="array" aca="1" ref="J639" ca="1">INDEX({"Credit Card","Cash","UPI"},RANDBETWEEN(1,3))</f>
        <v>Credit Card</v>
      </c>
      <c r="K639" s="18">
        <f t="shared" ca="1" si="29"/>
        <v>82</v>
      </c>
      <c r="L639" s="18">
        <v>138.87</v>
      </c>
      <c r="M639" s="18">
        <f ca="1">SalesTable[[#This Row],[Quantity]]*SalesTable[[#This Row],[Unit Price]]</f>
        <v>11387.34</v>
      </c>
      <c r="N639" s="18" t="str">
        <f t="shared" ca="1" si="27"/>
        <v>23%</v>
      </c>
      <c r="O639" s="18">
        <f ca="1">SalesTable[[#This Row],[Total Sale]]*SalesTable[[#This Row],[Profit Margin]]</f>
        <v>2619.0882000000001</v>
      </c>
    </row>
    <row r="640" spans="1:15" x14ac:dyDescent="0.3">
      <c r="A640" s="18" t="s">
        <v>647</v>
      </c>
      <c r="B640" s="19">
        <f t="shared" ca="1" si="28"/>
        <v>45061</v>
      </c>
      <c r="C640" s="19" t="str">
        <f>_xlfn.XLOOKUP(SalesTable[[#This Row],[Customer Name]],customerTable[Customer Name],customerTable[Customer ID],0,0)</f>
        <v>C0639</v>
      </c>
      <c r="D640" s="18" t="s">
        <v>1642</v>
      </c>
      <c r="E640" s="18" t="s">
        <v>2001</v>
      </c>
      <c r="F640" s="18" t="s">
        <v>2085</v>
      </c>
      <c r="G640" s="18" t="s">
        <v>2013</v>
      </c>
      <c r="H640" s="18" t="str">
        <f>_xlfn.XLOOKUP(SalesTable[[#This Row],[Product]],ProductTable[Product],ProductTable[Product ID],0,0)</f>
        <v>P012</v>
      </c>
      <c r="I640" s="18" t="s">
        <v>2016</v>
      </c>
      <c r="J640" s="18" t="str" cm="1">
        <f t="array" aca="1" ref="J640" ca="1">INDEX({"Credit Card","Cash","UPI"},RANDBETWEEN(1,3))</f>
        <v>Cash</v>
      </c>
      <c r="K640" s="18">
        <f t="shared" ca="1" si="29"/>
        <v>54</v>
      </c>
      <c r="L640" s="18">
        <v>448.4</v>
      </c>
      <c r="M640" s="18">
        <f ca="1">SalesTable[[#This Row],[Quantity]]*SalesTable[[#This Row],[Unit Price]]</f>
        <v>24213.599999999999</v>
      </c>
      <c r="N640" s="18" t="str">
        <f t="shared" ca="1" si="27"/>
        <v>19%</v>
      </c>
      <c r="O640" s="18">
        <f ca="1">SalesTable[[#This Row],[Total Sale]]*SalesTable[[#This Row],[Profit Margin]]</f>
        <v>4600.5839999999998</v>
      </c>
    </row>
    <row r="641" spans="1:15" x14ac:dyDescent="0.3">
      <c r="A641" s="18" t="s">
        <v>648</v>
      </c>
      <c r="B641" s="19">
        <f t="shared" ca="1" si="28"/>
        <v>45435</v>
      </c>
      <c r="C641" s="19" t="str">
        <f>_xlfn.XLOOKUP(SalesTable[[#This Row],[Customer Name]],customerTable[Customer Name],customerTable[Customer ID],0,0)</f>
        <v>C0640</v>
      </c>
      <c r="D641" s="18" t="s">
        <v>1643</v>
      </c>
      <c r="E641" s="18" t="s">
        <v>1998</v>
      </c>
      <c r="F641" s="18" t="s">
        <v>2248</v>
      </c>
      <c r="G641" s="18" t="s">
        <v>2006</v>
      </c>
      <c r="H641" s="18" t="str">
        <f>_xlfn.XLOOKUP(SalesTable[[#This Row],[Product]],ProductTable[Product],ProductTable[Product ID],0,0)</f>
        <v>P005</v>
      </c>
      <c r="I641" s="18" t="s">
        <v>2015</v>
      </c>
      <c r="J641" s="18" t="str" cm="1">
        <f t="array" aca="1" ref="J641" ca="1">INDEX({"Credit Card","Cash","UPI"},RANDBETWEEN(1,3))</f>
        <v>UPI</v>
      </c>
      <c r="K641" s="18">
        <f t="shared" ca="1" si="29"/>
        <v>41</v>
      </c>
      <c r="L641" s="18">
        <v>181.93</v>
      </c>
      <c r="M641" s="18">
        <f ca="1">SalesTable[[#This Row],[Quantity]]*SalesTable[[#This Row],[Unit Price]]</f>
        <v>7459.13</v>
      </c>
      <c r="N641" s="18" t="str">
        <f t="shared" ca="1" si="27"/>
        <v>18%</v>
      </c>
      <c r="O641" s="18">
        <f ca="1">SalesTable[[#This Row],[Total Sale]]*SalesTable[[#This Row],[Profit Margin]]</f>
        <v>1342.6433999999999</v>
      </c>
    </row>
    <row r="642" spans="1:15" x14ac:dyDescent="0.3">
      <c r="A642" s="18" t="s">
        <v>649</v>
      </c>
      <c r="B642" s="19">
        <f t="shared" ca="1" si="28"/>
        <v>44898</v>
      </c>
      <c r="C642" s="19" t="str">
        <f>_xlfn.XLOOKUP(SalesTable[[#This Row],[Customer Name]],customerTable[Customer Name],customerTable[Customer ID],0,0)</f>
        <v>C0641</v>
      </c>
      <c r="D642" s="18" t="s">
        <v>1644</v>
      </c>
      <c r="E642" s="18" t="s">
        <v>2001</v>
      </c>
      <c r="F642" s="18" t="s">
        <v>2254</v>
      </c>
      <c r="G642" s="18" t="s">
        <v>2005</v>
      </c>
      <c r="H642" s="18" t="str">
        <f>_xlfn.XLOOKUP(SalesTable[[#This Row],[Product]],ProductTable[Product],ProductTable[Product ID],0,0)</f>
        <v>P004</v>
      </c>
      <c r="I642" s="18" t="s">
        <v>2015</v>
      </c>
      <c r="J642" s="18" t="str" cm="1">
        <f t="array" aca="1" ref="J642" ca="1">INDEX({"Credit Card","Cash","UPI"},RANDBETWEEN(1,3))</f>
        <v>UPI</v>
      </c>
      <c r="K642" s="18">
        <f t="shared" ca="1" si="29"/>
        <v>71</v>
      </c>
      <c r="L642" s="18">
        <v>330.15</v>
      </c>
      <c r="M642" s="18">
        <f ca="1">SalesTable[[#This Row],[Quantity]]*SalesTable[[#This Row],[Unit Price]]</f>
        <v>23440.649999999998</v>
      </c>
      <c r="N642" s="18" t="str">
        <f t="shared" ref="N642:N705" ca="1" si="30">ROUND(RANDBETWEEN(15,25),0)&amp;"%"</f>
        <v>17%</v>
      </c>
      <c r="O642" s="18">
        <f ca="1">SalesTable[[#This Row],[Total Sale]]*SalesTable[[#This Row],[Profit Margin]]</f>
        <v>3984.9105</v>
      </c>
    </row>
    <row r="643" spans="1:15" x14ac:dyDescent="0.3">
      <c r="A643" s="18" t="s">
        <v>650</v>
      </c>
      <c r="B643" s="19">
        <f t="shared" ref="B643:B706" ca="1" si="31">RANDBETWEEN(DATE(2022,1,1),DATE(2025,12,31))</f>
        <v>44786</v>
      </c>
      <c r="C643" s="19" t="str">
        <f>_xlfn.XLOOKUP(SalesTable[[#This Row],[Customer Name]],customerTable[Customer Name],customerTable[Customer ID],0,0)</f>
        <v>C0642</v>
      </c>
      <c r="D643" s="18" t="s">
        <v>1645</v>
      </c>
      <c r="E643" s="18" t="s">
        <v>2000</v>
      </c>
      <c r="F643" s="18" t="s">
        <v>2030</v>
      </c>
      <c r="G643" s="18" t="s">
        <v>2002</v>
      </c>
      <c r="H643" s="18" t="str">
        <f>_xlfn.XLOOKUP(SalesTable[[#This Row],[Product]],ProductTable[Product],ProductTable[Product ID],0,0)</f>
        <v>P001</v>
      </c>
      <c r="I643" s="18" t="s">
        <v>2014</v>
      </c>
      <c r="J643" s="18" t="str" cm="1">
        <f t="array" aca="1" ref="J643" ca="1">INDEX({"Credit Card","Cash","UPI"},RANDBETWEEN(1,3))</f>
        <v>Credit Card</v>
      </c>
      <c r="K643" s="18">
        <f t="shared" ref="K643:K706" ca="1" si="32">RANDBETWEEN(30,100)</f>
        <v>30</v>
      </c>
      <c r="L643" s="18">
        <v>289.97000000000003</v>
      </c>
      <c r="M643" s="18">
        <f ca="1">SalesTable[[#This Row],[Quantity]]*SalesTable[[#This Row],[Unit Price]]</f>
        <v>8699.1</v>
      </c>
      <c r="N643" s="18" t="str">
        <f t="shared" ca="1" si="30"/>
        <v>17%</v>
      </c>
      <c r="O643" s="18">
        <f ca="1">SalesTable[[#This Row],[Total Sale]]*SalesTable[[#This Row],[Profit Margin]]</f>
        <v>1478.8470000000002</v>
      </c>
    </row>
    <row r="644" spans="1:15" x14ac:dyDescent="0.3">
      <c r="A644" s="18" t="s">
        <v>651</v>
      </c>
      <c r="B644" s="19">
        <f t="shared" ca="1" si="31"/>
        <v>44786</v>
      </c>
      <c r="C644" s="19" t="str">
        <f>_xlfn.XLOOKUP(SalesTable[[#This Row],[Customer Name]],customerTable[Customer Name],customerTable[Customer ID],0,0)</f>
        <v>C0643</v>
      </c>
      <c r="D644" s="18" t="s">
        <v>1646</v>
      </c>
      <c r="E644" s="18" t="s">
        <v>2001</v>
      </c>
      <c r="F644" s="18" t="s">
        <v>2151</v>
      </c>
      <c r="G644" s="18" t="s">
        <v>2013</v>
      </c>
      <c r="H644" s="18" t="str">
        <f>_xlfn.XLOOKUP(SalesTable[[#This Row],[Product]],ProductTable[Product],ProductTable[Product ID],0,0)</f>
        <v>P012</v>
      </c>
      <c r="I644" s="18" t="s">
        <v>2016</v>
      </c>
      <c r="J644" s="18" t="str" cm="1">
        <f t="array" aca="1" ref="J644" ca="1">INDEX({"Credit Card","Cash","UPI"},RANDBETWEEN(1,3))</f>
        <v>Credit Card</v>
      </c>
      <c r="K644" s="18">
        <f t="shared" ca="1" si="32"/>
        <v>93</v>
      </c>
      <c r="L644" s="18">
        <v>122.09</v>
      </c>
      <c r="M644" s="18">
        <f ca="1">SalesTable[[#This Row],[Quantity]]*SalesTable[[#This Row],[Unit Price]]</f>
        <v>11354.37</v>
      </c>
      <c r="N644" s="18" t="str">
        <f t="shared" ca="1" si="30"/>
        <v>17%</v>
      </c>
      <c r="O644" s="18">
        <f ca="1">SalesTable[[#This Row],[Total Sale]]*SalesTable[[#This Row],[Profit Margin]]</f>
        <v>1930.2429000000002</v>
      </c>
    </row>
    <row r="645" spans="1:15" x14ac:dyDescent="0.3">
      <c r="A645" s="18" t="s">
        <v>652</v>
      </c>
      <c r="B645" s="19">
        <f t="shared" ca="1" si="31"/>
        <v>44655</v>
      </c>
      <c r="C645" s="19" t="str">
        <f>_xlfn.XLOOKUP(SalesTable[[#This Row],[Customer Name]],customerTable[Customer Name],customerTable[Customer ID],0,0)</f>
        <v>C0644</v>
      </c>
      <c r="D645" s="18" t="s">
        <v>1647</v>
      </c>
      <c r="E645" s="18" t="s">
        <v>2001</v>
      </c>
      <c r="F645" s="18" t="s">
        <v>2041</v>
      </c>
      <c r="G645" s="18" t="s">
        <v>2012</v>
      </c>
      <c r="H645" s="18" t="str">
        <f>_xlfn.XLOOKUP(SalesTable[[#This Row],[Product]],ProductTable[Product],ProductTable[Product ID],0,0)</f>
        <v>P011</v>
      </c>
      <c r="I645" s="18" t="s">
        <v>2014</v>
      </c>
      <c r="J645" s="18" t="str" cm="1">
        <f t="array" aca="1" ref="J645" ca="1">INDEX({"Credit Card","Cash","UPI"},RANDBETWEEN(1,3))</f>
        <v>Credit Card</v>
      </c>
      <c r="K645" s="18">
        <f t="shared" ca="1" si="32"/>
        <v>78</v>
      </c>
      <c r="L645" s="18">
        <v>18.96</v>
      </c>
      <c r="M645" s="18">
        <f ca="1">SalesTable[[#This Row],[Quantity]]*SalesTable[[#This Row],[Unit Price]]</f>
        <v>1478.88</v>
      </c>
      <c r="N645" s="18" t="str">
        <f t="shared" ca="1" si="30"/>
        <v>15%</v>
      </c>
      <c r="O645" s="18">
        <f ca="1">SalesTable[[#This Row],[Total Sale]]*SalesTable[[#This Row],[Profit Margin]]</f>
        <v>221.83200000000002</v>
      </c>
    </row>
    <row r="646" spans="1:15" x14ac:dyDescent="0.3">
      <c r="A646" s="18" t="s">
        <v>653</v>
      </c>
      <c r="B646" s="19">
        <f t="shared" ca="1" si="31"/>
        <v>45846</v>
      </c>
      <c r="C646" s="19" t="str">
        <f>_xlfn.XLOOKUP(SalesTable[[#This Row],[Customer Name]],customerTable[Customer Name],customerTable[Customer ID],0,0)</f>
        <v>C0645</v>
      </c>
      <c r="D646" s="18" t="s">
        <v>1648</v>
      </c>
      <c r="E646" s="18" t="s">
        <v>2000</v>
      </c>
      <c r="F646" s="18" t="s">
        <v>2056</v>
      </c>
      <c r="G646" s="18" t="s">
        <v>2009</v>
      </c>
      <c r="H646" s="18" t="str">
        <f>_xlfn.XLOOKUP(SalesTable[[#This Row],[Product]],ProductTable[Product],ProductTable[Product ID],0,0)</f>
        <v>P008</v>
      </c>
      <c r="I646" s="18" t="s">
        <v>2014</v>
      </c>
      <c r="J646" s="18" t="str" cm="1">
        <f t="array" aca="1" ref="J646" ca="1">INDEX({"Credit Card","Cash","UPI"},RANDBETWEEN(1,3))</f>
        <v>UPI</v>
      </c>
      <c r="K646" s="18">
        <f t="shared" ca="1" si="32"/>
        <v>80</v>
      </c>
      <c r="L646" s="18">
        <v>474.44</v>
      </c>
      <c r="M646" s="18">
        <f ca="1">SalesTable[[#This Row],[Quantity]]*SalesTable[[#This Row],[Unit Price]]</f>
        <v>37955.199999999997</v>
      </c>
      <c r="N646" s="18" t="str">
        <f t="shared" ca="1" si="30"/>
        <v>19%</v>
      </c>
      <c r="O646" s="18">
        <f ca="1">SalesTable[[#This Row],[Total Sale]]*SalesTable[[#This Row],[Profit Margin]]</f>
        <v>7211.4879999999994</v>
      </c>
    </row>
    <row r="647" spans="1:15" x14ac:dyDescent="0.3">
      <c r="A647" s="18" t="s">
        <v>654</v>
      </c>
      <c r="B647" s="19">
        <f t="shared" ca="1" si="31"/>
        <v>45987</v>
      </c>
      <c r="C647" s="19" t="str">
        <f>_xlfn.XLOOKUP(SalesTable[[#This Row],[Customer Name]],customerTable[Customer Name],customerTable[Customer ID],0,0)</f>
        <v>C0646</v>
      </c>
      <c r="D647" s="18" t="s">
        <v>1649</v>
      </c>
      <c r="E647" s="18" t="s">
        <v>1999</v>
      </c>
      <c r="F647" s="18" t="s">
        <v>2177</v>
      </c>
      <c r="G647" s="18" t="s">
        <v>2012</v>
      </c>
      <c r="H647" s="18" t="str">
        <f>_xlfn.XLOOKUP(SalesTable[[#This Row],[Product]],ProductTable[Product],ProductTable[Product ID],0,0)</f>
        <v>P011</v>
      </c>
      <c r="I647" s="18" t="s">
        <v>2014</v>
      </c>
      <c r="J647" s="18" t="str" cm="1">
        <f t="array" aca="1" ref="J647" ca="1">INDEX({"Credit Card","Cash","UPI"},RANDBETWEEN(1,3))</f>
        <v>UPI</v>
      </c>
      <c r="K647" s="18">
        <f t="shared" ca="1" si="32"/>
        <v>94</v>
      </c>
      <c r="L647" s="18">
        <v>247.77</v>
      </c>
      <c r="M647" s="18">
        <f ca="1">SalesTable[[#This Row],[Quantity]]*SalesTable[[#This Row],[Unit Price]]</f>
        <v>23290.38</v>
      </c>
      <c r="N647" s="18" t="str">
        <f t="shared" ca="1" si="30"/>
        <v>17%</v>
      </c>
      <c r="O647" s="18">
        <f ca="1">SalesTable[[#This Row],[Total Sale]]*SalesTable[[#This Row],[Profit Margin]]</f>
        <v>3959.3646000000003</v>
      </c>
    </row>
    <row r="648" spans="1:15" x14ac:dyDescent="0.3">
      <c r="A648" s="18" t="s">
        <v>655</v>
      </c>
      <c r="B648" s="19">
        <f t="shared" ca="1" si="31"/>
        <v>45902</v>
      </c>
      <c r="C648" s="19" t="str">
        <f>_xlfn.XLOOKUP(SalesTable[[#This Row],[Customer Name]],customerTable[Customer Name],customerTable[Customer ID],0,0)</f>
        <v>C0647</v>
      </c>
      <c r="D648" s="18" t="s">
        <v>1650</v>
      </c>
      <c r="E648" s="18" t="s">
        <v>2000</v>
      </c>
      <c r="F648" s="18" t="s">
        <v>2060</v>
      </c>
      <c r="G648" s="18" t="s">
        <v>2003</v>
      </c>
      <c r="H648" s="18" t="str">
        <f>_xlfn.XLOOKUP(SalesTable[[#This Row],[Product]],ProductTable[Product],ProductTable[Product ID],0,0)</f>
        <v>P002</v>
      </c>
      <c r="I648" s="18" t="s">
        <v>2015</v>
      </c>
      <c r="J648" s="18" t="str" cm="1">
        <f t="array" aca="1" ref="J648" ca="1">INDEX({"Credit Card","Cash","UPI"},RANDBETWEEN(1,3))</f>
        <v>Credit Card</v>
      </c>
      <c r="K648" s="18">
        <f t="shared" ca="1" si="32"/>
        <v>95</v>
      </c>
      <c r="L648" s="18">
        <v>113.31</v>
      </c>
      <c r="M648" s="18">
        <f ca="1">SalesTable[[#This Row],[Quantity]]*SalesTable[[#This Row],[Unit Price]]</f>
        <v>10764.45</v>
      </c>
      <c r="N648" s="18" t="str">
        <f t="shared" ca="1" si="30"/>
        <v>19%</v>
      </c>
      <c r="O648" s="18">
        <f ca="1">SalesTable[[#This Row],[Total Sale]]*SalesTable[[#This Row],[Profit Margin]]</f>
        <v>2045.2455000000002</v>
      </c>
    </row>
    <row r="649" spans="1:15" x14ac:dyDescent="0.3">
      <c r="A649" s="18" t="s">
        <v>656</v>
      </c>
      <c r="B649" s="19">
        <f t="shared" ca="1" si="31"/>
        <v>45758</v>
      </c>
      <c r="C649" s="19" t="str">
        <f>_xlfn.XLOOKUP(SalesTable[[#This Row],[Customer Name]],customerTable[Customer Name],customerTable[Customer ID],0,0)</f>
        <v>C0648</v>
      </c>
      <c r="D649" s="18" t="s">
        <v>1651</v>
      </c>
      <c r="E649" s="18" t="s">
        <v>1998</v>
      </c>
      <c r="F649" s="18" t="s">
        <v>2254</v>
      </c>
      <c r="G649" s="18" t="s">
        <v>2011</v>
      </c>
      <c r="H649" s="18" t="str">
        <f>_xlfn.XLOOKUP(SalesTable[[#This Row],[Product]],ProductTable[Product],ProductTable[Product ID],0,0)</f>
        <v>P010</v>
      </c>
      <c r="I649" s="18" t="s">
        <v>2015</v>
      </c>
      <c r="J649" s="18" t="str" cm="1">
        <f t="array" aca="1" ref="J649" ca="1">INDEX({"Credit Card","Cash","UPI"},RANDBETWEEN(1,3))</f>
        <v>UPI</v>
      </c>
      <c r="K649" s="18">
        <f t="shared" ca="1" si="32"/>
        <v>94</v>
      </c>
      <c r="L649" s="18">
        <v>104.72</v>
      </c>
      <c r="M649" s="18">
        <f ca="1">SalesTable[[#This Row],[Quantity]]*SalesTable[[#This Row],[Unit Price]]</f>
        <v>9843.68</v>
      </c>
      <c r="N649" s="18" t="str">
        <f t="shared" ca="1" si="30"/>
        <v>15%</v>
      </c>
      <c r="O649" s="18">
        <f ca="1">SalesTable[[#This Row],[Total Sale]]*SalesTable[[#This Row],[Profit Margin]]</f>
        <v>1476.5519999999999</v>
      </c>
    </row>
    <row r="650" spans="1:15" x14ac:dyDescent="0.3">
      <c r="A650" s="18" t="s">
        <v>657</v>
      </c>
      <c r="B650" s="19">
        <f t="shared" ca="1" si="31"/>
        <v>45075</v>
      </c>
      <c r="C650" s="19" t="str">
        <f>_xlfn.XLOOKUP(SalesTable[[#This Row],[Customer Name]],customerTable[Customer Name],customerTable[Customer ID],0,0)</f>
        <v>C0649</v>
      </c>
      <c r="D650" s="18" t="s">
        <v>1652</v>
      </c>
      <c r="E650" s="18" t="s">
        <v>1998</v>
      </c>
      <c r="F650" s="18" t="s">
        <v>2247</v>
      </c>
      <c r="G650" s="18" t="s">
        <v>2013</v>
      </c>
      <c r="H650" s="18" t="str">
        <f>_xlfn.XLOOKUP(SalesTable[[#This Row],[Product]],ProductTable[Product],ProductTable[Product ID],0,0)</f>
        <v>P012</v>
      </c>
      <c r="I650" s="18" t="s">
        <v>2016</v>
      </c>
      <c r="J650" s="18" t="str" cm="1">
        <f t="array" aca="1" ref="J650" ca="1">INDEX({"Credit Card","Cash","UPI"},RANDBETWEEN(1,3))</f>
        <v>Credit Card</v>
      </c>
      <c r="K650" s="18">
        <f t="shared" ca="1" si="32"/>
        <v>100</v>
      </c>
      <c r="L650" s="18">
        <v>34.479999999999997</v>
      </c>
      <c r="M650" s="18">
        <f ca="1">SalesTable[[#This Row],[Quantity]]*SalesTable[[#This Row],[Unit Price]]</f>
        <v>3447.9999999999995</v>
      </c>
      <c r="N650" s="18" t="str">
        <f t="shared" ca="1" si="30"/>
        <v>21%</v>
      </c>
      <c r="O650" s="18">
        <f ca="1">SalesTable[[#This Row],[Total Sale]]*SalesTable[[#This Row],[Profit Margin]]</f>
        <v>724.07999999999993</v>
      </c>
    </row>
    <row r="651" spans="1:15" x14ac:dyDescent="0.3">
      <c r="A651" s="18" t="s">
        <v>658</v>
      </c>
      <c r="B651" s="19">
        <f t="shared" ca="1" si="31"/>
        <v>44818</v>
      </c>
      <c r="C651" s="19" t="str">
        <f>_xlfn.XLOOKUP(SalesTable[[#This Row],[Customer Name]],customerTable[Customer Name],customerTable[Customer ID],0,0)</f>
        <v>C0650</v>
      </c>
      <c r="D651" s="18" t="s">
        <v>1653</v>
      </c>
      <c r="E651" s="18" t="s">
        <v>2001</v>
      </c>
      <c r="F651" s="18" t="s">
        <v>2223</v>
      </c>
      <c r="G651" s="18" t="s">
        <v>2009</v>
      </c>
      <c r="H651" s="18" t="str">
        <f>_xlfn.XLOOKUP(SalesTable[[#This Row],[Product]],ProductTable[Product],ProductTable[Product ID],0,0)</f>
        <v>P008</v>
      </c>
      <c r="I651" s="18" t="s">
        <v>2014</v>
      </c>
      <c r="J651" s="18" t="str" cm="1">
        <f t="array" aca="1" ref="J651" ca="1">INDEX({"Credit Card","Cash","UPI"},RANDBETWEEN(1,3))</f>
        <v>Credit Card</v>
      </c>
      <c r="K651" s="18">
        <f t="shared" ca="1" si="32"/>
        <v>97</v>
      </c>
      <c r="L651" s="18">
        <v>424.01</v>
      </c>
      <c r="M651" s="18">
        <f ca="1">SalesTable[[#This Row],[Quantity]]*SalesTable[[#This Row],[Unit Price]]</f>
        <v>41128.97</v>
      </c>
      <c r="N651" s="18" t="str">
        <f t="shared" ca="1" si="30"/>
        <v>19%</v>
      </c>
      <c r="O651" s="18">
        <f ca="1">SalesTable[[#This Row],[Total Sale]]*SalesTable[[#This Row],[Profit Margin]]</f>
        <v>7814.5043000000005</v>
      </c>
    </row>
    <row r="652" spans="1:15" x14ac:dyDescent="0.3">
      <c r="A652" s="18" t="s">
        <v>659</v>
      </c>
      <c r="B652" s="19">
        <f t="shared" ca="1" si="31"/>
        <v>45622</v>
      </c>
      <c r="C652" s="19" t="str">
        <f>_xlfn.XLOOKUP(SalesTable[[#This Row],[Customer Name]],customerTable[Customer Name],customerTable[Customer ID],0,0)</f>
        <v>C0651</v>
      </c>
      <c r="D652" s="18" t="s">
        <v>1654</v>
      </c>
      <c r="E652" s="18" t="s">
        <v>2001</v>
      </c>
      <c r="F652" s="18" t="s">
        <v>2169</v>
      </c>
      <c r="G652" s="18" t="s">
        <v>2011</v>
      </c>
      <c r="H652" s="18" t="str">
        <f>_xlfn.XLOOKUP(SalesTable[[#This Row],[Product]],ProductTable[Product],ProductTable[Product ID],0,0)</f>
        <v>P010</v>
      </c>
      <c r="I652" s="18" t="s">
        <v>2015</v>
      </c>
      <c r="J652" s="18" t="str" cm="1">
        <f t="array" aca="1" ref="J652" ca="1">INDEX({"Credit Card","Cash","UPI"},RANDBETWEEN(1,3))</f>
        <v>UPI</v>
      </c>
      <c r="K652" s="18">
        <f t="shared" ca="1" si="32"/>
        <v>99</v>
      </c>
      <c r="L652" s="18">
        <v>295.08</v>
      </c>
      <c r="M652" s="18">
        <f ca="1">SalesTable[[#This Row],[Quantity]]*SalesTable[[#This Row],[Unit Price]]</f>
        <v>29212.92</v>
      </c>
      <c r="N652" s="18" t="str">
        <f t="shared" ca="1" si="30"/>
        <v>19%</v>
      </c>
      <c r="O652" s="18">
        <f ca="1">SalesTable[[#This Row],[Total Sale]]*SalesTable[[#This Row],[Profit Margin]]</f>
        <v>5550.4547999999995</v>
      </c>
    </row>
    <row r="653" spans="1:15" x14ac:dyDescent="0.3">
      <c r="A653" s="18" t="s">
        <v>660</v>
      </c>
      <c r="B653" s="19">
        <f t="shared" ca="1" si="31"/>
        <v>45439</v>
      </c>
      <c r="C653" s="19" t="str">
        <f>_xlfn.XLOOKUP(SalesTable[[#This Row],[Customer Name]],customerTable[Customer Name],customerTable[Customer ID],0,0)</f>
        <v>C0652</v>
      </c>
      <c r="D653" s="18" t="s">
        <v>1655</v>
      </c>
      <c r="E653" s="18" t="s">
        <v>2000</v>
      </c>
      <c r="F653" s="18" t="s">
        <v>2135</v>
      </c>
      <c r="G653" s="18" t="s">
        <v>2008</v>
      </c>
      <c r="H653" s="18" t="str">
        <f>_xlfn.XLOOKUP(SalesTable[[#This Row],[Product]],ProductTable[Product],ProductTable[Product ID],0,0)</f>
        <v>P007</v>
      </c>
      <c r="I653" s="18" t="s">
        <v>2016</v>
      </c>
      <c r="J653" s="18" t="str" cm="1">
        <f t="array" aca="1" ref="J653" ca="1">INDEX({"Credit Card","Cash","UPI"},RANDBETWEEN(1,3))</f>
        <v>Cash</v>
      </c>
      <c r="K653" s="18">
        <f t="shared" ca="1" si="32"/>
        <v>40</v>
      </c>
      <c r="L653" s="18">
        <v>488.05</v>
      </c>
      <c r="M653" s="18">
        <f ca="1">SalesTable[[#This Row],[Quantity]]*SalesTable[[#This Row],[Unit Price]]</f>
        <v>19522</v>
      </c>
      <c r="N653" s="18" t="str">
        <f t="shared" ca="1" si="30"/>
        <v>23%</v>
      </c>
      <c r="O653" s="18">
        <f ca="1">SalesTable[[#This Row],[Total Sale]]*SalesTable[[#This Row],[Profit Margin]]</f>
        <v>4490.0600000000004</v>
      </c>
    </row>
    <row r="654" spans="1:15" x14ac:dyDescent="0.3">
      <c r="A654" s="18" t="s">
        <v>661</v>
      </c>
      <c r="B654" s="19">
        <f t="shared" ca="1" si="31"/>
        <v>45937</v>
      </c>
      <c r="C654" s="19" t="str">
        <f>_xlfn.XLOOKUP(SalesTable[[#This Row],[Customer Name]],customerTable[Customer Name],customerTable[Customer ID],0,0)</f>
        <v>C0653</v>
      </c>
      <c r="D654" s="18" t="s">
        <v>1656</v>
      </c>
      <c r="E654" s="18" t="s">
        <v>2001</v>
      </c>
      <c r="F654" s="18" t="s">
        <v>2231</v>
      </c>
      <c r="G654" s="18" t="s">
        <v>2004</v>
      </c>
      <c r="H654" s="18" t="str">
        <f>_xlfn.XLOOKUP(SalesTable[[#This Row],[Product]],ProductTable[Product],ProductTable[Product ID],0,0)</f>
        <v>P003</v>
      </c>
      <c r="I654" s="18" t="s">
        <v>2014</v>
      </c>
      <c r="J654" s="18" t="str" cm="1">
        <f t="array" aca="1" ref="J654" ca="1">INDEX({"Credit Card","Cash","UPI"},RANDBETWEEN(1,3))</f>
        <v>Credit Card</v>
      </c>
      <c r="K654" s="18">
        <f t="shared" ca="1" si="32"/>
        <v>54</v>
      </c>
      <c r="L654" s="18">
        <v>91.23</v>
      </c>
      <c r="M654" s="18">
        <f ca="1">SalesTable[[#This Row],[Quantity]]*SalesTable[[#This Row],[Unit Price]]</f>
        <v>4926.42</v>
      </c>
      <c r="N654" s="18" t="str">
        <f t="shared" ca="1" si="30"/>
        <v>25%</v>
      </c>
      <c r="O654" s="18">
        <f ca="1">SalesTable[[#This Row],[Total Sale]]*SalesTable[[#This Row],[Profit Margin]]</f>
        <v>1231.605</v>
      </c>
    </row>
    <row r="655" spans="1:15" x14ac:dyDescent="0.3">
      <c r="A655" s="18" t="s">
        <v>662</v>
      </c>
      <c r="B655" s="19">
        <f t="shared" ca="1" si="31"/>
        <v>44598</v>
      </c>
      <c r="C655" s="19" t="str">
        <f>_xlfn.XLOOKUP(SalesTable[[#This Row],[Customer Name]],customerTable[Customer Name],customerTable[Customer ID],0,0)</f>
        <v>C0654</v>
      </c>
      <c r="D655" s="18" t="s">
        <v>1657</v>
      </c>
      <c r="E655" s="18" t="s">
        <v>2001</v>
      </c>
      <c r="F655" s="18" t="s">
        <v>2236</v>
      </c>
      <c r="G655" s="18" t="s">
        <v>2003</v>
      </c>
      <c r="H655" s="18" t="str">
        <f>_xlfn.XLOOKUP(SalesTable[[#This Row],[Product]],ProductTable[Product],ProductTable[Product ID],0,0)</f>
        <v>P002</v>
      </c>
      <c r="I655" s="18" t="s">
        <v>2015</v>
      </c>
      <c r="J655" s="18" t="str" cm="1">
        <f t="array" aca="1" ref="J655" ca="1">INDEX({"Credit Card","Cash","UPI"},RANDBETWEEN(1,3))</f>
        <v>Credit Card</v>
      </c>
      <c r="K655" s="18">
        <f t="shared" ca="1" si="32"/>
        <v>90</v>
      </c>
      <c r="L655" s="18">
        <v>156.88</v>
      </c>
      <c r="M655" s="18">
        <f ca="1">SalesTable[[#This Row],[Quantity]]*SalesTable[[#This Row],[Unit Price]]</f>
        <v>14119.199999999999</v>
      </c>
      <c r="N655" s="18" t="str">
        <f t="shared" ca="1" si="30"/>
        <v>19%</v>
      </c>
      <c r="O655" s="18">
        <f ca="1">SalesTable[[#This Row],[Total Sale]]*SalesTable[[#This Row],[Profit Margin]]</f>
        <v>2682.6479999999997</v>
      </c>
    </row>
    <row r="656" spans="1:15" x14ac:dyDescent="0.3">
      <c r="A656" s="18" t="s">
        <v>663</v>
      </c>
      <c r="B656" s="19">
        <f t="shared" ca="1" si="31"/>
        <v>45986</v>
      </c>
      <c r="C656" s="19" t="str">
        <f>_xlfn.XLOOKUP(SalesTable[[#This Row],[Customer Name]],customerTable[Customer Name],customerTable[Customer ID],0,0)</f>
        <v>C0655</v>
      </c>
      <c r="D656" s="18" t="s">
        <v>1658</v>
      </c>
      <c r="E656" s="18" t="s">
        <v>2000</v>
      </c>
      <c r="F656" s="18" t="s">
        <v>2250</v>
      </c>
      <c r="G656" s="18" t="s">
        <v>2003</v>
      </c>
      <c r="H656" s="18" t="str">
        <f>_xlfn.XLOOKUP(SalesTable[[#This Row],[Product]],ProductTable[Product],ProductTable[Product ID],0,0)</f>
        <v>P002</v>
      </c>
      <c r="I656" s="18" t="s">
        <v>2015</v>
      </c>
      <c r="J656" s="18" t="str" cm="1">
        <f t="array" aca="1" ref="J656" ca="1">INDEX({"Credit Card","Cash","UPI"},RANDBETWEEN(1,3))</f>
        <v>UPI</v>
      </c>
      <c r="K656" s="18">
        <f t="shared" ca="1" si="32"/>
        <v>43</v>
      </c>
      <c r="L656" s="18">
        <v>474.65</v>
      </c>
      <c r="M656" s="18">
        <f ca="1">SalesTable[[#This Row],[Quantity]]*SalesTable[[#This Row],[Unit Price]]</f>
        <v>20409.95</v>
      </c>
      <c r="N656" s="18" t="str">
        <f t="shared" ca="1" si="30"/>
        <v>21%</v>
      </c>
      <c r="O656" s="18">
        <f ca="1">SalesTable[[#This Row],[Total Sale]]*SalesTable[[#This Row],[Profit Margin]]</f>
        <v>4286.0895</v>
      </c>
    </row>
    <row r="657" spans="1:15" x14ac:dyDescent="0.3">
      <c r="A657" s="18" t="s">
        <v>664</v>
      </c>
      <c r="B657" s="19">
        <f t="shared" ca="1" si="31"/>
        <v>45888</v>
      </c>
      <c r="C657" s="19" t="str">
        <f>_xlfn.XLOOKUP(SalesTable[[#This Row],[Customer Name]],customerTable[Customer Name],customerTable[Customer ID],0,0)</f>
        <v>C0656</v>
      </c>
      <c r="D657" s="18" t="s">
        <v>1659</v>
      </c>
      <c r="E657" s="18" t="s">
        <v>1998</v>
      </c>
      <c r="F657" s="18" t="s">
        <v>2072</v>
      </c>
      <c r="G657" s="18" t="s">
        <v>2002</v>
      </c>
      <c r="H657" s="18" t="str">
        <f>_xlfn.XLOOKUP(SalesTable[[#This Row],[Product]],ProductTable[Product],ProductTable[Product ID],0,0)</f>
        <v>P001</v>
      </c>
      <c r="I657" s="18" t="s">
        <v>2014</v>
      </c>
      <c r="J657" s="18" t="str" cm="1">
        <f t="array" aca="1" ref="J657" ca="1">INDEX({"Credit Card","Cash","UPI"},RANDBETWEEN(1,3))</f>
        <v>UPI</v>
      </c>
      <c r="K657" s="18">
        <f t="shared" ca="1" si="32"/>
        <v>42</v>
      </c>
      <c r="L657" s="18">
        <v>303.18</v>
      </c>
      <c r="M657" s="18">
        <f ca="1">SalesTable[[#This Row],[Quantity]]*SalesTable[[#This Row],[Unit Price]]</f>
        <v>12733.56</v>
      </c>
      <c r="N657" s="18" t="str">
        <f t="shared" ca="1" si="30"/>
        <v>19%</v>
      </c>
      <c r="O657" s="18">
        <f ca="1">SalesTable[[#This Row],[Total Sale]]*SalesTable[[#This Row],[Profit Margin]]</f>
        <v>2419.3764000000001</v>
      </c>
    </row>
    <row r="658" spans="1:15" x14ac:dyDescent="0.3">
      <c r="A658" s="18" t="s">
        <v>665</v>
      </c>
      <c r="B658" s="19">
        <f t="shared" ca="1" si="31"/>
        <v>45569</v>
      </c>
      <c r="C658" s="19" t="str">
        <f>_xlfn.XLOOKUP(SalesTable[[#This Row],[Customer Name]],customerTable[Customer Name],customerTable[Customer ID],0,0)</f>
        <v>C0657</v>
      </c>
      <c r="D658" s="18" t="s">
        <v>1660</v>
      </c>
      <c r="E658" s="18" t="s">
        <v>1999</v>
      </c>
      <c r="F658" s="18" t="s">
        <v>2104</v>
      </c>
      <c r="G658" s="18" t="s">
        <v>2002</v>
      </c>
      <c r="H658" s="18" t="str">
        <f>_xlfn.XLOOKUP(SalesTable[[#This Row],[Product]],ProductTable[Product],ProductTable[Product ID],0,0)</f>
        <v>P001</v>
      </c>
      <c r="I658" s="18" t="s">
        <v>2014</v>
      </c>
      <c r="J658" s="18" t="str" cm="1">
        <f t="array" aca="1" ref="J658" ca="1">INDEX({"Credit Card","Cash","UPI"},RANDBETWEEN(1,3))</f>
        <v>UPI</v>
      </c>
      <c r="K658" s="18">
        <f t="shared" ca="1" si="32"/>
        <v>82</v>
      </c>
      <c r="L658" s="18">
        <v>74.62</v>
      </c>
      <c r="M658" s="18">
        <f ca="1">SalesTable[[#This Row],[Quantity]]*SalesTable[[#This Row],[Unit Price]]</f>
        <v>6118.84</v>
      </c>
      <c r="N658" s="18" t="str">
        <f t="shared" ca="1" si="30"/>
        <v>15%</v>
      </c>
      <c r="O658" s="18">
        <f ca="1">SalesTable[[#This Row],[Total Sale]]*SalesTable[[#This Row],[Profit Margin]]</f>
        <v>917.82600000000002</v>
      </c>
    </row>
    <row r="659" spans="1:15" x14ac:dyDescent="0.3">
      <c r="A659" s="18" t="s">
        <v>666</v>
      </c>
      <c r="B659" s="19">
        <f t="shared" ca="1" si="31"/>
        <v>45128</v>
      </c>
      <c r="C659" s="19" t="str">
        <f>_xlfn.XLOOKUP(SalesTable[[#This Row],[Customer Name]],customerTable[Customer Name],customerTable[Customer ID],0,0)</f>
        <v>C0658</v>
      </c>
      <c r="D659" s="18" t="s">
        <v>1661</v>
      </c>
      <c r="E659" s="18" t="s">
        <v>1999</v>
      </c>
      <c r="F659" s="18" t="s">
        <v>2249</v>
      </c>
      <c r="G659" s="18" t="s">
        <v>2011</v>
      </c>
      <c r="H659" s="18" t="str">
        <f>_xlfn.XLOOKUP(SalesTable[[#This Row],[Product]],ProductTable[Product],ProductTable[Product ID],0,0)</f>
        <v>P010</v>
      </c>
      <c r="I659" s="18" t="s">
        <v>2015</v>
      </c>
      <c r="J659" s="18" t="str" cm="1">
        <f t="array" aca="1" ref="J659" ca="1">INDEX({"Credit Card","Cash","UPI"},RANDBETWEEN(1,3))</f>
        <v>Credit Card</v>
      </c>
      <c r="K659" s="18">
        <f t="shared" ca="1" si="32"/>
        <v>32</v>
      </c>
      <c r="L659" s="18">
        <v>88.1</v>
      </c>
      <c r="M659" s="18">
        <f ca="1">SalesTable[[#This Row],[Quantity]]*SalesTable[[#This Row],[Unit Price]]</f>
        <v>2819.2</v>
      </c>
      <c r="N659" s="18" t="str">
        <f t="shared" ca="1" si="30"/>
        <v>16%</v>
      </c>
      <c r="O659" s="18">
        <f ca="1">SalesTable[[#This Row],[Total Sale]]*SalesTable[[#This Row],[Profit Margin]]</f>
        <v>451.072</v>
      </c>
    </row>
    <row r="660" spans="1:15" x14ac:dyDescent="0.3">
      <c r="A660" s="18" t="s">
        <v>667</v>
      </c>
      <c r="B660" s="19">
        <f t="shared" ca="1" si="31"/>
        <v>45083</v>
      </c>
      <c r="C660" s="19" t="str">
        <f>_xlfn.XLOOKUP(SalesTable[[#This Row],[Customer Name]],customerTable[Customer Name],customerTable[Customer ID],0,0)</f>
        <v>C0659</v>
      </c>
      <c r="D660" s="18" t="s">
        <v>1662</v>
      </c>
      <c r="E660" s="18" t="s">
        <v>1998</v>
      </c>
      <c r="F660" s="18" t="s">
        <v>2101</v>
      </c>
      <c r="G660" s="18" t="s">
        <v>2012</v>
      </c>
      <c r="H660" s="18" t="str">
        <f>_xlfn.XLOOKUP(SalesTable[[#This Row],[Product]],ProductTable[Product],ProductTable[Product ID],0,0)</f>
        <v>P011</v>
      </c>
      <c r="I660" s="18" t="s">
        <v>2014</v>
      </c>
      <c r="J660" s="18" t="str" cm="1">
        <f t="array" aca="1" ref="J660" ca="1">INDEX({"Credit Card","Cash","UPI"},RANDBETWEEN(1,3))</f>
        <v>Cash</v>
      </c>
      <c r="K660" s="18">
        <f t="shared" ca="1" si="32"/>
        <v>59</v>
      </c>
      <c r="L660" s="18">
        <v>10.64</v>
      </c>
      <c r="M660" s="18">
        <f ca="1">SalesTable[[#This Row],[Quantity]]*SalesTable[[#This Row],[Unit Price]]</f>
        <v>627.76</v>
      </c>
      <c r="N660" s="18" t="str">
        <f t="shared" ca="1" si="30"/>
        <v>17%</v>
      </c>
      <c r="O660" s="18">
        <f ca="1">SalesTable[[#This Row],[Total Sale]]*SalesTable[[#This Row],[Profit Margin]]</f>
        <v>106.7192</v>
      </c>
    </row>
    <row r="661" spans="1:15" x14ac:dyDescent="0.3">
      <c r="A661" s="18" t="s">
        <v>668</v>
      </c>
      <c r="B661" s="19">
        <f t="shared" ca="1" si="31"/>
        <v>45539</v>
      </c>
      <c r="C661" s="19" t="str">
        <f>_xlfn.XLOOKUP(SalesTable[[#This Row],[Customer Name]],customerTable[Customer Name],customerTable[Customer ID],0,0)</f>
        <v>C0660</v>
      </c>
      <c r="D661" s="18" t="s">
        <v>1663</v>
      </c>
      <c r="E661" s="18" t="s">
        <v>1999</v>
      </c>
      <c r="F661" s="18" t="s">
        <v>2164</v>
      </c>
      <c r="G661" s="18" t="s">
        <v>2005</v>
      </c>
      <c r="H661" s="18" t="str">
        <f>_xlfn.XLOOKUP(SalesTable[[#This Row],[Product]],ProductTable[Product],ProductTable[Product ID],0,0)</f>
        <v>P004</v>
      </c>
      <c r="I661" s="18" t="s">
        <v>2015</v>
      </c>
      <c r="J661" s="18" t="str" cm="1">
        <f t="array" aca="1" ref="J661" ca="1">INDEX({"Credit Card","Cash","UPI"},RANDBETWEEN(1,3))</f>
        <v>Cash</v>
      </c>
      <c r="K661" s="18">
        <f t="shared" ca="1" si="32"/>
        <v>90</v>
      </c>
      <c r="L661" s="18">
        <v>132.05000000000001</v>
      </c>
      <c r="M661" s="18">
        <f ca="1">SalesTable[[#This Row],[Quantity]]*SalesTable[[#This Row],[Unit Price]]</f>
        <v>11884.500000000002</v>
      </c>
      <c r="N661" s="18" t="str">
        <f t="shared" ca="1" si="30"/>
        <v>23%</v>
      </c>
      <c r="O661" s="18">
        <f ca="1">SalesTable[[#This Row],[Total Sale]]*SalesTable[[#This Row],[Profit Margin]]</f>
        <v>2733.4350000000004</v>
      </c>
    </row>
    <row r="662" spans="1:15" x14ac:dyDescent="0.3">
      <c r="A662" s="18" t="s">
        <v>669</v>
      </c>
      <c r="B662" s="19">
        <f t="shared" ca="1" si="31"/>
        <v>45662</v>
      </c>
      <c r="C662" s="19" t="str">
        <f>_xlfn.XLOOKUP(SalesTable[[#This Row],[Customer Name]],customerTable[Customer Name],customerTable[Customer ID],0,0)</f>
        <v>C0661</v>
      </c>
      <c r="D662" s="18" t="s">
        <v>1664</v>
      </c>
      <c r="E662" s="18" t="s">
        <v>2000</v>
      </c>
      <c r="F662" s="18" t="s">
        <v>2069</v>
      </c>
      <c r="G662" s="18" t="s">
        <v>2002</v>
      </c>
      <c r="H662" s="18" t="str">
        <f>_xlfn.XLOOKUP(SalesTable[[#This Row],[Product]],ProductTable[Product],ProductTable[Product ID],0,0)</f>
        <v>P001</v>
      </c>
      <c r="I662" s="18" t="s">
        <v>2014</v>
      </c>
      <c r="J662" s="18" t="str" cm="1">
        <f t="array" aca="1" ref="J662" ca="1">INDEX({"Credit Card","Cash","UPI"},RANDBETWEEN(1,3))</f>
        <v>UPI</v>
      </c>
      <c r="K662" s="18">
        <f t="shared" ca="1" si="32"/>
        <v>61</v>
      </c>
      <c r="L662" s="18">
        <v>196.04</v>
      </c>
      <c r="M662" s="18">
        <f ca="1">SalesTable[[#This Row],[Quantity]]*SalesTable[[#This Row],[Unit Price]]</f>
        <v>11958.439999999999</v>
      </c>
      <c r="N662" s="18" t="str">
        <f t="shared" ca="1" si="30"/>
        <v>25%</v>
      </c>
      <c r="O662" s="18">
        <f ca="1">SalesTable[[#This Row],[Total Sale]]*SalesTable[[#This Row],[Profit Margin]]</f>
        <v>2989.6099999999997</v>
      </c>
    </row>
    <row r="663" spans="1:15" x14ac:dyDescent="0.3">
      <c r="A663" s="18" t="s">
        <v>670</v>
      </c>
      <c r="B663" s="19">
        <f t="shared" ca="1" si="31"/>
        <v>45207</v>
      </c>
      <c r="C663" s="19" t="str">
        <f>_xlfn.XLOOKUP(SalesTable[[#This Row],[Customer Name]],customerTable[Customer Name],customerTable[Customer ID],0,0)</f>
        <v>C0662</v>
      </c>
      <c r="D663" s="18" t="s">
        <v>1665</v>
      </c>
      <c r="E663" s="18" t="s">
        <v>2001</v>
      </c>
      <c r="F663" s="18" t="s">
        <v>2065</v>
      </c>
      <c r="G663" s="18" t="s">
        <v>2006</v>
      </c>
      <c r="H663" s="18" t="str">
        <f>_xlfn.XLOOKUP(SalesTable[[#This Row],[Product]],ProductTable[Product],ProductTable[Product ID],0,0)</f>
        <v>P005</v>
      </c>
      <c r="I663" s="18" t="s">
        <v>2015</v>
      </c>
      <c r="J663" s="18" t="str" cm="1">
        <f t="array" aca="1" ref="J663" ca="1">INDEX({"Credit Card","Cash","UPI"},RANDBETWEEN(1,3))</f>
        <v>Cash</v>
      </c>
      <c r="K663" s="18">
        <f t="shared" ca="1" si="32"/>
        <v>41</v>
      </c>
      <c r="L663" s="18">
        <v>441.48</v>
      </c>
      <c r="M663" s="18">
        <f ca="1">SalesTable[[#This Row],[Quantity]]*SalesTable[[#This Row],[Unit Price]]</f>
        <v>18100.68</v>
      </c>
      <c r="N663" s="18" t="str">
        <f t="shared" ca="1" si="30"/>
        <v>17%</v>
      </c>
      <c r="O663" s="18">
        <f ca="1">SalesTable[[#This Row],[Total Sale]]*SalesTable[[#This Row],[Profit Margin]]</f>
        <v>3077.1156000000001</v>
      </c>
    </row>
    <row r="664" spans="1:15" x14ac:dyDescent="0.3">
      <c r="A664" s="18" t="s">
        <v>671</v>
      </c>
      <c r="B664" s="19">
        <f t="shared" ca="1" si="31"/>
        <v>45000</v>
      </c>
      <c r="C664" s="19" t="str">
        <f>_xlfn.XLOOKUP(SalesTable[[#This Row],[Customer Name]],customerTable[Customer Name],customerTable[Customer ID],0,0)</f>
        <v>C0663</v>
      </c>
      <c r="D664" s="18" t="s">
        <v>1666</v>
      </c>
      <c r="E664" s="18" t="s">
        <v>1998</v>
      </c>
      <c r="F664" s="18" t="s">
        <v>2061</v>
      </c>
      <c r="G664" s="18" t="s">
        <v>2004</v>
      </c>
      <c r="H664" s="18" t="str">
        <f>_xlfn.XLOOKUP(SalesTable[[#This Row],[Product]],ProductTable[Product],ProductTable[Product ID],0,0)</f>
        <v>P003</v>
      </c>
      <c r="I664" s="18" t="s">
        <v>2014</v>
      </c>
      <c r="J664" s="18" t="str" cm="1">
        <f t="array" aca="1" ref="J664" ca="1">INDEX({"Credit Card","Cash","UPI"},RANDBETWEEN(1,3))</f>
        <v>Cash</v>
      </c>
      <c r="K664" s="18">
        <f t="shared" ca="1" si="32"/>
        <v>46</v>
      </c>
      <c r="L664" s="18">
        <v>415.26</v>
      </c>
      <c r="M664" s="18">
        <f ca="1">SalesTable[[#This Row],[Quantity]]*SalesTable[[#This Row],[Unit Price]]</f>
        <v>19101.96</v>
      </c>
      <c r="N664" s="18" t="str">
        <f t="shared" ca="1" si="30"/>
        <v>15%</v>
      </c>
      <c r="O664" s="18">
        <f ca="1">SalesTable[[#This Row],[Total Sale]]*SalesTable[[#This Row],[Profit Margin]]</f>
        <v>2865.2939999999999</v>
      </c>
    </row>
    <row r="665" spans="1:15" x14ac:dyDescent="0.3">
      <c r="A665" s="18" t="s">
        <v>672</v>
      </c>
      <c r="B665" s="19">
        <f t="shared" ca="1" si="31"/>
        <v>45460</v>
      </c>
      <c r="C665" s="19" t="str">
        <f>_xlfn.XLOOKUP(SalesTable[[#This Row],[Customer Name]],customerTable[Customer Name],customerTable[Customer ID],0,0)</f>
        <v>C0664</v>
      </c>
      <c r="D665" s="18" t="s">
        <v>1667</v>
      </c>
      <c r="E665" s="18" t="s">
        <v>1999</v>
      </c>
      <c r="F665" s="18" t="s">
        <v>2050</v>
      </c>
      <c r="G665" s="18" t="s">
        <v>2006</v>
      </c>
      <c r="H665" s="18" t="str">
        <f>_xlfn.XLOOKUP(SalesTable[[#This Row],[Product]],ProductTable[Product],ProductTable[Product ID],0,0)</f>
        <v>P005</v>
      </c>
      <c r="I665" s="18" t="s">
        <v>2015</v>
      </c>
      <c r="J665" s="18" t="str" cm="1">
        <f t="array" aca="1" ref="J665" ca="1">INDEX({"Credit Card","Cash","UPI"},RANDBETWEEN(1,3))</f>
        <v>Cash</v>
      </c>
      <c r="K665" s="18">
        <f t="shared" ca="1" si="32"/>
        <v>69</v>
      </c>
      <c r="L665" s="18">
        <v>400.6</v>
      </c>
      <c r="M665" s="18">
        <f ca="1">SalesTable[[#This Row],[Quantity]]*SalesTable[[#This Row],[Unit Price]]</f>
        <v>27641.4</v>
      </c>
      <c r="N665" s="18" t="str">
        <f t="shared" ca="1" si="30"/>
        <v>16%</v>
      </c>
      <c r="O665" s="18">
        <f ca="1">SalesTable[[#This Row],[Total Sale]]*SalesTable[[#This Row],[Profit Margin]]</f>
        <v>4422.6240000000007</v>
      </c>
    </row>
    <row r="666" spans="1:15" x14ac:dyDescent="0.3">
      <c r="A666" s="18" t="s">
        <v>673</v>
      </c>
      <c r="B666" s="19">
        <f t="shared" ca="1" si="31"/>
        <v>45868</v>
      </c>
      <c r="C666" s="19" t="str">
        <f>_xlfn.XLOOKUP(SalesTable[[#This Row],[Customer Name]],customerTable[Customer Name],customerTable[Customer ID],0,0)</f>
        <v>C0665</v>
      </c>
      <c r="D666" s="18" t="s">
        <v>1668</v>
      </c>
      <c r="E666" s="18" t="s">
        <v>1999</v>
      </c>
      <c r="F666" s="18" t="s">
        <v>2241</v>
      </c>
      <c r="G666" s="18" t="s">
        <v>2007</v>
      </c>
      <c r="H666" s="18" t="str">
        <f>_xlfn.XLOOKUP(SalesTable[[#This Row],[Product]],ProductTable[Product],ProductTable[Product ID],0,0)</f>
        <v>P006</v>
      </c>
      <c r="I666" s="18" t="s">
        <v>2016</v>
      </c>
      <c r="J666" s="18" t="str" cm="1">
        <f t="array" aca="1" ref="J666" ca="1">INDEX({"Credit Card","Cash","UPI"},RANDBETWEEN(1,3))</f>
        <v>UPI</v>
      </c>
      <c r="K666" s="18">
        <f t="shared" ca="1" si="32"/>
        <v>84</v>
      </c>
      <c r="L666" s="18">
        <v>134.26</v>
      </c>
      <c r="M666" s="18">
        <f ca="1">SalesTable[[#This Row],[Quantity]]*SalesTable[[#This Row],[Unit Price]]</f>
        <v>11277.84</v>
      </c>
      <c r="N666" s="18" t="str">
        <f t="shared" ca="1" si="30"/>
        <v>22%</v>
      </c>
      <c r="O666" s="18">
        <f ca="1">SalesTable[[#This Row],[Total Sale]]*SalesTable[[#This Row],[Profit Margin]]</f>
        <v>2481.1248000000001</v>
      </c>
    </row>
    <row r="667" spans="1:15" x14ac:dyDescent="0.3">
      <c r="A667" s="18" t="s">
        <v>674</v>
      </c>
      <c r="B667" s="19">
        <f t="shared" ca="1" si="31"/>
        <v>45608</v>
      </c>
      <c r="C667" s="19" t="str">
        <f>_xlfn.XLOOKUP(SalesTable[[#This Row],[Customer Name]],customerTable[Customer Name],customerTable[Customer ID],0,0)</f>
        <v>C0666</v>
      </c>
      <c r="D667" s="18" t="s">
        <v>1669</v>
      </c>
      <c r="E667" s="18" t="s">
        <v>1998</v>
      </c>
      <c r="F667" s="18" t="s">
        <v>2216</v>
      </c>
      <c r="G667" s="18" t="s">
        <v>2011</v>
      </c>
      <c r="H667" s="18" t="str">
        <f>_xlfn.XLOOKUP(SalesTable[[#This Row],[Product]],ProductTable[Product],ProductTable[Product ID],0,0)</f>
        <v>P010</v>
      </c>
      <c r="I667" s="18" t="s">
        <v>2015</v>
      </c>
      <c r="J667" s="18" t="str" cm="1">
        <f t="array" aca="1" ref="J667" ca="1">INDEX({"Credit Card","Cash","UPI"},RANDBETWEEN(1,3))</f>
        <v>UPI</v>
      </c>
      <c r="K667" s="18">
        <f t="shared" ca="1" si="32"/>
        <v>31</v>
      </c>
      <c r="L667" s="18">
        <v>444.53</v>
      </c>
      <c r="M667" s="18">
        <f ca="1">SalesTable[[#This Row],[Quantity]]*SalesTable[[#This Row],[Unit Price]]</f>
        <v>13780.429999999998</v>
      </c>
      <c r="N667" s="18" t="str">
        <f t="shared" ca="1" si="30"/>
        <v>25%</v>
      </c>
      <c r="O667" s="18">
        <f ca="1">SalesTable[[#This Row],[Total Sale]]*SalesTable[[#This Row],[Profit Margin]]</f>
        <v>3445.1074999999996</v>
      </c>
    </row>
    <row r="668" spans="1:15" x14ac:dyDescent="0.3">
      <c r="A668" s="18" t="s">
        <v>675</v>
      </c>
      <c r="B668" s="19">
        <f t="shared" ca="1" si="31"/>
        <v>46018</v>
      </c>
      <c r="C668" s="19" t="str">
        <f>_xlfn.XLOOKUP(SalesTable[[#This Row],[Customer Name]],customerTable[Customer Name],customerTable[Customer ID],0,0)</f>
        <v>C0667</v>
      </c>
      <c r="D668" s="18" t="s">
        <v>1670</v>
      </c>
      <c r="E668" s="18" t="s">
        <v>1999</v>
      </c>
      <c r="F668" s="18" t="s">
        <v>2134</v>
      </c>
      <c r="G668" s="18" t="s">
        <v>2002</v>
      </c>
      <c r="H668" s="18" t="str">
        <f>_xlfn.XLOOKUP(SalesTable[[#This Row],[Product]],ProductTable[Product],ProductTable[Product ID],0,0)</f>
        <v>P001</v>
      </c>
      <c r="I668" s="18" t="s">
        <v>2014</v>
      </c>
      <c r="J668" s="18" t="str" cm="1">
        <f t="array" aca="1" ref="J668" ca="1">INDEX({"Credit Card","Cash","UPI"},RANDBETWEEN(1,3))</f>
        <v>UPI</v>
      </c>
      <c r="K668" s="18">
        <f t="shared" ca="1" si="32"/>
        <v>46</v>
      </c>
      <c r="L668" s="18">
        <v>471.21</v>
      </c>
      <c r="M668" s="18">
        <f ca="1">SalesTable[[#This Row],[Quantity]]*SalesTable[[#This Row],[Unit Price]]</f>
        <v>21675.66</v>
      </c>
      <c r="N668" s="18" t="str">
        <f t="shared" ca="1" si="30"/>
        <v>20%</v>
      </c>
      <c r="O668" s="18">
        <f ca="1">SalesTable[[#This Row],[Total Sale]]*SalesTable[[#This Row],[Profit Margin]]</f>
        <v>4335.1320000000005</v>
      </c>
    </row>
    <row r="669" spans="1:15" x14ac:dyDescent="0.3">
      <c r="A669" s="18" t="s">
        <v>676</v>
      </c>
      <c r="B669" s="19">
        <f t="shared" ca="1" si="31"/>
        <v>45364</v>
      </c>
      <c r="C669" s="19" t="str">
        <f>_xlfn.XLOOKUP(SalesTable[[#This Row],[Customer Name]],customerTable[Customer Name],customerTable[Customer ID],0,0)</f>
        <v>C0668</v>
      </c>
      <c r="D669" s="18" t="s">
        <v>1671</v>
      </c>
      <c r="E669" s="18" t="s">
        <v>1998</v>
      </c>
      <c r="F669" s="18" t="s">
        <v>2184</v>
      </c>
      <c r="G669" s="18" t="s">
        <v>2010</v>
      </c>
      <c r="H669" s="18" t="str">
        <f>_xlfn.XLOOKUP(SalesTable[[#This Row],[Product]],ProductTable[Product],ProductTable[Product ID],0,0)</f>
        <v>P009</v>
      </c>
      <c r="I669" s="18" t="s">
        <v>2016</v>
      </c>
      <c r="J669" s="18" t="str" cm="1">
        <f t="array" aca="1" ref="J669" ca="1">INDEX({"Credit Card","Cash","UPI"},RANDBETWEEN(1,3))</f>
        <v>Credit Card</v>
      </c>
      <c r="K669" s="18">
        <f t="shared" ca="1" si="32"/>
        <v>45</v>
      </c>
      <c r="L669" s="18">
        <v>218.51</v>
      </c>
      <c r="M669" s="18">
        <f ca="1">SalesTable[[#This Row],[Quantity]]*SalesTable[[#This Row],[Unit Price]]</f>
        <v>9832.9499999999989</v>
      </c>
      <c r="N669" s="18" t="str">
        <f t="shared" ca="1" si="30"/>
        <v>19%</v>
      </c>
      <c r="O669" s="18">
        <f ca="1">SalesTable[[#This Row],[Total Sale]]*SalesTable[[#This Row],[Profit Margin]]</f>
        <v>1868.2604999999999</v>
      </c>
    </row>
    <row r="670" spans="1:15" x14ac:dyDescent="0.3">
      <c r="A670" s="18" t="s">
        <v>677</v>
      </c>
      <c r="B670" s="19">
        <f t="shared" ca="1" si="31"/>
        <v>45120</v>
      </c>
      <c r="C670" s="19" t="str">
        <f>_xlfn.XLOOKUP(SalesTable[[#This Row],[Customer Name]],customerTable[Customer Name],customerTable[Customer ID],0,0)</f>
        <v>C0669</v>
      </c>
      <c r="D670" s="18" t="s">
        <v>1672</v>
      </c>
      <c r="E670" s="18" t="s">
        <v>2001</v>
      </c>
      <c r="F670" s="18" t="s">
        <v>2160</v>
      </c>
      <c r="G670" s="18" t="s">
        <v>2004</v>
      </c>
      <c r="H670" s="18" t="str">
        <f>_xlfn.XLOOKUP(SalesTable[[#This Row],[Product]],ProductTable[Product],ProductTable[Product ID],0,0)</f>
        <v>P003</v>
      </c>
      <c r="I670" s="18" t="s">
        <v>2014</v>
      </c>
      <c r="J670" s="18" t="str" cm="1">
        <f t="array" aca="1" ref="J670" ca="1">INDEX({"Credit Card","Cash","UPI"},RANDBETWEEN(1,3))</f>
        <v>Credit Card</v>
      </c>
      <c r="K670" s="18">
        <f t="shared" ca="1" si="32"/>
        <v>31</v>
      </c>
      <c r="L670" s="18">
        <v>31.51</v>
      </c>
      <c r="M670" s="18">
        <f ca="1">SalesTable[[#This Row],[Quantity]]*SalesTable[[#This Row],[Unit Price]]</f>
        <v>976.81000000000006</v>
      </c>
      <c r="N670" s="18" t="str">
        <f t="shared" ca="1" si="30"/>
        <v>20%</v>
      </c>
      <c r="O670" s="18">
        <f ca="1">SalesTable[[#This Row],[Total Sale]]*SalesTable[[#This Row],[Profit Margin]]</f>
        <v>195.36200000000002</v>
      </c>
    </row>
    <row r="671" spans="1:15" x14ac:dyDescent="0.3">
      <c r="A671" s="18" t="s">
        <v>678</v>
      </c>
      <c r="B671" s="19">
        <f t="shared" ca="1" si="31"/>
        <v>45988</v>
      </c>
      <c r="C671" s="19" t="str">
        <f>_xlfn.XLOOKUP(SalesTable[[#This Row],[Customer Name]],customerTable[Customer Name],customerTable[Customer ID],0,0)</f>
        <v>C0670</v>
      </c>
      <c r="D671" s="18" t="s">
        <v>1673</v>
      </c>
      <c r="E671" s="18" t="s">
        <v>2001</v>
      </c>
      <c r="F671" s="18" t="s">
        <v>2226</v>
      </c>
      <c r="G671" s="18" t="s">
        <v>2003</v>
      </c>
      <c r="H671" s="18" t="str">
        <f>_xlfn.XLOOKUP(SalesTable[[#This Row],[Product]],ProductTable[Product],ProductTable[Product ID],0,0)</f>
        <v>P002</v>
      </c>
      <c r="I671" s="18" t="s">
        <v>2015</v>
      </c>
      <c r="J671" s="18" t="str" cm="1">
        <f t="array" aca="1" ref="J671" ca="1">INDEX({"Credit Card","Cash","UPI"},RANDBETWEEN(1,3))</f>
        <v>Cash</v>
      </c>
      <c r="K671" s="18">
        <f t="shared" ca="1" si="32"/>
        <v>48</v>
      </c>
      <c r="L671" s="18">
        <v>350.11</v>
      </c>
      <c r="M671" s="18">
        <f ca="1">SalesTable[[#This Row],[Quantity]]*SalesTable[[#This Row],[Unit Price]]</f>
        <v>16805.28</v>
      </c>
      <c r="N671" s="18" t="str">
        <f t="shared" ca="1" si="30"/>
        <v>15%</v>
      </c>
      <c r="O671" s="18">
        <f ca="1">SalesTable[[#This Row],[Total Sale]]*SalesTable[[#This Row],[Profit Margin]]</f>
        <v>2520.7919999999999</v>
      </c>
    </row>
    <row r="672" spans="1:15" x14ac:dyDescent="0.3">
      <c r="A672" s="18" t="s">
        <v>679</v>
      </c>
      <c r="B672" s="19">
        <f t="shared" ca="1" si="31"/>
        <v>45118</v>
      </c>
      <c r="C672" s="19" t="str">
        <f>_xlfn.XLOOKUP(SalesTable[[#This Row],[Customer Name]],customerTable[Customer Name],customerTable[Customer ID],0,0)</f>
        <v>C0671</v>
      </c>
      <c r="D672" s="18" t="s">
        <v>1674</v>
      </c>
      <c r="E672" s="18" t="s">
        <v>1999</v>
      </c>
      <c r="F672" s="18" t="s">
        <v>2055</v>
      </c>
      <c r="G672" s="18" t="s">
        <v>2012</v>
      </c>
      <c r="H672" s="18" t="str">
        <f>_xlfn.XLOOKUP(SalesTable[[#This Row],[Product]],ProductTable[Product],ProductTable[Product ID],0,0)</f>
        <v>P011</v>
      </c>
      <c r="I672" s="18" t="s">
        <v>2014</v>
      </c>
      <c r="J672" s="18" t="str" cm="1">
        <f t="array" aca="1" ref="J672" ca="1">INDEX({"Credit Card","Cash","UPI"},RANDBETWEEN(1,3))</f>
        <v>UPI</v>
      </c>
      <c r="K672" s="18">
        <f t="shared" ca="1" si="32"/>
        <v>71</v>
      </c>
      <c r="L672" s="18">
        <v>122.59</v>
      </c>
      <c r="M672" s="18">
        <f ca="1">SalesTable[[#This Row],[Quantity]]*SalesTable[[#This Row],[Unit Price]]</f>
        <v>8703.89</v>
      </c>
      <c r="N672" s="18" t="str">
        <f t="shared" ca="1" si="30"/>
        <v>23%</v>
      </c>
      <c r="O672" s="18">
        <f ca="1">SalesTable[[#This Row],[Total Sale]]*SalesTable[[#This Row],[Profit Margin]]</f>
        <v>2001.8947000000001</v>
      </c>
    </row>
    <row r="673" spans="1:15" x14ac:dyDescent="0.3">
      <c r="A673" s="18" t="s">
        <v>680</v>
      </c>
      <c r="B673" s="19">
        <f t="shared" ca="1" si="31"/>
        <v>45775</v>
      </c>
      <c r="C673" s="19" t="str">
        <f>_xlfn.XLOOKUP(SalesTable[[#This Row],[Customer Name]],customerTable[Customer Name],customerTable[Customer ID],0,0)</f>
        <v>C0672</v>
      </c>
      <c r="D673" s="18" t="s">
        <v>1675</v>
      </c>
      <c r="E673" s="18" t="s">
        <v>1999</v>
      </c>
      <c r="F673" s="18" t="s">
        <v>2186</v>
      </c>
      <c r="G673" s="18" t="s">
        <v>2010</v>
      </c>
      <c r="H673" s="18" t="str">
        <f>_xlfn.XLOOKUP(SalesTable[[#This Row],[Product]],ProductTable[Product],ProductTable[Product ID],0,0)</f>
        <v>P009</v>
      </c>
      <c r="I673" s="18" t="s">
        <v>2016</v>
      </c>
      <c r="J673" s="18" t="str" cm="1">
        <f t="array" aca="1" ref="J673" ca="1">INDEX({"Credit Card","Cash","UPI"},RANDBETWEEN(1,3))</f>
        <v>Cash</v>
      </c>
      <c r="K673" s="18">
        <f t="shared" ca="1" si="32"/>
        <v>76</v>
      </c>
      <c r="L673" s="18">
        <v>31.98</v>
      </c>
      <c r="M673" s="18">
        <f ca="1">SalesTable[[#This Row],[Quantity]]*SalesTable[[#This Row],[Unit Price]]</f>
        <v>2430.48</v>
      </c>
      <c r="N673" s="18" t="str">
        <f t="shared" ca="1" si="30"/>
        <v>25%</v>
      </c>
      <c r="O673" s="18">
        <f ca="1">SalesTable[[#This Row],[Total Sale]]*SalesTable[[#This Row],[Profit Margin]]</f>
        <v>607.62</v>
      </c>
    </row>
    <row r="674" spans="1:15" x14ac:dyDescent="0.3">
      <c r="A674" s="18" t="s">
        <v>681</v>
      </c>
      <c r="B674" s="19">
        <f t="shared" ca="1" si="31"/>
        <v>44608</v>
      </c>
      <c r="C674" s="19" t="str">
        <f>_xlfn.XLOOKUP(SalesTable[[#This Row],[Customer Name]],customerTable[Customer Name],customerTable[Customer ID],0,0)</f>
        <v>C0673</v>
      </c>
      <c r="D674" s="18" t="s">
        <v>1676</v>
      </c>
      <c r="E674" s="18" t="s">
        <v>2000</v>
      </c>
      <c r="F674" s="18" t="s">
        <v>2122</v>
      </c>
      <c r="G674" s="18" t="s">
        <v>2007</v>
      </c>
      <c r="H674" s="18" t="str">
        <f>_xlfn.XLOOKUP(SalesTable[[#This Row],[Product]],ProductTable[Product],ProductTable[Product ID],0,0)</f>
        <v>P006</v>
      </c>
      <c r="I674" s="18" t="s">
        <v>2016</v>
      </c>
      <c r="J674" s="18" t="str" cm="1">
        <f t="array" aca="1" ref="J674" ca="1">INDEX({"Credit Card","Cash","UPI"},RANDBETWEEN(1,3))</f>
        <v>Cash</v>
      </c>
      <c r="K674" s="18">
        <f t="shared" ca="1" si="32"/>
        <v>69</v>
      </c>
      <c r="L674" s="18">
        <v>412.83</v>
      </c>
      <c r="M674" s="18">
        <f ca="1">SalesTable[[#This Row],[Quantity]]*SalesTable[[#This Row],[Unit Price]]</f>
        <v>28485.27</v>
      </c>
      <c r="N674" s="18" t="str">
        <f t="shared" ca="1" si="30"/>
        <v>15%</v>
      </c>
      <c r="O674" s="18">
        <f ca="1">SalesTable[[#This Row],[Total Sale]]*SalesTable[[#This Row],[Profit Margin]]</f>
        <v>4272.7905000000001</v>
      </c>
    </row>
    <row r="675" spans="1:15" x14ac:dyDescent="0.3">
      <c r="A675" s="18" t="s">
        <v>682</v>
      </c>
      <c r="B675" s="19">
        <f t="shared" ca="1" si="31"/>
        <v>44593</v>
      </c>
      <c r="C675" s="19" t="str">
        <f>_xlfn.XLOOKUP(SalesTable[[#This Row],[Customer Name]],customerTable[Customer Name],customerTable[Customer ID],0,0)</f>
        <v>C0674</v>
      </c>
      <c r="D675" s="18" t="s">
        <v>1677</v>
      </c>
      <c r="E675" s="18" t="s">
        <v>2001</v>
      </c>
      <c r="F675" s="18" t="s">
        <v>2245</v>
      </c>
      <c r="G675" s="18" t="s">
        <v>2005</v>
      </c>
      <c r="H675" s="18" t="str">
        <f>_xlfn.XLOOKUP(SalesTable[[#This Row],[Product]],ProductTable[Product],ProductTable[Product ID],0,0)</f>
        <v>P004</v>
      </c>
      <c r="I675" s="18" t="s">
        <v>2015</v>
      </c>
      <c r="J675" s="18" t="str" cm="1">
        <f t="array" aca="1" ref="J675" ca="1">INDEX({"Credit Card","Cash","UPI"},RANDBETWEEN(1,3))</f>
        <v>Credit Card</v>
      </c>
      <c r="K675" s="18">
        <f t="shared" ca="1" si="32"/>
        <v>81</v>
      </c>
      <c r="L675" s="18">
        <v>107.44</v>
      </c>
      <c r="M675" s="18">
        <f ca="1">SalesTable[[#This Row],[Quantity]]*SalesTable[[#This Row],[Unit Price]]</f>
        <v>8702.64</v>
      </c>
      <c r="N675" s="18" t="str">
        <f t="shared" ca="1" si="30"/>
        <v>24%</v>
      </c>
      <c r="O675" s="18">
        <f ca="1">SalesTable[[#This Row],[Total Sale]]*SalesTable[[#This Row],[Profit Margin]]</f>
        <v>2088.6335999999997</v>
      </c>
    </row>
    <row r="676" spans="1:15" x14ac:dyDescent="0.3">
      <c r="A676" s="18" t="s">
        <v>683</v>
      </c>
      <c r="B676" s="19">
        <f t="shared" ca="1" si="31"/>
        <v>45293</v>
      </c>
      <c r="C676" s="19" t="str">
        <f>_xlfn.XLOOKUP(SalesTable[[#This Row],[Customer Name]],customerTable[Customer Name],customerTable[Customer ID],0,0)</f>
        <v>C0675</v>
      </c>
      <c r="D676" s="18" t="s">
        <v>1678</v>
      </c>
      <c r="E676" s="18" t="s">
        <v>2000</v>
      </c>
      <c r="F676" s="18" t="s">
        <v>2202</v>
      </c>
      <c r="G676" s="18" t="s">
        <v>2006</v>
      </c>
      <c r="H676" s="18" t="str">
        <f>_xlfn.XLOOKUP(SalesTable[[#This Row],[Product]],ProductTable[Product],ProductTable[Product ID],0,0)</f>
        <v>P005</v>
      </c>
      <c r="I676" s="18" t="s">
        <v>2015</v>
      </c>
      <c r="J676" s="18" t="str" cm="1">
        <f t="array" aca="1" ref="J676" ca="1">INDEX({"Credit Card","Cash","UPI"},RANDBETWEEN(1,3))</f>
        <v>UPI</v>
      </c>
      <c r="K676" s="18">
        <f t="shared" ca="1" si="32"/>
        <v>39</v>
      </c>
      <c r="L676" s="18">
        <v>157.63</v>
      </c>
      <c r="M676" s="18">
        <f ca="1">SalesTable[[#This Row],[Quantity]]*SalesTable[[#This Row],[Unit Price]]</f>
        <v>6147.57</v>
      </c>
      <c r="N676" s="18" t="str">
        <f t="shared" ca="1" si="30"/>
        <v>21%</v>
      </c>
      <c r="O676" s="18">
        <f ca="1">SalesTable[[#This Row],[Total Sale]]*SalesTable[[#This Row],[Profit Margin]]</f>
        <v>1290.9896999999999</v>
      </c>
    </row>
    <row r="677" spans="1:15" x14ac:dyDescent="0.3">
      <c r="A677" s="18" t="s">
        <v>684</v>
      </c>
      <c r="B677" s="19">
        <f t="shared" ca="1" si="31"/>
        <v>45510</v>
      </c>
      <c r="C677" s="19" t="str">
        <f>_xlfn.XLOOKUP(SalesTable[[#This Row],[Customer Name]],customerTable[Customer Name],customerTable[Customer ID],0,0)</f>
        <v>C0676</v>
      </c>
      <c r="D677" s="18" t="s">
        <v>1679</v>
      </c>
      <c r="E677" s="18" t="s">
        <v>2000</v>
      </c>
      <c r="F677" s="18" t="s">
        <v>2088</v>
      </c>
      <c r="G677" s="18" t="s">
        <v>2010</v>
      </c>
      <c r="H677" s="18" t="str">
        <f>_xlfn.XLOOKUP(SalesTable[[#This Row],[Product]],ProductTable[Product],ProductTable[Product ID],0,0)</f>
        <v>P009</v>
      </c>
      <c r="I677" s="18" t="s">
        <v>2016</v>
      </c>
      <c r="J677" s="18" t="str" cm="1">
        <f t="array" aca="1" ref="J677" ca="1">INDEX({"Credit Card","Cash","UPI"},RANDBETWEEN(1,3))</f>
        <v>Credit Card</v>
      </c>
      <c r="K677" s="18">
        <f t="shared" ca="1" si="32"/>
        <v>82</v>
      </c>
      <c r="L677" s="18">
        <v>50.11</v>
      </c>
      <c r="M677" s="18">
        <f ca="1">SalesTable[[#This Row],[Quantity]]*SalesTable[[#This Row],[Unit Price]]</f>
        <v>4109.0199999999995</v>
      </c>
      <c r="N677" s="18" t="str">
        <f t="shared" ca="1" si="30"/>
        <v>21%</v>
      </c>
      <c r="O677" s="18">
        <f ca="1">SalesTable[[#This Row],[Total Sale]]*SalesTable[[#This Row],[Profit Margin]]</f>
        <v>862.89419999999984</v>
      </c>
    </row>
    <row r="678" spans="1:15" x14ac:dyDescent="0.3">
      <c r="A678" s="18" t="s">
        <v>685</v>
      </c>
      <c r="B678" s="19">
        <f t="shared" ca="1" si="31"/>
        <v>45345</v>
      </c>
      <c r="C678" s="19" t="str">
        <f>_xlfn.XLOOKUP(SalesTable[[#This Row],[Customer Name]],customerTable[Customer Name],customerTable[Customer ID],0,0)</f>
        <v>C0677</v>
      </c>
      <c r="D678" s="18" t="s">
        <v>1680</v>
      </c>
      <c r="E678" s="18" t="s">
        <v>2000</v>
      </c>
      <c r="F678" s="18" t="s">
        <v>2202</v>
      </c>
      <c r="G678" s="18" t="s">
        <v>2011</v>
      </c>
      <c r="H678" s="18" t="str">
        <f>_xlfn.XLOOKUP(SalesTable[[#This Row],[Product]],ProductTable[Product],ProductTable[Product ID],0,0)</f>
        <v>P010</v>
      </c>
      <c r="I678" s="18" t="s">
        <v>2015</v>
      </c>
      <c r="J678" s="18" t="str" cm="1">
        <f t="array" aca="1" ref="J678" ca="1">INDEX({"Credit Card","Cash","UPI"},RANDBETWEEN(1,3))</f>
        <v>Cash</v>
      </c>
      <c r="K678" s="18">
        <f t="shared" ca="1" si="32"/>
        <v>65</v>
      </c>
      <c r="L678" s="18">
        <v>187.85</v>
      </c>
      <c r="M678" s="18">
        <f ca="1">SalesTable[[#This Row],[Quantity]]*SalesTable[[#This Row],[Unit Price]]</f>
        <v>12210.25</v>
      </c>
      <c r="N678" s="18" t="str">
        <f t="shared" ca="1" si="30"/>
        <v>15%</v>
      </c>
      <c r="O678" s="18">
        <f ca="1">SalesTable[[#This Row],[Total Sale]]*SalesTable[[#This Row],[Profit Margin]]</f>
        <v>1831.5374999999999</v>
      </c>
    </row>
    <row r="679" spans="1:15" x14ac:dyDescent="0.3">
      <c r="A679" s="18" t="s">
        <v>686</v>
      </c>
      <c r="B679" s="19">
        <f t="shared" ca="1" si="31"/>
        <v>45229</v>
      </c>
      <c r="C679" s="19" t="str">
        <f>_xlfn.XLOOKUP(SalesTable[[#This Row],[Customer Name]],customerTable[Customer Name],customerTable[Customer ID],0,0)</f>
        <v>C0678</v>
      </c>
      <c r="D679" s="18" t="s">
        <v>1681</v>
      </c>
      <c r="E679" s="18" t="s">
        <v>1998</v>
      </c>
      <c r="F679" s="18" t="s">
        <v>2148</v>
      </c>
      <c r="G679" s="18" t="s">
        <v>2011</v>
      </c>
      <c r="H679" s="18" t="str">
        <f>_xlfn.XLOOKUP(SalesTable[[#This Row],[Product]],ProductTable[Product],ProductTable[Product ID],0,0)</f>
        <v>P010</v>
      </c>
      <c r="I679" s="18" t="s">
        <v>2015</v>
      </c>
      <c r="J679" s="18" t="str" cm="1">
        <f t="array" aca="1" ref="J679" ca="1">INDEX({"Credit Card","Cash","UPI"},RANDBETWEEN(1,3))</f>
        <v>Credit Card</v>
      </c>
      <c r="K679" s="18">
        <f t="shared" ca="1" si="32"/>
        <v>65</v>
      </c>
      <c r="L679" s="18">
        <v>235.2</v>
      </c>
      <c r="M679" s="18">
        <f ca="1">SalesTable[[#This Row],[Quantity]]*SalesTable[[#This Row],[Unit Price]]</f>
        <v>15288</v>
      </c>
      <c r="N679" s="18" t="str">
        <f t="shared" ca="1" si="30"/>
        <v>17%</v>
      </c>
      <c r="O679" s="18">
        <f ca="1">SalesTable[[#This Row],[Total Sale]]*SalesTable[[#This Row],[Profit Margin]]</f>
        <v>2598.96</v>
      </c>
    </row>
    <row r="680" spans="1:15" x14ac:dyDescent="0.3">
      <c r="A680" s="18" t="s">
        <v>687</v>
      </c>
      <c r="B680" s="19">
        <f t="shared" ca="1" si="31"/>
        <v>44875</v>
      </c>
      <c r="C680" s="19" t="str">
        <f>_xlfn.XLOOKUP(SalesTable[[#This Row],[Customer Name]],customerTable[Customer Name],customerTable[Customer ID],0,0)</f>
        <v>C0679</v>
      </c>
      <c r="D680" s="18" t="s">
        <v>1682</v>
      </c>
      <c r="E680" s="18" t="s">
        <v>1999</v>
      </c>
      <c r="F680" s="18" t="s">
        <v>2167</v>
      </c>
      <c r="G680" s="18" t="s">
        <v>2007</v>
      </c>
      <c r="H680" s="18" t="str">
        <f>_xlfn.XLOOKUP(SalesTable[[#This Row],[Product]],ProductTable[Product],ProductTable[Product ID],0,0)</f>
        <v>P006</v>
      </c>
      <c r="I680" s="18" t="s">
        <v>2016</v>
      </c>
      <c r="J680" s="18" t="str" cm="1">
        <f t="array" aca="1" ref="J680" ca="1">INDEX({"Credit Card","Cash","UPI"},RANDBETWEEN(1,3))</f>
        <v>Credit Card</v>
      </c>
      <c r="K680" s="18">
        <f t="shared" ca="1" si="32"/>
        <v>47</v>
      </c>
      <c r="L680" s="18">
        <v>377.36</v>
      </c>
      <c r="M680" s="18">
        <f ca="1">SalesTable[[#This Row],[Quantity]]*SalesTable[[#This Row],[Unit Price]]</f>
        <v>17735.920000000002</v>
      </c>
      <c r="N680" s="18" t="str">
        <f t="shared" ca="1" si="30"/>
        <v>20%</v>
      </c>
      <c r="O680" s="18">
        <f ca="1">SalesTable[[#This Row],[Total Sale]]*SalesTable[[#This Row],[Profit Margin]]</f>
        <v>3547.1840000000007</v>
      </c>
    </row>
    <row r="681" spans="1:15" x14ac:dyDescent="0.3">
      <c r="A681" s="18" t="s">
        <v>688</v>
      </c>
      <c r="B681" s="19">
        <f t="shared" ca="1" si="31"/>
        <v>45156</v>
      </c>
      <c r="C681" s="19" t="str">
        <f>_xlfn.XLOOKUP(SalesTable[[#This Row],[Customer Name]],customerTable[Customer Name],customerTable[Customer ID],0,0)</f>
        <v>C0680</v>
      </c>
      <c r="D681" s="18" t="s">
        <v>1683</v>
      </c>
      <c r="E681" s="18" t="s">
        <v>1998</v>
      </c>
      <c r="F681" s="18" t="s">
        <v>2145</v>
      </c>
      <c r="G681" s="18" t="s">
        <v>2011</v>
      </c>
      <c r="H681" s="18" t="str">
        <f>_xlfn.XLOOKUP(SalesTable[[#This Row],[Product]],ProductTable[Product],ProductTable[Product ID],0,0)</f>
        <v>P010</v>
      </c>
      <c r="I681" s="18" t="s">
        <v>2015</v>
      </c>
      <c r="J681" s="18" t="str" cm="1">
        <f t="array" aca="1" ref="J681" ca="1">INDEX({"Credit Card","Cash","UPI"},RANDBETWEEN(1,3))</f>
        <v>Credit Card</v>
      </c>
      <c r="K681" s="18">
        <f t="shared" ca="1" si="32"/>
        <v>76</v>
      </c>
      <c r="L681" s="18">
        <v>209.92</v>
      </c>
      <c r="M681" s="18">
        <f ca="1">SalesTable[[#This Row],[Quantity]]*SalesTable[[#This Row],[Unit Price]]</f>
        <v>15953.919999999998</v>
      </c>
      <c r="N681" s="18" t="str">
        <f t="shared" ca="1" si="30"/>
        <v>24%</v>
      </c>
      <c r="O681" s="18">
        <f ca="1">SalesTable[[#This Row],[Total Sale]]*SalesTable[[#This Row],[Profit Margin]]</f>
        <v>3828.9407999999994</v>
      </c>
    </row>
    <row r="682" spans="1:15" x14ac:dyDescent="0.3">
      <c r="A682" s="18" t="s">
        <v>689</v>
      </c>
      <c r="B682" s="19">
        <f t="shared" ca="1" si="31"/>
        <v>45808</v>
      </c>
      <c r="C682" s="19" t="str">
        <f>_xlfn.XLOOKUP(SalesTable[[#This Row],[Customer Name]],customerTable[Customer Name],customerTable[Customer ID],0,0)</f>
        <v>C0681</v>
      </c>
      <c r="D682" s="18" t="s">
        <v>1684</v>
      </c>
      <c r="E682" s="18" t="s">
        <v>2000</v>
      </c>
      <c r="F682" s="18" t="s">
        <v>2163</v>
      </c>
      <c r="G682" s="18" t="s">
        <v>2002</v>
      </c>
      <c r="H682" s="18" t="str">
        <f>_xlfn.XLOOKUP(SalesTable[[#This Row],[Product]],ProductTable[Product],ProductTable[Product ID],0,0)</f>
        <v>P001</v>
      </c>
      <c r="I682" s="18" t="s">
        <v>2014</v>
      </c>
      <c r="J682" s="18" t="str" cm="1">
        <f t="array" aca="1" ref="J682" ca="1">INDEX({"Credit Card","Cash","UPI"},RANDBETWEEN(1,3))</f>
        <v>UPI</v>
      </c>
      <c r="K682" s="18">
        <f t="shared" ca="1" si="32"/>
        <v>62</v>
      </c>
      <c r="L682" s="18">
        <v>410.11</v>
      </c>
      <c r="M682" s="18">
        <f ca="1">SalesTable[[#This Row],[Quantity]]*SalesTable[[#This Row],[Unit Price]]</f>
        <v>25426.82</v>
      </c>
      <c r="N682" s="18" t="str">
        <f t="shared" ca="1" si="30"/>
        <v>20%</v>
      </c>
      <c r="O682" s="18">
        <f ca="1">SalesTable[[#This Row],[Total Sale]]*SalesTable[[#This Row],[Profit Margin]]</f>
        <v>5085.3640000000005</v>
      </c>
    </row>
    <row r="683" spans="1:15" x14ac:dyDescent="0.3">
      <c r="A683" s="18" t="s">
        <v>690</v>
      </c>
      <c r="B683" s="19">
        <f t="shared" ca="1" si="31"/>
        <v>45120</v>
      </c>
      <c r="C683" s="19" t="str">
        <f>_xlfn.XLOOKUP(SalesTable[[#This Row],[Customer Name]],customerTable[Customer Name],customerTable[Customer ID],0,0)</f>
        <v>C0682</v>
      </c>
      <c r="D683" s="18" t="s">
        <v>1685</v>
      </c>
      <c r="E683" s="18" t="s">
        <v>2000</v>
      </c>
      <c r="F683" s="18" t="s">
        <v>2255</v>
      </c>
      <c r="G683" s="18" t="s">
        <v>2004</v>
      </c>
      <c r="H683" s="18" t="str">
        <f>_xlfn.XLOOKUP(SalesTable[[#This Row],[Product]],ProductTable[Product],ProductTable[Product ID],0,0)</f>
        <v>P003</v>
      </c>
      <c r="I683" s="18" t="s">
        <v>2014</v>
      </c>
      <c r="J683" s="18" t="str" cm="1">
        <f t="array" aca="1" ref="J683" ca="1">INDEX({"Credit Card","Cash","UPI"},RANDBETWEEN(1,3))</f>
        <v>Cash</v>
      </c>
      <c r="K683" s="18">
        <f t="shared" ca="1" si="32"/>
        <v>71</v>
      </c>
      <c r="L683" s="18">
        <v>441.42</v>
      </c>
      <c r="M683" s="18">
        <f ca="1">SalesTable[[#This Row],[Quantity]]*SalesTable[[#This Row],[Unit Price]]</f>
        <v>31340.82</v>
      </c>
      <c r="N683" s="18" t="str">
        <f t="shared" ca="1" si="30"/>
        <v>22%</v>
      </c>
      <c r="O683" s="18">
        <f ca="1">SalesTable[[#This Row],[Total Sale]]*SalesTable[[#This Row],[Profit Margin]]</f>
        <v>6894.9804000000004</v>
      </c>
    </row>
    <row r="684" spans="1:15" x14ac:dyDescent="0.3">
      <c r="A684" s="18" t="s">
        <v>691</v>
      </c>
      <c r="B684" s="19">
        <f t="shared" ca="1" si="31"/>
        <v>45239</v>
      </c>
      <c r="C684" s="19" t="str">
        <f>_xlfn.XLOOKUP(SalesTable[[#This Row],[Customer Name]],customerTable[Customer Name],customerTable[Customer ID],0,0)</f>
        <v>C0683</v>
      </c>
      <c r="D684" s="18" t="s">
        <v>1686</v>
      </c>
      <c r="E684" s="18" t="s">
        <v>1999</v>
      </c>
      <c r="F684" s="18" t="s">
        <v>2249</v>
      </c>
      <c r="G684" s="18" t="s">
        <v>2007</v>
      </c>
      <c r="H684" s="18" t="str">
        <f>_xlfn.XLOOKUP(SalesTable[[#This Row],[Product]],ProductTable[Product],ProductTable[Product ID],0,0)</f>
        <v>P006</v>
      </c>
      <c r="I684" s="18" t="s">
        <v>2016</v>
      </c>
      <c r="J684" s="18" t="str" cm="1">
        <f t="array" aca="1" ref="J684" ca="1">INDEX({"Credit Card","Cash","UPI"},RANDBETWEEN(1,3))</f>
        <v>UPI</v>
      </c>
      <c r="K684" s="18">
        <f t="shared" ca="1" si="32"/>
        <v>85</v>
      </c>
      <c r="L684" s="18">
        <v>451.87</v>
      </c>
      <c r="M684" s="18">
        <f ca="1">SalesTable[[#This Row],[Quantity]]*SalesTable[[#This Row],[Unit Price]]</f>
        <v>38408.949999999997</v>
      </c>
      <c r="N684" s="18" t="str">
        <f t="shared" ca="1" si="30"/>
        <v>19%</v>
      </c>
      <c r="O684" s="18">
        <f ca="1">SalesTable[[#This Row],[Total Sale]]*SalesTable[[#This Row],[Profit Margin]]</f>
        <v>7297.7004999999999</v>
      </c>
    </row>
    <row r="685" spans="1:15" x14ac:dyDescent="0.3">
      <c r="A685" s="18" t="s">
        <v>692</v>
      </c>
      <c r="B685" s="19">
        <f t="shared" ca="1" si="31"/>
        <v>45651</v>
      </c>
      <c r="C685" s="19" t="str">
        <f>_xlfn.XLOOKUP(SalesTable[[#This Row],[Customer Name]],customerTable[Customer Name],customerTable[Customer ID],0,0)</f>
        <v>C0684</v>
      </c>
      <c r="D685" s="18" t="s">
        <v>1687</v>
      </c>
      <c r="E685" s="18" t="s">
        <v>2000</v>
      </c>
      <c r="F685" s="18" t="s">
        <v>2178</v>
      </c>
      <c r="G685" s="18" t="s">
        <v>2009</v>
      </c>
      <c r="H685" s="18" t="str">
        <f>_xlfn.XLOOKUP(SalesTable[[#This Row],[Product]],ProductTable[Product],ProductTable[Product ID],0,0)</f>
        <v>P008</v>
      </c>
      <c r="I685" s="18" t="s">
        <v>2014</v>
      </c>
      <c r="J685" s="18" t="str" cm="1">
        <f t="array" aca="1" ref="J685" ca="1">INDEX({"Credit Card","Cash","UPI"},RANDBETWEEN(1,3))</f>
        <v>UPI</v>
      </c>
      <c r="K685" s="18">
        <f t="shared" ca="1" si="32"/>
        <v>70</v>
      </c>
      <c r="L685" s="18">
        <v>474.88</v>
      </c>
      <c r="M685" s="18">
        <f ca="1">SalesTable[[#This Row],[Quantity]]*SalesTable[[#This Row],[Unit Price]]</f>
        <v>33241.599999999999</v>
      </c>
      <c r="N685" s="18" t="str">
        <f t="shared" ca="1" si="30"/>
        <v>22%</v>
      </c>
      <c r="O685" s="18">
        <f ca="1">SalesTable[[#This Row],[Total Sale]]*SalesTable[[#This Row],[Profit Margin]]</f>
        <v>7313.152</v>
      </c>
    </row>
    <row r="686" spans="1:15" x14ac:dyDescent="0.3">
      <c r="A686" s="18" t="s">
        <v>693</v>
      </c>
      <c r="B686" s="19">
        <f t="shared" ca="1" si="31"/>
        <v>45563</v>
      </c>
      <c r="C686" s="19" t="str">
        <f>_xlfn.XLOOKUP(SalesTable[[#This Row],[Customer Name]],customerTable[Customer Name],customerTable[Customer ID],0,0)</f>
        <v>C0685</v>
      </c>
      <c r="D686" s="18" t="s">
        <v>1688</v>
      </c>
      <c r="E686" s="18" t="s">
        <v>1998</v>
      </c>
      <c r="F686" s="18" t="s">
        <v>2221</v>
      </c>
      <c r="G686" s="18" t="s">
        <v>2003</v>
      </c>
      <c r="H686" s="18" t="str">
        <f>_xlfn.XLOOKUP(SalesTable[[#This Row],[Product]],ProductTable[Product],ProductTable[Product ID],0,0)</f>
        <v>P002</v>
      </c>
      <c r="I686" s="18" t="s">
        <v>2015</v>
      </c>
      <c r="J686" s="18" t="str" cm="1">
        <f t="array" aca="1" ref="J686" ca="1">INDEX({"Credit Card","Cash","UPI"},RANDBETWEEN(1,3))</f>
        <v>Cash</v>
      </c>
      <c r="K686" s="18">
        <f t="shared" ca="1" si="32"/>
        <v>35</v>
      </c>
      <c r="L686" s="18">
        <v>405.19</v>
      </c>
      <c r="M686" s="18">
        <f ca="1">SalesTable[[#This Row],[Quantity]]*SalesTable[[#This Row],[Unit Price]]</f>
        <v>14181.65</v>
      </c>
      <c r="N686" s="18" t="str">
        <f t="shared" ca="1" si="30"/>
        <v>15%</v>
      </c>
      <c r="O686" s="18">
        <f ca="1">SalesTable[[#This Row],[Total Sale]]*SalesTable[[#This Row],[Profit Margin]]</f>
        <v>2127.2474999999999</v>
      </c>
    </row>
    <row r="687" spans="1:15" x14ac:dyDescent="0.3">
      <c r="A687" s="18" t="s">
        <v>694</v>
      </c>
      <c r="B687" s="19">
        <f t="shared" ca="1" si="31"/>
        <v>44963</v>
      </c>
      <c r="C687" s="19" t="str">
        <f>_xlfn.XLOOKUP(SalesTable[[#This Row],[Customer Name]],customerTable[Customer Name],customerTable[Customer ID],0,0)</f>
        <v>C0686</v>
      </c>
      <c r="D687" s="18" t="s">
        <v>1689</v>
      </c>
      <c r="E687" s="18" t="s">
        <v>2000</v>
      </c>
      <c r="F687" s="18" t="s">
        <v>2209</v>
      </c>
      <c r="G687" s="18" t="s">
        <v>2006</v>
      </c>
      <c r="H687" s="18" t="str">
        <f>_xlfn.XLOOKUP(SalesTable[[#This Row],[Product]],ProductTable[Product],ProductTable[Product ID],0,0)</f>
        <v>P005</v>
      </c>
      <c r="I687" s="18" t="s">
        <v>2015</v>
      </c>
      <c r="J687" s="18" t="str" cm="1">
        <f t="array" aca="1" ref="J687" ca="1">INDEX({"Credit Card","Cash","UPI"},RANDBETWEEN(1,3))</f>
        <v>UPI</v>
      </c>
      <c r="K687" s="18">
        <f t="shared" ca="1" si="32"/>
        <v>43</v>
      </c>
      <c r="L687" s="18">
        <v>494.2</v>
      </c>
      <c r="M687" s="18">
        <f ca="1">SalesTable[[#This Row],[Quantity]]*SalesTable[[#This Row],[Unit Price]]</f>
        <v>21250.6</v>
      </c>
      <c r="N687" s="18" t="str">
        <f t="shared" ca="1" si="30"/>
        <v>15%</v>
      </c>
      <c r="O687" s="18">
        <f ca="1">SalesTable[[#This Row],[Total Sale]]*SalesTable[[#This Row],[Profit Margin]]</f>
        <v>3187.5899999999997</v>
      </c>
    </row>
    <row r="688" spans="1:15" x14ac:dyDescent="0.3">
      <c r="A688" s="18" t="s">
        <v>695</v>
      </c>
      <c r="B688" s="19">
        <f t="shared" ca="1" si="31"/>
        <v>45721</v>
      </c>
      <c r="C688" s="19" t="str">
        <f>_xlfn.XLOOKUP(SalesTable[[#This Row],[Customer Name]],customerTable[Customer Name],customerTable[Customer ID],0,0)</f>
        <v>C0687</v>
      </c>
      <c r="D688" s="18" t="s">
        <v>1690</v>
      </c>
      <c r="E688" s="18" t="s">
        <v>1999</v>
      </c>
      <c r="F688" s="18" t="s">
        <v>2111</v>
      </c>
      <c r="G688" s="18" t="s">
        <v>2003</v>
      </c>
      <c r="H688" s="18" t="str">
        <f>_xlfn.XLOOKUP(SalesTable[[#This Row],[Product]],ProductTable[Product],ProductTable[Product ID],0,0)</f>
        <v>P002</v>
      </c>
      <c r="I688" s="18" t="s">
        <v>2015</v>
      </c>
      <c r="J688" s="18" t="str" cm="1">
        <f t="array" aca="1" ref="J688" ca="1">INDEX({"Credit Card","Cash","UPI"},RANDBETWEEN(1,3))</f>
        <v>UPI</v>
      </c>
      <c r="K688" s="18">
        <f t="shared" ca="1" si="32"/>
        <v>48</v>
      </c>
      <c r="L688" s="18">
        <v>132.65</v>
      </c>
      <c r="M688" s="18">
        <f ca="1">SalesTable[[#This Row],[Quantity]]*SalesTable[[#This Row],[Unit Price]]</f>
        <v>6367.2000000000007</v>
      </c>
      <c r="N688" s="18" t="str">
        <f t="shared" ca="1" si="30"/>
        <v>17%</v>
      </c>
      <c r="O688" s="18">
        <f ca="1">SalesTable[[#This Row],[Total Sale]]*SalesTable[[#This Row],[Profit Margin]]</f>
        <v>1082.4240000000002</v>
      </c>
    </row>
    <row r="689" spans="1:15" x14ac:dyDescent="0.3">
      <c r="A689" s="18" t="s">
        <v>696</v>
      </c>
      <c r="B689" s="19">
        <f t="shared" ca="1" si="31"/>
        <v>45450</v>
      </c>
      <c r="C689" s="19" t="str">
        <f>_xlfn.XLOOKUP(SalesTable[[#This Row],[Customer Name]],customerTable[Customer Name],customerTable[Customer ID],0,0)</f>
        <v>C0688</v>
      </c>
      <c r="D689" s="18" t="s">
        <v>1691</v>
      </c>
      <c r="E689" s="18" t="s">
        <v>2001</v>
      </c>
      <c r="F689" s="18" t="s">
        <v>2142</v>
      </c>
      <c r="G689" s="18" t="s">
        <v>2006</v>
      </c>
      <c r="H689" s="18" t="str">
        <f>_xlfn.XLOOKUP(SalesTable[[#This Row],[Product]],ProductTable[Product],ProductTable[Product ID],0,0)</f>
        <v>P005</v>
      </c>
      <c r="I689" s="18" t="s">
        <v>2015</v>
      </c>
      <c r="J689" s="18" t="str" cm="1">
        <f t="array" aca="1" ref="J689" ca="1">INDEX({"Credit Card","Cash","UPI"},RANDBETWEEN(1,3))</f>
        <v>UPI</v>
      </c>
      <c r="K689" s="18">
        <f t="shared" ca="1" si="32"/>
        <v>83</v>
      </c>
      <c r="L689" s="18">
        <v>201.69</v>
      </c>
      <c r="M689" s="18">
        <f ca="1">SalesTable[[#This Row],[Quantity]]*SalesTable[[#This Row],[Unit Price]]</f>
        <v>16740.27</v>
      </c>
      <c r="N689" s="18" t="str">
        <f t="shared" ca="1" si="30"/>
        <v>15%</v>
      </c>
      <c r="O689" s="18">
        <f ca="1">SalesTable[[#This Row],[Total Sale]]*SalesTable[[#This Row],[Profit Margin]]</f>
        <v>2511.0405000000001</v>
      </c>
    </row>
    <row r="690" spans="1:15" x14ac:dyDescent="0.3">
      <c r="A690" s="18" t="s">
        <v>697</v>
      </c>
      <c r="B690" s="19">
        <f t="shared" ca="1" si="31"/>
        <v>45262</v>
      </c>
      <c r="C690" s="19" t="str">
        <f>_xlfn.XLOOKUP(SalesTable[[#This Row],[Customer Name]],customerTable[Customer Name],customerTable[Customer ID],0,0)</f>
        <v>C0689</v>
      </c>
      <c r="D690" s="18" t="s">
        <v>1692</v>
      </c>
      <c r="E690" s="18" t="s">
        <v>2000</v>
      </c>
      <c r="F690" s="18" t="s">
        <v>2056</v>
      </c>
      <c r="G690" s="18" t="s">
        <v>2010</v>
      </c>
      <c r="H690" s="18" t="str">
        <f>_xlfn.XLOOKUP(SalesTable[[#This Row],[Product]],ProductTable[Product],ProductTable[Product ID],0,0)</f>
        <v>P009</v>
      </c>
      <c r="I690" s="18" t="s">
        <v>2016</v>
      </c>
      <c r="J690" s="18" t="str" cm="1">
        <f t="array" aca="1" ref="J690" ca="1">INDEX({"Credit Card","Cash","UPI"},RANDBETWEEN(1,3))</f>
        <v>Credit Card</v>
      </c>
      <c r="K690" s="18">
        <f t="shared" ca="1" si="32"/>
        <v>50</v>
      </c>
      <c r="L690" s="18">
        <v>394.34</v>
      </c>
      <c r="M690" s="18">
        <f ca="1">SalesTable[[#This Row],[Quantity]]*SalesTable[[#This Row],[Unit Price]]</f>
        <v>19717</v>
      </c>
      <c r="N690" s="18" t="str">
        <f t="shared" ca="1" si="30"/>
        <v>16%</v>
      </c>
      <c r="O690" s="18">
        <f ca="1">SalesTable[[#This Row],[Total Sale]]*SalesTable[[#This Row],[Profit Margin]]</f>
        <v>3154.7200000000003</v>
      </c>
    </row>
    <row r="691" spans="1:15" x14ac:dyDescent="0.3">
      <c r="A691" s="18" t="s">
        <v>698</v>
      </c>
      <c r="B691" s="19">
        <f t="shared" ca="1" si="31"/>
        <v>45290</v>
      </c>
      <c r="C691" s="19" t="str">
        <f>_xlfn.XLOOKUP(SalesTable[[#This Row],[Customer Name]],customerTable[Customer Name],customerTable[Customer ID],0,0)</f>
        <v>C0690</v>
      </c>
      <c r="D691" s="18" t="s">
        <v>1693</v>
      </c>
      <c r="E691" s="18" t="s">
        <v>1999</v>
      </c>
      <c r="F691" s="18" t="s">
        <v>2233</v>
      </c>
      <c r="G691" s="18" t="s">
        <v>2006</v>
      </c>
      <c r="H691" s="18" t="str">
        <f>_xlfn.XLOOKUP(SalesTable[[#This Row],[Product]],ProductTable[Product],ProductTable[Product ID],0,0)</f>
        <v>P005</v>
      </c>
      <c r="I691" s="18" t="s">
        <v>2015</v>
      </c>
      <c r="J691" s="18" t="str" cm="1">
        <f t="array" aca="1" ref="J691" ca="1">INDEX({"Credit Card","Cash","UPI"},RANDBETWEEN(1,3))</f>
        <v>UPI</v>
      </c>
      <c r="K691" s="18">
        <f t="shared" ca="1" si="32"/>
        <v>96</v>
      </c>
      <c r="L691" s="18">
        <v>78.36</v>
      </c>
      <c r="M691" s="18">
        <f ca="1">SalesTable[[#This Row],[Quantity]]*SalesTable[[#This Row],[Unit Price]]</f>
        <v>7522.5599999999995</v>
      </c>
      <c r="N691" s="18" t="str">
        <f t="shared" ca="1" si="30"/>
        <v>22%</v>
      </c>
      <c r="O691" s="18">
        <f ca="1">SalesTable[[#This Row],[Total Sale]]*SalesTable[[#This Row],[Profit Margin]]</f>
        <v>1654.9631999999999</v>
      </c>
    </row>
    <row r="692" spans="1:15" x14ac:dyDescent="0.3">
      <c r="A692" s="18" t="s">
        <v>699</v>
      </c>
      <c r="B692" s="19">
        <f t="shared" ca="1" si="31"/>
        <v>45666</v>
      </c>
      <c r="C692" s="19" t="str">
        <f>_xlfn.XLOOKUP(SalesTable[[#This Row],[Customer Name]],customerTable[Customer Name],customerTable[Customer ID],0,0)</f>
        <v>C0691</v>
      </c>
      <c r="D692" s="18" t="s">
        <v>1694</v>
      </c>
      <c r="E692" s="18" t="s">
        <v>2001</v>
      </c>
      <c r="F692" s="18" t="s">
        <v>2063</v>
      </c>
      <c r="G692" s="18" t="s">
        <v>2005</v>
      </c>
      <c r="H692" s="18" t="str">
        <f>_xlfn.XLOOKUP(SalesTable[[#This Row],[Product]],ProductTable[Product],ProductTable[Product ID],0,0)</f>
        <v>P004</v>
      </c>
      <c r="I692" s="18" t="s">
        <v>2015</v>
      </c>
      <c r="J692" s="18" t="str" cm="1">
        <f t="array" aca="1" ref="J692" ca="1">INDEX({"Credit Card","Cash","UPI"},RANDBETWEEN(1,3))</f>
        <v>Cash</v>
      </c>
      <c r="K692" s="18">
        <f t="shared" ca="1" si="32"/>
        <v>47</v>
      </c>
      <c r="L692" s="18">
        <v>434.4</v>
      </c>
      <c r="M692" s="18">
        <f ca="1">SalesTable[[#This Row],[Quantity]]*SalesTable[[#This Row],[Unit Price]]</f>
        <v>20416.8</v>
      </c>
      <c r="N692" s="18" t="str">
        <f t="shared" ca="1" si="30"/>
        <v>25%</v>
      </c>
      <c r="O692" s="18">
        <f ca="1">SalesTable[[#This Row],[Total Sale]]*SalesTable[[#This Row],[Profit Margin]]</f>
        <v>5104.2</v>
      </c>
    </row>
    <row r="693" spans="1:15" x14ac:dyDescent="0.3">
      <c r="A693" s="18" t="s">
        <v>700</v>
      </c>
      <c r="B693" s="19">
        <f t="shared" ca="1" si="31"/>
        <v>44595</v>
      </c>
      <c r="C693" s="19" t="str">
        <f>_xlfn.XLOOKUP(SalesTable[[#This Row],[Customer Name]],customerTable[Customer Name],customerTable[Customer ID],0,0)</f>
        <v>C0692</v>
      </c>
      <c r="D693" s="18" t="s">
        <v>1695</v>
      </c>
      <c r="E693" s="18" t="s">
        <v>2000</v>
      </c>
      <c r="F693" s="18" t="s">
        <v>2163</v>
      </c>
      <c r="G693" s="18" t="s">
        <v>2008</v>
      </c>
      <c r="H693" s="18" t="str">
        <f>_xlfn.XLOOKUP(SalesTable[[#This Row],[Product]],ProductTable[Product],ProductTable[Product ID],0,0)</f>
        <v>P007</v>
      </c>
      <c r="I693" s="18" t="s">
        <v>2016</v>
      </c>
      <c r="J693" s="18" t="str" cm="1">
        <f t="array" aca="1" ref="J693" ca="1">INDEX({"Credit Card","Cash","UPI"},RANDBETWEEN(1,3))</f>
        <v>Cash</v>
      </c>
      <c r="K693" s="18">
        <f t="shared" ca="1" si="32"/>
        <v>33</v>
      </c>
      <c r="L693" s="18">
        <v>329.12</v>
      </c>
      <c r="M693" s="18">
        <f ca="1">SalesTable[[#This Row],[Quantity]]*SalesTable[[#This Row],[Unit Price]]</f>
        <v>10860.960000000001</v>
      </c>
      <c r="N693" s="18" t="str">
        <f t="shared" ca="1" si="30"/>
        <v>22%</v>
      </c>
      <c r="O693" s="18">
        <f ca="1">SalesTable[[#This Row],[Total Sale]]*SalesTable[[#This Row],[Profit Margin]]</f>
        <v>2389.4112</v>
      </c>
    </row>
    <row r="694" spans="1:15" x14ac:dyDescent="0.3">
      <c r="A694" s="18" t="s">
        <v>701</v>
      </c>
      <c r="B694" s="19">
        <f t="shared" ca="1" si="31"/>
        <v>45066</v>
      </c>
      <c r="C694" s="19" t="str">
        <f>_xlfn.XLOOKUP(SalesTable[[#This Row],[Customer Name]],customerTable[Customer Name],customerTable[Customer ID],0,0)</f>
        <v>C0693</v>
      </c>
      <c r="D694" s="18" t="s">
        <v>1696</v>
      </c>
      <c r="E694" s="18" t="s">
        <v>2000</v>
      </c>
      <c r="F694" s="18" t="s">
        <v>2178</v>
      </c>
      <c r="G694" s="18" t="s">
        <v>2003</v>
      </c>
      <c r="H694" s="18" t="str">
        <f>_xlfn.XLOOKUP(SalesTable[[#This Row],[Product]],ProductTable[Product],ProductTable[Product ID],0,0)</f>
        <v>P002</v>
      </c>
      <c r="I694" s="18" t="s">
        <v>2015</v>
      </c>
      <c r="J694" s="18" t="str" cm="1">
        <f t="array" aca="1" ref="J694" ca="1">INDEX({"Credit Card","Cash","UPI"},RANDBETWEEN(1,3))</f>
        <v>Cash</v>
      </c>
      <c r="K694" s="18">
        <f t="shared" ca="1" si="32"/>
        <v>71</v>
      </c>
      <c r="L694" s="18">
        <v>204.47</v>
      </c>
      <c r="M694" s="18">
        <f ca="1">SalesTable[[#This Row],[Quantity]]*SalesTable[[#This Row],[Unit Price]]</f>
        <v>14517.37</v>
      </c>
      <c r="N694" s="18" t="str">
        <f t="shared" ca="1" si="30"/>
        <v>22%</v>
      </c>
      <c r="O694" s="18">
        <f ca="1">SalesTable[[#This Row],[Total Sale]]*SalesTable[[#This Row],[Profit Margin]]</f>
        <v>3193.8214000000003</v>
      </c>
    </row>
    <row r="695" spans="1:15" x14ac:dyDescent="0.3">
      <c r="A695" s="18" t="s">
        <v>702</v>
      </c>
      <c r="B695" s="19">
        <f t="shared" ca="1" si="31"/>
        <v>45272</v>
      </c>
      <c r="C695" s="19" t="str">
        <f>_xlfn.XLOOKUP(SalesTable[[#This Row],[Customer Name]],customerTable[Customer Name],customerTable[Customer ID],0,0)</f>
        <v>C0694</v>
      </c>
      <c r="D695" s="18" t="s">
        <v>1697</v>
      </c>
      <c r="E695" s="18" t="s">
        <v>1999</v>
      </c>
      <c r="F695" s="18" t="s">
        <v>2218</v>
      </c>
      <c r="G695" s="18" t="s">
        <v>2006</v>
      </c>
      <c r="H695" s="18" t="str">
        <f>_xlfn.XLOOKUP(SalesTable[[#This Row],[Product]],ProductTable[Product],ProductTable[Product ID],0,0)</f>
        <v>P005</v>
      </c>
      <c r="I695" s="18" t="s">
        <v>2015</v>
      </c>
      <c r="J695" s="18" t="str" cm="1">
        <f t="array" aca="1" ref="J695" ca="1">INDEX({"Credit Card","Cash","UPI"},RANDBETWEEN(1,3))</f>
        <v>UPI</v>
      </c>
      <c r="K695" s="18">
        <f t="shared" ca="1" si="32"/>
        <v>90</v>
      </c>
      <c r="L695" s="18">
        <v>346.8</v>
      </c>
      <c r="M695" s="18">
        <f ca="1">SalesTable[[#This Row],[Quantity]]*SalesTable[[#This Row],[Unit Price]]</f>
        <v>31212</v>
      </c>
      <c r="N695" s="18" t="str">
        <f t="shared" ca="1" si="30"/>
        <v>16%</v>
      </c>
      <c r="O695" s="18">
        <f ca="1">SalesTable[[#This Row],[Total Sale]]*SalesTable[[#This Row],[Profit Margin]]</f>
        <v>4993.92</v>
      </c>
    </row>
    <row r="696" spans="1:15" x14ac:dyDescent="0.3">
      <c r="A696" s="18" t="s">
        <v>703</v>
      </c>
      <c r="B696" s="19">
        <f t="shared" ca="1" si="31"/>
        <v>45959</v>
      </c>
      <c r="C696" s="19" t="str">
        <f>_xlfn.XLOOKUP(SalesTable[[#This Row],[Customer Name]],customerTable[Customer Name],customerTable[Customer ID],0,0)</f>
        <v>C0695</v>
      </c>
      <c r="D696" s="18" t="s">
        <v>1698</v>
      </c>
      <c r="E696" s="18" t="s">
        <v>1999</v>
      </c>
      <c r="F696" s="18" t="s">
        <v>2227</v>
      </c>
      <c r="G696" s="18" t="s">
        <v>2004</v>
      </c>
      <c r="H696" s="18" t="str">
        <f>_xlfn.XLOOKUP(SalesTable[[#This Row],[Product]],ProductTable[Product],ProductTable[Product ID],0,0)</f>
        <v>P003</v>
      </c>
      <c r="I696" s="18" t="s">
        <v>2014</v>
      </c>
      <c r="J696" s="18" t="str" cm="1">
        <f t="array" aca="1" ref="J696" ca="1">INDEX({"Credit Card","Cash","UPI"},RANDBETWEEN(1,3))</f>
        <v>Credit Card</v>
      </c>
      <c r="K696" s="18">
        <f t="shared" ca="1" si="32"/>
        <v>34</v>
      </c>
      <c r="L696" s="18">
        <v>449.03</v>
      </c>
      <c r="M696" s="18">
        <f ca="1">SalesTable[[#This Row],[Quantity]]*SalesTable[[#This Row],[Unit Price]]</f>
        <v>15267.019999999999</v>
      </c>
      <c r="N696" s="18" t="str">
        <f t="shared" ca="1" si="30"/>
        <v>18%</v>
      </c>
      <c r="O696" s="18">
        <f ca="1">SalesTable[[#This Row],[Total Sale]]*SalesTable[[#This Row],[Profit Margin]]</f>
        <v>2748.0635999999995</v>
      </c>
    </row>
    <row r="697" spans="1:15" x14ac:dyDescent="0.3">
      <c r="A697" s="18" t="s">
        <v>704</v>
      </c>
      <c r="B697" s="19">
        <f t="shared" ca="1" si="31"/>
        <v>45993</v>
      </c>
      <c r="C697" s="19" t="str">
        <f>_xlfn.XLOOKUP(SalesTable[[#This Row],[Customer Name]],customerTable[Customer Name],customerTable[Customer ID],0,0)</f>
        <v>C0696</v>
      </c>
      <c r="D697" s="18" t="s">
        <v>1699</v>
      </c>
      <c r="E697" s="18" t="s">
        <v>2000</v>
      </c>
      <c r="F697" s="18" t="s">
        <v>2092</v>
      </c>
      <c r="G697" s="18" t="s">
        <v>2008</v>
      </c>
      <c r="H697" s="18" t="str">
        <f>_xlfn.XLOOKUP(SalesTable[[#This Row],[Product]],ProductTable[Product],ProductTable[Product ID],0,0)</f>
        <v>P007</v>
      </c>
      <c r="I697" s="18" t="s">
        <v>2016</v>
      </c>
      <c r="J697" s="18" t="str" cm="1">
        <f t="array" aca="1" ref="J697" ca="1">INDEX({"Credit Card","Cash","UPI"},RANDBETWEEN(1,3))</f>
        <v>Credit Card</v>
      </c>
      <c r="K697" s="18">
        <f t="shared" ca="1" si="32"/>
        <v>76</v>
      </c>
      <c r="L697" s="18">
        <v>143.77000000000001</v>
      </c>
      <c r="M697" s="18">
        <f ca="1">SalesTable[[#This Row],[Quantity]]*SalesTable[[#This Row],[Unit Price]]</f>
        <v>10926.52</v>
      </c>
      <c r="N697" s="18" t="str">
        <f t="shared" ca="1" si="30"/>
        <v>23%</v>
      </c>
      <c r="O697" s="18">
        <f ca="1">SalesTable[[#This Row],[Total Sale]]*SalesTable[[#This Row],[Profit Margin]]</f>
        <v>2513.0996</v>
      </c>
    </row>
    <row r="698" spans="1:15" x14ac:dyDescent="0.3">
      <c r="A698" s="18" t="s">
        <v>705</v>
      </c>
      <c r="B698" s="19">
        <f t="shared" ca="1" si="31"/>
        <v>45502</v>
      </c>
      <c r="C698" s="19" t="str">
        <f>_xlfn.XLOOKUP(SalesTable[[#This Row],[Customer Name]],customerTable[Customer Name],customerTable[Customer ID],0,0)</f>
        <v>C0697</v>
      </c>
      <c r="D698" s="18" t="s">
        <v>1700</v>
      </c>
      <c r="E698" s="18" t="s">
        <v>2000</v>
      </c>
      <c r="F698" s="18" t="s">
        <v>2025</v>
      </c>
      <c r="G698" s="18" t="s">
        <v>2002</v>
      </c>
      <c r="H698" s="18" t="str">
        <f>_xlfn.XLOOKUP(SalesTable[[#This Row],[Product]],ProductTable[Product],ProductTable[Product ID],0,0)</f>
        <v>P001</v>
      </c>
      <c r="I698" s="18" t="s">
        <v>2014</v>
      </c>
      <c r="J698" s="18" t="str" cm="1">
        <f t="array" aca="1" ref="J698" ca="1">INDEX({"Credit Card","Cash","UPI"},RANDBETWEEN(1,3))</f>
        <v>Credit Card</v>
      </c>
      <c r="K698" s="18">
        <f t="shared" ca="1" si="32"/>
        <v>91</v>
      </c>
      <c r="L698" s="18">
        <v>71.52</v>
      </c>
      <c r="M698" s="18">
        <f ca="1">SalesTable[[#This Row],[Quantity]]*SalesTable[[#This Row],[Unit Price]]</f>
        <v>6508.32</v>
      </c>
      <c r="N698" s="18" t="str">
        <f t="shared" ca="1" si="30"/>
        <v>22%</v>
      </c>
      <c r="O698" s="18">
        <f ca="1">SalesTable[[#This Row],[Total Sale]]*SalesTable[[#This Row],[Profit Margin]]</f>
        <v>1431.8304000000001</v>
      </c>
    </row>
    <row r="699" spans="1:15" x14ac:dyDescent="0.3">
      <c r="A699" s="18" t="s">
        <v>706</v>
      </c>
      <c r="B699" s="19">
        <f t="shared" ca="1" si="31"/>
        <v>45634</v>
      </c>
      <c r="C699" s="19" t="str">
        <f>_xlfn.XLOOKUP(SalesTable[[#This Row],[Customer Name]],customerTable[Customer Name],customerTable[Customer ID],0,0)</f>
        <v>C0698</v>
      </c>
      <c r="D699" s="18" t="s">
        <v>1701</v>
      </c>
      <c r="E699" s="18" t="s">
        <v>1999</v>
      </c>
      <c r="F699" s="18" t="s">
        <v>2108</v>
      </c>
      <c r="G699" s="18" t="s">
        <v>2008</v>
      </c>
      <c r="H699" s="18" t="str">
        <f>_xlfn.XLOOKUP(SalesTable[[#This Row],[Product]],ProductTable[Product],ProductTable[Product ID],0,0)</f>
        <v>P007</v>
      </c>
      <c r="I699" s="18" t="s">
        <v>2016</v>
      </c>
      <c r="J699" s="18" t="str" cm="1">
        <f t="array" aca="1" ref="J699" ca="1">INDEX({"Credit Card","Cash","UPI"},RANDBETWEEN(1,3))</f>
        <v>Cash</v>
      </c>
      <c r="K699" s="18">
        <f t="shared" ca="1" si="32"/>
        <v>78</v>
      </c>
      <c r="L699" s="18">
        <v>304.45999999999998</v>
      </c>
      <c r="M699" s="18">
        <f ca="1">SalesTable[[#This Row],[Quantity]]*SalesTable[[#This Row],[Unit Price]]</f>
        <v>23747.879999999997</v>
      </c>
      <c r="N699" s="18" t="str">
        <f t="shared" ca="1" si="30"/>
        <v>24%</v>
      </c>
      <c r="O699" s="18">
        <f ca="1">SalesTable[[#This Row],[Total Sale]]*SalesTable[[#This Row],[Profit Margin]]</f>
        <v>5699.4911999999995</v>
      </c>
    </row>
    <row r="700" spans="1:15" x14ac:dyDescent="0.3">
      <c r="A700" s="18" t="s">
        <v>707</v>
      </c>
      <c r="B700" s="19">
        <f t="shared" ca="1" si="31"/>
        <v>45529</v>
      </c>
      <c r="C700" s="19" t="str">
        <f>_xlfn.XLOOKUP(SalesTable[[#This Row],[Customer Name]],customerTable[Customer Name],customerTable[Customer ID],0,0)</f>
        <v>C0699</v>
      </c>
      <c r="D700" s="18" t="s">
        <v>1702</v>
      </c>
      <c r="E700" s="18" t="s">
        <v>2000</v>
      </c>
      <c r="F700" s="18" t="s">
        <v>2138</v>
      </c>
      <c r="G700" s="18" t="s">
        <v>2006</v>
      </c>
      <c r="H700" s="18" t="str">
        <f>_xlfn.XLOOKUP(SalesTable[[#This Row],[Product]],ProductTable[Product],ProductTable[Product ID],0,0)</f>
        <v>P005</v>
      </c>
      <c r="I700" s="18" t="s">
        <v>2015</v>
      </c>
      <c r="J700" s="18" t="str" cm="1">
        <f t="array" aca="1" ref="J700" ca="1">INDEX({"Credit Card","Cash","UPI"},RANDBETWEEN(1,3))</f>
        <v>Credit Card</v>
      </c>
      <c r="K700" s="18">
        <f t="shared" ca="1" si="32"/>
        <v>92</v>
      </c>
      <c r="L700" s="18">
        <v>457.15</v>
      </c>
      <c r="M700" s="18">
        <f ca="1">SalesTable[[#This Row],[Quantity]]*SalesTable[[#This Row],[Unit Price]]</f>
        <v>42057.799999999996</v>
      </c>
      <c r="N700" s="18" t="str">
        <f t="shared" ca="1" si="30"/>
        <v>25%</v>
      </c>
      <c r="O700" s="18">
        <f ca="1">SalesTable[[#This Row],[Total Sale]]*SalesTable[[#This Row],[Profit Margin]]</f>
        <v>10514.449999999999</v>
      </c>
    </row>
    <row r="701" spans="1:15" x14ac:dyDescent="0.3">
      <c r="A701" s="18" t="s">
        <v>708</v>
      </c>
      <c r="B701" s="19">
        <f t="shared" ca="1" si="31"/>
        <v>45022</v>
      </c>
      <c r="C701" s="19" t="str">
        <f>_xlfn.XLOOKUP(SalesTable[[#This Row],[Customer Name]],customerTable[Customer Name],customerTable[Customer ID],0,0)</f>
        <v>C0700</v>
      </c>
      <c r="D701" s="18" t="s">
        <v>1703</v>
      </c>
      <c r="E701" s="18" t="s">
        <v>1999</v>
      </c>
      <c r="F701" s="18" t="s">
        <v>2078</v>
      </c>
      <c r="G701" s="18" t="s">
        <v>2004</v>
      </c>
      <c r="H701" s="18" t="str">
        <f>_xlfn.XLOOKUP(SalesTable[[#This Row],[Product]],ProductTable[Product],ProductTable[Product ID],0,0)</f>
        <v>P003</v>
      </c>
      <c r="I701" s="18" t="s">
        <v>2014</v>
      </c>
      <c r="J701" s="18" t="str" cm="1">
        <f t="array" aca="1" ref="J701" ca="1">INDEX({"Credit Card","Cash","UPI"},RANDBETWEEN(1,3))</f>
        <v>UPI</v>
      </c>
      <c r="K701" s="18">
        <f t="shared" ca="1" si="32"/>
        <v>68</v>
      </c>
      <c r="L701" s="18">
        <v>434.26</v>
      </c>
      <c r="M701" s="18">
        <f ca="1">SalesTable[[#This Row],[Quantity]]*SalesTable[[#This Row],[Unit Price]]</f>
        <v>29529.68</v>
      </c>
      <c r="N701" s="18" t="str">
        <f t="shared" ca="1" si="30"/>
        <v>22%</v>
      </c>
      <c r="O701" s="18">
        <f ca="1">SalesTable[[#This Row],[Total Sale]]*SalesTable[[#This Row],[Profit Margin]]</f>
        <v>6496.5295999999998</v>
      </c>
    </row>
    <row r="702" spans="1:15" x14ac:dyDescent="0.3">
      <c r="A702" s="18" t="s">
        <v>709</v>
      </c>
      <c r="B702" s="19">
        <f t="shared" ca="1" si="31"/>
        <v>45981</v>
      </c>
      <c r="C702" s="19" t="str">
        <f>_xlfn.XLOOKUP(SalesTable[[#This Row],[Customer Name]],customerTable[Customer Name],customerTable[Customer ID],0,0)</f>
        <v>C0701</v>
      </c>
      <c r="D702" s="18" t="s">
        <v>1704</v>
      </c>
      <c r="E702" s="18" t="s">
        <v>2000</v>
      </c>
      <c r="F702" s="18" t="s">
        <v>2046</v>
      </c>
      <c r="G702" s="18" t="s">
        <v>2009</v>
      </c>
      <c r="H702" s="18" t="str">
        <f>_xlfn.XLOOKUP(SalesTable[[#This Row],[Product]],ProductTable[Product],ProductTable[Product ID],0,0)</f>
        <v>P008</v>
      </c>
      <c r="I702" s="18" t="s">
        <v>2014</v>
      </c>
      <c r="J702" s="18" t="str" cm="1">
        <f t="array" aca="1" ref="J702" ca="1">INDEX({"Credit Card","Cash","UPI"},RANDBETWEEN(1,3))</f>
        <v>UPI</v>
      </c>
      <c r="K702" s="18">
        <f t="shared" ca="1" si="32"/>
        <v>68</v>
      </c>
      <c r="L702" s="18">
        <v>159.01</v>
      </c>
      <c r="M702" s="18">
        <f ca="1">SalesTable[[#This Row],[Quantity]]*SalesTable[[#This Row],[Unit Price]]</f>
        <v>10812.68</v>
      </c>
      <c r="N702" s="18" t="str">
        <f t="shared" ca="1" si="30"/>
        <v>19%</v>
      </c>
      <c r="O702" s="18">
        <f ca="1">SalesTable[[#This Row],[Total Sale]]*SalesTable[[#This Row],[Profit Margin]]</f>
        <v>2054.4092000000001</v>
      </c>
    </row>
    <row r="703" spans="1:15" x14ac:dyDescent="0.3">
      <c r="A703" s="18" t="s">
        <v>710</v>
      </c>
      <c r="B703" s="19">
        <f t="shared" ca="1" si="31"/>
        <v>45507</v>
      </c>
      <c r="C703" s="19" t="str">
        <f>_xlfn.XLOOKUP(SalesTable[[#This Row],[Customer Name]],customerTable[Customer Name],customerTable[Customer ID],0,0)</f>
        <v>C0702</v>
      </c>
      <c r="D703" s="18" t="s">
        <v>1705</v>
      </c>
      <c r="E703" s="18" t="s">
        <v>1998</v>
      </c>
      <c r="F703" s="18" t="s">
        <v>2244</v>
      </c>
      <c r="G703" s="18" t="s">
        <v>2005</v>
      </c>
      <c r="H703" s="18" t="str">
        <f>_xlfn.XLOOKUP(SalesTable[[#This Row],[Product]],ProductTable[Product],ProductTable[Product ID],0,0)</f>
        <v>P004</v>
      </c>
      <c r="I703" s="18" t="s">
        <v>2015</v>
      </c>
      <c r="J703" s="18" t="str" cm="1">
        <f t="array" aca="1" ref="J703" ca="1">INDEX({"Credit Card","Cash","UPI"},RANDBETWEEN(1,3))</f>
        <v>Credit Card</v>
      </c>
      <c r="K703" s="18">
        <f t="shared" ca="1" si="32"/>
        <v>43</v>
      </c>
      <c r="L703" s="18">
        <v>100.42</v>
      </c>
      <c r="M703" s="18">
        <f ca="1">SalesTable[[#This Row],[Quantity]]*SalesTable[[#This Row],[Unit Price]]</f>
        <v>4318.0600000000004</v>
      </c>
      <c r="N703" s="18" t="str">
        <f t="shared" ca="1" si="30"/>
        <v>15%</v>
      </c>
      <c r="O703" s="18">
        <f ca="1">SalesTable[[#This Row],[Total Sale]]*SalesTable[[#This Row],[Profit Margin]]</f>
        <v>647.70900000000006</v>
      </c>
    </row>
    <row r="704" spans="1:15" x14ac:dyDescent="0.3">
      <c r="A704" s="18" t="s">
        <v>711</v>
      </c>
      <c r="B704" s="19">
        <f t="shared" ca="1" si="31"/>
        <v>44854</v>
      </c>
      <c r="C704" s="19" t="str">
        <f>_xlfn.XLOOKUP(SalesTable[[#This Row],[Customer Name]],customerTable[Customer Name],customerTable[Customer ID],0,0)</f>
        <v>C0080</v>
      </c>
      <c r="D704" s="18" t="s">
        <v>1088</v>
      </c>
      <c r="E704" s="18" t="s">
        <v>2001</v>
      </c>
      <c r="F704" s="18" t="s">
        <v>2083</v>
      </c>
      <c r="G704" s="18" t="s">
        <v>2003</v>
      </c>
      <c r="H704" s="18" t="str">
        <f>_xlfn.XLOOKUP(SalesTable[[#This Row],[Product]],ProductTable[Product],ProductTable[Product ID],0,0)</f>
        <v>P002</v>
      </c>
      <c r="I704" s="18" t="s">
        <v>2015</v>
      </c>
      <c r="J704" s="18" t="str" cm="1">
        <f t="array" aca="1" ref="J704" ca="1">INDEX({"Credit Card","Cash","UPI"},RANDBETWEEN(1,3))</f>
        <v>UPI</v>
      </c>
      <c r="K704" s="18">
        <f t="shared" ca="1" si="32"/>
        <v>55</v>
      </c>
      <c r="L704" s="18">
        <v>230.94</v>
      </c>
      <c r="M704" s="18">
        <f ca="1">SalesTable[[#This Row],[Quantity]]*SalesTable[[#This Row],[Unit Price]]</f>
        <v>12701.7</v>
      </c>
      <c r="N704" s="18" t="str">
        <f t="shared" ca="1" si="30"/>
        <v>19%</v>
      </c>
      <c r="O704" s="18">
        <f ca="1">SalesTable[[#This Row],[Total Sale]]*SalesTable[[#This Row],[Profit Margin]]</f>
        <v>2413.3230000000003</v>
      </c>
    </row>
    <row r="705" spans="1:15" x14ac:dyDescent="0.3">
      <c r="A705" s="18" t="s">
        <v>712</v>
      </c>
      <c r="B705" s="19">
        <f t="shared" ca="1" si="31"/>
        <v>45003</v>
      </c>
      <c r="C705" s="19" t="str">
        <f>_xlfn.XLOOKUP(SalesTable[[#This Row],[Customer Name]],customerTable[Customer Name],customerTable[Customer ID],0,0)</f>
        <v>C0704</v>
      </c>
      <c r="D705" s="18" t="s">
        <v>1706</v>
      </c>
      <c r="E705" s="18" t="s">
        <v>2000</v>
      </c>
      <c r="F705" s="18" t="s">
        <v>2162</v>
      </c>
      <c r="G705" s="18" t="s">
        <v>2009</v>
      </c>
      <c r="H705" s="18" t="str">
        <f>_xlfn.XLOOKUP(SalesTable[[#This Row],[Product]],ProductTable[Product],ProductTable[Product ID],0,0)</f>
        <v>P008</v>
      </c>
      <c r="I705" s="18" t="s">
        <v>2014</v>
      </c>
      <c r="J705" s="18" t="str" cm="1">
        <f t="array" aca="1" ref="J705" ca="1">INDEX({"Credit Card","Cash","UPI"},RANDBETWEEN(1,3))</f>
        <v>Credit Card</v>
      </c>
      <c r="K705" s="18">
        <f t="shared" ca="1" si="32"/>
        <v>76</v>
      </c>
      <c r="L705" s="18">
        <v>187.33</v>
      </c>
      <c r="M705" s="18">
        <f ca="1">SalesTable[[#This Row],[Quantity]]*SalesTable[[#This Row],[Unit Price]]</f>
        <v>14237.080000000002</v>
      </c>
      <c r="N705" s="18" t="str">
        <f t="shared" ca="1" si="30"/>
        <v>21%</v>
      </c>
      <c r="O705" s="18">
        <f ca="1">SalesTable[[#This Row],[Total Sale]]*SalesTable[[#This Row],[Profit Margin]]</f>
        <v>2989.7868000000003</v>
      </c>
    </row>
    <row r="706" spans="1:15" x14ac:dyDescent="0.3">
      <c r="A706" s="18" t="s">
        <v>713</v>
      </c>
      <c r="B706" s="19">
        <f t="shared" ca="1" si="31"/>
        <v>45014</v>
      </c>
      <c r="C706" s="19" t="str">
        <f>_xlfn.XLOOKUP(SalesTable[[#This Row],[Customer Name]],customerTable[Customer Name],customerTable[Customer ID],0,0)</f>
        <v>C0705</v>
      </c>
      <c r="D706" s="18" t="s">
        <v>1707</v>
      </c>
      <c r="E706" s="18" t="s">
        <v>1998</v>
      </c>
      <c r="F706" s="18" t="s">
        <v>2256</v>
      </c>
      <c r="G706" s="18" t="s">
        <v>2004</v>
      </c>
      <c r="H706" s="18" t="str">
        <f>_xlfn.XLOOKUP(SalesTable[[#This Row],[Product]],ProductTable[Product],ProductTable[Product ID],0,0)</f>
        <v>P003</v>
      </c>
      <c r="I706" s="18" t="s">
        <v>2014</v>
      </c>
      <c r="J706" s="18" t="str" cm="1">
        <f t="array" aca="1" ref="J706" ca="1">INDEX({"Credit Card","Cash","UPI"},RANDBETWEEN(1,3))</f>
        <v>Cash</v>
      </c>
      <c r="K706" s="18">
        <f t="shared" ca="1" si="32"/>
        <v>85</v>
      </c>
      <c r="L706" s="18">
        <v>342.18</v>
      </c>
      <c r="M706" s="18">
        <f ca="1">SalesTable[[#This Row],[Quantity]]*SalesTable[[#This Row],[Unit Price]]</f>
        <v>29085.3</v>
      </c>
      <c r="N706" s="18" t="str">
        <f t="shared" ref="N706:N769" ca="1" si="33">ROUND(RANDBETWEEN(15,25),0)&amp;"%"</f>
        <v>20%</v>
      </c>
      <c r="O706" s="18">
        <f ca="1">SalesTable[[#This Row],[Total Sale]]*SalesTable[[#This Row],[Profit Margin]]</f>
        <v>5817.06</v>
      </c>
    </row>
    <row r="707" spans="1:15" x14ac:dyDescent="0.3">
      <c r="A707" s="18" t="s">
        <v>714</v>
      </c>
      <c r="B707" s="19">
        <f t="shared" ref="B707:B770" ca="1" si="34">RANDBETWEEN(DATE(2022,1,1),DATE(2025,12,31))</f>
        <v>45846</v>
      </c>
      <c r="C707" s="19" t="str">
        <f>_xlfn.XLOOKUP(SalesTable[[#This Row],[Customer Name]],customerTable[Customer Name],customerTable[Customer ID],0,0)</f>
        <v>C0706</v>
      </c>
      <c r="D707" s="18" t="s">
        <v>1708</v>
      </c>
      <c r="E707" s="18" t="s">
        <v>2000</v>
      </c>
      <c r="F707" s="18" t="s">
        <v>2221</v>
      </c>
      <c r="G707" s="18" t="s">
        <v>2010</v>
      </c>
      <c r="H707" s="18" t="str">
        <f>_xlfn.XLOOKUP(SalesTable[[#This Row],[Product]],ProductTable[Product],ProductTable[Product ID],0,0)</f>
        <v>P009</v>
      </c>
      <c r="I707" s="18" t="s">
        <v>2016</v>
      </c>
      <c r="J707" s="18" t="str" cm="1">
        <f t="array" aca="1" ref="J707" ca="1">INDEX({"Credit Card","Cash","UPI"},RANDBETWEEN(1,3))</f>
        <v>Cash</v>
      </c>
      <c r="K707" s="18">
        <f t="shared" ref="K707:K770" ca="1" si="35">RANDBETWEEN(30,100)</f>
        <v>31</v>
      </c>
      <c r="L707" s="18">
        <v>225.82</v>
      </c>
      <c r="M707" s="18">
        <f ca="1">SalesTable[[#This Row],[Quantity]]*SalesTable[[#This Row],[Unit Price]]</f>
        <v>7000.42</v>
      </c>
      <c r="N707" s="18" t="str">
        <f t="shared" ca="1" si="33"/>
        <v>20%</v>
      </c>
      <c r="O707" s="18">
        <f ca="1">SalesTable[[#This Row],[Total Sale]]*SalesTable[[#This Row],[Profit Margin]]</f>
        <v>1400.0840000000001</v>
      </c>
    </row>
    <row r="708" spans="1:15" x14ac:dyDescent="0.3">
      <c r="A708" s="18" t="s">
        <v>715</v>
      </c>
      <c r="B708" s="19">
        <f t="shared" ca="1" si="34"/>
        <v>45818</v>
      </c>
      <c r="C708" s="19" t="str">
        <f>_xlfn.XLOOKUP(SalesTable[[#This Row],[Customer Name]],customerTable[Customer Name],customerTable[Customer ID],0,0)</f>
        <v>C0707</v>
      </c>
      <c r="D708" s="18" t="s">
        <v>1709</v>
      </c>
      <c r="E708" s="18" t="s">
        <v>2001</v>
      </c>
      <c r="F708" s="18" t="s">
        <v>2240</v>
      </c>
      <c r="G708" s="18" t="s">
        <v>2012</v>
      </c>
      <c r="H708" s="18" t="str">
        <f>_xlfn.XLOOKUP(SalesTable[[#This Row],[Product]],ProductTable[Product],ProductTable[Product ID],0,0)</f>
        <v>P011</v>
      </c>
      <c r="I708" s="18" t="s">
        <v>2014</v>
      </c>
      <c r="J708" s="18" t="str" cm="1">
        <f t="array" aca="1" ref="J708" ca="1">INDEX({"Credit Card","Cash","UPI"},RANDBETWEEN(1,3))</f>
        <v>Cash</v>
      </c>
      <c r="K708" s="18">
        <f t="shared" ca="1" si="35"/>
        <v>86</v>
      </c>
      <c r="L708" s="18">
        <v>85.94</v>
      </c>
      <c r="M708" s="18">
        <f ca="1">SalesTable[[#This Row],[Quantity]]*SalesTable[[#This Row],[Unit Price]]</f>
        <v>7390.84</v>
      </c>
      <c r="N708" s="18" t="str">
        <f t="shared" ca="1" si="33"/>
        <v>20%</v>
      </c>
      <c r="O708" s="18">
        <f ca="1">SalesTable[[#This Row],[Total Sale]]*SalesTable[[#This Row],[Profit Margin]]</f>
        <v>1478.1680000000001</v>
      </c>
    </row>
    <row r="709" spans="1:15" x14ac:dyDescent="0.3">
      <c r="A709" s="18" t="s">
        <v>716</v>
      </c>
      <c r="B709" s="19">
        <f t="shared" ca="1" si="34"/>
        <v>45772</v>
      </c>
      <c r="C709" s="19" t="str">
        <f>_xlfn.XLOOKUP(SalesTable[[#This Row],[Customer Name]],customerTable[Customer Name],customerTable[Customer ID],0,0)</f>
        <v>C0708</v>
      </c>
      <c r="D709" s="18" t="s">
        <v>1710</v>
      </c>
      <c r="E709" s="18" t="s">
        <v>1999</v>
      </c>
      <c r="F709" s="18" t="s">
        <v>2248</v>
      </c>
      <c r="G709" s="18" t="s">
        <v>2002</v>
      </c>
      <c r="H709" s="18" t="str">
        <f>_xlfn.XLOOKUP(SalesTable[[#This Row],[Product]],ProductTable[Product],ProductTable[Product ID],0,0)</f>
        <v>P001</v>
      </c>
      <c r="I709" s="18" t="s">
        <v>2014</v>
      </c>
      <c r="J709" s="18" t="str" cm="1">
        <f t="array" aca="1" ref="J709" ca="1">INDEX({"Credit Card","Cash","UPI"},RANDBETWEEN(1,3))</f>
        <v>Cash</v>
      </c>
      <c r="K709" s="18">
        <f t="shared" ca="1" si="35"/>
        <v>95</v>
      </c>
      <c r="L709" s="18">
        <v>18.59</v>
      </c>
      <c r="M709" s="18">
        <f ca="1">SalesTable[[#This Row],[Quantity]]*SalesTable[[#This Row],[Unit Price]]</f>
        <v>1766.05</v>
      </c>
      <c r="N709" s="18" t="str">
        <f t="shared" ca="1" si="33"/>
        <v>24%</v>
      </c>
      <c r="O709" s="18">
        <f ca="1">SalesTable[[#This Row],[Total Sale]]*SalesTable[[#This Row],[Profit Margin]]</f>
        <v>423.85199999999998</v>
      </c>
    </row>
    <row r="710" spans="1:15" x14ac:dyDescent="0.3">
      <c r="A710" s="18" t="s">
        <v>717</v>
      </c>
      <c r="B710" s="19">
        <f t="shared" ca="1" si="34"/>
        <v>44661</v>
      </c>
      <c r="C710" s="19" t="str">
        <f>_xlfn.XLOOKUP(SalesTable[[#This Row],[Customer Name]],customerTable[Customer Name],customerTable[Customer ID],0,0)</f>
        <v>C0709</v>
      </c>
      <c r="D710" s="18" t="s">
        <v>1711</v>
      </c>
      <c r="E710" s="18" t="s">
        <v>1998</v>
      </c>
      <c r="F710" s="18" t="s">
        <v>2244</v>
      </c>
      <c r="G710" s="18" t="s">
        <v>2003</v>
      </c>
      <c r="H710" s="18" t="str">
        <f>_xlfn.XLOOKUP(SalesTable[[#This Row],[Product]],ProductTable[Product],ProductTable[Product ID],0,0)</f>
        <v>P002</v>
      </c>
      <c r="I710" s="18" t="s">
        <v>2015</v>
      </c>
      <c r="J710" s="18" t="str" cm="1">
        <f t="array" aca="1" ref="J710" ca="1">INDEX({"Credit Card","Cash","UPI"},RANDBETWEEN(1,3))</f>
        <v>Cash</v>
      </c>
      <c r="K710" s="18">
        <f t="shared" ca="1" si="35"/>
        <v>95</v>
      </c>
      <c r="L710" s="18">
        <v>325.45</v>
      </c>
      <c r="M710" s="18">
        <f ca="1">SalesTable[[#This Row],[Quantity]]*SalesTable[[#This Row],[Unit Price]]</f>
        <v>30917.75</v>
      </c>
      <c r="N710" s="18" t="str">
        <f t="shared" ca="1" si="33"/>
        <v>15%</v>
      </c>
      <c r="O710" s="18">
        <f ca="1">SalesTable[[#This Row],[Total Sale]]*SalesTable[[#This Row],[Profit Margin]]</f>
        <v>4637.6624999999995</v>
      </c>
    </row>
    <row r="711" spans="1:15" x14ac:dyDescent="0.3">
      <c r="A711" s="18" t="s">
        <v>718</v>
      </c>
      <c r="B711" s="19">
        <f t="shared" ca="1" si="34"/>
        <v>45630</v>
      </c>
      <c r="C711" s="19" t="str">
        <f>_xlfn.XLOOKUP(SalesTable[[#This Row],[Customer Name]],customerTable[Customer Name],customerTable[Customer ID],0,0)</f>
        <v>C0710</v>
      </c>
      <c r="D711" s="18" t="s">
        <v>1712</v>
      </c>
      <c r="E711" s="18" t="s">
        <v>1999</v>
      </c>
      <c r="F711" s="18" t="s">
        <v>2159</v>
      </c>
      <c r="G711" s="18" t="s">
        <v>2010</v>
      </c>
      <c r="H711" s="18" t="str">
        <f>_xlfn.XLOOKUP(SalesTable[[#This Row],[Product]],ProductTable[Product],ProductTable[Product ID],0,0)</f>
        <v>P009</v>
      </c>
      <c r="I711" s="18" t="s">
        <v>2016</v>
      </c>
      <c r="J711" s="18" t="str" cm="1">
        <f t="array" aca="1" ref="J711" ca="1">INDEX({"Credit Card","Cash","UPI"},RANDBETWEEN(1,3))</f>
        <v>Credit Card</v>
      </c>
      <c r="K711" s="18">
        <f t="shared" ca="1" si="35"/>
        <v>58</v>
      </c>
      <c r="L711" s="18">
        <v>14.93</v>
      </c>
      <c r="M711" s="18">
        <f ca="1">SalesTable[[#This Row],[Quantity]]*SalesTable[[#This Row],[Unit Price]]</f>
        <v>865.93999999999994</v>
      </c>
      <c r="N711" s="18" t="str">
        <f t="shared" ca="1" si="33"/>
        <v>21%</v>
      </c>
      <c r="O711" s="18">
        <f ca="1">SalesTable[[#This Row],[Total Sale]]*SalesTable[[#This Row],[Profit Margin]]</f>
        <v>181.84739999999999</v>
      </c>
    </row>
    <row r="712" spans="1:15" x14ac:dyDescent="0.3">
      <c r="A712" s="18" t="s">
        <v>719</v>
      </c>
      <c r="B712" s="19">
        <f t="shared" ca="1" si="34"/>
        <v>44747</v>
      </c>
      <c r="C712" s="19" t="str">
        <f>_xlfn.XLOOKUP(SalesTable[[#This Row],[Customer Name]],customerTable[Customer Name],customerTable[Customer ID],0,0)</f>
        <v>C0711</v>
      </c>
      <c r="D712" s="18" t="s">
        <v>1713</v>
      </c>
      <c r="E712" s="18" t="s">
        <v>1999</v>
      </c>
      <c r="F712" s="18" t="s">
        <v>2212</v>
      </c>
      <c r="G712" s="18" t="s">
        <v>2013</v>
      </c>
      <c r="H712" s="18" t="str">
        <f>_xlfn.XLOOKUP(SalesTable[[#This Row],[Product]],ProductTable[Product],ProductTable[Product ID],0,0)</f>
        <v>P012</v>
      </c>
      <c r="I712" s="18" t="s">
        <v>2016</v>
      </c>
      <c r="J712" s="18" t="str" cm="1">
        <f t="array" aca="1" ref="J712" ca="1">INDEX({"Credit Card","Cash","UPI"},RANDBETWEEN(1,3))</f>
        <v>UPI</v>
      </c>
      <c r="K712" s="18">
        <f t="shared" ca="1" si="35"/>
        <v>85</v>
      </c>
      <c r="L712" s="18">
        <v>302.57</v>
      </c>
      <c r="M712" s="18">
        <f ca="1">SalesTable[[#This Row],[Quantity]]*SalesTable[[#This Row],[Unit Price]]</f>
        <v>25718.45</v>
      </c>
      <c r="N712" s="18" t="str">
        <f t="shared" ca="1" si="33"/>
        <v>17%</v>
      </c>
      <c r="O712" s="18">
        <f ca="1">SalesTable[[#This Row],[Total Sale]]*SalesTable[[#This Row],[Profit Margin]]</f>
        <v>4372.1365000000005</v>
      </c>
    </row>
    <row r="713" spans="1:15" x14ac:dyDescent="0.3">
      <c r="A713" s="18" t="s">
        <v>720</v>
      </c>
      <c r="B713" s="19">
        <f t="shared" ca="1" si="34"/>
        <v>45728</v>
      </c>
      <c r="C713" s="19" t="str">
        <f>_xlfn.XLOOKUP(SalesTable[[#This Row],[Customer Name]],customerTable[Customer Name],customerTable[Customer ID],0,0)</f>
        <v>C0712</v>
      </c>
      <c r="D713" s="18" t="s">
        <v>1714</v>
      </c>
      <c r="E713" s="18" t="s">
        <v>2001</v>
      </c>
      <c r="F713" s="18" t="s">
        <v>2203</v>
      </c>
      <c r="G713" s="18" t="s">
        <v>2011</v>
      </c>
      <c r="H713" s="18" t="str">
        <f>_xlfn.XLOOKUP(SalesTable[[#This Row],[Product]],ProductTable[Product],ProductTable[Product ID],0,0)</f>
        <v>P010</v>
      </c>
      <c r="I713" s="18" t="s">
        <v>2015</v>
      </c>
      <c r="J713" s="18" t="str" cm="1">
        <f t="array" aca="1" ref="J713" ca="1">INDEX({"Credit Card","Cash","UPI"},RANDBETWEEN(1,3))</f>
        <v>Credit Card</v>
      </c>
      <c r="K713" s="18">
        <f t="shared" ca="1" si="35"/>
        <v>50</v>
      </c>
      <c r="L713" s="18">
        <v>403.52</v>
      </c>
      <c r="M713" s="18">
        <f ca="1">SalesTable[[#This Row],[Quantity]]*SalesTable[[#This Row],[Unit Price]]</f>
        <v>20176</v>
      </c>
      <c r="N713" s="18" t="str">
        <f t="shared" ca="1" si="33"/>
        <v>15%</v>
      </c>
      <c r="O713" s="18">
        <f ca="1">SalesTable[[#This Row],[Total Sale]]*SalesTable[[#This Row],[Profit Margin]]</f>
        <v>3026.4</v>
      </c>
    </row>
    <row r="714" spans="1:15" x14ac:dyDescent="0.3">
      <c r="A714" s="18" t="s">
        <v>721</v>
      </c>
      <c r="B714" s="19">
        <f t="shared" ca="1" si="34"/>
        <v>45594</v>
      </c>
      <c r="C714" s="19" t="str">
        <f>_xlfn.XLOOKUP(SalesTable[[#This Row],[Customer Name]],customerTable[Customer Name],customerTable[Customer ID],0,0)</f>
        <v>C0713</v>
      </c>
      <c r="D714" s="18" t="s">
        <v>1715</v>
      </c>
      <c r="E714" s="18" t="s">
        <v>2001</v>
      </c>
      <c r="F714" s="18" t="s">
        <v>2186</v>
      </c>
      <c r="G714" s="18" t="s">
        <v>2012</v>
      </c>
      <c r="H714" s="18" t="str">
        <f>_xlfn.XLOOKUP(SalesTable[[#This Row],[Product]],ProductTable[Product],ProductTable[Product ID],0,0)</f>
        <v>P011</v>
      </c>
      <c r="I714" s="18" t="s">
        <v>2014</v>
      </c>
      <c r="J714" s="18" t="str" cm="1">
        <f t="array" aca="1" ref="J714" ca="1">INDEX({"Credit Card","Cash","UPI"},RANDBETWEEN(1,3))</f>
        <v>Credit Card</v>
      </c>
      <c r="K714" s="18">
        <f t="shared" ca="1" si="35"/>
        <v>31</v>
      </c>
      <c r="L714" s="18">
        <v>448.26</v>
      </c>
      <c r="M714" s="18">
        <f ca="1">SalesTable[[#This Row],[Quantity]]*SalesTable[[#This Row],[Unit Price]]</f>
        <v>13896.06</v>
      </c>
      <c r="N714" s="18" t="str">
        <f t="shared" ca="1" si="33"/>
        <v>23%</v>
      </c>
      <c r="O714" s="18">
        <f ca="1">SalesTable[[#This Row],[Total Sale]]*SalesTable[[#This Row],[Profit Margin]]</f>
        <v>3196.0938000000001</v>
      </c>
    </row>
    <row r="715" spans="1:15" x14ac:dyDescent="0.3">
      <c r="A715" s="18" t="s">
        <v>722</v>
      </c>
      <c r="B715" s="19">
        <f t="shared" ca="1" si="34"/>
        <v>45228</v>
      </c>
      <c r="C715" s="19" t="str">
        <f>_xlfn.XLOOKUP(SalesTable[[#This Row],[Customer Name]],customerTable[Customer Name],customerTable[Customer ID],0,0)</f>
        <v>C0714</v>
      </c>
      <c r="D715" s="18" t="s">
        <v>1716</v>
      </c>
      <c r="E715" s="18" t="s">
        <v>2000</v>
      </c>
      <c r="F715" s="18" t="s">
        <v>2049</v>
      </c>
      <c r="G715" s="18" t="s">
        <v>2008</v>
      </c>
      <c r="H715" s="18" t="str">
        <f>_xlfn.XLOOKUP(SalesTable[[#This Row],[Product]],ProductTable[Product],ProductTable[Product ID],0,0)</f>
        <v>P007</v>
      </c>
      <c r="I715" s="18" t="s">
        <v>2016</v>
      </c>
      <c r="J715" s="18" t="str" cm="1">
        <f t="array" aca="1" ref="J715" ca="1">INDEX({"Credit Card","Cash","UPI"},RANDBETWEEN(1,3))</f>
        <v>Cash</v>
      </c>
      <c r="K715" s="18">
        <f t="shared" ca="1" si="35"/>
        <v>86</v>
      </c>
      <c r="L715" s="18">
        <v>236.02</v>
      </c>
      <c r="M715" s="18">
        <f ca="1">SalesTable[[#This Row],[Quantity]]*SalesTable[[#This Row],[Unit Price]]</f>
        <v>20297.72</v>
      </c>
      <c r="N715" s="18" t="str">
        <f t="shared" ca="1" si="33"/>
        <v>18%</v>
      </c>
      <c r="O715" s="18">
        <f ca="1">SalesTable[[#This Row],[Total Sale]]*SalesTable[[#This Row],[Profit Margin]]</f>
        <v>3653.5896000000002</v>
      </c>
    </row>
    <row r="716" spans="1:15" x14ac:dyDescent="0.3">
      <c r="A716" s="18" t="s">
        <v>723</v>
      </c>
      <c r="B716" s="19">
        <f t="shared" ca="1" si="34"/>
        <v>45221</v>
      </c>
      <c r="C716" s="19" t="str">
        <f>_xlfn.XLOOKUP(SalesTable[[#This Row],[Customer Name]],customerTable[Customer Name],customerTable[Customer ID],0,0)</f>
        <v>C0008</v>
      </c>
      <c r="D716" s="18" t="s">
        <v>1016</v>
      </c>
      <c r="E716" s="18" t="s">
        <v>2001</v>
      </c>
      <c r="F716" s="18" t="s">
        <v>2034</v>
      </c>
      <c r="G716" s="18" t="s">
        <v>2002</v>
      </c>
      <c r="H716" s="18" t="str">
        <f>_xlfn.XLOOKUP(SalesTable[[#This Row],[Product]],ProductTable[Product],ProductTable[Product ID],0,0)</f>
        <v>P001</v>
      </c>
      <c r="I716" s="18" t="s">
        <v>2014</v>
      </c>
      <c r="J716" s="18" t="str" cm="1">
        <f t="array" aca="1" ref="J716" ca="1">INDEX({"Credit Card","Cash","UPI"},RANDBETWEEN(1,3))</f>
        <v>UPI</v>
      </c>
      <c r="K716" s="18">
        <f t="shared" ca="1" si="35"/>
        <v>89</v>
      </c>
      <c r="L716" s="18">
        <v>258.2</v>
      </c>
      <c r="M716" s="18">
        <f ca="1">SalesTable[[#This Row],[Quantity]]*SalesTable[[#This Row],[Unit Price]]</f>
        <v>22979.8</v>
      </c>
      <c r="N716" s="18" t="str">
        <f t="shared" ca="1" si="33"/>
        <v>24%</v>
      </c>
      <c r="O716" s="18">
        <f ca="1">SalesTable[[#This Row],[Total Sale]]*SalesTable[[#This Row],[Profit Margin]]</f>
        <v>5515.152</v>
      </c>
    </row>
    <row r="717" spans="1:15" x14ac:dyDescent="0.3">
      <c r="A717" s="18" t="s">
        <v>724</v>
      </c>
      <c r="B717" s="19">
        <f t="shared" ca="1" si="34"/>
        <v>45388</v>
      </c>
      <c r="C717" s="19" t="str">
        <f>_xlfn.XLOOKUP(SalesTable[[#This Row],[Customer Name]],customerTable[Customer Name],customerTable[Customer ID],0,0)</f>
        <v>C0716</v>
      </c>
      <c r="D717" s="18" t="s">
        <v>1717</v>
      </c>
      <c r="E717" s="18" t="s">
        <v>2000</v>
      </c>
      <c r="F717" s="18" t="s">
        <v>2154</v>
      </c>
      <c r="G717" s="18" t="s">
        <v>2012</v>
      </c>
      <c r="H717" s="18" t="str">
        <f>_xlfn.XLOOKUP(SalesTable[[#This Row],[Product]],ProductTable[Product],ProductTable[Product ID],0,0)</f>
        <v>P011</v>
      </c>
      <c r="I717" s="18" t="s">
        <v>2014</v>
      </c>
      <c r="J717" s="18" t="str" cm="1">
        <f t="array" aca="1" ref="J717" ca="1">INDEX({"Credit Card","Cash","UPI"},RANDBETWEEN(1,3))</f>
        <v>UPI</v>
      </c>
      <c r="K717" s="18">
        <f t="shared" ca="1" si="35"/>
        <v>57</v>
      </c>
      <c r="L717" s="18">
        <v>343.78</v>
      </c>
      <c r="M717" s="18">
        <f ca="1">SalesTable[[#This Row],[Quantity]]*SalesTable[[#This Row],[Unit Price]]</f>
        <v>19595.46</v>
      </c>
      <c r="N717" s="18" t="str">
        <f t="shared" ca="1" si="33"/>
        <v>16%</v>
      </c>
      <c r="O717" s="18">
        <f ca="1">SalesTable[[#This Row],[Total Sale]]*SalesTable[[#This Row],[Profit Margin]]</f>
        <v>3135.2736</v>
      </c>
    </row>
    <row r="718" spans="1:15" x14ac:dyDescent="0.3">
      <c r="A718" s="18" t="s">
        <v>725</v>
      </c>
      <c r="B718" s="19">
        <f t="shared" ca="1" si="34"/>
        <v>45509</v>
      </c>
      <c r="C718" s="19" t="str">
        <f>_xlfn.XLOOKUP(SalesTable[[#This Row],[Customer Name]],customerTable[Customer Name],customerTable[Customer ID],0,0)</f>
        <v>C0717</v>
      </c>
      <c r="D718" s="18" t="s">
        <v>1718</v>
      </c>
      <c r="E718" s="18" t="s">
        <v>2001</v>
      </c>
      <c r="F718" s="18" t="s">
        <v>2193</v>
      </c>
      <c r="G718" s="18" t="s">
        <v>2011</v>
      </c>
      <c r="H718" s="18" t="str">
        <f>_xlfn.XLOOKUP(SalesTable[[#This Row],[Product]],ProductTable[Product],ProductTable[Product ID],0,0)</f>
        <v>P010</v>
      </c>
      <c r="I718" s="18" t="s">
        <v>2015</v>
      </c>
      <c r="J718" s="18" t="str" cm="1">
        <f t="array" aca="1" ref="J718" ca="1">INDEX({"Credit Card","Cash","UPI"},RANDBETWEEN(1,3))</f>
        <v>UPI</v>
      </c>
      <c r="K718" s="18">
        <f t="shared" ca="1" si="35"/>
        <v>93</v>
      </c>
      <c r="L718" s="18">
        <v>322.08999999999997</v>
      </c>
      <c r="M718" s="18">
        <f ca="1">SalesTable[[#This Row],[Quantity]]*SalesTable[[#This Row],[Unit Price]]</f>
        <v>29954.37</v>
      </c>
      <c r="N718" s="18" t="str">
        <f t="shared" ca="1" si="33"/>
        <v>17%</v>
      </c>
      <c r="O718" s="18">
        <f ca="1">SalesTable[[#This Row],[Total Sale]]*SalesTable[[#This Row],[Profit Margin]]</f>
        <v>5092.2429000000002</v>
      </c>
    </row>
    <row r="719" spans="1:15" x14ac:dyDescent="0.3">
      <c r="A719" s="18" t="s">
        <v>726</v>
      </c>
      <c r="B719" s="19">
        <f t="shared" ca="1" si="34"/>
        <v>45942</v>
      </c>
      <c r="C719" s="19" t="str">
        <f>_xlfn.XLOOKUP(SalesTable[[#This Row],[Customer Name]],customerTable[Customer Name],customerTable[Customer ID],0,0)</f>
        <v>C0718</v>
      </c>
      <c r="D719" s="18" t="s">
        <v>1719</v>
      </c>
      <c r="E719" s="18" t="s">
        <v>1998</v>
      </c>
      <c r="F719" s="18" t="s">
        <v>2213</v>
      </c>
      <c r="G719" s="18" t="s">
        <v>2008</v>
      </c>
      <c r="H719" s="18" t="str">
        <f>_xlfn.XLOOKUP(SalesTable[[#This Row],[Product]],ProductTable[Product],ProductTable[Product ID],0,0)</f>
        <v>P007</v>
      </c>
      <c r="I719" s="18" t="s">
        <v>2016</v>
      </c>
      <c r="J719" s="18" t="str" cm="1">
        <f t="array" aca="1" ref="J719" ca="1">INDEX({"Credit Card","Cash","UPI"},RANDBETWEEN(1,3))</f>
        <v>UPI</v>
      </c>
      <c r="K719" s="18">
        <f t="shared" ca="1" si="35"/>
        <v>45</v>
      </c>
      <c r="L719" s="18">
        <v>79.22</v>
      </c>
      <c r="M719" s="18">
        <f ca="1">SalesTable[[#This Row],[Quantity]]*SalesTable[[#This Row],[Unit Price]]</f>
        <v>3564.9</v>
      </c>
      <c r="N719" s="18" t="str">
        <f t="shared" ca="1" si="33"/>
        <v>21%</v>
      </c>
      <c r="O719" s="18">
        <f ca="1">SalesTable[[#This Row],[Total Sale]]*SalesTable[[#This Row],[Profit Margin]]</f>
        <v>748.62900000000002</v>
      </c>
    </row>
    <row r="720" spans="1:15" x14ac:dyDescent="0.3">
      <c r="A720" s="18" t="s">
        <v>727</v>
      </c>
      <c r="B720" s="19">
        <f t="shared" ca="1" si="34"/>
        <v>45772</v>
      </c>
      <c r="C720" s="19" t="str">
        <f>_xlfn.XLOOKUP(SalesTable[[#This Row],[Customer Name]],customerTable[Customer Name],customerTable[Customer ID],0,0)</f>
        <v>C0719</v>
      </c>
      <c r="D720" s="18" t="s">
        <v>1720</v>
      </c>
      <c r="E720" s="18" t="s">
        <v>1999</v>
      </c>
      <c r="F720" s="18" t="s">
        <v>2141</v>
      </c>
      <c r="G720" s="18" t="s">
        <v>2006</v>
      </c>
      <c r="H720" s="18" t="str">
        <f>_xlfn.XLOOKUP(SalesTable[[#This Row],[Product]],ProductTable[Product],ProductTable[Product ID],0,0)</f>
        <v>P005</v>
      </c>
      <c r="I720" s="18" t="s">
        <v>2015</v>
      </c>
      <c r="J720" s="18" t="str" cm="1">
        <f t="array" aca="1" ref="J720" ca="1">INDEX({"Credit Card","Cash","UPI"},RANDBETWEEN(1,3))</f>
        <v>Cash</v>
      </c>
      <c r="K720" s="18">
        <f t="shared" ca="1" si="35"/>
        <v>32</v>
      </c>
      <c r="L720" s="18">
        <v>341.97</v>
      </c>
      <c r="M720" s="18">
        <f ca="1">SalesTable[[#This Row],[Quantity]]*SalesTable[[#This Row],[Unit Price]]</f>
        <v>10943.04</v>
      </c>
      <c r="N720" s="18" t="str">
        <f t="shared" ca="1" si="33"/>
        <v>19%</v>
      </c>
      <c r="O720" s="18">
        <f ca="1">SalesTable[[#This Row],[Total Sale]]*SalesTable[[#This Row],[Profit Margin]]</f>
        <v>2079.1776</v>
      </c>
    </row>
    <row r="721" spans="1:15" x14ac:dyDescent="0.3">
      <c r="A721" s="18" t="s">
        <v>728</v>
      </c>
      <c r="B721" s="19">
        <f t="shared" ca="1" si="34"/>
        <v>45291</v>
      </c>
      <c r="C721" s="19" t="str">
        <f>_xlfn.XLOOKUP(SalesTable[[#This Row],[Customer Name]],customerTable[Customer Name],customerTable[Customer ID],0,0)</f>
        <v>C0720</v>
      </c>
      <c r="D721" s="18" t="s">
        <v>1721</v>
      </c>
      <c r="E721" s="18" t="s">
        <v>2000</v>
      </c>
      <c r="F721" s="18" t="s">
        <v>2057</v>
      </c>
      <c r="G721" s="18" t="s">
        <v>2004</v>
      </c>
      <c r="H721" s="18" t="str">
        <f>_xlfn.XLOOKUP(SalesTable[[#This Row],[Product]],ProductTable[Product],ProductTable[Product ID],0,0)</f>
        <v>P003</v>
      </c>
      <c r="I721" s="18" t="s">
        <v>2014</v>
      </c>
      <c r="J721" s="18" t="str" cm="1">
        <f t="array" aca="1" ref="J721" ca="1">INDEX({"Credit Card","Cash","UPI"},RANDBETWEEN(1,3))</f>
        <v>UPI</v>
      </c>
      <c r="K721" s="18">
        <f t="shared" ca="1" si="35"/>
        <v>54</v>
      </c>
      <c r="L721" s="18">
        <v>133.41999999999999</v>
      </c>
      <c r="M721" s="18">
        <f ca="1">SalesTable[[#This Row],[Quantity]]*SalesTable[[#This Row],[Unit Price]]</f>
        <v>7204.6799999999994</v>
      </c>
      <c r="N721" s="18" t="str">
        <f t="shared" ca="1" si="33"/>
        <v>23%</v>
      </c>
      <c r="O721" s="18">
        <f ca="1">SalesTable[[#This Row],[Total Sale]]*SalesTable[[#This Row],[Profit Margin]]</f>
        <v>1657.0763999999999</v>
      </c>
    </row>
    <row r="722" spans="1:15" x14ac:dyDescent="0.3">
      <c r="A722" s="18" t="s">
        <v>729</v>
      </c>
      <c r="B722" s="19">
        <f t="shared" ca="1" si="34"/>
        <v>45649</v>
      </c>
      <c r="C722" s="19" t="str">
        <f>_xlfn.XLOOKUP(SalesTable[[#This Row],[Customer Name]],customerTable[Customer Name],customerTable[Customer ID],0,0)</f>
        <v>C0721</v>
      </c>
      <c r="D722" s="18" t="s">
        <v>1722</v>
      </c>
      <c r="E722" s="18" t="s">
        <v>1998</v>
      </c>
      <c r="F722" s="18" t="s">
        <v>2202</v>
      </c>
      <c r="G722" s="18" t="s">
        <v>2010</v>
      </c>
      <c r="H722" s="18" t="str">
        <f>_xlfn.XLOOKUP(SalesTable[[#This Row],[Product]],ProductTable[Product],ProductTable[Product ID],0,0)</f>
        <v>P009</v>
      </c>
      <c r="I722" s="18" t="s">
        <v>2016</v>
      </c>
      <c r="J722" s="18" t="str" cm="1">
        <f t="array" aca="1" ref="J722" ca="1">INDEX({"Credit Card","Cash","UPI"},RANDBETWEEN(1,3))</f>
        <v>Credit Card</v>
      </c>
      <c r="K722" s="18">
        <f t="shared" ca="1" si="35"/>
        <v>97</v>
      </c>
      <c r="L722" s="18">
        <v>293.60000000000002</v>
      </c>
      <c r="M722" s="18">
        <f ca="1">SalesTable[[#This Row],[Quantity]]*SalesTable[[#This Row],[Unit Price]]</f>
        <v>28479.200000000001</v>
      </c>
      <c r="N722" s="18" t="str">
        <f t="shared" ca="1" si="33"/>
        <v>23%</v>
      </c>
      <c r="O722" s="18">
        <f ca="1">SalesTable[[#This Row],[Total Sale]]*SalesTable[[#This Row],[Profit Margin]]</f>
        <v>6550.2160000000003</v>
      </c>
    </row>
    <row r="723" spans="1:15" x14ac:dyDescent="0.3">
      <c r="A723" s="18" t="s">
        <v>730</v>
      </c>
      <c r="B723" s="19">
        <f t="shared" ca="1" si="34"/>
        <v>44745</v>
      </c>
      <c r="C723" s="19" t="str">
        <f>_xlfn.XLOOKUP(SalesTable[[#This Row],[Customer Name]],customerTable[Customer Name],customerTable[Customer ID],0,0)</f>
        <v>C0722</v>
      </c>
      <c r="D723" s="18" t="s">
        <v>1723</v>
      </c>
      <c r="E723" s="18" t="s">
        <v>2000</v>
      </c>
      <c r="F723" s="18" t="s">
        <v>2101</v>
      </c>
      <c r="G723" s="18" t="s">
        <v>2013</v>
      </c>
      <c r="H723" s="18" t="str">
        <f>_xlfn.XLOOKUP(SalesTable[[#This Row],[Product]],ProductTable[Product],ProductTable[Product ID],0,0)</f>
        <v>P012</v>
      </c>
      <c r="I723" s="18" t="s">
        <v>2016</v>
      </c>
      <c r="J723" s="18" t="str" cm="1">
        <f t="array" aca="1" ref="J723" ca="1">INDEX({"Credit Card","Cash","UPI"},RANDBETWEEN(1,3))</f>
        <v>Cash</v>
      </c>
      <c r="K723" s="18">
        <f t="shared" ca="1" si="35"/>
        <v>71</v>
      </c>
      <c r="L723" s="18">
        <v>320.97000000000003</v>
      </c>
      <c r="M723" s="18">
        <f ca="1">SalesTable[[#This Row],[Quantity]]*SalesTable[[#This Row],[Unit Price]]</f>
        <v>22788.870000000003</v>
      </c>
      <c r="N723" s="18" t="str">
        <f t="shared" ca="1" si="33"/>
        <v>18%</v>
      </c>
      <c r="O723" s="18">
        <f ca="1">SalesTable[[#This Row],[Total Sale]]*SalesTable[[#This Row],[Profit Margin]]</f>
        <v>4101.9966000000004</v>
      </c>
    </row>
    <row r="724" spans="1:15" x14ac:dyDescent="0.3">
      <c r="A724" s="18" t="s">
        <v>731</v>
      </c>
      <c r="B724" s="19">
        <f t="shared" ca="1" si="34"/>
        <v>45176</v>
      </c>
      <c r="C724" s="19" t="str">
        <f>_xlfn.XLOOKUP(SalesTable[[#This Row],[Customer Name]],customerTable[Customer Name],customerTable[Customer ID],0,0)</f>
        <v>C0723</v>
      </c>
      <c r="D724" s="18" t="s">
        <v>1724</v>
      </c>
      <c r="E724" s="18" t="s">
        <v>1998</v>
      </c>
      <c r="F724" s="18" t="s">
        <v>2235</v>
      </c>
      <c r="G724" s="18" t="s">
        <v>2012</v>
      </c>
      <c r="H724" s="18" t="str">
        <f>_xlfn.XLOOKUP(SalesTable[[#This Row],[Product]],ProductTable[Product],ProductTable[Product ID],0,0)</f>
        <v>P011</v>
      </c>
      <c r="I724" s="18" t="s">
        <v>2014</v>
      </c>
      <c r="J724" s="18" t="str" cm="1">
        <f t="array" aca="1" ref="J724" ca="1">INDEX({"Credit Card","Cash","UPI"},RANDBETWEEN(1,3))</f>
        <v>Cash</v>
      </c>
      <c r="K724" s="18">
        <f t="shared" ca="1" si="35"/>
        <v>55</v>
      </c>
      <c r="L724" s="18">
        <v>153.6</v>
      </c>
      <c r="M724" s="18">
        <f ca="1">SalesTable[[#This Row],[Quantity]]*SalesTable[[#This Row],[Unit Price]]</f>
        <v>8448</v>
      </c>
      <c r="N724" s="18" t="str">
        <f t="shared" ca="1" si="33"/>
        <v>24%</v>
      </c>
      <c r="O724" s="18">
        <f ca="1">SalesTable[[#This Row],[Total Sale]]*SalesTable[[#This Row],[Profit Margin]]</f>
        <v>2027.52</v>
      </c>
    </row>
    <row r="725" spans="1:15" x14ac:dyDescent="0.3">
      <c r="A725" s="18" t="s">
        <v>732</v>
      </c>
      <c r="B725" s="19">
        <f t="shared" ca="1" si="34"/>
        <v>45309</v>
      </c>
      <c r="C725" s="19" t="str">
        <f>_xlfn.XLOOKUP(SalesTable[[#This Row],[Customer Name]],customerTable[Customer Name],customerTable[Customer ID],0,0)</f>
        <v>C0724</v>
      </c>
      <c r="D725" s="18" t="s">
        <v>1725</v>
      </c>
      <c r="E725" s="18" t="s">
        <v>1998</v>
      </c>
      <c r="F725" s="18" t="s">
        <v>2228</v>
      </c>
      <c r="G725" s="18" t="s">
        <v>2009</v>
      </c>
      <c r="H725" s="18" t="str">
        <f>_xlfn.XLOOKUP(SalesTable[[#This Row],[Product]],ProductTable[Product],ProductTable[Product ID],0,0)</f>
        <v>P008</v>
      </c>
      <c r="I725" s="18" t="s">
        <v>2014</v>
      </c>
      <c r="J725" s="18" t="str" cm="1">
        <f t="array" aca="1" ref="J725" ca="1">INDEX({"Credit Card","Cash","UPI"},RANDBETWEEN(1,3))</f>
        <v>Cash</v>
      </c>
      <c r="K725" s="18">
        <f t="shared" ca="1" si="35"/>
        <v>53</v>
      </c>
      <c r="L725" s="18">
        <v>53.31</v>
      </c>
      <c r="M725" s="18">
        <f ca="1">SalesTable[[#This Row],[Quantity]]*SalesTable[[#This Row],[Unit Price]]</f>
        <v>2825.4300000000003</v>
      </c>
      <c r="N725" s="18" t="str">
        <f t="shared" ca="1" si="33"/>
        <v>25%</v>
      </c>
      <c r="O725" s="18">
        <f ca="1">SalesTable[[#This Row],[Total Sale]]*SalesTable[[#This Row],[Profit Margin]]</f>
        <v>706.35750000000007</v>
      </c>
    </row>
    <row r="726" spans="1:15" x14ac:dyDescent="0.3">
      <c r="A726" s="18" t="s">
        <v>733</v>
      </c>
      <c r="B726" s="19">
        <f t="shared" ca="1" si="34"/>
        <v>44902</v>
      </c>
      <c r="C726" s="19" t="str">
        <f>_xlfn.XLOOKUP(SalesTable[[#This Row],[Customer Name]],customerTable[Customer Name],customerTable[Customer ID],0,0)</f>
        <v>C0725</v>
      </c>
      <c r="D726" s="18" t="s">
        <v>1726</v>
      </c>
      <c r="E726" s="18" t="s">
        <v>1998</v>
      </c>
      <c r="F726" s="18" t="s">
        <v>2064</v>
      </c>
      <c r="G726" s="18" t="s">
        <v>2012</v>
      </c>
      <c r="H726" s="18" t="str">
        <f>_xlfn.XLOOKUP(SalesTable[[#This Row],[Product]],ProductTable[Product],ProductTable[Product ID],0,0)</f>
        <v>P011</v>
      </c>
      <c r="I726" s="18" t="s">
        <v>2014</v>
      </c>
      <c r="J726" s="18" t="str" cm="1">
        <f t="array" aca="1" ref="J726" ca="1">INDEX({"Credit Card","Cash","UPI"},RANDBETWEEN(1,3))</f>
        <v>Cash</v>
      </c>
      <c r="K726" s="18">
        <f t="shared" ca="1" si="35"/>
        <v>38</v>
      </c>
      <c r="L726" s="18">
        <v>382.64</v>
      </c>
      <c r="M726" s="18">
        <f ca="1">SalesTable[[#This Row],[Quantity]]*SalesTable[[#This Row],[Unit Price]]</f>
        <v>14540.32</v>
      </c>
      <c r="N726" s="18" t="str">
        <f t="shared" ca="1" si="33"/>
        <v>17%</v>
      </c>
      <c r="O726" s="18">
        <f ca="1">SalesTable[[#This Row],[Total Sale]]*SalesTable[[#This Row],[Profit Margin]]</f>
        <v>2471.8544000000002</v>
      </c>
    </row>
    <row r="727" spans="1:15" x14ac:dyDescent="0.3">
      <c r="A727" s="18" t="s">
        <v>734</v>
      </c>
      <c r="B727" s="19">
        <f t="shared" ca="1" si="34"/>
        <v>44745</v>
      </c>
      <c r="C727" s="19" t="str">
        <f>_xlfn.XLOOKUP(SalesTable[[#This Row],[Customer Name]],customerTable[Customer Name],customerTable[Customer ID],0,0)</f>
        <v>C0726</v>
      </c>
      <c r="D727" s="18" t="s">
        <v>1727</v>
      </c>
      <c r="E727" s="18" t="s">
        <v>1998</v>
      </c>
      <c r="F727" s="18" t="s">
        <v>2086</v>
      </c>
      <c r="G727" s="18" t="s">
        <v>2012</v>
      </c>
      <c r="H727" s="18" t="str">
        <f>_xlfn.XLOOKUP(SalesTable[[#This Row],[Product]],ProductTable[Product],ProductTable[Product ID],0,0)</f>
        <v>P011</v>
      </c>
      <c r="I727" s="18" t="s">
        <v>2014</v>
      </c>
      <c r="J727" s="18" t="str" cm="1">
        <f t="array" aca="1" ref="J727" ca="1">INDEX({"Credit Card","Cash","UPI"},RANDBETWEEN(1,3))</f>
        <v>Cash</v>
      </c>
      <c r="K727" s="18">
        <f t="shared" ca="1" si="35"/>
        <v>85</v>
      </c>
      <c r="L727" s="18">
        <v>115.02</v>
      </c>
      <c r="M727" s="18">
        <f ca="1">SalesTable[[#This Row],[Quantity]]*SalesTable[[#This Row],[Unit Price]]</f>
        <v>9776.6999999999989</v>
      </c>
      <c r="N727" s="18" t="str">
        <f t="shared" ca="1" si="33"/>
        <v>19%</v>
      </c>
      <c r="O727" s="18">
        <f ca="1">SalesTable[[#This Row],[Total Sale]]*SalesTable[[#This Row],[Profit Margin]]</f>
        <v>1857.5729999999999</v>
      </c>
    </row>
    <row r="728" spans="1:15" x14ac:dyDescent="0.3">
      <c r="A728" s="18" t="s">
        <v>735</v>
      </c>
      <c r="B728" s="19">
        <f t="shared" ca="1" si="34"/>
        <v>44895</v>
      </c>
      <c r="C728" s="19" t="str">
        <f>_xlfn.XLOOKUP(SalesTable[[#This Row],[Customer Name]],customerTable[Customer Name],customerTable[Customer ID],0,0)</f>
        <v>C0727</v>
      </c>
      <c r="D728" s="18" t="s">
        <v>1728</v>
      </c>
      <c r="E728" s="18" t="s">
        <v>2001</v>
      </c>
      <c r="F728" s="18" t="s">
        <v>2140</v>
      </c>
      <c r="G728" s="18" t="s">
        <v>2012</v>
      </c>
      <c r="H728" s="18" t="str">
        <f>_xlfn.XLOOKUP(SalesTable[[#This Row],[Product]],ProductTable[Product],ProductTable[Product ID],0,0)</f>
        <v>P011</v>
      </c>
      <c r="I728" s="18" t="s">
        <v>2014</v>
      </c>
      <c r="J728" s="18" t="str" cm="1">
        <f t="array" aca="1" ref="J728" ca="1">INDEX({"Credit Card","Cash","UPI"},RANDBETWEEN(1,3))</f>
        <v>Credit Card</v>
      </c>
      <c r="K728" s="18">
        <f t="shared" ca="1" si="35"/>
        <v>64</v>
      </c>
      <c r="L728" s="18">
        <v>395.1</v>
      </c>
      <c r="M728" s="18">
        <f ca="1">SalesTable[[#This Row],[Quantity]]*SalesTable[[#This Row],[Unit Price]]</f>
        <v>25286.400000000001</v>
      </c>
      <c r="N728" s="18" t="str">
        <f t="shared" ca="1" si="33"/>
        <v>25%</v>
      </c>
      <c r="O728" s="18">
        <f ca="1">SalesTable[[#This Row],[Total Sale]]*SalesTable[[#This Row],[Profit Margin]]</f>
        <v>6321.6</v>
      </c>
    </row>
    <row r="729" spans="1:15" x14ac:dyDescent="0.3">
      <c r="A729" s="18" t="s">
        <v>736</v>
      </c>
      <c r="B729" s="19">
        <f t="shared" ca="1" si="34"/>
        <v>45877</v>
      </c>
      <c r="C729" s="19" t="str">
        <f>_xlfn.XLOOKUP(SalesTable[[#This Row],[Customer Name]],customerTable[Customer Name],customerTable[Customer ID],0,0)</f>
        <v>C0728</v>
      </c>
      <c r="D729" s="18" t="s">
        <v>1729</v>
      </c>
      <c r="E729" s="18" t="s">
        <v>1999</v>
      </c>
      <c r="F729" s="18" t="s">
        <v>2072</v>
      </c>
      <c r="G729" s="18" t="s">
        <v>2008</v>
      </c>
      <c r="H729" s="18" t="str">
        <f>_xlfn.XLOOKUP(SalesTable[[#This Row],[Product]],ProductTable[Product],ProductTable[Product ID],0,0)</f>
        <v>P007</v>
      </c>
      <c r="I729" s="18" t="s">
        <v>2016</v>
      </c>
      <c r="J729" s="18" t="str" cm="1">
        <f t="array" aca="1" ref="J729" ca="1">INDEX({"Credit Card","Cash","UPI"},RANDBETWEEN(1,3))</f>
        <v>Credit Card</v>
      </c>
      <c r="K729" s="18">
        <f t="shared" ca="1" si="35"/>
        <v>72</v>
      </c>
      <c r="L729" s="18">
        <v>150.56</v>
      </c>
      <c r="M729" s="18">
        <f ca="1">SalesTable[[#This Row],[Quantity]]*SalesTable[[#This Row],[Unit Price]]</f>
        <v>10840.32</v>
      </c>
      <c r="N729" s="18" t="str">
        <f t="shared" ca="1" si="33"/>
        <v>25%</v>
      </c>
      <c r="O729" s="18">
        <f ca="1">SalesTable[[#This Row],[Total Sale]]*SalesTable[[#This Row],[Profit Margin]]</f>
        <v>2710.08</v>
      </c>
    </row>
    <row r="730" spans="1:15" x14ac:dyDescent="0.3">
      <c r="A730" s="18" t="s">
        <v>737</v>
      </c>
      <c r="B730" s="19">
        <f t="shared" ca="1" si="34"/>
        <v>45814</v>
      </c>
      <c r="C730" s="19" t="str">
        <f>_xlfn.XLOOKUP(SalesTable[[#This Row],[Customer Name]],customerTable[Customer Name],customerTable[Customer ID],0,0)</f>
        <v>C0729</v>
      </c>
      <c r="D730" s="18" t="s">
        <v>1730</v>
      </c>
      <c r="E730" s="18" t="s">
        <v>1999</v>
      </c>
      <c r="F730" s="18" t="s">
        <v>2190</v>
      </c>
      <c r="G730" s="18" t="s">
        <v>2007</v>
      </c>
      <c r="H730" s="18" t="str">
        <f>_xlfn.XLOOKUP(SalesTable[[#This Row],[Product]],ProductTable[Product],ProductTable[Product ID],0,0)</f>
        <v>P006</v>
      </c>
      <c r="I730" s="18" t="s">
        <v>2016</v>
      </c>
      <c r="J730" s="18" t="str" cm="1">
        <f t="array" aca="1" ref="J730" ca="1">INDEX({"Credit Card","Cash","UPI"},RANDBETWEEN(1,3))</f>
        <v>Credit Card</v>
      </c>
      <c r="K730" s="18">
        <f t="shared" ca="1" si="35"/>
        <v>83</v>
      </c>
      <c r="L730" s="18">
        <v>292.25</v>
      </c>
      <c r="M730" s="18">
        <f ca="1">SalesTable[[#This Row],[Quantity]]*SalesTable[[#This Row],[Unit Price]]</f>
        <v>24256.75</v>
      </c>
      <c r="N730" s="18" t="str">
        <f t="shared" ca="1" si="33"/>
        <v>25%</v>
      </c>
      <c r="O730" s="18">
        <f ca="1">SalesTable[[#This Row],[Total Sale]]*SalesTable[[#This Row],[Profit Margin]]</f>
        <v>6064.1875</v>
      </c>
    </row>
    <row r="731" spans="1:15" x14ac:dyDescent="0.3">
      <c r="A731" s="18" t="s">
        <v>738</v>
      </c>
      <c r="B731" s="19">
        <f t="shared" ca="1" si="34"/>
        <v>45187</v>
      </c>
      <c r="C731" s="19" t="str">
        <f>_xlfn.XLOOKUP(SalesTable[[#This Row],[Customer Name]],customerTable[Customer Name],customerTable[Customer ID],0,0)</f>
        <v>C0730</v>
      </c>
      <c r="D731" s="18" t="s">
        <v>1731</v>
      </c>
      <c r="E731" s="18" t="s">
        <v>2000</v>
      </c>
      <c r="F731" s="18" t="s">
        <v>2029</v>
      </c>
      <c r="G731" s="18" t="s">
        <v>2013</v>
      </c>
      <c r="H731" s="18" t="str">
        <f>_xlfn.XLOOKUP(SalesTable[[#This Row],[Product]],ProductTable[Product],ProductTable[Product ID],0,0)</f>
        <v>P012</v>
      </c>
      <c r="I731" s="18" t="s">
        <v>2016</v>
      </c>
      <c r="J731" s="18" t="str" cm="1">
        <f t="array" aca="1" ref="J731" ca="1">INDEX({"Credit Card","Cash","UPI"},RANDBETWEEN(1,3))</f>
        <v>Credit Card</v>
      </c>
      <c r="K731" s="18">
        <f t="shared" ca="1" si="35"/>
        <v>60</v>
      </c>
      <c r="L731" s="18">
        <v>64.31</v>
      </c>
      <c r="M731" s="18">
        <f ca="1">SalesTable[[#This Row],[Quantity]]*SalesTable[[#This Row],[Unit Price]]</f>
        <v>3858.6000000000004</v>
      </c>
      <c r="N731" s="18" t="str">
        <f t="shared" ca="1" si="33"/>
        <v>15%</v>
      </c>
      <c r="O731" s="18">
        <f ca="1">SalesTable[[#This Row],[Total Sale]]*SalesTable[[#This Row],[Profit Margin]]</f>
        <v>578.79000000000008</v>
      </c>
    </row>
    <row r="732" spans="1:15" x14ac:dyDescent="0.3">
      <c r="A732" s="18" t="s">
        <v>739</v>
      </c>
      <c r="B732" s="19">
        <f t="shared" ca="1" si="34"/>
        <v>45346</v>
      </c>
      <c r="C732" s="19" t="str">
        <f>_xlfn.XLOOKUP(SalesTable[[#This Row],[Customer Name]],customerTable[Customer Name],customerTable[Customer ID],0,0)</f>
        <v>C0731</v>
      </c>
      <c r="D732" s="18" t="s">
        <v>1732</v>
      </c>
      <c r="E732" s="18" t="s">
        <v>1998</v>
      </c>
      <c r="F732" s="18" t="s">
        <v>2227</v>
      </c>
      <c r="G732" s="18" t="s">
        <v>2012</v>
      </c>
      <c r="H732" s="18" t="str">
        <f>_xlfn.XLOOKUP(SalesTable[[#This Row],[Product]],ProductTable[Product],ProductTable[Product ID],0,0)</f>
        <v>P011</v>
      </c>
      <c r="I732" s="18" t="s">
        <v>2014</v>
      </c>
      <c r="J732" s="18" t="str" cm="1">
        <f t="array" aca="1" ref="J732" ca="1">INDEX({"Credit Card","Cash","UPI"},RANDBETWEEN(1,3))</f>
        <v>Credit Card</v>
      </c>
      <c r="K732" s="18">
        <f t="shared" ca="1" si="35"/>
        <v>75</v>
      </c>
      <c r="L732" s="18">
        <v>31.76</v>
      </c>
      <c r="M732" s="18">
        <f ca="1">SalesTable[[#This Row],[Quantity]]*SalesTable[[#This Row],[Unit Price]]</f>
        <v>2382</v>
      </c>
      <c r="N732" s="18" t="str">
        <f t="shared" ca="1" si="33"/>
        <v>19%</v>
      </c>
      <c r="O732" s="18">
        <f ca="1">SalesTable[[#This Row],[Total Sale]]*SalesTable[[#This Row],[Profit Margin]]</f>
        <v>452.58</v>
      </c>
    </row>
    <row r="733" spans="1:15" x14ac:dyDescent="0.3">
      <c r="A733" s="18" t="s">
        <v>740</v>
      </c>
      <c r="B733" s="19">
        <f t="shared" ca="1" si="34"/>
        <v>46011</v>
      </c>
      <c r="C733" s="19" t="str">
        <f>_xlfn.XLOOKUP(SalesTable[[#This Row],[Customer Name]],customerTable[Customer Name],customerTable[Customer ID],0,0)</f>
        <v>C0732</v>
      </c>
      <c r="D733" s="18" t="s">
        <v>1733</v>
      </c>
      <c r="E733" s="18" t="s">
        <v>2000</v>
      </c>
      <c r="F733" s="18" t="s">
        <v>2203</v>
      </c>
      <c r="G733" s="18" t="s">
        <v>2003</v>
      </c>
      <c r="H733" s="18" t="str">
        <f>_xlfn.XLOOKUP(SalesTable[[#This Row],[Product]],ProductTable[Product],ProductTable[Product ID],0,0)</f>
        <v>P002</v>
      </c>
      <c r="I733" s="18" t="s">
        <v>2015</v>
      </c>
      <c r="J733" s="18" t="str" cm="1">
        <f t="array" aca="1" ref="J733" ca="1">INDEX({"Credit Card","Cash","UPI"},RANDBETWEEN(1,3))</f>
        <v>Cash</v>
      </c>
      <c r="K733" s="18">
        <f t="shared" ca="1" si="35"/>
        <v>36</v>
      </c>
      <c r="L733" s="18">
        <v>207.55</v>
      </c>
      <c r="M733" s="18">
        <f ca="1">SalesTable[[#This Row],[Quantity]]*SalesTable[[#This Row],[Unit Price]]</f>
        <v>7471.8</v>
      </c>
      <c r="N733" s="18" t="str">
        <f t="shared" ca="1" si="33"/>
        <v>15%</v>
      </c>
      <c r="O733" s="18">
        <f ca="1">SalesTable[[#This Row],[Total Sale]]*SalesTable[[#This Row],[Profit Margin]]</f>
        <v>1120.77</v>
      </c>
    </row>
    <row r="734" spans="1:15" x14ac:dyDescent="0.3">
      <c r="A734" s="18" t="s">
        <v>741</v>
      </c>
      <c r="B734" s="19">
        <f t="shared" ca="1" si="34"/>
        <v>44893</v>
      </c>
      <c r="C734" s="19" t="str">
        <f>_xlfn.XLOOKUP(SalesTable[[#This Row],[Customer Name]],customerTable[Customer Name],customerTable[Customer ID],0,0)</f>
        <v>C0733</v>
      </c>
      <c r="D734" s="18" t="s">
        <v>1734</v>
      </c>
      <c r="E734" s="18" t="s">
        <v>2000</v>
      </c>
      <c r="F734" s="18" t="s">
        <v>2121</v>
      </c>
      <c r="G734" s="18" t="s">
        <v>2011</v>
      </c>
      <c r="H734" s="18" t="str">
        <f>_xlfn.XLOOKUP(SalesTable[[#This Row],[Product]],ProductTable[Product],ProductTable[Product ID],0,0)</f>
        <v>P010</v>
      </c>
      <c r="I734" s="18" t="s">
        <v>2015</v>
      </c>
      <c r="J734" s="18" t="str" cm="1">
        <f t="array" aca="1" ref="J734" ca="1">INDEX({"Credit Card","Cash","UPI"},RANDBETWEEN(1,3))</f>
        <v>Cash</v>
      </c>
      <c r="K734" s="18">
        <f t="shared" ca="1" si="35"/>
        <v>82</v>
      </c>
      <c r="L734" s="18">
        <v>390.58</v>
      </c>
      <c r="M734" s="18">
        <f ca="1">SalesTable[[#This Row],[Quantity]]*SalesTable[[#This Row],[Unit Price]]</f>
        <v>32027.559999999998</v>
      </c>
      <c r="N734" s="18" t="str">
        <f t="shared" ca="1" si="33"/>
        <v>19%</v>
      </c>
      <c r="O734" s="18">
        <f ca="1">SalesTable[[#This Row],[Total Sale]]*SalesTable[[#This Row],[Profit Margin]]</f>
        <v>6085.2363999999998</v>
      </c>
    </row>
    <row r="735" spans="1:15" x14ac:dyDescent="0.3">
      <c r="A735" s="18" t="s">
        <v>742</v>
      </c>
      <c r="B735" s="19">
        <f t="shared" ca="1" si="34"/>
        <v>44667</v>
      </c>
      <c r="C735" s="19" t="str">
        <f>_xlfn.XLOOKUP(SalesTable[[#This Row],[Customer Name]],customerTable[Customer Name],customerTable[Customer ID],0,0)</f>
        <v>C0734</v>
      </c>
      <c r="D735" s="18" t="s">
        <v>1735</v>
      </c>
      <c r="E735" s="18" t="s">
        <v>1999</v>
      </c>
      <c r="F735" s="18" t="s">
        <v>2257</v>
      </c>
      <c r="G735" s="18" t="s">
        <v>2013</v>
      </c>
      <c r="H735" s="18" t="str">
        <f>_xlfn.XLOOKUP(SalesTable[[#This Row],[Product]],ProductTable[Product],ProductTable[Product ID],0,0)</f>
        <v>P012</v>
      </c>
      <c r="I735" s="18" t="s">
        <v>2016</v>
      </c>
      <c r="J735" s="18" t="str" cm="1">
        <f t="array" aca="1" ref="J735" ca="1">INDEX({"Credit Card","Cash","UPI"},RANDBETWEEN(1,3))</f>
        <v>Cash</v>
      </c>
      <c r="K735" s="18">
        <f t="shared" ca="1" si="35"/>
        <v>47</v>
      </c>
      <c r="L735" s="18">
        <v>319.08</v>
      </c>
      <c r="M735" s="18">
        <f ca="1">SalesTable[[#This Row],[Quantity]]*SalesTable[[#This Row],[Unit Price]]</f>
        <v>14996.759999999998</v>
      </c>
      <c r="N735" s="18" t="str">
        <f t="shared" ca="1" si="33"/>
        <v>16%</v>
      </c>
      <c r="O735" s="18">
        <f ca="1">SalesTable[[#This Row],[Total Sale]]*SalesTable[[#This Row],[Profit Margin]]</f>
        <v>2399.4815999999996</v>
      </c>
    </row>
    <row r="736" spans="1:15" x14ac:dyDescent="0.3">
      <c r="A736" s="18" t="s">
        <v>743</v>
      </c>
      <c r="B736" s="19">
        <f t="shared" ca="1" si="34"/>
        <v>45795</v>
      </c>
      <c r="C736" s="19" t="str">
        <f>_xlfn.XLOOKUP(SalesTable[[#This Row],[Customer Name]],customerTable[Customer Name],customerTable[Customer ID],0,0)</f>
        <v>C0735</v>
      </c>
      <c r="D736" s="18" t="s">
        <v>1736</v>
      </c>
      <c r="E736" s="18" t="s">
        <v>1998</v>
      </c>
      <c r="F736" s="18" t="s">
        <v>2052</v>
      </c>
      <c r="G736" s="18" t="s">
        <v>2008</v>
      </c>
      <c r="H736" s="18" t="str">
        <f>_xlfn.XLOOKUP(SalesTable[[#This Row],[Product]],ProductTable[Product],ProductTable[Product ID],0,0)</f>
        <v>P007</v>
      </c>
      <c r="I736" s="18" t="s">
        <v>2016</v>
      </c>
      <c r="J736" s="18" t="str" cm="1">
        <f t="array" aca="1" ref="J736" ca="1">INDEX({"Credit Card","Cash","UPI"},RANDBETWEEN(1,3))</f>
        <v>Credit Card</v>
      </c>
      <c r="K736" s="18">
        <f t="shared" ca="1" si="35"/>
        <v>84</v>
      </c>
      <c r="L736" s="18">
        <v>381.79</v>
      </c>
      <c r="M736" s="18">
        <f ca="1">SalesTable[[#This Row],[Quantity]]*SalesTable[[#This Row],[Unit Price]]</f>
        <v>32070.36</v>
      </c>
      <c r="N736" s="18" t="str">
        <f t="shared" ca="1" si="33"/>
        <v>22%</v>
      </c>
      <c r="O736" s="18">
        <f ca="1">SalesTable[[#This Row],[Total Sale]]*SalesTable[[#This Row],[Profit Margin]]</f>
        <v>7055.4791999999998</v>
      </c>
    </row>
    <row r="737" spans="1:15" x14ac:dyDescent="0.3">
      <c r="A737" s="18" t="s">
        <v>744</v>
      </c>
      <c r="B737" s="19">
        <f t="shared" ca="1" si="34"/>
        <v>45229</v>
      </c>
      <c r="C737" s="19" t="str">
        <f>_xlfn.XLOOKUP(SalesTable[[#This Row],[Customer Name]],customerTable[Customer Name],customerTable[Customer ID],0,0)</f>
        <v>C0736</v>
      </c>
      <c r="D737" s="18" t="s">
        <v>1737</v>
      </c>
      <c r="E737" s="18" t="s">
        <v>1999</v>
      </c>
      <c r="F737" s="18" t="s">
        <v>2066</v>
      </c>
      <c r="G737" s="18" t="s">
        <v>2009</v>
      </c>
      <c r="H737" s="18" t="str">
        <f>_xlfn.XLOOKUP(SalesTable[[#This Row],[Product]],ProductTable[Product],ProductTable[Product ID],0,0)</f>
        <v>P008</v>
      </c>
      <c r="I737" s="18" t="s">
        <v>2014</v>
      </c>
      <c r="J737" s="18" t="str" cm="1">
        <f t="array" aca="1" ref="J737" ca="1">INDEX({"Credit Card","Cash","UPI"},RANDBETWEEN(1,3))</f>
        <v>Credit Card</v>
      </c>
      <c r="K737" s="18">
        <f t="shared" ca="1" si="35"/>
        <v>75</v>
      </c>
      <c r="L737" s="18">
        <v>393.68</v>
      </c>
      <c r="M737" s="18">
        <f ca="1">SalesTable[[#This Row],[Quantity]]*SalesTable[[#This Row],[Unit Price]]</f>
        <v>29526</v>
      </c>
      <c r="N737" s="18" t="str">
        <f t="shared" ca="1" si="33"/>
        <v>16%</v>
      </c>
      <c r="O737" s="18">
        <f ca="1">SalesTable[[#This Row],[Total Sale]]*SalesTable[[#This Row],[Profit Margin]]</f>
        <v>4724.16</v>
      </c>
    </row>
    <row r="738" spans="1:15" x14ac:dyDescent="0.3">
      <c r="A738" s="18" t="s">
        <v>745</v>
      </c>
      <c r="B738" s="19">
        <f t="shared" ca="1" si="34"/>
        <v>45512</v>
      </c>
      <c r="C738" s="19" t="str">
        <f>_xlfn.XLOOKUP(SalesTable[[#This Row],[Customer Name]],customerTable[Customer Name],customerTable[Customer ID],0,0)</f>
        <v>C0737</v>
      </c>
      <c r="D738" s="18" t="s">
        <v>1738</v>
      </c>
      <c r="E738" s="18" t="s">
        <v>2000</v>
      </c>
      <c r="F738" s="18" t="s">
        <v>2173</v>
      </c>
      <c r="G738" s="18" t="s">
        <v>2006</v>
      </c>
      <c r="H738" s="18" t="str">
        <f>_xlfn.XLOOKUP(SalesTable[[#This Row],[Product]],ProductTable[Product],ProductTable[Product ID],0,0)</f>
        <v>P005</v>
      </c>
      <c r="I738" s="18" t="s">
        <v>2015</v>
      </c>
      <c r="J738" s="18" t="str" cm="1">
        <f t="array" aca="1" ref="J738" ca="1">INDEX({"Credit Card","Cash","UPI"},RANDBETWEEN(1,3))</f>
        <v>Credit Card</v>
      </c>
      <c r="K738" s="18">
        <f t="shared" ca="1" si="35"/>
        <v>68</v>
      </c>
      <c r="L738" s="18">
        <v>204.68</v>
      </c>
      <c r="M738" s="18">
        <f ca="1">SalesTable[[#This Row],[Quantity]]*SalesTable[[#This Row],[Unit Price]]</f>
        <v>13918.24</v>
      </c>
      <c r="N738" s="18" t="str">
        <f t="shared" ca="1" si="33"/>
        <v>19%</v>
      </c>
      <c r="O738" s="18">
        <f ca="1">SalesTable[[#This Row],[Total Sale]]*SalesTable[[#This Row],[Profit Margin]]</f>
        <v>2644.4656</v>
      </c>
    </row>
    <row r="739" spans="1:15" x14ac:dyDescent="0.3">
      <c r="A739" s="18" t="s">
        <v>746</v>
      </c>
      <c r="B739" s="19">
        <f t="shared" ca="1" si="34"/>
        <v>45385</v>
      </c>
      <c r="C739" s="19" t="str">
        <f>_xlfn.XLOOKUP(SalesTable[[#This Row],[Customer Name]],customerTable[Customer Name],customerTable[Customer ID],0,0)</f>
        <v>C0738</v>
      </c>
      <c r="D739" s="18" t="s">
        <v>1739</v>
      </c>
      <c r="E739" s="18" t="s">
        <v>2001</v>
      </c>
      <c r="F739" s="18" t="s">
        <v>2065</v>
      </c>
      <c r="G739" s="18" t="s">
        <v>2007</v>
      </c>
      <c r="H739" s="18" t="str">
        <f>_xlfn.XLOOKUP(SalesTable[[#This Row],[Product]],ProductTable[Product],ProductTable[Product ID],0,0)</f>
        <v>P006</v>
      </c>
      <c r="I739" s="18" t="s">
        <v>2016</v>
      </c>
      <c r="J739" s="18" t="str" cm="1">
        <f t="array" aca="1" ref="J739" ca="1">INDEX({"Credit Card","Cash","UPI"},RANDBETWEEN(1,3))</f>
        <v>Credit Card</v>
      </c>
      <c r="K739" s="18">
        <f t="shared" ca="1" si="35"/>
        <v>66</v>
      </c>
      <c r="L739" s="18">
        <v>269.22000000000003</v>
      </c>
      <c r="M739" s="18">
        <f ca="1">SalesTable[[#This Row],[Quantity]]*SalesTable[[#This Row],[Unit Price]]</f>
        <v>17768.52</v>
      </c>
      <c r="N739" s="18" t="str">
        <f t="shared" ca="1" si="33"/>
        <v>19%</v>
      </c>
      <c r="O739" s="18">
        <f ca="1">SalesTable[[#This Row],[Total Sale]]*SalesTable[[#This Row],[Profit Margin]]</f>
        <v>3376.0188000000003</v>
      </c>
    </row>
    <row r="740" spans="1:15" x14ac:dyDescent="0.3">
      <c r="A740" s="18" t="s">
        <v>747</v>
      </c>
      <c r="B740" s="19">
        <f t="shared" ca="1" si="34"/>
        <v>44893</v>
      </c>
      <c r="C740" s="19" t="str">
        <f>_xlfn.XLOOKUP(SalesTable[[#This Row],[Customer Name]],customerTable[Customer Name],customerTable[Customer ID],0,0)</f>
        <v>C0739</v>
      </c>
      <c r="D740" s="18" t="s">
        <v>1740</v>
      </c>
      <c r="E740" s="18" t="s">
        <v>1999</v>
      </c>
      <c r="F740" s="18" t="s">
        <v>2236</v>
      </c>
      <c r="G740" s="18" t="s">
        <v>2011</v>
      </c>
      <c r="H740" s="18" t="str">
        <f>_xlfn.XLOOKUP(SalesTable[[#This Row],[Product]],ProductTable[Product],ProductTable[Product ID],0,0)</f>
        <v>P010</v>
      </c>
      <c r="I740" s="18" t="s">
        <v>2015</v>
      </c>
      <c r="J740" s="18" t="str" cm="1">
        <f t="array" aca="1" ref="J740" ca="1">INDEX({"Credit Card","Cash","UPI"},RANDBETWEEN(1,3))</f>
        <v>UPI</v>
      </c>
      <c r="K740" s="18">
        <f t="shared" ca="1" si="35"/>
        <v>88</v>
      </c>
      <c r="L740" s="18">
        <v>99.34</v>
      </c>
      <c r="M740" s="18">
        <f ca="1">SalesTable[[#This Row],[Quantity]]*SalesTable[[#This Row],[Unit Price]]</f>
        <v>8741.92</v>
      </c>
      <c r="N740" s="18" t="str">
        <f t="shared" ca="1" si="33"/>
        <v>25%</v>
      </c>
      <c r="O740" s="18">
        <f ca="1">SalesTable[[#This Row],[Total Sale]]*SalesTable[[#This Row],[Profit Margin]]</f>
        <v>2185.48</v>
      </c>
    </row>
    <row r="741" spans="1:15" x14ac:dyDescent="0.3">
      <c r="A741" s="18" t="s">
        <v>748</v>
      </c>
      <c r="B741" s="19">
        <f t="shared" ca="1" si="34"/>
        <v>45091</v>
      </c>
      <c r="C741" s="19" t="str">
        <f>_xlfn.XLOOKUP(SalesTable[[#This Row],[Customer Name]],customerTable[Customer Name],customerTable[Customer ID],0,0)</f>
        <v>C0740</v>
      </c>
      <c r="D741" s="18" t="s">
        <v>1741</v>
      </c>
      <c r="E741" s="18" t="s">
        <v>2001</v>
      </c>
      <c r="F741" s="18" t="s">
        <v>2171</v>
      </c>
      <c r="G741" s="18" t="s">
        <v>2009</v>
      </c>
      <c r="H741" s="18" t="str">
        <f>_xlfn.XLOOKUP(SalesTable[[#This Row],[Product]],ProductTable[Product],ProductTable[Product ID],0,0)</f>
        <v>P008</v>
      </c>
      <c r="I741" s="18" t="s">
        <v>2014</v>
      </c>
      <c r="J741" s="18" t="str" cm="1">
        <f t="array" aca="1" ref="J741" ca="1">INDEX({"Credit Card","Cash","UPI"},RANDBETWEEN(1,3))</f>
        <v>Credit Card</v>
      </c>
      <c r="K741" s="18">
        <f t="shared" ca="1" si="35"/>
        <v>31</v>
      </c>
      <c r="L741" s="18">
        <v>348.29</v>
      </c>
      <c r="M741" s="18">
        <f ca="1">SalesTable[[#This Row],[Quantity]]*SalesTable[[#This Row],[Unit Price]]</f>
        <v>10796.99</v>
      </c>
      <c r="N741" s="18" t="str">
        <f t="shared" ca="1" si="33"/>
        <v>19%</v>
      </c>
      <c r="O741" s="18">
        <f ca="1">SalesTable[[#This Row],[Total Sale]]*SalesTable[[#This Row],[Profit Margin]]</f>
        <v>2051.4281000000001</v>
      </c>
    </row>
    <row r="742" spans="1:15" x14ac:dyDescent="0.3">
      <c r="A742" s="18" t="s">
        <v>749</v>
      </c>
      <c r="B742" s="19">
        <f t="shared" ca="1" si="34"/>
        <v>46016</v>
      </c>
      <c r="C742" s="19" t="str">
        <f>_xlfn.XLOOKUP(SalesTable[[#This Row],[Customer Name]],customerTable[Customer Name],customerTable[Customer ID],0,0)</f>
        <v>C0741</v>
      </c>
      <c r="D742" s="18" t="s">
        <v>1742</v>
      </c>
      <c r="E742" s="18" t="s">
        <v>2001</v>
      </c>
      <c r="F742" s="18" t="s">
        <v>2035</v>
      </c>
      <c r="G742" s="18" t="s">
        <v>2013</v>
      </c>
      <c r="H742" s="18" t="str">
        <f>_xlfn.XLOOKUP(SalesTable[[#This Row],[Product]],ProductTable[Product],ProductTable[Product ID],0,0)</f>
        <v>P012</v>
      </c>
      <c r="I742" s="18" t="s">
        <v>2016</v>
      </c>
      <c r="J742" s="18" t="str" cm="1">
        <f t="array" aca="1" ref="J742" ca="1">INDEX({"Credit Card","Cash","UPI"},RANDBETWEEN(1,3))</f>
        <v>UPI</v>
      </c>
      <c r="K742" s="18">
        <f t="shared" ca="1" si="35"/>
        <v>96</v>
      </c>
      <c r="L742" s="18">
        <v>194.86</v>
      </c>
      <c r="M742" s="18">
        <f ca="1">SalesTable[[#This Row],[Quantity]]*SalesTable[[#This Row],[Unit Price]]</f>
        <v>18706.560000000001</v>
      </c>
      <c r="N742" s="18" t="str">
        <f t="shared" ca="1" si="33"/>
        <v>17%</v>
      </c>
      <c r="O742" s="18">
        <f ca="1">SalesTable[[#This Row],[Total Sale]]*SalesTable[[#This Row],[Profit Margin]]</f>
        <v>3180.1152000000006</v>
      </c>
    </row>
    <row r="743" spans="1:15" x14ac:dyDescent="0.3">
      <c r="A743" s="18" t="s">
        <v>750</v>
      </c>
      <c r="B743" s="19">
        <f t="shared" ca="1" si="34"/>
        <v>45568</v>
      </c>
      <c r="C743" s="19" t="str">
        <f>_xlfn.XLOOKUP(SalesTable[[#This Row],[Customer Name]],customerTable[Customer Name],customerTable[Customer ID],0,0)</f>
        <v>C0742</v>
      </c>
      <c r="D743" s="18" t="s">
        <v>1743</v>
      </c>
      <c r="E743" s="18" t="s">
        <v>2001</v>
      </c>
      <c r="F743" s="18" t="s">
        <v>2133</v>
      </c>
      <c r="G743" s="18" t="s">
        <v>2005</v>
      </c>
      <c r="H743" s="18" t="str">
        <f>_xlfn.XLOOKUP(SalesTable[[#This Row],[Product]],ProductTable[Product],ProductTable[Product ID],0,0)</f>
        <v>P004</v>
      </c>
      <c r="I743" s="18" t="s">
        <v>2015</v>
      </c>
      <c r="J743" s="18" t="str" cm="1">
        <f t="array" aca="1" ref="J743" ca="1">INDEX({"Credit Card","Cash","UPI"},RANDBETWEEN(1,3))</f>
        <v>Credit Card</v>
      </c>
      <c r="K743" s="18">
        <f t="shared" ca="1" si="35"/>
        <v>94</v>
      </c>
      <c r="L743" s="18">
        <v>152.61000000000001</v>
      </c>
      <c r="M743" s="18">
        <f ca="1">SalesTable[[#This Row],[Quantity]]*SalesTable[[#This Row],[Unit Price]]</f>
        <v>14345.340000000002</v>
      </c>
      <c r="N743" s="18" t="str">
        <f t="shared" ca="1" si="33"/>
        <v>21%</v>
      </c>
      <c r="O743" s="18">
        <f ca="1">SalesTable[[#This Row],[Total Sale]]*SalesTable[[#This Row],[Profit Margin]]</f>
        <v>3012.5214000000001</v>
      </c>
    </row>
    <row r="744" spans="1:15" x14ac:dyDescent="0.3">
      <c r="A744" s="18" t="s">
        <v>751</v>
      </c>
      <c r="B744" s="19">
        <f t="shared" ca="1" si="34"/>
        <v>44853</v>
      </c>
      <c r="C744" s="19" t="str">
        <f>_xlfn.XLOOKUP(SalesTable[[#This Row],[Customer Name]],customerTable[Customer Name],customerTable[Customer ID],0,0)</f>
        <v>C0743</v>
      </c>
      <c r="D744" s="18" t="s">
        <v>1744</v>
      </c>
      <c r="E744" s="18" t="s">
        <v>1998</v>
      </c>
      <c r="F744" s="18" t="s">
        <v>2258</v>
      </c>
      <c r="G744" s="18" t="s">
        <v>2008</v>
      </c>
      <c r="H744" s="18" t="str">
        <f>_xlfn.XLOOKUP(SalesTable[[#This Row],[Product]],ProductTable[Product],ProductTable[Product ID],0,0)</f>
        <v>P007</v>
      </c>
      <c r="I744" s="18" t="s">
        <v>2016</v>
      </c>
      <c r="J744" s="18" t="str" cm="1">
        <f t="array" aca="1" ref="J744" ca="1">INDEX({"Credit Card","Cash","UPI"},RANDBETWEEN(1,3))</f>
        <v>UPI</v>
      </c>
      <c r="K744" s="18">
        <f t="shared" ca="1" si="35"/>
        <v>48</v>
      </c>
      <c r="L744" s="18">
        <v>444.55</v>
      </c>
      <c r="M744" s="18">
        <f ca="1">SalesTable[[#This Row],[Quantity]]*SalesTable[[#This Row],[Unit Price]]</f>
        <v>21338.400000000001</v>
      </c>
      <c r="N744" s="18" t="str">
        <f t="shared" ca="1" si="33"/>
        <v>20%</v>
      </c>
      <c r="O744" s="18">
        <f ca="1">SalesTable[[#This Row],[Total Sale]]*SalesTable[[#This Row],[Profit Margin]]</f>
        <v>4267.68</v>
      </c>
    </row>
    <row r="745" spans="1:15" x14ac:dyDescent="0.3">
      <c r="A745" s="18" t="s">
        <v>752</v>
      </c>
      <c r="B745" s="19">
        <f t="shared" ca="1" si="34"/>
        <v>44991</v>
      </c>
      <c r="C745" s="19" t="str">
        <f>_xlfn.XLOOKUP(SalesTable[[#This Row],[Customer Name]],customerTable[Customer Name],customerTable[Customer ID],0,0)</f>
        <v>C0744</v>
      </c>
      <c r="D745" s="18" t="s">
        <v>1745</v>
      </c>
      <c r="E745" s="18" t="s">
        <v>1998</v>
      </c>
      <c r="F745" s="18" t="s">
        <v>2173</v>
      </c>
      <c r="G745" s="18" t="s">
        <v>2010</v>
      </c>
      <c r="H745" s="18" t="str">
        <f>_xlfn.XLOOKUP(SalesTable[[#This Row],[Product]],ProductTable[Product],ProductTable[Product ID],0,0)</f>
        <v>P009</v>
      </c>
      <c r="I745" s="18" t="s">
        <v>2016</v>
      </c>
      <c r="J745" s="18" t="str" cm="1">
        <f t="array" aca="1" ref="J745" ca="1">INDEX({"Credit Card","Cash","UPI"},RANDBETWEEN(1,3))</f>
        <v>UPI</v>
      </c>
      <c r="K745" s="18">
        <f t="shared" ca="1" si="35"/>
        <v>37</v>
      </c>
      <c r="L745" s="18">
        <v>376.31</v>
      </c>
      <c r="M745" s="18">
        <f ca="1">SalesTable[[#This Row],[Quantity]]*SalesTable[[#This Row],[Unit Price]]</f>
        <v>13923.47</v>
      </c>
      <c r="N745" s="18" t="str">
        <f t="shared" ca="1" si="33"/>
        <v>16%</v>
      </c>
      <c r="O745" s="18">
        <f ca="1">SalesTable[[#This Row],[Total Sale]]*SalesTable[[#This Row],[Profit Margin]]</f>
        <v>2227.7552000000001</v>
      </c>
    </row>
    <row r="746" spans="1:15" x14ac:dyDescent="0.3">
      <c r="A746" s="18" t="s">
        <v>753</v>
      </c>
      <c r="B746" s="19">
        <f t="shared" ca="1" si="34"/>
        <v>45240</v>
      </c>
      <c r="C746" s="19" t="str">
        <f>_xlfn.XLOOKUP(SalesTable[[#This Row],[Customer Name]],customerTable[Customer Name],customerTable[Customer ID],0,0)</f>
        <v>C0745</v>
      </c>
      <c r="D746" s="18" t="s">
        <v>1746</v>
      </c>
      <c r="E746" s="18" t="s">
        <v>1998</v>
      </c>
      <c r="F746" s="18" t="s">
        <v>2186</v>
      </c>
      <c r="G746" s="18" t="s">
        <v>2007</v>
      </c>
      <c r="H746" s="18" t="str">
        <f>_xlfn.XLOOKUP(SalesTable[[#This Row],[Product]],ProductTable[Product],ProductTable[Product ID],0,0)</f>
        <v>P006</v>
      </c>
      <c r="I746" s="18" t="s">
        <v>2016</v>
      </c>
      <c r="J746" s="18" t="str" cm="1">
        <f t="array" aca="1" ref="J746" ca="1">INDEX({"Credit Card","Cash","UPI"},RANDBETWEEN(1,3))</f>
        <v>Cash</v>
      </c>
      <c r="K746" s="18">
        <f t="shared" ca="1" si="35"/>
        <v>95</v>
      </c>
      <c r="L746" s="18">
        <v>116.04</v>
      </c>
      <c r="M746" s="18">
        <f ca="1">SalesTable[[#This Row],[Quantity]]*SalesTable[[#This Row],[Unit Price]]</f>
        <v>11023.800000000001</v>
      </c>
      <c r="N746" s="18" t="str">
        <f t="shared" ca="1" si="33"/>
        <v>24%</v>
      </c>
      <c r="O746" s="18">
        <f ca="1">SalesTable[[#This Row],[Total Sale]]*SalesTable[[#This Row],[Profit Margin]]</f>
        <v>2645.712</v>
      </c>
    </row>
    <row r="747" spans="1:15" x14ac:dyDescent="0.3">
      <c r="A747" s="18" t="s">
        <v>754</v>
      </c>
      <c r="B747" s="19">
        <f t="shared" ca="1" si="34"/>
        <v>45463</v>
      </c>
      <c r="C747" s="19" t="str">
        <f>_xlfn.XLOOKUP(SalesTable[[#This Row],[Customer Name]],customerTable[Customer Name],customerTable[Customer ID],0,0)</f>
        <v>C0746</v>
      </c>
      <c r="D747" s="18" t="s">
        <v>1747</v>
      </c>
      <c r="E747" s="18" t="s">
        <v>1999</v>
      </c>
      <c r="F747" s="18" t="s">
        <v>2222</v>
      </c>
      <c r="G747" s="18" t="s">
        <v>2005</v>
      </c>
      <c r="H747" s="18" t="str">
        <f>_xlfn.XLOOKUP(SalesTable[[#This Row],[Product]],ProductTable[Product],ProductTable[Product ID],0,0)</f>
        <v>P004</v>
      </c>
      <c r="I747" s="18" t="s">
        <v>2015</v>
      </c>
      <c r="J747" s="18" t="str" cm="1">
        <f t="array" aca="1" ref="J747" ca="1">INDEX({"Credit Card","Cash","UPI"},RANDBETWEEN(1,3))</f>
        <v>UPI</v>
      </c>
      <c r="K747" s="18">
        <f t="shared" ca="1" si="35"/>
        <v>35</v>
      </c>
      <c r="L747" s="18">
        <v>254.79</v>
      </c>
      <c r="M747" s="18">
        <f ca="1">SalesTable[[#This Row],[Quantity]]*SalesTable[[#This Row],[Unit Price]]</f>
        <v>8917.65</v>
      </c>
      <c r="N747" s="18" t="str">
        <f t="shared" ca="1" si="33"/>
        <v>15%</v>
      </c>
      <c r="O747" s="18">
        <f ca="1">SalesTable[[#This Row],[Total Sale]]*SalesTable[[#This Row],[Profit Margin]]</f>
        <v>1337.6474999999998</v>
      </c>
    </row>
    <row r="748" spans="1:15" x14ac:dyDescent="0.3">
      <c r="A748" s="18" t="s">
        <v>755</v>
      </c>
      <c r="B748" s="19">
        <f t="shared" ca="1" si="34"/>
        <v>45563</v>
      </c>
      <c r="C748" s="19" t="str">
        <f>_xlfn.XLOOKUP(SalesTable[[#This Row],[Customer Name]],customerTable[Customer Name],customerTable[Customer ID],0,0)</f>
        <v>C0747</v>
      </c>
      <c r="D748" s="18" t="s">
        <v>1748</v>
      </c>
      <c r="E748" s="18" t="s">
        <v>2001</v>
      </c>
      <c r="F748" s="18" t="s">
        <v>2090</v>
      </c>
      <c r="G748" s="18" t="s">
        <v>2007</v>
      </c>
      <c r="H748" s="18" t="str">
        <f>_xlfn.XLOOKUP(SalesTable[[#This Row],[Product]],ProductTable[Product],ProductTable[Product ID],0,0)</f>
        <v>P006</v>
      </c>
      <c r="I748" s="18" t="s">
        <v>2016</v>
      </c>
      <c r="J748" s="18" t="str" cm="1">
        <f t="array" aca="1" ref="J748" ca="1">INDEX({"Credit Card","Cash","UPI"},RANDBETWEEN(1,3))</f>
        <v>Cash</v>
      </c>
      <c r="K748" s="18">
        <f t="shared" ca="1" si="35"/>
        <v>60</v>
      </c>
      <c r="L748" s="18">
        <v>438.89</v>
      </c>
      <c r="M748" s="18">
        <f ca="1">SalesTable[[#This Row],[Quantity]]*SalesTable[[#This Row],[Unit Price]]</f>
        <v>26333.399999999998</v>
      </c>
      <c r="N748" s="18" t="str">
        <f t="shared" ca="1" si="33"/>
        <v>19%</v>
      </c>
      <c r="O748" s="18">
        <f ca="1">SalesTable[[#This Row],[Total Sale]]*SalesTable[[#This Row],[Profit Margin]]</f>
        <v>5003.3459999999995</v>
      </c>
    </row>
    <row r="749" spans="1:15" x14ac:dyDescent="0.3">
      <c r="A749" s="18" t="s">
        <v>756</v>
      </c>
      <c r="B749" s="19">
        <f t="shared" ca="1" si="34"/>
        <v>45903</v>
      </c>
      <c r="C749" s="19" t="str">
        <f>_xlfn.XLOOKUP(SalesTable[[#This Row],[Customer Name]],customerTable[Customer Name],customerTable[Customer ID],0,0)</f>
        <v>C0748</v>
      </c>
      <c r="D749" s="18" t="s">
        <v>1749</v>
      </c>
      <c r="E749" s="18" t="s">
        <v>1999</v>
      </c>
      <c r="F749" s="18" t="s">
        <v>2032</v>
      </c>
      <c r="G749" s="18" t="s">
        <v>2002</v>
      </c>
      <c r="H749" s="18" t="str">
        <f>_xlfn.XLOOKUP(SalesTable[[#This Row],[Product]],ProductTable[Product],ProductTable[Product ID],0,0)</f>
        <v>P001</v>
      </c>
      <c r="I749" s="18" t="s">
        <v>2014</v>
      </c>
      <c r="J749" s="18" t="str" cm="1">
        <f t="array" aca="1" ref="J749" ca="1">INDEX({"Credit Card","Cash","UPI"},RANDBETWEEN(1,3))</f>
        <v>UPI</v>
      </c>
      <c r="K749" s="18">
        <f t="shared" ca="1" si="35"/>
        <v>91</v>
      </c>
      <c r="L749" s="18">
        <v>497.37</v>
      </c>
      <c r="M749" s="18">
        <f ca="1">SalesTable[[#This Row],[Quantity]]*SalesTable[[#This Row],[Unit Price]]</f>
        <v>45260.67</v>
      </c>
      <c r="N749" s="18" t="str">
        <f t="shared" ca="1" si="33"/>
        <v>23%</v>
      </c>
      <c r="O749" s="18">
        <f ca="1">SalesTable[[#This Row],[Total Sale]]*SalesTable[[#This Row],[Profit Margin]]</f>
        <v>10409.954100000001</v>
      </c>
    </row>
    <row r="750" spans="1:15" x14ac:dyDescent="0.3">
      <c r="A750" s="18" t="s">
        <v>757</v>
      </c>
      <c r="B750" s="19">
        <f t="shared" ca="1" si="34"/>
        <v>45610</v>
      </c>
      <c r="C750" s="19" t="str">
        <f>_xlfn.XLOOKUP(SalesTable[[#This Row],[Customer Name]],customerTable[Customer Name],customerTable[Customer ID],0,0)</f>
        <v>C0749</v>
      </c>
      <c r="D750" s="18" t="s">
        <v>1750</v>
      </c>
      <c r="E750" s="18" t="s">
        <v>2000</v>
      </c>
      <c r="F750" s="18" t="s">
        <v>2107</v>
      </c>
      <c r="G750" s="18" t="s">
        <v>2002</v>
      </c>
      <c r="H750" s="18" t="str">
        <f>_xlfn.XLOOKUP(SalesTable[[#This Row],[Product]],ProductTable[Product],ProductTable[Product ID],0,0)</f>
        <v>P001</v>
      </c>
      <c r="I750" s="18" t="s">
        <v>2014</v>
      </c>
      <c r="J750" s="18" t="str" cm="1">
        <f t="array" aca="1" ref="J750" ca="1">INDEX({"Credit Card","Cash","UPI"},RANDBETWEEN(1,3))</f>
        <v>Credit Card</v>
      </c>
      <c r="K750" s="18">
        <f t="shared" ca="1" si="35"/>
        <v>31</v>
      </c>
      <c r="L750" s="18">
        <v>346.43</v>
      </c>
      <c r="M750" s="18">
        <f ca="1">SalesTable[[#This Row],[Quantity]]*SalesTable[[#This Row],[Unit Price]]</f>
        <v>10739.33</v>
      </c>
      <c r="N750" s="18" t="str">
        <f t="shared" ca="1" si="33"/>
        <v>16%</v>
      </c>
      <c r="O750" s="18">
        <f ca="1">SalesTable[[#This Row],[Total Sale]]*SalesTable[[#This Row],[Profit Margin]]</f>
        <v>1718.2927999999999</v>
      </c>
    </row>
    <row r="751" spans="1:15" x14ac:dyDescent="0.3">
      <c r="A751" s="18" t="s">
        <v>758</v>
      </c>
      <c r="B751" s="19">
        <f t="shared" ca="1" si="34"/>
        <v>45027</v>
      </c>
      <c r="C751" s="19" t="str">
        <f>_xlfn.XLOOKUP(SalesTable[[#This Row],[Customer Name]],customerTable[Customer Name],customerTable[Customer ID],0,0)</f>
        <v>C0750</v>
      </c>
      <c r="D751" s="18" t="s">
        <v>1751</v>
      </c>
      <c r="E751" s="18" t="s">
        <v>2000</v>
      </c>
      <c r="F751" s="18" t="s">
        <v>2172</v>
      </c>
      <c r="G751" s="18" t="s">
        <v>2010</v>
      </c>
      <c r="H751" s="18" t="str">
        <f>_xlfn.XLOOKUP(SalesTable[[#This Row],[Product]],ProductTable[Product],ProductTable[Product ID],0,0)</f>
        <v>P009</v>
      </c>
      <c r="I751" s="18" t="s">
        <v>2016</v>
      </c>
      <c r="J751" s="18" t="str" cm="1">
        <f t="array" aca="1" ref="J751" ca="1">INDEX({"Credit Card","Cash","UPI"},RANDBETWEEN(1,3))</f>
        <v>UPI</v>
      </c>
      <c r="K751" s="18">
        <f t="shared" ca="1" si="35"/>
        <v>44</v>
      </c>
      <c r="L751" s="18">
        <v>275.89999999999998</v>
      </c>
      <c r="M751" s="18">
        <f ca="1">SalesTable[[#This Row],[Quantity]]*SalesTable[[#This Row],[Unit Price]]</f>
        <v>12139.599999999999</v>
      </c>
      <c r="N751" s="18" t="str">
        <f t="shared" ca="1" si="33"/>
        <v>22%</v>
      </c>
      <c r="O751" s="18">
        <f ca="1">SalesTable[[#This Row],[Total Sale]]*SalesTable[[#This Row],[Profit Margin]]</f>
        <v>2670.7119999999995</v>
      </c>
    </row>
    <row r="752" spans="1:15" x14ac:dyDescent="0.3">
      <c r="A752" s="18" t="s">
        <v>759</v>
      </c>
      <c r="B752" s="19">
        <f t="shared" ca="1" si="34"/>
        <v>45514</v>
      </c>
      <c r="C752" s="19" t="str">
        <f>_xlfn.XLOOKUP(SalesTable[[#This Row],[Customer Name]],customerTable[Customer Name],customerTable[Customer ID],0,0)</f>
        <v>C0751</v>
      </c>
      <c r="D752" s="18" t="s">
        <v>1752</v>
      </c>
      <c r="E752" s="18" t="s">
        <v>1999</v>
      </c>
      <c r="F752" s="18" t="s">
        <v>2105</v>
      </c>
      <c r="G752" s="18" t="s">
        <v>2009</v>
      </c>
      <c r="H752" s="18" t="str">
        <f>_xlfn.XLOOKUP(SalesTable[[#This Row],[Product]],ProductTable[Product],ProductTable[Product ID],0,0)</f>
        <v>P008</v>
      </c>
      <c r="I752" s="18" t="s">
        <v>2014</v>
      </c>
      <c r="J752" s="18" t="str" cm="1">
        <f t="array" aca="1" ref="J752" ca="1">INDEX({"Credit Card","Cash","UPI"},RANDBETWEEN(1,3))</f>
        <v>Credit Card</v>
      </c>
      <c r="K752" s="18">
        <f t="shared" ca="1" si="35"/>
        <v>33</v>
      </c>
      <c r="L752" s="18">
        <v>349.12</v>
      </c>
      <c r="M752" s="18">
        <f ca="1">SalesTable[[#This Row],[Quantity]]*SalesTable[[#This Row],[Unit Price]]</f>
        <v>11520.960000000001</v>
      </c>
      <c r="N752" s="18" t="str">
        <f t="shared" ca="1" si="33"/>
        <v>24%</v>
      </c>
      <c r="O752" s="18">
        <f ca="1">SalesTable[[#This Row],[Total Sale]]*SalesTable[[#This Row],[Profit Margin]]</f>
        <v>2765.0304000000001</v>
      </c>
    </row>
    <row r="753" spans="1:15" x14ac:dyDescent="0.3">
      <c r="A753" s="18" t="s">
        <v>760</v>
      </c>
      <c r="B753" s="19">
        <f t="shared" ca="1" si="34"/>
        <v>45457</v>
      </c>
      <c r="C753" s="19" t="str">
        <f>_xlfn.XLOOKUP(SalesTable[[#This Row],[Customer Name]],customerTable[Customer Name],customerTable[Customer ID],0,0)</f>
        <v>C0752</v>
      </c>
      <c r="D753" s="18" t="s">
        <v>1753</v>
      </c>
      <c r="E753" s="18" t="s">
        <v>2001</v>
      </c>
      <c r="F753" s="18" t="s">
        <v>2072</v>
      </c>
      <c r="G753" s="18" t="s">
        <v>2010</v>
      </c>
      <c r="H753" s="18" t="str">
        <f>_xlfn.XLOOKUP(SalesTable[[#This Row],[Product]],ProductTable[Product],ProductTable[Product ID],0,0)</f>
        <v>P009</v>
      </c>
      <c r="I753" s="18" t="s">
        <v>2016</v>
      </c>
      <c r="J753" s="18" t="str" cm="1">
        <f t="array" aca="1" ref="J753" ca="1">INDEX({"Credit Card","Cash","UPI"},RANDBETWEEN(1,3))</f>
        <v>Credit Card</v>
      </c>
      <c r="K753" s="18">
        <f t="shared" ca="1" si="35"/>
        <v>72</v>
      </c>
      <c r="L753" s="18">
        <v>332.93</v>
      </c>
      <c r="M753" s="18">
        <f ca="1">SalesTable[[#This Row],[Quantity]]*SalesTable[[#This Row],[Unit Price]]</f>
        <v>23970.959999999999</v>
      </c>
      <c r="N753" s="18" t="str">
        <f t="shared" ca="1" si="33"/>
        <v>25%</v>
      </c>
      <c r="O753" s="18">
        <f ca="1">SalesTable[[#This Row],[Total Sale]]*SalesTable[[#This Row],[Profit Margin]]</f>
        <v>5992.74</v>
      </c>
    </row>
    <row r="754" spans="1:15" x14ac:dyDescent="0.3">
      <c r="A754" s="18" t="s">
        <v>761</v>
      </c>
      <c r="B754" s="19">
        <f t="shared" ca="1" si="34"/>
        <v>45168</v>
      </c>
      <c r="C754" s="19" t="str">
        <f>_xlfn.XLOOKUP(SalesTable[[#This Row],[Customer Name]],customerTable[Customer Name],customerTable[Customer ID],0,0)</f>
        <v>C0753</v>
      </c>
      <c r="D754" s="18" t="s">
        <v>1754</v>
      </c>
      <c r="E754" s="18" t="s">
        <v>1999</v>
      </c>
      <c r="F754" s="18" t="s">
        <v>2048</v>
      </c>
      <c r="G754" s="18" t="s">
        <v>2009</v>
      </c>
      <c r="H754" s="18" t="str">
        <f>_xlfn.XLOOKUP(SalesTable[[#This Row],[Product]],ProductTable[Product],ProductTable[Product ID],0,0)</f>
        <v>P008</v>
      </c>
      <c r="I754" s="18" t="s">
        <v>2014</v>
      </c>
      <c r="J754" s="18" t="str" cm="1">
        <f t="array" aca="1" ref="J754" ca="1">INDEX({"Credit Card","Cash","UPI"},RANDBETWEEN(1,3))</f>
        <v>Cash</v>
      </c>
      <c r="K754" s="18">
        <f t="shared" ca="1" si="35"/>
        <v>75</v>
      </c>
      <c r="L754" s="18">
        <v>416.17</v>
      </c>
      <c r="M754" s="18">
        <f ca="1">SalesTable[[#This Row],[Quantity]]*SalesTable[[#This Row],[Unit Price]]</f>
        <v>31212.75</v>
      </c>
      <c r="N754" s="18" t="str">
        <f t="shared" ca="1" si="33"/>
        <v>20%</v>
      </c>
      <c r="O754" s="18">
        <f ca="1">SalesTable[[#This Row],[Total Sale]]*SalesTable[[#This Row],[Profit Margin]]</f>
        <v>6242.55</v>
      </c>
    </row>
    <row r="755" spans="1:15" x14ac:dyDescent="0.3">
      <c r="A755" s="18" t="s">
        <v>762</v>
      </c>
      <c r="B755" s="19">
        <f t="shared" ca="1" si="34"/>
        <v>44727</v>
      </c>
      <c r="C755" s="19" t="str">
        <f>_xlfn.XLOOKUP(SalesTable[[#This Row],[Customer Name]],customerTable[Customer Name],customerTable[Customer ID],0,0)</f>
        <v>C0754</v>
      </c>
      <c r="D755" s="18" t="s">
        <v>1755</v>
      </c>
      <c r="E755" s="18" t="s">
        <v>1999</v>
      </c>
      <c r="F755" s="18" t="s">
        <v>2046</v>
      </c>
      <c r="G755" s="18" t="s">
        <v>2002</v>
      </c>
      <c r="H755" s="18" t="str">
        <f>_xlfn.XLOOKUP(SalesTable[[#This Row],[Product]],ProductTable[Product],ProductTable[Product ID],0,0)</f>
        <v>P001</v>
      </c>
      <c r="I755" s="18" t="s">
        <v>2014</v>
      </c>
      <c r="J755" s="18" t="str" cm="1">
        <f t="array" aca="1" ref="J755" ca="1">INDEX({"Credit Card","Cash","UPI"},RANDBETWEEN(1,3))</f>
        <v>UPI</v>
      </c>
      <c r="K755" s="18">
        <f t="shared" ca="1" si="35"/>
        <v>59</v>
      </c>
      <c r="L755" s="18">
        <v>61.44</v>
      </c>
      <c r="M755" s="18">
        <f ca="1">SalesTable[[#This Row],[Quantity]]*SalesTable[[#This Row],[Unit Price]]</f>
        <v>3624.96</v>
      </c>
      <c r="N755" s="18" t="str">
        <f t="shared" ca="1" si="33"/>
        <v>24%</v>
      </c>
      <c r="O755" s="18">
        <f ca="1">SalesTable[[#This Row],[Total Sale]]*SalesTable[[#This Row],[Profit Margin]]</f>
        <v>869.99040000000002</v>
      </c>
    </row>
    <row r="756" spans="1:15" x14ac:dyDescent="0.3">
      <c r="A756" s="18" t="s">
        <v>763</v>
      </c>
      <c r="B756" s="19">
        <f t="shared" ca="1" si="34"/>
        <v>45423</v>
      </c>
      <c r="C756" s="19" t="str">
        <f>_xlfn.XLOOKUP(SalesTable[[#This Row],[Customer Name]],customerTable[Customer Name],customerTable[Customer ID],0,0)</f>
        <v>C0755</v>
      </c>
      <c r="D756" s="18" t="s">
        <v>1756</v>
      </c>
      <c r="E756" s="18" t="s">
        <v>2001</v>
      </c>
      <c r="F756" s="18" t="s">
        <v>2241</v>
      </c>
      <c r="G756" s="18" t="s">
        <v>2013</v>
      </c>
      <c r="H756" s="18" t="str">
        <f>_xlfn.XLOOKUP(SalesTable[[#This Row],[Product]],ProductTable[Product],ProductTable[Product ID],0,0)</f>
        <v>P012</v>
      </c>
      <c r="I756" s="18" t="s">
        <v>2016</v>
      </c>
      <c r="J756" s="18" t="str" cm="1">
        <f t="array" aca="1" ref="J756" ca="1">INDEX({"Credit Card","Cash","UPI"},RANDBETWEEN(1,3))</f>
        <v>Cash</v>
      </c>
      <c r="K756" s="18">
        <f t="shared" ca="1" si="35"/>
        <v>45</v>
      </c>
      <c r="L756" s="18">
        <v>103.88</v>
      </c>
      <c r="M756" s="18">
        <f ca="1">SalesTable[[#This Row],[Quantity]]*SalesTable[[#This Row],[Unit Price]]</f>
        <v>4674.5999999999995</v>
      </c>
      <c r="N756" s="18" t="str">
        <f t="shared" ca="1" si="33"/>
        <v>24%</v>
      </c>
      <c r="O756" s="18">
        <f ca="1">SalesTable[[#This Row],[Total Sale]]*SalesTable[[#This Row],[Profit Margin]]</f>
        <v>1121.9039999999998</v>
      </c>
    </row>
    <row r="757" spans="1:15" x14ac:dyDescent="0.3">
      <c r="A757" s="18" t="s">
        <v>764</v>
      </c>
      <c r="B757" s="19">
        <f t="shared" ca="1" si="34"/>
        <v>44739</v>
      </c>
      <c r="C757" s="19" t="str">
        <f>_xlfn.XLOOKUP(SalesTable[[#This Row],[Customer Name]],customerTable[Customer Name],customerTable[Customer ID],0,0)</f>
        <v>C0756</v>
      </c>
      <c r="D757" s="18" t="s">
        <v>1757</v>
      </c>
      <c r="E757" s="18" t="s">
        <v>2001</v>
      </c>
      <c r="F757" s="18" t="s">
        <v>2099</v>
      </c>
      <c r="G757" s="18" t="s">
        <v>2009</v>
      </c>
      <c r="H757" s="18" t="str">
        <f>_xlfn.XLOOKUP(SalesTable[[#This Row],[Product]],ProductTable[Product],ProductTable[Product ID],0,0)</f>
        <v>P008</v>
      </c>
      <c r="I757" s="18" t="s">
        <v>2014</v>
      </c>
      <c r="J757" s="18" t="str" cm="1">
        <f t="array" aca="1" ref="J757" ca="1">INDEX({"Credit Card","Cash","UPI"},RANDBETWEEN(1,3))</f>
        <v>UPI</v>
      </c>
      <c r="K757" s="18">
        <f t="shared" ca="1" si="35"/>
        <v>41</v>
      </c>
      <c r="L757" s="18">
        <v>353.2</v>
      </c>
      <c r="M757" s="18">
        <f ca="1">SalesTable[[#This Row],[Quantity]]*SalesTable[[#This Row],[Unit Price]]</f>
        <v>14481.199999999999</v>
      </c>
      <c r="N757" s="18" t="str">
        <f t="shared" ca="1" si="33"/>
        <v>15%</v>
      </c>
      <c r="O757" s="18">
        <f ca="1">SalesTable[[#This Row],[Total Sale]]*SalesTable[[#This Row],[Profit Margin]]</f>
        <v>2172.1799999999998</v>
      </c>
    </row>
    <row r="758" spans="1:15" x14ac:dyDescent="0.3">
      <c r="A758" s="18" t="s">
        <v>765</v>
      </c>
      <c r="B758" s="19">
        <f t="shared" ca="1" si="34"/>
        <v>44888</v>
      </c>
      <c r="C758" s="19" t="str">
        <f>_xlfn.XLOOKUP(SalesTable[[#This Row],[Customer Name]],customerTable[Customer Name],customerTable[Customer ID],0,0)</f>
        <v>C0757</v>
      </c>
      <c r="D758" s="18" t="s">
        <v>1758</v>
      </c>
      <c r="E758" s="18" t="s">
        <v>1998</v>
      </c>
      <c r="F758" s="18" t="s">
        <v>2141</v>
      </c>
      <c r="G758" s="18" t="s">
        <v>2005</v>
      </c>
      <c r="H758" s="18" t="str">
        <f>_xlfn.XLOOKUP(SalesTable[[#This Row],[Product]],ProductTable[Product],ProductTable[Product ID],0,0)</f>
        <v>P004</v>
      </c>
      <c r="I758" s="18" t="s">
        <v>2015</v>
      </c>
      <c r="J758" s="18" t="str" cm="1">
        <f t="array" aca="1" ref="J758" ca="1">INDEX({"Credit Card","Cash","UPI"},RANDBETWEEN(1,3))</f>
        <v>Cash</v>
      </c>
      <c r="K758" s="18">
        <f t="shared" ca="1" si="35"/>
        <v>88</v>
      </c>
      <c r="L758" s="18">
        <v>250.7</v>
      </c>
      <c r="M758" s="18">
        <f ca="1">SalesTable[[#This Row],[Quantity]]*SalesTable[[#This Row],[Unit Price]]</f>
        <v>22061.599999999999</v>
      </c>
      <c r="N758" s="18" t="str">
        <f t="shared" ca="1" si="33"/>
        <v>18%</v>
      </c>
      <c r="O758" s="18">
        <f ca="1">SalesTable[[#This Row],[Total Sale]]*SalesTable[[#This Row],[Profit Margin]]</f>
        <v>3971.0879999999997</v>
      </c>
    </row>
    <row r="759" spans="1:15" x14ac:dyDescent="0.3">
      <c r="A759" s="18" t="s">
        <v>766</v>
      </c>
      <c r="B759" s="19">
        <f t="shared" ca="1" si="34"/>
        <v>45164</v>
      </c>
      <c r="C759" s="19" t="str">
        <f>_xlfn.XLOOKUP(SalesTable[[#This Row],[Customer Name]],customerTable[Customer Name],customerTable[Customer ID],0,0)</f>
        <v>C0758</v>
      </c>
      <c r="D759" s="18" t="s">
        <v>1759</v>
      </c>
      <c r="E759" s="18" t="s">
        <v>1999</v>
      </c>
      <c r="F759" s="18" t="s">
        <v>2248</v>
      </c>
      <c r="G759" s="18" t="s">
        <v>2004</v>
      </c>
      <c r="H759" s="18" t="str">
        <f>_xlfn.XLOOKUP(SalesTable[[#This Row],[Product]],ProductTable[Product],ProductTable[Product ID],0,0)</f>
        <v>P003</v>
      </c>
      <c r="I759" s="18" t="s">
        <v>2014</v>
      </c>
      <c r="J759" s="18" t="str" cm="1">
        <f t="array" aca="1" ref="J759" ca="1">INDEX({"Credit Card","Cash","UPI"},RANDBETWEEN(1,3))</f>
        <v>Cash</v>
      </c>
      <c r="K759" s="18">
        <f t="shared" ca="1" si="35"/>
        <v>55</v>
      </c>
      <c r="L759" s="18">
        <v>121.08</v>
      </c>
      <c r="M759" s="18">
        <f ca="1">SalesTable[[#This Row],[Quantity]]*SalesTable[[#This Row],[Unit Price]]</f>
        <v>6659.4</v>
      </c>
      <c r="N759" s="18" t="str">
        <f t="shared" ca="1" si="33"/>
        <v>18%</v>
      </c>
      <c r="O759" s="18">
        <f ca="1">SalesTable[[#This Row],[Total Sale]]*SalesTable[[#This Row],[Profit Margin]]</f>
        <v>1198.6919999999998</v>
      </c>
    </row>
    <row r="760" spans="1:15" x14ac:dyDescent="0.3">
      <c r="A760" s="18" t="s">
        <v>767</v>
      </c>
      <c r="B760" s="19">
        <f t="shared" ca="1" si="34"/>
        <v>45909</v>
      </c>
      <c r="C760" s="19" t="str">
        <f>_xlfn.XLOOKUP(SalesTable[[#This Row],[Customer Name]],customerTable[Customer Name],customerTable[Customer ID],0,0)</f>
        <v>C0759</v>
      </c>
      <c r="D760" s="18" t="s">
        <v>1760</v>
      </c>
      <c r="E760" s="18" t="s">
        <v>2000</v>
      </c>
      <c r="F760" s="18" t="s">
        <v>2167</v>
      </c>
      <c r="G760" s="18" t="s">
        <v>2002</v>
      </c>
      <c r="H760" s="18" t="str">
        <f>_xlfn.XLOOKUP(SalesTable[[#This Row],[Product]],ProductTable[Product],ProductTable[Product ID],0,0)</f>
        <v>P001</v>
      </c>
      <c r="I760" s="18" t="s">
        <v>2014</v>
      </c>
      <c r="J760" s="18" t="str" cm="1">
        <f t="array" aca="1" ref="J760" ca="1">INDEX({"Credit Card","Cash","UPI"},RANDBETWEEN(1,3))</f>
        <v>Cash</v>
      </c>
      <c r="K760" s="18">
        <f t="shared" ca="1" si="35"/>
        <v>30</v>
      </c>
      <c r="L760" s="18">
        <v>418.44</v>
      </c>
      <c r="M760" s="18">
        <f ca="1">SalesTable[[#This Row],[Quantity]]*SalesTable[[#This Row],[Unit Price]]</f>
        <v>12553.2</v>
      </c>
      <c r="N760" s="18" t="str">
        <f t="shared" ca="1" si="33"/>
        <v>25%</v>
      </c>
      <c r="O760" s="18">
        <f ca="1">SalesTable[[#This Row],[Total Sale]]*SalesTable[[#This Row],[Profit Margin]]</f>
        <v>3138.3</v>
      </c>
    </row>
    <row r="761" spans="1:15" x14ac:dyDescent="0.3">
      <c r="A761" s="18" t="s">
        <v>768</v>
      </c>
      <c r="B761" s="19">
        <f t="shared" ca="1" si="34"/>
        <v>45139</v>
      </c>
      <c r="C761" s="19" t="str">
        <f>_xlfn.XLOOKUP(SalesTable[[#This Row],[Customer Name]],customerTable[Customer Name],customerTable[Customer ID],0,0)</f>
        <v>C0760</v>
      </c>
      <c r="D761" s="18" t="s">
        <v>1761</v>
      </c>
      <c r="E761" s="18" t="s">
        <v>1999</v>
      </c>
      <c r="F761" s="18" t="s">
        <v>2156</v>
      </c>
      <c r="G761" s="18" t="s">
        <v>2005</v>
      </c>
      <c r="H761" s="18" t="str">
        <f>_xlfn.XLOOKUP(SalesTable[[#This Row],[Product]],ProductTable[Product],ProductTable[Product ID],0,0)</f>
        <v>P004</v>
      </c>
      <c r="I761" s="18" t="s">
        <v>2015</v>
      </c>
      <c r="J761" s="18" t="str" cm="1">
        <f t="array" aca="1" ref="J761" ca="1">INDEX({"Credit Card","Cash","UPI"},RANDBETWEEN(1,3))</f>
        <v>Cash</v>
      </c>
      <c r="K761" s="18">
        <f t="shared" ca="1" si="35"/>
        <v>59</v>
      </c>
      <c r="L761" s="18">
        <v>42.15</v>
      </c>
      <c r="M761" s="18">
        <f ca="1">SalesTable[[#This Row],[Quantity]]*SalesTable[[#This Row],[Unit Price]]</f>
        <v>2486.85</v>
      </c>
      <c r="N761" s="18" t="str">
        <f t="shared" ca="1" si="33"/>
        <v>15%</v>
      </c>
      <c r="O761" s="18">
        <f ca="1">SalesTable[[#This Row],[Total Sale]]*SalesTable[[#This Row],[Profit Margin]]</f>
        <v>373.02749999999997</v>
      </c>
    </row>
    <row r="762" spans="1:15" x14ac:dyDescent="0.3">
      <c r="A762" s="18" t="s">
        <v>769</v>
      </c>
      <c r="B762" s="19">
        <f t="shared" ca="1" si="34"/>
        <v>45902</v>
      </c>
      <c r="C762" s="19" t="str">
        <f>_xlfn.XLOOKUP(SalesTable[[#This Row],[Customer Name]],customerTable[Customer Name],customerTable[Customer ID],0,0)</f>
        <v>C0761</v>
      </c>
      <c r="D762" s="18" t="s">
        <v>1762</v>
      </c>
      <c r="E762" s="18" t="s">
        <v>2001</v>
      </c>
      <c r="F762" s="18" t="s">
        <v>2065</v>
      </c>
      <c r="G762" s="18" t="s">
        <v>2013</v>
      </c>
      <c r="H762" s="18" t="str">
        <f>_xlfn.XLOOKUP(SalesTable[[#This Row],[Product]],ProductTable[Product],ProductTable[Product ID],0,0)</f>
        <v>P012</v>
      </c>
      <c r="I762" s="18" t="s">
        <v>2016</v>
      </c>
      <c r="J762" s="18" t="str" cm="1">
        <f t="array" aca="1" ref="J762" ca="1">INDEX({"Credit Card","Cash","UPI"},RANDBETWEEN(1,3))</f>
        <v>UPI</v>
      </c>
      <c r="K762" s="18">
        <f t="shared" ca="1" si="35"/>
        <v>47</v>
      </c>
      <c r="L762" s="18">
        <v>494.39</v>
      </c>
      <c r="M762" s="18">
        <f ca="1">SalesTable[[#This Row],[Quantity]]*SalesTable[[#This Row],[Unit Price]]</f>
        <v>23236.329999999998</v>
      </c>
      <c r="N762" s="18" t="str">
        <f t="shared" ca="1" si="33"/>
        <v>21%</v>
      </c>
      <c r="O762" s="18">
        <f ca="1">SalesTable[[#This Row],[Total Sale]]*SalesTable[[#This Row],[Profit Margin]]</f>
        <v>4879.6292999999996</v>
      </c>
    </row>
    <row r="763" spans="1:15" x14ac:dyDescent="0.3">
      <c r="A763" s="18" t="s">
        <v>770</v>
      </c>
      <c r="B763" s="19">
        <f t="shared" ca="1" si="34"/>
        <v>45665</v>
      </c>
      <c r="C763" s="19" t="str">
        <f>_xlfn.XLOOKUP(SalesTable[[#This Row],[Customer Name]],customerTable[Customer Name],customerTable[Customer ID],0,0)</f>
        <v>C0762</v>
      </c>
      <c r="D763" s="18" t="s">
        <v>1763</v>
      </c>
      <c r="E763" s="18" t="s">
        <v>1998</v>
      </c>
      <c r="F763" s="18" t="s">
        <v>2105</v>
      </c>
      <c r="G763" s="18" t="s">
        <v>2010</v>
      </c>
      <c r="H763" s="18" t="str">
        <f>_xlfn.XLOOKUP(SalesTable[[#This Row],[Product]],ProductTable[Product],ProductTable[Product ID],0,0)</f>
        <v>P009</v>
      </c>
      <c r="I763" s="18" t="s">
        <v>2016</v>
      </c>
      <c r="J763" s="18" t="str" cm="1">
        <f t="array" aca="1" ref="J763" ca="1">INDEX({"Credit Card","Cash","UPI"},RANDBETWEEN(1,3))</f>
        <v>Cash</v>
      </c>
      <c r="K763" s="18">
        <f t="shared" ca="1" si="35"/>
        <v>70</v>
      </c>
      <c r="L763" s="18">
        <v>54.41</v>
      </c>
      <c r="M763" s="18">
        <f ca="1">SalesTable[[#This Row],[Quantity]]*SalesTable[[#This Row],[Unit Price]]</f>
        <v>3808.7</v>
      </c>
      <c r="N763" s="18" t="str">
        <f t="shared" ca="1" si="33"/>
        <v>25%</v>
      </c>
      <c r="O763" s="18">
        <f ca="1">SalesTable[[#This Row],[Total Sale]]*SalesTable[[#This Row],[Profit Margin]]</f>
        <v>952.17499999999995</v>
      </c>
    </row>
    <row r="764" spans="1:15" x14ac:dyDescent="0.3">
      <c r="A764" s="18" t="s">
        <v>771</v>
      </c>
      <c r="B764" s="19">
        <f t="shared" ca="1" si="34"/>
        <v>45203</v>
      </c>
      <c r="C764" s="19" t="str">
        <f>_xlfn.XLOOKUP(SalesTable[[#This Row],[Customer Name]],customerTable[Customer Name],customerTable[Customer ID],0,0)</f>
        <v>C0763</v>
      </c>
      <c r="D764" s="18" t="s">
        <v>1764</v>
      </c>
      <c r="E764" s="18" t="s">
        <v>2001</v>
      </c>
      <c r="F764" s="18" t="s">
        <v>2156</v>
      </c>
      <c r="G764" s="18" t="s">
        <v>2011</v>
      </c>
      <c r="H764" s="18" t="str">
        <f>_xlfn.XLOOKUP(SalesTable[[#This Row],[Product]],ProductTable[Product],ProductTable[Product ID],0,0)</f>
        <v>P010</v>
      </c>
      <c r="I764" s="18" t="s">
        <v>2015</v>
      </c>
      <c r="J764" s="18" t="str" cm="1">
        <f t="array" aca="1" ref="J764" ca="1">INDEX({"Credit Card","Cash","UPI"},RANDBETWEEN(1,3))</f>
        <v>UPI</v>
      </c>
      <c r="K764" s="18">
        <f t="shared" ca="1" si="35"/>
        <v>69</v>
      </c>
      <c r="L764" s="18">
        <v>401.79</v>
      </c>
      <c r="M764" s="18">
        <f ca="1">SalesTable[[#This Row],[Quantity]]*SalesTable[[#This Row],[Unit Price]]</f>
        <v>27723.510000000002</v>
      </c>
      <c r="N764" s="18" t="str">
        <f t="shared" ca="1" si="33"/>
        <v>20%</v>
      </c>
      <c r="O764" s="18">
        <f ca="1">SalesTable[[#This Row],[Total Sale]]*SalesTable[[#This Row],[Profit Margin]]</f>
        <v>5544.7020000000011</v>
      </c>
    </row>
    <row r="765" spans="1:15" x14ac:dyDescent="0.3">
      <c r="A765" s="18" t="s">
        <v>772</v>
      </c>
      <c r="B765" s="19">
        <f t="shared" ca="1" si="34"/>
        <v>45019</v>
      </c>
      <c r="C765" s="19" t="str">
        <f>_xlfn.XLOOKUP(SalesTable[[#This Row],[Customer Name]],customerTable[Customer Name],customerTable[Customer ID],0,0)</f>
        <v>C0764</v>
      </c>
      <c r="D765" s="18" t="s">
        <v>1765</v>
      </c>
      <c r="E765" s="18" t="s">
        <v>1999</v>
      </c>
      <c r="F765" s="18" t="s">
        <v>2037</v>
      </c>
      <c r="G765" s="18" t="s">
        <v>2007</v>
      </c>
      <c r="H765" s="18" t="str">
        <f>_xlfn.XLOOKUP(SalesTable[[#This Row],[Product]],ProductTable[Product],ProductTable[Product ID],0,0)</f>
        <v>P006</v>
      </c>
      <c r="I765" s="18" t="s">
        <v>2016</v>
      </c>
      <c r="J765" s="18" t="str" cm="1">
        <f t="array" aca="1" ref="J765" ca="1">INDEX({"Credit Card","Cash","UPI"},RANDBETWEEN(1,3))</f>
        <v>Credit Card</v>
      </c>
      <c r="K765" s="18">
        <f t="shared" ca="1" si="35"/>
        <v>98</v>
      </c>
      <c r="L765" s="18">
        <v>426.37</v>
      </c>
      <c r="M765" s="18">
        <f ca="1">SalesTable[[#This Row],[Quantity]]*SalesTable[[#This Row],[Unit Price]]</f>
        <v>41784.26</v>
      </c>
      <c r="N765" s="18" t="str">
        <f t="shared" ca="1" si="33"/>
        <v>16%</v>
      </c>
      <c r="O765" s="18">
        <f ca="1">SalesTable[[#This Row],[Total Sale]]*SalesTable[[#This Row],[Profit Margin]]</f>
        <v>6685.4816000000001</v>
      </c>
    </row>
    <row r="766" spans="1:15" x14ac:dyDescent="0.3">
      <c r="A766" s="18" t="s">
        <v>773</v>
      </c>
      <c r="B766" s="19">
        <f t="shared" ca="1" si="34"/>
        <v>44837</v>
      </c>
      <c r="C766" s="19" t="str">
        <f>_xlfn.XLOOKUP(SalesTable[[#This Row],[Customer Name]],customerTable[Customer Name],customerTable[Customer ID],0,0)</f>
        <v>C0765</v>
      </c>
      <c r="D766" s="18" t="s">
        <v>1766</v>
      </c>
      <c r="E766" s="18" t="s">
        <v>2000</v>
      </c>
      <c r="F766" s="18" t="s">
        <v>2106</v>
      </c>
      <c r="G766" s="18" t="s">
        <v>2003</v>
      </c>
      <c r="H766" s="18" t="str">
        <f>_xlfn.XLOOKUP(SalesTable[[#This Row],[Product]],ProductTable[Product],ProductTable[Product ID],0,0)</f>
        <v>P002</v>
      </c>
      <c r="I766" s="18" t="s">
        <v>2015</v>
      </c>
      <c r="J766" s="18" t="str" cm="1">
        <f t="array" aca="1" ref="J766" ca="1">INDEX({"Credit Card","Cash","UPI"},RANDBETWEEN(1,3))</f>
        <v>Credit Card</v>
      </c>
      <c r="K766" s="18">
        <f t="shared" ca="1" si="35"/>
        <v>43</v>
      </c>
      <c r="L766" s="18">
        <v>167.69</v>
      </c>
      <c r="M766" s="18">
        <f ca="1">SalesTable[[#This Row],[Quantity]]*SalesTable[[#This Row],[Unit Price]]</f>
        <v>7210.67</v>
      </c>
      <c r="N766" s="18" t="str">
        <f t="shared" ca="1" si="33"/>
        <v>18%</v>
      </c>
      <c r="O766" s="18">
        <f ca="1">SalesTable[[#This Row],[Total Sale]]*SalesTable[[#This Row],[Profit Margin]]</f>
        <v>1297.9205999999999</v>
      </c>
    </row>
    <row r="767" spans="1:15" x14ac:dyDescent="0.3">
      <c r="A767" s="18" t="s">
        <v>774</v>
      </c>
      <c r="B767" s="19">
        <f t="shared" ca="1" si="34"/>
        <v>45785</v>
      </c>
      <c r="C767" s="19" t="str">
        <f>_xlfn.XLOOKUP(SalesTable[[#This Row],[Customer Name]],customerTable[Customer Name],customerTable[Customer ID],0,0)</f>
        <v>C0766</v>
      </c>
      <c r="D767" s="18" t="s">
        <v>1767</v>
      </c>
      <c r="E767" s="18" t="s">
        <v>2001</v>
      </c>
      <c r="F767" s="18" t="s">
        <v>2238</v>
      </c>
      <c r="G767" s="18" t="s">
        <v>2012</v>
      </c>
      <c r="H767" s="18" t="str">
        <f>_xlfn.XLOOKUP(SalesTable[[#This Row],[Product]],ProductTable[Product],ProductTable[Product ID],0,0)</f>
        <v>P011</v>
      </c>
      <c r="I767" s="18" t="s">
        <v>2014</v>
      </c>
      <c r="J767" s="18" t="str" cm="1">
        <f t="array" aca="1" ref="J767" ca="1">INDEX({"Credit Card","Cash","UPI"},RANDBETWEEN(1,3))</f>
        <v>Credit Card</v>
      </c>
      <c r="K767" s="18">
        <f t="shared" ca="1" si="35"/>
        <v>43</v>
      </c>
      <c r="L767" s="18">
        <v>189.45</v>
      </c>
      <c r="M767" s="18">
        <f ca="1">SalesTable[[#This Row],[Quantity]]*SalesTable[[#This Row],[Unit Price]]</f>
        <v>8146.3499999999995</v>
      </c>
      <c r="N767" s="18" t="str">
        <f t="shared" ca="1" si="33"/>
        <v>15%</v>
      </c>
      <c r="O767" s="18">
        <f ca="1">SalesTable[[#This Row],[Total Sale]]*SalesTable[[#This Row],[Profit Margin]]</f>
        <v>1221.9524999999999</v>
      </c>
    </row>
    <row r="768" spans="1:15" x14ac:dyDescent="0.3">
      <c r="A768" s="18" t="s">
        <v>775</v>
      </c>
      <c r="B768" s="19">
        <f t="shared" ca="1" si="34"/>
        <v>44704</v>
      </c>
      <c r="C768" s="19" t="str">
        <f>_xlfn.XLOOKUP(SalesTable[[#This Row],[Customer Name]],customerTable[Customer Name],customerTable[Customer ID],0,0)</f>
        <v>C0767</v>
      </c>
      <c r="D768" s="18" t="s">
        <v>1768</v>
      </c>
      <c r="E768" s="18" t="s">
        <v>2000</v>
      </c>
      <c r="F768" s="18" t="s">
        <v>2259</v>
      </c>
      <c r="G768" s="18" t="s">
        <v>2005</v>
      </c>
      <c r="H768" s="18" t="str">
        <f>_xlfn.XLOOKUP(SalesTable[[#This Row],[Product]],ProductTable[Product],ProductTable[Product ID],0,0)</f>
        <v>P004</v>
      </c>
      <c r="I768" s="18" t="s">
        <v>2015</v>
      </c>
      <c r="J768" s="18" t="str" cm="1">
        <f t="array" aca="1" ref="J768" ca="1">INDEX({"Credit Card","Cash","UPI"},RANDBETWEEN(1,3))</f>
        <v>Credit Card</v>
      </c>
      <c r="K768" s="18">
        <f t="shared" ca="1" si="35"/>
        <v>68</v>
      </c>
      <c r="L768" s="18">
        <v>203.12</v>
      </c>
      <c r="M768" s="18">
        <f ca="1">SalesTable[[#This Row],[Quantity]]*SalesTable[[#This Row],[Unit Price]]</f>
        <v>13812.16</v>
      </c>
      <c r="N768" s="18" t="str">
        <f t="shared" ca="1" si="33"/>
        <v>21%</v>
      </c>
      <c r="O768" s="18">
        <f ca="1">SalesTable[[#This Row],[Total Sale]]*SalesTable[[#This Row],[Profit Margin]]</f>
        <v>2900.5535999999997</v>
      </c>
    </row>
    <row r="769" spans="1:15" x14ac:dyDescent="0.3">
      <c r="A769" s="18" t="s">
        <v>776</v>
      </c>
      <c r="B769" s="19">
        <f t="shared" ca="1" si="34"/>
        <v>45717</v>
      </c>
      <c r="C769" s="19" t="str">
        <f>_xlfn.XLOOKUP(SalesTable[[#This Row],[Customer Name]],customerTable[Customer Name],customerTable[Customer ID],0,0)</f>
        <v>C0768</v>
      </c>
      <c r="D769" s="18" t="s">
        <v>1769</v>
      </c>
      <c r="E769" s="18" t="s">
        <v>1998</v>
      </c>
      <c r="F769" s="18" t="s">
        <v>2066</v>
      </c>
      <c r="G769" s="18" t="s">
        <v>2010</v>
      </c>
      <c r="H769" s="18" t="str">
        <f>_xlfn.XLOOKUP(SalesTable[[#This Row],[Product]],ProductTable[Product],ProductTable[Product ID],0,0)</f>
        <v>P009</v>
      </c>
      <c r="I769" s="18" t="s">
        <v>2016</v>
      </c>
      <c r="J769" s="18" t="str" cm="1">
        <f t="array" aca="1" ref="J769" ca="1">INDEX({"Credit Card","Cash","UPI"},RANDBETWEEN(1,3))</f>
        <v>Credit Card</v>
      </c>
      <c r="K769" s="18">
        <f t="shared" ca="1" si="35"/>
        <v>92</v>
      </c>
      <c r="L769" s="18">
        <v>400.95</v>
      </c>
      <c r="M769" s="18">
        <f ca="1">SalesTable[[#This Row],[Quantity]]*SalesTable[[#This Row],[Unit Price]]</f>
        <v>36887.4</v>
      </c>
      <c r="N769" s="18" t="str">
        <f t="shared" ca="1" si="33"/>
        <v>25%</v>
      </c>
      <c r="O769" s="18">
        <f ca="1">SalesTable[[#This Row],[Total Sale]]*SalesTable[[#This Row],[Profit Margin]]</f>
        <v>9221.85</v>
      </c>
    </row>
    <row r="770" spans="1:15" x14ac:dyDescent="0.3">
      <c r="A770" s="18" t="s">
        <v>777</v>
      </c>
      <c r="B770" s="19">
        <f t="shared" ca="1" si="34"/>
        <v>45459</v>
      </c>
      <c r="C770" s="19" t="str">
        <f>_xlfn.XLOOKUP(SalesTable[[#This Row],[Customer Name]],customerTable[Customer Name],customerTable[Customer ID],0,0)</f>
        <v>C0769</v>
      </c>
      <c r="D770" s="18" t="s">
        <v>1770</v>
      </c>
      <c r="E770" s="18" t="s">
        <v>1998</v>
      </c>
      <c r="F770" s="18" t="s">
        <v>2029</v>
      </c>
      <c r="G770" s="18" t="s">
        <v>2003</v>
      </c>
      <c r="H770" s="18" t="str">
        <f>_xlfn.XLOOKUP(SalesTable[[#This Row],[Product]],ProductTable[Product],ProductTable[Product ID],0,0)</f>
        <v>P002</v>
      </c>
      <c r="I770" s="18" t="s">
        <v>2015</v>
      </c>
      <c r="J770" s="18" t="str" cm="1">
        <f t="array" aca="1" ref="J770" ca="1">INDEX({"Credit Card","Cash","UPI"},RANDBETWEEN(1,3))</f>
        <v>UPI</v>
      </c>
      <c r="K770" s="18">
        <f t="shared" ca="1" si="35"/>
        <v>47</v>
      </c>
      <c r="L770" s="18">
        <v>490.88</v>
      </c>
      <c r="M770" s="18">
        <f ca="1">SalesTable[[#This Row],[Quantity]]*SalesTable[[#This Row],[Unit Price]]</f>
        <v>23071.360000000001</v>
      </c>
      <c r="N770" s="18" t="str">
        <f t="shared" ref="N770:N833" ca="1" si="36">ROUND(RANDBETWEEN(15,25),0)&amp;"%"</f>
        <v>21%</v>
      </c>
      <c r="O770" s="18">
        <f ca="1">SalesTable[[#This Row],[Total Sale]]*SalesTable[[#This Row],[Profit Margin]]</f>
        <v>4844.9856</v>
      </c>
    </row>
    <row r="771" spans="1:15" x14ac:dyDescent="0.3">
      <c r="A771" s="18" t="s">
        <v>778</v>
      </c>
      <c r="B771" s="19">
        <f t="shared" ref="B771:B834" ca="1" si="37">RANDBETWEEN(DATE(2022,1,1),DATE(2025,12,31))</f>
        <v>45513</v>
      </c>
      <c r="C771" s="19" t="str">
        <f>_xlfn.XLOOKUP(SalesTable[[#This Row],[Customer Name]],customerTable[Customer Name],customerTable[Customer ID],0,0)</f>
        <v>C0770</v>
      </c>
      <c r="D771" s="18" t="s">
        <v>1771</v>
      </c>
      <c r="E771" s="18" t="s">
        <v>2000</v>
      </c>
      <c r="F771" s="18" t="s">
        <v>2083</v>
      </c>
      <c r="G771" s="18" t="s">
        <v>2006</v>
      </c>
      <c r="H771" s="18" t="str">
        <f>_xlfn.XLOOKUP(SalesTable[[#This Row],[Product]],ProductTable[Product],ProductTable[Product ID],0,0)</f>
        <v>P005</v>
      </c>
      <c r="I771" s="18" t="s">
        <v>2015</v>
      </c>
      <c r="J771" s="18" t="str" cm="1">
        <f t="array" aca="1" ref="J771" ca="1">INDEX({"Credit Card","Cash","UPI"},RANDBETWEEN(1,3))</f>
        <v>Cash</v>
      </c>
      <c r="K771" s="18">
        <f t="shared" ref="K771:K834" ca="1" si="38">RANDBETWEEN(30,100)</f>
        <v>50</v>
      </c>
      <c r="L771" s="18">
        <v>243.92</v>
      </c>
      <c r="M771" s="18">
        <f ca="1">SalesTable[[#This Row],[Quantity]]*SalesTable[[#This Row],[Unit Price]]</f>
        <v>12196</v>
      </c>
      <c r="N771" s="18" t="str">
        <f t="shared" ca="1" si="36"/>
        <v>22%</v>
      </c>
      <c r="O771" s="18">
        <f ca="1">SalesTable[[#This Row],[Total Sale]]*SalesTable[[#This Row],[Profit Margin]]</f>
        <v>2683.12</v>
      </c>
    </row>
    <row r="772" spans="1:15" x14ac:dyDescent="0.3">
      <c r="A772" s="18" t="s">
        <v>779</v>
      </c>
      <c r="B772" s="19">
        <f t="shared" ca="1" si="37"/>
        <v>45744</v>
      </c>
      <c r="C772" s="19" t="str">
        <f>_xlfn.XLOOKUP(SalesTable[[#This Row],[Customer Name]],customerTable[Customer Name],customerTable[Customer ID],0,0)</f>
        <v>C0771</v>
      </c>
      <c r="D772" s="18" t="s">
        <v>1772</v>
      </c>
      <c r="E772" s="18" t="s">
        <v>1998</v>
      </c>
      <c r="F772" s="18" t="s">
        <v>2260</v>
      </c>
      <c r="G772" s="18" t="s">
        <v>2006</v>
      </c>
      <c r="H772" s="18" t="str">
        <f>_xlfn.XLOOKUP(SalesTable[[#This Row],[Product]],ProductTable[Product],ProductTable[Product ID],0,0)</f>
        <v>P005</v>
      </c>
      <c r="I772" s="18" t="s">
        <v>2015</v>
      </c>
      <c r="J772" s="18" t="str" cm="1">
        <f t="array" aca="1" ref="J772" ca="1">INDEX({"Credit Card","Cash","UPI"},RANDBETWEEN(1,3))</f>
        <v>Cash</v>
      </c>
      <c r="K772" s="18">
        <f t="shared" ca="1" si="38"/>
        <v>32</v>
      </c>
      <c r="L772" s="18">
        <v>307.62</v>
      </c>
      <c r="M772" s="18">
        <f ca="1">SalesTable[[#This Row],[Quantity]]*SalesTable[[#This Row],[Unit Price]]</f>
        <v>9843.84</v>
      </c>
      <c r="N772" s="18" t="str">
        <f t="shared" ca="1" si="36"/>
        <v>24%</v>
      </c>
      <c r="O772" s="18">
        <f ca="1">SalesTable[[#This Row],[Total Sale]]*SalesTable[[#This Row],[Profit Margin]]</f>
        <v>2362.5216</v>
      </c>
    </row>
    <row r="773" spans="1:15" x14ac:dyDescent="0.3">
      <c r="A773" s="18" t="s">
        <v>780</v>
      </c>
      <c r="B773" s="19">
        <f t="shared" ca="1" si="37"/>
        <v>45270</v>
      </c>
      <c r="C773" s="19" t="str">
        <f>_xlfn.XLOOKUP(SalesTable[[#This Row],[Customer Name]],customerTable[Customer Name],customerTable[Customer ID],0,0)</f>
        <v>C0772</v>
      </c>
      <c r="D773" s="18" t="s">
        <v>1773</v>
      </c>
      <c r="E773" s="18" t="s">
        <v>2000</v>
      </c>
      <c r="F773" s="18" t="s">
        <v>2119</v>
      </c>
      <c r="G773" s="18" t="s">
        <v>2010</v>
      </c>
      <c r="H773" s="18" t="str">
        <f>_xlfn.XLOOKUP(SalesTable[[#This Row],[Product]],ProductTable[Product],ProductTable[Product ID],0,0)</f>
        <v>P009</v>
      </c>
      <c r="I773" s="18" t="s">
        <v>2016</v>
      </c>
      <c r="J773" s="18" t="str" cm="1">
        <f t="array" aca="1" ref="J773" ca="1">INDEX({"Credit Card","Cash","UPI"},RANDBETWEEN(1,3))</f>
        <v>UPI</v>
      </c>
      <c r="K773" s="18">
        <f t="shared" ca="1" si="38"/>
        <v>49</v>
      </c>
      <c r="L773" s="18">
        <v>444.36</v>
      </c>
      <c r="M773" s="18">
        <f ca="1">SalesTable[[#This Row],[Quantity]]*SalesTable[[#This Row],[Unit Price]]</f>
        <v>21773.64</v>
      </c>
      <c r="N773" s="18" t="str">
        <f t="shared" ca="1" si="36"/>
        <v>15%</v>
      </c>
      <c r="O773" s="18">
        <f ca="1">SalesTable[[#This Row],[Total Sale]]*SalesTable[[#This Row],[Profit Margin]]</f>
        <v>3266.0459999999998</v>
      </c>
    </row>
    <row r="774" spans="1:15" x14ac:dyDescent="0.3">
      <c r="A774" s="18" t="s">
        <v>781</v>
      </c>
      <c r="B774" s="19">
        <f t="shared" ca="1" si="37"/>
        <v>45875</v>
      </c>
      <c r="C774" s="19" t="str">
        <f>_xlfn.XLOOKUP(SalesTable[[#This Row],[Customer Name]],customerTable[Customer Name],customerTable[Customer ID],0,0)</f>
        <v>C0773</v>
      </c>
      <c r="D774" s="18" t="s">
        <v>1774</v>
      </c>
      <c r="E774" s="18" t="s">
        <v>1999</v>
      </c>
      <c r="F774" s="18" t="s">
        <v>2101</v>
      </c>
      <c r="G774" s="18" t="s">
        <v>2005</v>
      </c>
      <c r="H774" s="18" t="str">
        <f>_xlfn.XLOOKUP(SalesTable[[#This Row],[Product]],ProductTable[Product],ProductTable[Product ID],0,0)</f>
        <v>P004</v>
      </c>
      <c r="I774" s="18" t="s">
        <v>2015</v>
      </c>
      <c r="J774" s="18" t="str" cm="1">
        <f t="array" aca="1" ref="J774" ca="1">INDEX({"Credit Card","Cash","UPI"},RANDBETWEEN(1,3))</f>
        <v>Cash</v>
      </c>
      <c r="K774" s="18">
        <f t="shared" ca="1" si="38"/>
        <v>39</v>
      </c>
      <c r="L774" s="18">
        <v>329.21</v>
      </c>
      <c r="M774" s="18">
        <f ca="1">SalesTable[[#This Row],[Quantity]]*SalesTable[[#This Row],[Unit Price]]</f>
        <v>12839.189999999999</v>
      </c>
      <c r="N774" s="18" t="str">
        <f t="shared" ca="1" si="36"/>
        <v>25%</v>
      </c>
      <c r="O774" s="18">
        <f ca="1">SalesTable[[#This Row],[Total Sale]]*SalesTable[[#This Row],[Profit Margin]]</f>
        <v>3209.7974999999997</v>
      </c>
    </row>
    <row r="775" spans="1:15" x14ac:dyDescent="0.3">
      <c r="A775" s="18" t="s">
        <v>782</v>
      </c>
      <c r="B775" s="19">
        <f t="shared" ca="1" si="37"/>
        <v>44688</v>
      </c>
      <c r="C775" s="19" t="str">
        <f>_xlfn.XLOOKUP(SalesTable[[#This Row],[Customer Name]],customerTable[Customer Name],customerTable[Customer ID],0,0)</f>
        <v>C0774</v>
      </c>
      <c r="D775" s="18" t="s">
        <v>1775</v>
      </c>
      <c r="E775" s="18" t="s">
        <v>1999</v>
      </c>
      <c r="F775" s="18" t="s">
        <v>2087</v>
      </c>
      <c r="G775" s="18" t="s">
        <v>2009</v>
      </c>
      <c r="H775" s="18" t="str">
        <f>_xlfn.XLOOKUP(SalesTable[[#This Row],[Product]],ProductTable[Product],ProductTable[Product ID],0,0)</f>
        <v>P008</v>
      </c>
      <c r="I775" s="18" t="s">
        <v>2014</v>
      </c>
      <c r="J775" s="18" t="str" cm="1">
        <f t="array" aca="1" ref="J775" ca="1">INDEX({"Credit Card","Cash","UPI"},RANDBETWEEN(1,3))</f>
        <v>Cash</v>
      </c>
      <c r="K775" s="18">
        <f t="shared" ca="1" si="38"/>
        <v>32</v>
      </c>
      <c r="L775" s="18">
        <v>261.95</v>
      </c>
      <c r="M775" s="18">
        <f ca="1">SalesTable[[#This Row],[Quantity]]*SalesTable[[#This Row],[Unit Price]]</f>
        <v>8382.4</v>
      </c>
      <c r="N775" s="18" t="str">
        <f t="shared" ca="1" si="36"/>
        <v>20%</v>
      </c>
      <c r="O775" s="18">
        <f ca="1">SalesTable[[#This Row],[Total Sale]]*SalesTable[[#This Row],[Profit Margin]]</f>
        <v>1676.48</v>
      </c>
    </row>
    <row r="776" spans="1:15" x14ac:dyDescent="0.3">
      <c r="A776" s="18" t="s">
        <v>783</v>
      </c>
      <c r="B776" s="19">
        <f t="shared" ca="1" si="37"/>
        <v>45296</v>
      </c>
      <c r="C776" s="19" t="str">
        <f>_xlfn.XLOOKUP(SalesTable[[#This Row],[Customer Name]],customerTable[Customer Name],customerTable[Customer ID],0,0)</f>
        <v>C0775</v>
      </c>
      <c r="D776" s="18" t="s">
        <v>1776</v>
      </c>
      <c r="E776" s="18" t="s">
        <v>2000</v>
      </c>
      <c r="F776" s="18" t="s">
        <v>2161</v>
      </c>
      <c r="G776" s="18" t="s">
        <v>2013</v>
      </c>
      <c r="H776" s="18" t="str">
        <f>_xlfn.XLOOKUP(SalesTable[[#This Row],[Product]],ProductTable[Product],ProductTable[Product ID],0,0)</f>
        <v>P012</v>
      </c>
      <c r="I776" s="18" t="s">
        <v>2016</v>
      </c>
      <c r="J776" s="18" t="str" cm="1">
        <f t="array" aca="1" ref="J776" ca="1">INDEX({"Credit Card","Cash","UPI"},RANDBETWEEN(1,3))</f>
        <v>Credit Card</v>
      </c>
      <c r="K776" s="18">
        <f t="shared" ca="1" si="38"/>
        <v>45</v>
      </c>
      <c r="L776" s="18">
        <v>176.15</v>
      </c>
      <c r="M776" s="18">
        <f ca="1">SalesTable[[#This Row],[Quantity]]*SalesTable[[#This Row],[Unit Price]]</f>
        <v>7926.75</v>
      </c>
      <c r="N776" s="18" t="str">
        <f t="shared" ca="1" si="36"/>
        <v>23%</v>
      </c>
      <c r="O776" s="18">
        <f ca="1">SalesTable[[#This Row],[Total Sale]]*SalesTable[[#This Row],[Profit Margin]]</f>
        <v>1823.1525000000001</v>
      </c>
    </row>
    <row r="777" spans="1:15" x14ac:dyDescent="0.3">
      <c r="A777" s="18" t="s">
        <v>784</v>
      </c>
      <c r="B777" s="19">
        <f t="shared" ca="1" si="37"/>
        <v>45321</v>
      </c>
      <c r="C777" s="19" t="str">
        <f>_xlfn.XLOOKUP(SalesTable[[#This Row],[Customer Name]],customerTable[Customer Name],customerTable[Customer ID],0,0)</f>
        <v>C0776</v>
      </c>
      <c r="D777" s="18" t="s">
        <v>1777</v>
      </c>
      <c r="E777" s="18" t="s">
        <v>1998</v>
      </c>
      <c r="F777" s="18" t="s">
        <v>2141</v>
      </c>
      <c r="G777" s="18" t="s">
        <v>2005</v>
      </c>
      <c r="H777" s="18" t="str">
        <f>_xlfn.XLOOKUP(SalesTable[[#This Row],[Product]],ProductTable[Product],ProductTable[Product ID],0,0)</f>
        <v>P004</v>
      </c>
      <c r="I777" s="18" t="s">
        <v>2015</v>
      </c>
      <c r="J777" s="18" t="str" cm="1">
        <f t="array" aca="1" ref="J777" ca="1">INDEX({"Credit Card","Cash","UPI"},RANDBETWEEN(1,3))</f>
        <v>Cash</v>
      </c>
      <c r="K777" s="18">
        <f t="shared" ca="1" si="38"/>
        <v>67</v>
      </c>
      <c r="L777" s="18">
        <v>323.48</v>
      </c>
      <c r="M777" s="18">
        <f ca="1">SalesTable[[#This Row],[Quantity]]*SalesTable[[#This Row],[Unit Price]]</f>
        <v>21673.16</v>
      </c>
      <c r="N777" s="18" t="str">
        <f t="shared" ca="1" si="36"/>
        <v>19%</v>
      </c>
      <c r="O777" s="18">
        <f ca="1">SalesTable[[#This Row],[Total Sale]]*SalesTable[[#This Row],[Profit Margin]]</f>
        <v>4117.9004000000004</v>
      </c>
    </row>
    <row r="778" spans="1:15" x14ac:dyDescent="0.3">
      <c r="A778" s="18" t="s">
        <v>785</v>
      </c>
      <c r="B778" s="19">
        <f t="shared" ca="1" si="37"/>
        <v>45265</v>
      </c>
      <c r="C778" s="19" t="str">
        <f>_xlfn.XLOOKUP(SalesTable[[#This Row],[Customer Name]],customerTable[Customer Name],customerTable[Customer ID],0,0)</f>
        <v>C0777</v>
      </c>
      <c r="D778" s="18" t="s">
        <v>1778</v>
      </c>
      <c r="E778" s="18" t="s">
        <v>1999</v>
      </c>
      <c r="F778" s="18" t="s">
        <v>2245</v>
      </c>
      <c r="G778" s="18" t="s">
        <v>2004</v>
      </c>
      <c r="H778" s="18" t="str">
        <f>_xlfn.XLOOKUP(SalesTable[[#This Row],[Product]],ProductTable[Product],ProductTable[Product ID],0,0)</f>
        <v>P003</v>
      </c>
      <c r="I778" s="18" t="s">
        <v>2014</v>
      </c>
      <c r="J778" s="18" t="str" cm="1">
        <f t="array" aca="1" ref="J778" ca="1">INDEX({"Credit Card","Cash","UPI"},RANDBETWEEN(1,3))</f>
        <v>Credit Card</v>
      </c>
      <c r="K778" s="18">
        <f t="shared" ca="1" si="38"/>
        <v>71</v>
      </c>
      <c r="L778" s="18">
        <v>435.36</v>
      </c>
      <c r="M778" s="18">
        <f ca="1">SalesTable[[#This Row],[Quantity]]*SalesTable[[#This Row],[Unit Price]]</f>
        <v>30910.560000000001</v>
      </c>
      <c r="N778" s="18" t="str">
        <f t="shared" ca="1" si="36"/>
        <v>15%</v>
      </c>
      <c r="O778" s="18">
        <f ca="1">SalesTable[[#This Row],[Total Sale]]*SalesTable[[#This Row],[Profit Margin]]</f>
        <v>4636.5839999999998</v>
      </c>
    </row>
    <row r="779" spans="1:15" x14ac:dyDescent="0.3">
      <c r="A779" s="18" t="s">
        <v>786</v>
      </c>
      <c r="B779" s="19">
        <f t="shared" ca="1" si="37"/>
        <v>44657</v>
      </c>
      <c r="C779" s="19" t="str">
        <f>_xlfn.XLOOKUP(SalesTable[[#This Row],[Customer Name]],customerTable[Customer Name],customerTable[Customer ID],0,0)</f>
        <v>C0778</v>
      </c>
      <c r="D779" s="18" t="s">
        <v>1779</v>
      </c>
      <c r="E779" s="18" t="s">
        <v>2001</v>
      </c>
      <c r="F779" s="18" t="s">
        <v>2129</v>
      </c>
      <c r="G779" s="18" t="s">
        <v>2008</v>
      </c>
      <c r="H779" s="18" t="str">
        <f>_xlfn.XLOOKUP(SalesTable[[#This Row],[Product]],ProductTable[Product],ProductTable[Product ID],0,0)</f>
        <v>P007</v>
      </c>
      <c r="I779" s="18" t="s">
        <v>2016</v>
      </c>
      <c r="J779" s="18" t="str" cm="1">
        <f t="array" aca="1" ref="J779" ca="1">INDEX({"Credit Card","Cash","UPI"},RANDBETWEEN(1,3))</f>
        <v>UPI</v>
      </c>
      <c r="K779" s="18">
        <f t="shared" ca="1" si="38"/>
        <v>54</v>
      </c>
      <c r="L779" s="18">
        <v>168.79</v>
      </c>
      <c r="M779" s="18">
        <f ca="1">SalesTable[[#This Row],[Quantity]]*SalesTable[[#This Row],[Unit Price]]</f>
        <v>9114.66</v>
      </c>
      <c r="N779" s="18" t="str">
        <f t="shared" ca="1" si="36"/>
        <v>22%</v>
      </c>
      <c r="O779" s="18">
        <f ca="1">SalesTable[[#This Row],[Total Sale]]*SalesTable[[#This Row],[Profit Margin]]</f>
        <v>2005.2252000000001</v>
      </c>
    </row>
    <row r="780" spans="1:15" x14ac:dyDescent="0.3">
      <c r="A780" s="18" t="s">
        <v>787</v>
      </c>
      <c r="B780" s="19">
        <f t="shared" ca="1" si="37"/>
        <v>44945</v>
      </c>
      <c r="C780" s="19" t="str">
        <f>_xlfn.XLOOKUP(SalesTable[[#This Row],[Customer Name]],customerTable[Customer Name],customerTable[Customer ID],0,0)</f>
        <v>C0779</v>
      </c>
      <c r="D780" s="18" t="s">
        <v>1780</v>
      </c>
      <c r="E780" s="18" t="s">
        <v>2000</v>
      </c>
      <c r="F780" s="18" t="s">
        <v>2150</v>
      </c>
      <c r="G780" s="18" t="s">
        <v>2003</v>
      </c>
      <c r="H780" s="18" t="str">
        <f>_xlfn.XLOOKUP(SalesTable[[#This Row],[Product]],ProductTable[Product],ProductTable[Product ID],0,0)</f>
        <v>P002</v>
      </c>
      <c r="I780" s="18" t="s">
        <v>2015</v>
      </c>
      <c r="J780" s="18" t="str" cm="1">
        <f t="array" aca="1" ref="J780" ca="1">INDEX({"Credit Card","Cash","UPI"},RANDBETWEEN(1,3))</f>
        <v>Cash</v>
      </c>
      <c r="K780" s="18">
        <f t="shared" ca="1" si="38"/>
        <v>36</v>
      </c>
      <c r="L780" s="18">
        <v>323.44</v>
      </c>
      <c r="M780" s="18">
        <f ca="1">SalesTable[[#This Row],[Quantity]]*SalesTable[[#This Row],[Unit Price]]</f>
        <v>11643.84</v>
      </c>
      <c r="N780" s="18" t="str">
        <f t="shared" ca="1" si="36"/>
        <v>19%</v>
      </c>
      <c r="O780" s="18">
        <f ca="1">SalesTable[[#This Row],[Total Sale]]*SalesTable[[#This Row],[Profit Margin]]</f>
        <v>2212.3296</v>
      </c>
    </row>
    <row r="781" spans="1:15" x14ac:dyDescent="0.3">
      <c r="A781" s="18" t="s">
        <v>788</v>
      </c>
      <c r="B781" s="19">
        <f t="shared" ca="1" si="37"/>
        <v>44953</v>
      </c>
      <c r="C781" s="19" t="str">
        <f>_xlfn.XLOOKUP(SalesTable[[#This Row],[Customer Name]],customerTable[Customer Name],customerTable[Customer ID],0,0)</f>
        <v>C0780</v>
      </c>
      <c r="D781" s="18" t="s">
        <v>1781</v>
      </c>
      <c r="E781" s="18" t="s">
        <v>2000</v>
      </c>
      <c r="F781" s="18" t="s">
        <v>2120</v>
      </c>
      <c r="G781" s="18" t="s">
        <v>2005</v>
      </c>
      <c r="H781" s="18" t="str">
        <f>_xlfn.XLOOKUP(SalesTable[[#This Row],[Product]],ProductTable[Product],ProductTable[Product ID],0,0)</f>
        <v>P004</v>
      </c>
      <c r="I781" s="18" t="s">
        <v>2015</v>
      </c>
      <c r="J781" s="18" t="str" cm="1">
        <f t="array" aca="1" ref="J781" ca="1">INDEX({"Credit Card","Cash","UPI"},RANDBETWEEN(1,3))</f>
        <v>UPI</v>
      </c>
      <c r="K781" s="18">
        <f t="shared" ca="1" si="38"/>
        <v>31</v>
      </c>
      <c r="L781" s="18">
        <v>224.87</v>
      </c>
      <c r="M781" s="18">
        <f ca="1">SalesTable[[#This Row],[Quantity]]*SalesTable[[#This Row],[Unit Price]]</f>
        <v>6970.97</v>
      </c>
      <c r="N781" s="18" t="str">
        <f t="shared" ca="1" si="36"/>
        <v>22%</v>
      </c>
      <c r="O781" s="18">
        <f ca="1">SalesTable[[#This Row],[Total Sale]]*SalesTable[[#This Row],[Profit Margin]]</f>
        <v>1533.6134</v>
      </c>
    </row>
    <row r="782" spans="1:15" x14ac:dyDescent="0.3">
      <c r="A782" s="18" t="s">
        <v>789</v>
      </c>
      <c r="B782" s="19">
        <f t="shared" ca="1" si="37"/>
        <v>45342</v>
      </c>
      <c r="C782" s="19" t="str">
        <f>_xlfn.XLOOKUP(SalesTable[[#This Row],[Customer Name]],customerTable[Customer Name],customerTable[Customer ID],0,0)</f>
        <v>C0781</v>
      </c>
      <c r="D782" s="18" t="s">
        <v>1782</v>
      </c>
      <c r="E782" s="18" t="s">
        <v>2000</v>
      </c>
      <c r="F782" s="18" t="s">
        <v>2051</v>
      </c>
      <c r="G782" s="18" t="s">
        <v>2006</v>
      </c>
      <c r="H782" s="18" t="str">
        <f>_xlfn.XLOOKUP(SalesTable[[#This Row],[Product]],ProductTable[Product],ProductTable[Product ID],0,0)</f>
        <v>P005</v>
      </c>
      <c r="I782" s="18" t="s">
        <v>2015</v>
      </c>
      <c r="J782" s="18" t="str" cm="1">
        <f t="array" aca="1" ref="J782" ca="1">INDEX({"Credit Card","Cash","UPI"},RANDBETWEEN(1,3))</f>
        <v>UPI</v>
      </c>
      <c r="K782" s="18">
        <f t="shared" ca="1" si="38"/>
        <v>33</v>
      </c>
      <c r="L782" s="18">
        <v>161.44999999999999</v>
      </c>
      <c r="M782" s="18">
        <f ca="1">SalesTable[[#This Row],[Quantity]]*SalesTable[[#This Row],[Unit Price]]</f>
        <v>5327.8499999999995</v>
      </c>
      <c r="N782" s="18" t="str">
        <f t="shared" ca="1" si="36"/>
        <v>19%</v>
      </c>
      <c r="O782" s="18">
        <f ca="1">SalesTable[[#This Row],[Total Sale]]*SalesTable[[#This Row],[Profit Margin]]</f>
        <v>1012.2914999999999</v>
      </c>
    </row>
    <row r="783" spans="1:15" x14ac:dyDescent="0.3">
      <c r="A783" s="18" t="s">
        <v>790</v>
      </c>
      <c r="B783" s="19">
        <f t="shared" ca="1" si="37"/>
        <v>45807</v>
      </c>
      <c r="C783" s="19" t="str">
        <f>_xlfn.XLOOKUP(SalesTable[[#This Row],[Customer Name]],customerTable[Customer Name],customerTable[Customer ID],0,0)</f>
        <v>C0782</v>
      </c>
      <c r="D783" s="18" t="s">
        <v>1783</v>
      </c>
      <c r="E783" s="18" t="s">
        <v>1999</v>
      </c>
      <c r="F783" s="18" t="s">
        <v>2047</v>
      </c>
      <c r="G783" s="18" t="s">
        <v>2002</v>
      </c>
      <c r="H783" s="18" t="str">
        <f>_xlfn.XLOOKUP(SalesTable[[#This Row],[Product]],ProductTable[Product],ProductTable[Product ID],0,0)</f>
        <v>P001</v>
      </c>
      <c r="I783" s="18" t="s">
        <v>2014</v>
      </c>
      <c r="J783" s="18" t="str" cm="1">
        <f t="array" aca="1" ref="J783" ca="1">INDEX({"Credit Card","Cash","UPI"},RANDBETWEEN(1,3))</f>
        <v>Credit Card</v>
      </c>
      <c r="K783" s="18">
        <f t="shared" ca="1" si="38"/>
        <v>65</v>
      </c>
      <c r="L783" s="18">
        <v>204.7</v>
      </c>
      <c r="M783" s="18">
        <f ca="1">SalesTable[[#This Row],[Quantity]]*SalesTable[[#This Row],[Unit Price]]</f>
        <v>13305.5</v>
      </c>
      <c r="N783" s="18" t="str">
        <f t="shared" ca="1" si="36"/>
        <v>20%</v>
      </c>
      <c r="O783" s="18">
        <f ca="1">SalesTable[[#This Row],[Total Sale]]*SalesTable[[#This Row],[Profit Margin]]</f>
        <v>2661.1000000000004</v>
      </c>
    </row>
    <row r="784" spans="1:15" x14ac:dyDescent="0.3">
      <c r="A784" s="18" t="s">
        <v>791</v>
      </c>
      <c r="B784" s="19">
        <f t="shared" ca="1" si="37"/>
        <v>44663</v>
      </c>
      <c r="C784" s="19" t="str">
        <f>_xlfn.XLOOKUP(SalesTable[[#This Row],[Customer Name]],customerTable[Customer Name],customerTable[Customer ID],0,0)</f>
        <v>C0783</v>
      </c>
      <c r="D784" s="18" t="s">
        <v>1784</v>
      </c>
      <c r="E784" s="18" t="s">
        <v>2001</v>
      </c>
      <c r="F784" s="18" t="s">
        <v>2043</v>
      </c>
      <c r="G784" s="18" t="s">
        <v>2002</v>
      </c>
      <c r="H784" s="18" t="str">
        <f>_xlfn.XLOOKUP(SalesTable[[#This Row],[Product]],ProductTable[Product],ProductTable[Product ID],0,0)</f>
        <v>P001</v>
      </c>
      <c r="I784" s="18" t="s">
        <v>2014</v>
      </c>
      <c r="J784" s="18" t="str" cm="1">
        <f t="array" aca="1" ref="J784" ca="1">INDEX({"Credit Card","Cash","UPI"},RANDBETWEEN(1,3))</f>
        <v>Credit Card</v>
      </c>
      <c r="K784" s="18">
        <f t="shared" ca="1" si="38"/>
        <v>78</v>
      </c>
      <c r="L784" s="18">
        <v>396.93</v>
      </c>
      <c r="M784" s="18">
        <f ca="1">SalesTable[[#This Row],[Quantity]]*SalesTable[[#This Row],[Unit Price]]</f>
        <v>30960.54</v>
      </c>
      <c r="N784" s="18" t="str">
        <f t="shared" ca="1" si="36"/>
        <v>19%</v>
      </c>
      <c r="O784" s="18">
        <f ca="1">SalesTable[[#This Row],[Total Sale]]*SalesTable[[#This Row],[Profit Margin]]</f>
        <v>5882.5025999999998</v>
      </c>
    </row>
    <row r="785" spans="1:15" x14ac:dyDescent="0.3">
      <c r="A785" s="18" t="s">
        <v>792</v>
      </c>
      <c r="B785" s="19">
        <f t="shared" ca="1" si="37"/>
        <v>45023</v>
      </c>
      <c r="C785" s="19" t="str">
        <f>_xlfn.XLOOKUP(SalesTable[[#This Row],[Customer Name]],customerTable[Customer Name],customerTable[Customer ID],0,0)</f>
        <v>C0784</v>
      </c>
      <c r="D785" s="18" t="s">
        <v>1785</v>
      </c>
      <c r="E785" s="18" t="s">
        <v>2001</v>
      </c>
      <c r="F785" s="18" t="s">
        <v>2047</v>
      </c>
      <c r="G785" s="18" t="s">
        <v>2009</v>
      </c>
      <c r="H785" s="18" t="str">
        <f>_xlfn.XLOOKUP(SalesTable[[#This Row],[Product]],ProductTable[Product],ProductTable[Product ID],0,0)</f>
        <v>P008</v>
      </c>
      <c r="I785" s="18" t="s">
        <v>2014</v>
      </c>
      <c r="J785" s="18" t="str" cm="1">
        <f t="array" aca="1" ref="J785" ca="1">INDEX({"Credit Card","Cash","UPI"},RANDBETWEEN(1,3))</f>
        <v>UPI</v>
      </c>
      <c r="K785" s="18">
        <f t="shared" ca="1" si="38"/>
        <v>76</v>
      </c>
      <c r="L785" s="18">
        <v>475.43</v>
      </c>
      <c r="M785" s="18">
        <f ca="1">SalesTable[[#This Row],[Quantity]]*SalesTable[[#This Row],[Unit Price]]</f>
        <v>36132.68</v>
      </c>
      <c r="N785" s="18" t="str">
        <f t="shared" ca="1" si="36"/>
        <v>23%</v>
      </c>
      <c r="O785" s="18">
        <f ca="1">SalesTable[[#This Row],[Total Sale]]*SalesTable[[#This Row],[Profit Margin]]</f>
        <v>8310.5164000000004</v>
      </c>
    </row>
    <row r="786" spans="1:15" x14ac:dyDescent="0.3">
      <c r="A786" s="18" t="s">
        <v>793</v>
      </c>
      <c r="B786" s="19">
        <f t="shared" ca="1" si="37"/>
        <v>44774</v>
      </c>
      <c r="C786" s="19" t="str">
        <f>_xlfn.XLOOKUP(SalesTable[[#This Row],[Customer Name]],customerTable[Customer Name],customerTable[Customer ID],0,0)</f>
        <v>C0785</v>
      </c>
      <c r="D786" s="18" t="s">
        <v>1786</v>
      </c>
      <c r="E786" s="18" t="s">
        <v>2000</v>
      </c>
      <c r="F786" s="18" t="s">
        <v>2178</v>
      </c>
      <c r="G786" s="18" t="s">
        <v>2003</v>
      </c>
      <c r="H786" s="18" t="str">
        <f>_xlfn.XLOOKUP(SalesTable[[#This Row],[Product]],ProductTable[Product],ProductTable[Product ID],0,0)</f>
        <v>P002</v>
      </c>
      <c r="I786" s="18" t="s">
        <v>2015</v>
      </c>
      <c r="J786" s="18" t="str" cm="1">
        <f t="array" aca="1" ref="J786" ca="1">INDEX({"Credit Card","Cash","UPI"},RANDBETWEEN(1,3))</f>
        <v>Credit Card</v>
      </c>
      <c r="K786" s="18">
        <f t="shared" ca="1" si="38"/>
        <v>77</v>
      </c>
      <c r="L786" s="18">
        <v>169.33</v>
      </c>
      <c r="M786" s="18">
        <f ca="1">SalesTable[[#This Row],[Quantity]]*SalesTable[[#This Row],[Unit Price]]</f>
        <v>13038.410000000002</v>
      </c>
      <c r="N786" s="18" t="str">
        <f t="shared" ca="1" si="36"/>
        <v>17%</v>
      </c>
      <c r="O786" s="18">
        <f ca="1">SalesTable[[#This Row],[Total Sale]]*SalesTable[[#This Row],[Profit Margin]]</f>
        <v>2216.5297000000005</v>
      </c>
    </row>
    <row r="787" spans="1:15" x14ac:dyDescent="0.3">
      <c r="A787" s="18" t="s">
        <v>794</v>
      </c>
      <c r="B787" s="19">
        <f t="shared" ca="1" si="37"/>
        <v>45885</v>
      </c>
      <c r="C787" s="19" t="str">
        <f>_xlfn.XLOOKUP(SalesTable[[#This Row],[Customer Name]],customerTable[Customer Name],customerTable[Customer ID],0,0)</f>
        <v>C0786</v>
      </c>
      <c r="D787" s="18" t="s">
        <v>1787</v>
      </c>
      <c r="E787" s="18" t="s">
        <v>1998</v>
      </c>
      <c r="F787" s="18" t="s">
        <v>2242</v>
      </c>
      <c r="G787" s="18" t="s">
        <v>2012</v>
      </c>
      <c r="H787" s="18" t="str">
        <f>_xlfn.XLOOKUP(SalesTable[[#This Row],[Product]],ProductTable[Product],ProductTable[Product ID],0,0)</f>
        <v>P011</v>
      </c>
      <c r="I787" s="18" t="s">
        <v>2014</v>
      </c>
      <c r="J787" s="18" t="str" cm="1">
        <f t="array" aca="1" ref="J787" ca="1">INDEX({"Credit Card","Cash","UPI"},RANDBETWEEN(1,3))</f>
        <v>UPI</v>
      </c>
      <c r="K787" s="18">
        <f t="shared" ca="1" si="38"/>
        <v>67</v>
      </c>
      <c r="L787" s="18">
        <v>61.44</v>
      </c>
      <c r="M787" s="18">
        <f ca="1">SalesTable[[#This Row],[Quantity]]*SalesTable[[#This Row],[Unit Price]]</f>
        <v>4116.4799999999996</v>
      </c>
      <c r="N787" s="18" t="str">
        <f t="shared" ca="1" si="36"/>
        <v>20%</v>
      </c>
      <c r="O787" s="18">
        <f ca="1">SalesTable[[#This Row],[Total Sale]]*SalesTable[[#This Row],[Profit Margin]]</f>
        <v>823.29599999999994</v>
      </c>
    </row>
    <row r="788" spans="1:15" x14ac:dyDescent="0.3">
      <c r="A788" s="18" t="s">
        <v>795</v>
      </c>
      <c r="B788" s="19">
        <f t="shared" ca="1" si="37"/>
        <v>44595</v>
      </c>
      <c r="C788" s="19" t="str">
        <f>_xlfn.XLOOKUP(SalesTable[[#This Row],[Customer Name]],customerTable[Customer Name],customerTable[Customer ID],0,0)</f>
        <v>C0787</v>
      </c>
      <c r="D788" s="18" t="s">
        <v>1788</v>
      </c>
      <c r="E788" s="18" t="s">
        <v>2001</v>
      </c>
      <c r="F788" s="18" t="s">
        <v>2220</v>
      </c>
      <c r="G788" s="18" t="s">
        <v>2011</v>
      </c>
      <c r="H788" s="18" t="str">
        <f>_xlfn.XLOOKUP(SalesTable[[#This Row],[Product]],ProductTable[Product],ProductTable[Product ID],0,0)</f>
        <v>P010</v>
      </c>
      <c r="I788" s="18" t="s">
        <v>2015</v>
      </c>
      <c r="J788" s="18" t="str" cm="1">
        <f t="array" aca="1" ref="J788" ca="1">INDEX({"Credit Card","Cash","UPI"},RANDBETWEEN(1,3))</f>
        <v>UPI</v>
      </c>
      <c r="K788" s="18">
        <f t="shared" ca="1" si="38"/>
        <v>93</v>
      </c>
      <c r="L788" s="18">
        <v>415.79</v>
      </c>
      <c r="M788" s="18">
        <f ca="1">SalesTable[[#This Row],[Quantity]]*SalesTable[[#This Row],[Unit Price]]</f>
        <v>38668.47</v>
      </c>
      <c r="N788" s="18" t="str">
        <f t="shared" ca="1" si="36"/>
        <v>24%</v>
      </c>
      <c r="O788" s="18">
        <f ca="1">SalesTable[[#This Row],[Total Sale]]*SalesTable[[#This Row],[Profit Margin]]</f>
        <v>9280.4328000000005</v>
      </c>
    </row>
    <row r="789" spans="1:15" x14ac:dyDescent="0.3">
      <c r="A789" s="18" t="s">
        <v>796</v>
      </c>
      <c r="B789" s="19">
        <f t="shared" ca="1" si="37"/>
        <v>45626</v>
      </c>
      <c r="C789" s="19" t="str">
        <f>_xlfn.XLOOKUP(SalesTable[[#This Row],[Customer Name]],customerTable[Customer Name],customerTable[Customer ID],0,0)</f>
        <v>C0788</v>
      </c>
      <c r="D789" s="18" t="s">
        <v>1789</v>
      </c>
      <c r="E789" s="18" t="s">
        <v>1998</v>
      </c>
      <c r="F789" s="18" t="s">
        <v>2193</v>
      </c>
      <c r="G789" s="18" t="s">
        <v>2012</v>
      </c>
      <c r="H789" s="18" t="str">
        <f>_xlfn.XLOOKUP(SalesTable[[#This Row],[Product]],ProductTable[Product],ProductTable[Product ID],0,0)</f>
        <v>P011</v>
      </c>
      <c r="I789" s="18" t="s">
        <v>2014</v>
      </c>
      <c r="J789" s="18" t="str" cm="1">
        <f t="array" aca="1" ref="J789" ca="1">INDEX({"Credit Card","Cash","UPI"},RANDBETWEEN(1,3))</f>
        <v>UPI</v>
      </c>
      <c r="K789" s="18">
        <f t="shared" ca="1" si="38"/>
        <v>81</v>
      </c>
      <c r="L789" s="18">
        <v>27.66</v>
      </c>
      <c r="M789" s="18">
        <f ca="1">SalesTable[[#This Row],[Quantity]]*SalesTable[[#This Row],[Unit Price]]</f>
        <v>2240.46</v>
      </c>
      <c r="N789" s="18" t="str">
        <f t="shared" ca="1" si="36"/>
        <v>17%</v>
      </c>
      <c r="O789" s="18">
        <f ca="1">SalesTable[[#This Row],[Total Sale]]*SalesTable[[#This Row],[Profit Margin]]</f>
        <v>380.87820000000005</v>
      </c>
    </row>
    <row r="790" spans="1:15" x14ac:dyDescent="0.3">
      <c r="A790" s="18" t="s">
        <v>797</v>
      </c>
      <c r="B790" s="19">
        <f t="shared" ca="1" si="37"/>
        <v>45603</v>
      </c>
      <c r="C790" s="19" t="str">
        <f>_xlfn.XLOOKUP(SalesTable[[#This Row],[Customer Name]],customerTable[Customer Name],customerTable[Customer ID],0,0)</f>
        <v>C0789</v>
      </c>
      <c r="D790" s="18" t="s">
        <v>1790</v>
      </c>
      <c r="E790" s="18" t="s">
        <v>1998</v>
      </c>
      <c r="F790" s="18" t="s">
        <v>2257</v>
      </c>
      <c r="G790" s="18" t="s">
        <v>2013</v>
      </c>
      <c r="H790" s="18" t="str">
        <f>_xlfn.XLOOKUP(SalesTable[[#This Row],[Product]],ProductTable[Product],ProductTable[Product ID],0,0)</f>
        <v>P012</v>
      </c>
      <c r="I790" s="18" t="s">
        <v>2016</v>
      </c>
      <c r="J790" s="18" t="str" cm="1">
        <f t="array" aca="1" ref="J790" ca="1">INDEX({"Credit Card","Cash","UPI"},RANDBETWEEN(1,3))</f>
        <v>Credit Card</v>
      </c>
      <c r="K790" s="18">
        <f t="shared" ca="1" si="38"/>
        <v>39</v>
      </c>
      <c r="L790" s="18">
        <v>57.95</v>
      </c>
      <c r="M790" s="18">
        <f ca="1">SalesTable[[#This Row],[Quantity]]*SalesTable[[#This Row],[Unit Price]]</f>
        <v>2260.0500000000002</v>
      </c>
      <c r="N790" s="18" t="str">
        <f t="shared" ca="1" si="36"/>
        <v>16%</v>
      </c>
      <c r="O790" s="18">
        <f ca="1">SalesTable[[#This Row],[Total Sale]]*SalesTable[[#This Row],[Profit Margin]]</f>
        <v>361.60800000000006</v>
      </c>
    </row>
    <row r="791" spans="1:15" x14ac:dyDescent="0.3">
      <c r="A791" s="18" t="s">
        <v>798</v>
      </c>
      <c r="B791" s="19">
        <f t="shared" ca="1" si="37"/>
        <v>45542</v>
      </c>
      <c r="C791" s="19" t="str">
        <f>_xlfn.XLOOKUP(SalesTable[[#This Row],[Customer Name]],customerTable[Customer Name],customerTable[Customer ID],0,0)</f>
        <v>C0790</v>
      </c>
      <c r="D791" s="18" t="s">
        <v>1791</v>
      </c>
      <c r="E791" s="18" t="s">
        <v>1998</v>
      </c>
      <c r="F791" s="18" t="s">
        <v>2098</v>
      </c>
      <c r="G791" s="18" t="s">
        <v>2005</v>
      </c>
      <c r="H791" s="18" t="str">
        <f>_xlfn.XLOOKUP(SalesTable[[#This Row],[Product]],ProductTable[Product],ProductTable[Product ID],0,0)</f>
        <v>P004</v>
      </c>
      <c r="I791" s="18" t="s">
        <v>2015</v>
      </c>
      <c r="J791" s="18" t="str" cm="1">
        <f t="array" aca="1" ref="J791" ca="1">INDEX({"Credit Card","Cash","UPI"},RANDBETWEEN(1,3))</f>
        <v>UPI</v>
      </c>
      <c r="K791" s="18">
        <f t="shared" ca="1" si="38"/>
        <v>84</v>
      </c>
      <c r="L791" s="18">
        <v>111.72</v>
      </c>
      <c r="M791" s="18">
        <f ca="1">SalesTable[[#This Row],[Quantity]]*SalesTable[[#This Row],[Unit Price]]</f>
        <v>9384.48</v>
      </c>
      <c r="N791" s="18" t="str">
        <f t="shared" ca="1" si="36"/>
        <v>20%</v>
      </c>
      <c r="O791" s="18">
        <f ca="1">SalesTable[[#This Row],[Total Sale]]*SalesTable[[#This Row],[Profit Margin]]</f>
        <v>1876.896</v>
      </c>
    </row>
    <row r="792" spans="1:15" x14ac:dyDescent="0.3">
      <c r="A792" s="18" t="s">
        <v>799</v>
      </c>
      <c r="B792" s="19">
        <f t="shared" ca="1" si="37"/>
        <v>45806</v>
      </c>
      <c r="C792" s="19" t="str">
        <f>_xlfn.XLOOKUP(SalesTable[[#This Row],[Customer Name]],customerTable[Customer Name],customerTable[Customer ID],0,0)</f>
        <v>C0791</v>
      </c>
      <c r="D792" s="18" t="s">
        <v>1792</v>
      </c>
      <c r="E792" s="18" t="s">
        <v>1999</v>
      </c>
      <c r="F792" s="18" t="s">
        <v>2123</v>
      </c>
      <c r="G792" s="18" t="s">
        <v>2012</v>
      </c>
      <c r="H792" s="18" t="str">
        <f>_xlfn.XLOOKUP(SalesTable[[#This Row],[Product]],ProductTable[Product],ProductTable[Product ID],0,0)</f>
        <v>P011</v>
      </c>
      <c r="I792" s="18" t="s">
        <v>2014</v>
      </c>
      <c r="J792" s="18" t="str" cm="1">
        <f t="array" aca="1" ref="J792" ca="1">INDEX({"Credit Card","Cash","UPI"},RANDBETWEEN(1,3))</f>
        <v>Cash</v>
      </c>
      <c r="K792" s="18">
        <f t="shared" ca="1" si="38"/>
        <v>69</v>
      </c>
      <c r="L792" s="18">
        <v>379.79</v>
      </c>
      <c r="M792" s="18">
        <f ca="1">SalesTable[[#This Row],[Quantity]]*SalesTable[[#This Row],[Unit Price]]</f>
        <v>26205.510000000002</v>
      </c>
      <c r="N792" s="18" t="str">
        <f t="shared" ca="1" si="36"/>
        <v>25%</v>
      </c>
      <c r="O792" s="18">
        <f ca="1">SalesTable[[#This Row],[Total Sale]]*SalesTable[[#This Row],[Profit Margin]]</f>
        <v>6551.3775000000005</v>
      </c>
    </row>
    <row r="793" spans="1:15" x14ac:dyDescent="0.3">
      <c r="A793" s="18" t="s">
        <v>800</v>
      </c>
      <c r="B793" s="19">
        <f t="shared" ca="1" si="37"/>
        <v>45090</v>
      </c>
      <c r="C793" s="19" t="str">
        <f>_xlfn.XLOOKUP(SalesTable[[#This Row],[Customer Name]],customerTable[Customer Name],customerTable[Customer ID],0,0)</f>
        <v>C0792</v>
      </c>
      <c r="D793" s="18" t="s">
        <v>1793</v>
      </c>
      <c r="E793" s="18" t="s">
        <v>1998</v>
      </c>
      <c r="F793" s="18" t="s">
        <v>2214</v>
      </c>
      <c r="G793" s="18" t="s">
        <v>2002</v>
      </c>
      <c r="H793" s="18" t="str">
        <f>_xlfn.XLOOKUP(SalesTable[[#This Row],[Product]],ProductTable[Product],ProductTable[Product ID],0,0)</f>
        <v>P001</v>
      </c>
      <c r="I793" s="18" t="s">
        <v>2014</v>
      </c>
      <c r="J793" s="18" t="str" cm="1">
        <f t="array" aca="1" ref="J793" ca="1">INDEX({"Credit Card","Cash","UPI"},RANDBETWEEN(1,3))</f>
        <v>Credit Card</v>
      </c>
      <c r="K793" s="18">
        <f t="shared" ca="1" si="38"/>
        <v>68</v>
      </c>
      <c r="L793" s="18">
        <v>231.41</v>
      </c>
      <c r="M793" s="18">
        <f ca="1">SalesTable[[#This Row],[Quantity]]*SalesTable[[#This Row],[Unit Price]]</f>
        <v>15735.88</v>
      </c>
      <c r="N793" s="18" t="str">
        <f t="shared" ca="1" si="36"/>
        <v>15%</v>
      </c>
      <c r="O793" s="18">
        <f ca="1">SalesTable[[#This Row],[Total Sale]]*SalesTable[[#This Row],[Profit Margin]]</f>
        <v>2360.3819999999996</v>
      </c>
    </row>
    <row r="794" spans="1:15" x14ac:dyDescent="0.3">
      <c r="A794" s="18" t="s">
        <v>801</v>
      </c>
      <c r="B794" s="19">
        <f t="shared" ca="1" si="37"/>
        <v>44593</v>
      </c>
      <c r="C794" s="19" t="str">
        <f>_xlfn.XLOOKUP(SalesTable[[#This Row],[Customer Name]],customerTable[Customer Name],customerTable[Customer ID],0,0)</f>
        <v>C0793</v>
      </c>
      <c r="D794" s="18" t="s">
        <v>1794</v>
      </c>
      <c r="E794" s="18" t="s">
        <v>2000</v>
      </c>
      <c r="F794" s="18" t="s">
        <v>2076</v>
      </c>
      <c r="G794" s="18" t="s">
        <v>2007</v>
      </c>
      <c r="H794" s="18" t="str">
        <f>_xlfn.XLOOKUP(SalesTable[[#This Row],[Product]],ProductTable[Product],ProductTable[Product ID],0,0)</f>
        <v>P006</v>
      </c>
      <c r="I794" s="18" t="s">
        <v>2016</v>
      </c>
      <c r="J794" s="18" t="str" cm="1">
        <f t="array" aca="1" ref="J794" ca="1">INDEX({"Credit Card","Cash","UPI"},RANDBETWEEN(1,3))</f>
        <v>Cash</v>
      </c>
      <c r="K794" s="18">
        <f t="shared" ca="1" si="38"/>
        <v>73</v>
      </c>
      <c r="L794" s="18">
        <v>369.43</v>
      </c>
      <c r="M794" s="18">
        <f ca="1">SalesTable[[#This Row],[Quantity]]*SalesTable[[#This Row],[Unit Price]]</f>
        <v>26968.39</v>
      </c>
      <c r="N794" s="18" t="str">
        <f t="shared" ca="1" si="36"/>
        <v>18%</v>
      </c>
      <c r="O794" s="18">
        <f ca="1">SalesTable[[#This Row],[Total Sale]]*SalesTable[[#This Row],[Profit Margin]]</f>
        <v>4854.3101999999999</v>
      </c>
    </row>
    <row r="795" spans="1:15" x14ac:dyDescent="0.3">
      <c r="A795" s="18" t="s">
        <v>802</v>
      </c>
      <c r="B795" s="19">
        <f t="shared" ca="1" si="37"/>
        <v>44868</v>
      </c>
      <c r="C795" s="19" t="str">
        <f>_xlfn.XLOOKUP(SalesTable[[#This Row],[Customer Name]],customerTable[Customer Name],customerTable[Customer ID],0,0)</f>
        <v>C0794</v>
      </c>
      <c r="D795" s="18" t="s">
        <v>1795</v>
      </c>
      <c r="E795" s="18" t="s">
        <v>1998</v>
      </c>
      <c r="F795" s="18" t="s">
        <v>2149</v>
      </c>
      <c r="G795" s="18" t="s">
        <v>2004</v>
      </c>
      <c r="H795" s="18" t="str">
        <f>_xlfn.XLOOKUP(SalesTable[[#This Row],[Product]],ProductTable[Product],ProductTable[Product ID],0,0)</f>
        <v>P003</v>
      </c>
      <c r="I795" s="18" t="s">
        <v>2014</v>
      </c>
      <c r="J795" s="18" t="str" cm="1">
        <f t="array" aca="1" ref="J795" ca="1">INDEX({"Credit Card","Cash","UPI"},RANDBETWEEN(1,3))</f>
        <v>UPI</v>
      </c>
      <c r="K795" s="18">
        <f t="shared" ca="1" si="38"/>
        <v>78</v>
      </c>
      <c r="L795" s="18">
        <v>391.64</v>
      </c>
      <c r="M795" s="18">
        <f ca="1">SalesTable[[#This Row],[Quantity]]*SalesTable[[#This Row],[Unit Price]]</f>
        <v>30547.919999999998</v>
      </c>
      <c r="N795" s="18" t="str">
        <f t="shared" ca="1" si="36"/>
        <v>16%</v>
      </c>
      <c r="O795" s="18">
        <f ca="1">SalesTable[[#This Row],[Total Sale]]*SalesTable[[#This Row],[Profit Margin]]</f>
        <v>4887.6671999999999</v>
      </c>
    </row>
    <row r="796" spans="1:15" x14ac:dyDescent="0.3">
      <c r="A796" s="18" t="s">
        <v>803</v>
      </c>
      <c r="B796" s="19">
        <f t="shared" ca="1" si="37"/>
        <v>44804</v>
      </c>
      <c r="C796" s="19" t="str">
        <f>_xlfn.XLOOKUP(SalesTable[[#This Row],[Customer Name]],customerTable[Customer Name],customerTable[Customer ID],0,0)</f>
        <v>C0795</v>
      </c>
      <c r="D796" s="18" t="s">
        <v>1796</v>
      </c>
      <c r="E796" s="18" t="s">
        <v>2001</v>
      </c>
      <c r="F796" s="18" t="s">
        <v>2240</v>
      </c>
      <c r="G796" s="18" t="s">
        <v>2009</v>
      </c>
      <c r="H796" s="18" t="str">
        <f>_xlfn.XLOOKUP(SalesTable[[#This Row],[Product]],ProductTable[Product],ProductTable[Product ID],0,0)</f>
        <v>P008</v>
      </c>
      <c r="I796" s="18" t="s">
        <v>2014</v>
      </c>
      <c r="J796" s="18" t="str" cm="1">
        <f t="array" aca="1" ref="J796" ca="1">INDEX({"Credit Card","Cash","UPI"},RANDBETWEEN(1,3))</f>
        <v>Credit Card</v>
      </c>
      <c r="K796" s="18">
        <f t="shared" ca="1" si="38"/>
        <v>57</v>
      </c>
      <c r="L796" s="18">
        <v>56.26</v>
      </c>
      <c r="M796" s="18">
        <f ca="1">SalesTable[[#This Row],[Quantity]]*SalesTable[[#This Row],[Unit Price]]</f>
        <v>3206.8199999999997</v>
      </c>
      <c r="N796" s="18" t="str">
        <f t="shared" ca="1" si="36"/>
        <v>19%</v>
      </c>
      <c r="O796" s="18">
        <f ca="1">SalesTable[[#This Row],[Total Sale]]*SalesTable[[#This Row],[Profit Margin]]</f>
        <v>609.29579999999999</v>
      </c>
    </row>
    <row r="797" spans="1:15" x14ac:dyDescent="0.3">
      <c r="A797" s="18" t="s">
        <v>804</v>
      </c>
      <c r="B797" s="19">
        <f t="shared" ca="1" si="37"/>
        <v>46017</v>
      </c>
      <c r="C797" s="19" t="str">
        <f>_xlfn.XLOOKUP(SalesTable[[#This Row],[Customer Name]],customerTable[Customer Name],customerTable[Customer ID],0,0)</f>
        <v>C0796</v>
      </c>
      <c r="D797" s="18" t="s">
        <v>1797</v>
      </c>
      <c r="E797" s="18" t="s">
        <v>1998</v>
      </c>
      <c r="F797" s="18" t="s">
        <v>2136</v>
      </c>
      <c r="G797" s="18" t="s">
        <v>2004</v>
      </c>
      <c r="H797" s="18" t="str">
        <f>_xlfn.XLOOKUP(SalesTable[[#This Row],[Product]],ProductTable[Product],ProductTable[Product ID],0,0)</f>
        <v>P003</v>
      </c>
      <c r="I797" s="18" t="s">
        <v>2014</v>
      </c>
      <c r="J797" s="18" t="str" cm="1">
        <f t="array" aca="1" ref="J797" ca="1">INDEX({"Credit Card","Cash","UPI"},RANDBETWEEN(1,3))</f>
        <v>Cash</v>
      </c>
      <c r="K797" s="18">
        <f t="shared" ca="1" si="38"/>
        <v>72</v>
      </c>
      <c r="L797" s="18">
        <v>489.85</v>
      </c>
      <c r="M797" s="18">
        <f ca="1">SalesTable[[#This Row],[Quantity]]*SalesTable[[#This Row],[Unit Price]]</f>
        <v>35269.200000000004</v>
      </c>
      <c r="N797" s="18" t="str">
        <f t="shared" ca="1" si="36"/>
        <v>22%</v>
      </c>
      <c r="O797" s="18">
        <f ca="1">SalesTable[[#This Row],[Total Sale]]*SalesTable[[#This Row],[Profit Margin]]</f>
        <v>7759.2240000000011</v>
      </c>
    </row>
    <row r="798" spans="1:15" x14ac:dyDescent="0.3">
      <c r="A798" s="18" t="s">
        <v>805</v>
      </c>
      <c r="B798" s="19">
        <f t="shared" ca="1" si="37"/>
        <v>44965</v>
      </c>
      <c r="C798" s="19" t="str">
        <f>_xlfn.XLOOKUP(SalesTable[[#This Row],[Customer Name]],customerTable[Customer Name],customerTable[Customer ID],0,0)</f>
        <v>C0797</v>
      </c>
      <c r="D798" s="18" t="s">
        <v>1798</v>
      </c>
      <c r="E798" s="18" t="s">
        <v>2000</v>
      </c>
      <c r="F798" s="18" t="s">
        <v>2261</v>
      </c>
      <c r="G798" s="18" t="s">
        <v>2010</v>
      </c>
      <c r="H798" s="18" t="str">
        <f>_xlfn.XLOOKUP(SalesTable[[#This Row],[Product]],ProductTable[Product],ProductTable[Product ID],0,0)</f>
        <v>P009</v>
      </c>
      <c r="I798" s="18" t="s">
        <v>2016</v>
      </c>
      <c r="J798" s="18" t="str" cm="1">
        <f t="array" aca="1" ref="J798" ca="1">INDEX({"Credit Card","Cash","UPI"},RANDBETWEEN(1,3))</f>
        <v>Cash</v>
      </c>
      <c r="K798" s="18">
        <f t="shared" ca="1" si="38"/>
        <v>52</v>
      </c>
      <c r="L798" s="18">
        <v>485.39</v>
      </c>
      <c r="M798" s="18">
        <f ca="1">SalesTable[[#This Row],[Quantity]]*SalesTable[[#This Row],[Unit Price]]</f>
        <v>25240.28</v>
      </c>
      <c r="N798" s="18" t="str">
        <f t="shared" ca="1" si="36"/>
        <v>15%</v>
      </c>
      <c r="O798" s="18">
        <f ca="1">SalesTable[[#This Row],[Total Sale]]*SalesTable[[#This Row],[Profit Margin]]</f>
        <v>3786.0419999999995</v>
      </c>
    </row>
    <row r="799" spans="1:15" x14ac:dyDescent="0.3">
      <c r="A799" s="18" t="s">
        <v>806</v>
      </c>
      <c r="B799" s="19">
        <f t="shared" ca="1" si="37"/>
        <v>45479</v>
      </c>
      <c r="C799" s="19" t="str">
        <f>_xlfn.XLOOKUP(SalesTable[[#This Row],[Customer Name]],customerTable[Customer Name],customerTable[Customer ID],0,0)</f>
        <v>C0798</v>
      </c>
      <c r="D799" s="18" t="s">
        <v>1799</v>
      </c>
      <c r="E799" s="18" t="s">
        <v>2001</v>
      </c>
      <c r="F799" s="18" t="s">
        <v>2098</v>
      </c>
      <c r="G799" s="18" t="s">
        <v>2003</v>
      </c>
      <c r="H799" s="18" t="str">
        <f>_xlfn.XLOOKUP(SalesTable[[#This Row],[Product]],ProductTable[Product],ProductTable[Product ID],0,0)</f>
        <v>P002</v>
      </c>
      <c r="I799" s="18" t="s">
        <v>2015</v>
      </c>
      <c r="J799" s="18" t="str" cm="1">
        <f t="array" aca="1" ref="J799" ca="1">INDEX({"Credit Card","Cash","UPI"},RANDBETWEEN(1,3))</f>
        <v>Credit Card</v>
      </c>
      <c r="K799" s="18">
        <f t="shared" ca="1" si="38"/>
        <v>37</v>
      </c>
      <c r="L799" s="18">
        <v>303.25</v>
      </c>
      <c r="M799" s="18">
        <f ca="1">SalesTable[[#This Row],[Quantity]]*SalesTable[[#This Row],[Unit Price]]</f>
        <v>11220.25</v>
      </c>
      <c r="N799" s="18" t="str">
        <f t="shared" ca="1" si="36"/>
        <v>25%</v>
      </c>
      <c r="O799" s="18">
        <f ca="1">SalesTable[[#This Row],[Total Sale]]*SalesTable[[#This Row],[Profit Margin]]</f>
        <v>2805.0625</v>
      </c>
    </row>
    <row r="800" spans="1:15" x14ac:dyDescent="0.3">
      <c r="A800" s="18" t="s">
        <v>807</v>
      </c>
      <c r="B800" s="19">
        <f t="shared" ca="1" si="37"/>
        <v>45217</v>
      </c>
      <c r="C800" s="19" t="str">
        <f>_xlfn.XLOOKUP(SalesTable[[#This Row],[Customer Name]],customerTable[Customer Name],customerTable[Customer ID],0,0)</f>
        <v>C0799</v>
      </c>
      <c r="D800" s="18" t="s">
        <v>1800</v>
      </c>
      <c r="E800" s="18" t="s">
        <v>1998</v>
      </c>
      <c r="F800" s="18" t="s">
        <v>2058</v>
      </c>
      <c r="G800" s="18" t="s">
        <v>2012</v>
      </c>
      <c r="H800" s="18" t="str">
        <f>_xlfn.XLOOKUP(SalesTable[[#This Row],[Product]],ProductTable[Product],ProductTable[Product ID],0,0)</f>
        <v>P011</v>
      </c>
      <c r="I800" s="18" t="s">
        <v>2014</v>
      </c>
      <c r="J800" s="18" t="str" cm="1">
        <f t="array" aca="1" ref="J800" ca="1">INDEX({"Credit Card","Cash","UPI"},RANDBETWEEN(1,3))</f>
        <v>Credit Card</v>
      </c>
      <c r="K800" s="18">
        <f t="shared" ca="1" si="38"/>
        <v>40</v>
      </c>
      <c r="L800" s="18">
        <v>318.13</v>
      </c>
      <c r="M800" s="18">
        <f ca="1">SalesTable[[#This Row],[Quantity]]*SalesTable[[#This Row],[Unit Price]]</f>
        <v>12725.2</v>
      </c>
      <c r="N800" s="18" t="str">
        <f t="shared" ca="1" si="36"/>
        <v>19%</v>
      </c>
      <c r="O800" s="18">
        <f ca="1">SalesTable[[#This Row],[Total Sale]]*SalesTable[[#This Row],[Profit Margin]]</f>
        <v>2417.788</v>
      </c>
    </row>
    <row r="801" spans="1:15" x14ac:dyDescent="0.3">
      <c r="A801" s="18" t="s">
        <v>808</v>
      </c>
      <c r="B801" s="19">
        <f t="shared" ca="1" si="37"/>
        <v>45740</v>
      </c>
      <c r="C801" s="19" t="str">
        <f>_xlfn.XLOOKUP(SalesTable[[#This Row],[Customer Name]],customerTable[Customer Name],customerTable[Customer ID],0,0)</f>
        <v>C0800</v>
      </c>
      <c r="D801" s="18" t="s">
        <v>1801</v>
      </c>
      <c r="E801" s="18" t="s">
        <v>1998</v>
      </c>
      <c r="F801" s="18" t="s">
        <v>2076</v>
      </c>
      <c r="G801" s="18" t="s">
        <v>2011</v>
      </c>
      <c r="H801" s="18" t="str">
        <f>_xlfn.XLOOKUP(SalesTable[[#This Row],[Product]],ProductTable[Product],ProductTable[Product ID],0,0)</f>
        <v>P010</v>
      </c>
      <c r="I801" s="18" t="s">
        <v>2015</v>
      </c>
      <c r="J801" s="18" t="str" cm="1">
        <f t="array" aca="1" ref="J801" ca="1">INDEX({"Credit Card","Cash","UPI"},RANDBETWEEN(1,3))</f>
        <v>Credit Card</v>
      </c>
      <c r="K801" s="18">
        <f t="shared" ca="1" si="38"/>
        <v>81</v>
      </c>
      <c r="L801" s="18">
        <v>460.99</v>
      </c>
      <c r="M801" s="18">
        <f ca="1">SalesTable[[#This Row],[Quantity]]*SalesTable[[#This Row],[Unit Price]]</f>
        <v>37340.19</v>
      </c>
      <c r="N801" s="18" t="str">
        <f t="shared" ca="1" si="36"/>
        <v>15%</v>
      </c>
      <c r="O801" s="18">
        <f ca="1">SalesTable[[#This Row],[Total Sale]]*SalesTable[[#This Row],[Profit Margin]]</f>
        <v>5601.0285000000003</v>
      </c>
    </row>
    <row r="802" spans="1:15" x14ac:dyDescent="0.3">
      <c r="A802" s="18" t="s">
        <v>809</v>
      </c>
      <c r="B802" s="19">
        <f t="shared" ca="1" si="37"/>
        <v>44906</v>
      </c>
      <c r="C802" s="19" t="str">
        <f>_xlfn.XLOOKUP(SalesTable[[#This Row],[Customer Name]],customerTable[Customer Name],customerTable[Customer ID],0,0)</f>
        <v>C0801</v>
      </c>
      <c r="D802" s="18" t="s">
        <v>1802</v>
      </c>
      <c r="E802" s="18" t="s">
        <v>2001</v>
      </c>
      <c r="F802" s="18" t="s">
        <v>2036</v>
      </c>
      <c r="G802" s="18" t="s">
        <v>2009</v>
      </c>
      <c r="H802" s="18" t="str">
        <f>_xlfn.XLOOKUP(SalesTable[[#This Row],[Product]],ProductTable[Product],ProductTable[Product ID],0,0)</f>
        <v>P008</v>
      </c>
      <c r="I802" s="18" t="s">
        <v>2014</v>
      </c>
      <c r="J802" s="18" t="str" cm="1">
        <f t="array" aca="1" ref="J802" ca="1">INDEX({"Credit Card","Cash","UPI"},RANDBETWEEN(1,3))</f>
        <v>UPI</v>
      </c>
      <c r="K802" s="18">
        <f t="shared" ca="1" si="38"/>
        <v>87</v>
      </c>
      <c r="L802" s="18">
        <v>273.52999999999997</v>
      </c>
      <c r="M802" s="18">
        <f ca="1">SalesTable[[#This Row],[Quantity]]*SalesTable[[#This Row],[Unit Price]]</f>
        <v>23797.109999999997</v>
      </c>
      <c r="N802" s="18" t="str">
        <f t="shared" ca="1" si="36"/>
        <v>25%</v>
      </c>
      <c r="O802" s="18">
        <f ca="1">SalesTable[[#This Row],[Total Sale]]*SalesTable[[#This Row],[Profit Margin]]</f>
        <v>5949.2774999999992</v>
      </c>
    </row>
    <row r="803" spans="1:15" x14ac:dyDescent="0.3">
      <c r="A803" s="18" t="s">
        <v>810</v>
      </c>
      <c r="B803" s="19">
        <f t="shared" ca="1" si="37"/>
        <v>44876</v>
      </c>
      <c r="C803" s="19" t="str">
        <f>_xlfn.XLOOKUP(SalesTable[[#This Row],[Customer Name]],customerTable[Customer Name],customerTable[Customer ID],0,0)</f>
        <v>C0802</v>
      </c>
      <c r="D803" s="18" t="s">
        <v>1803</v>
      </c>
      <c r="E803" s="18" t="s">
        <v>2000</v>
      </c>
      <c r="F803" s="18" t="s">
        <v>2142</v>
      </c>
      <c r="G803" s="18" t="s">
        <v>2002</v>
      </c>
      <c r="H803" s="18" t="str">
        <f>_xlfn.XLOOKUP(SalesTable[[#This Row],[Product]],ProductTable[Product],ProductTable[Product ID],0,0)</f>
        <v>P001</v>
      </c>
      <c r="I803" s="18" t="s">
        <v>2014</v>
      </c>
      <c r="J803" s="18" t="str" cm="1">
        <f t="array" aca="1" ref="J803" ca="1">INDEX({"Credit Card","Cash","UPI"},RANDBETWEEN(1,3))</f>
        <v>Cash</v>
      </c>
      <c r="K803" s="18">
        <f t="shared" ca="1" si="38"/>
        <v>42</v>
      </c>
      <c r="L803" s="18">
        <v>283.33</v>
      </c>
      <c r="M803" s="18">
        <f ca="1">SalesTable[[#This Row],[Quantity]]*SalesTable[[#This Row],[Unit Price]]</f>
        <v>11899.859999999999</v>
      </c>
      <c r="N803" s="18" t="str">
        <f t="shared" ca="1" si="36"/>
        <v>22%</v>
      </c>
      <c r="O803" s="18">
        <f ca="1">SalesTable[[#This Row],[Total Sale]]*SalesTable[[#This Row],[Profit Margin]]</f>
        <v>2617.9691999999995</v>
      </c>
    </row>
    <row r="804" spans="1:15" x14ac:dyDescent="0.3">
      <c r="A804" s="18" t="s">
        <v>811</v>
      </c>
      <c r="B804" s="19">
        <f t="shared" ca="1" si="37"/>
        <v>45418</v>
      </c>
      <c r="C804" s="19" t="str">
        <f>_xlfn.XLOOKUP(SalesTable[[#This Row],[Customer Name]],customerTable[Customer Name],customerTable[Customer ID],0,0)</f>
        <v>C0803</v>
      </c>
      <c r="D804" s="18" t="s">
        <v>1804</v>
      </c>
      <c r="E804" s="18" t="s">
        <v>1999</v>
      </c>
      <c r="F804" s="18" t="s">
        <v>2092</v>
      </c>
      <c r="G804" s="18" t="s">
        <v>2012</v>
      </c>
      <c r="H804" s="18" t="str">
        <f>_xlfn.XLOOKUP(SalesTable[[#This Row],[Product]],ProductTable[Product],ProductTable[Product ID],0,0)</f>
        <v>P011</v>
      </c>
      <c r="I804" s="18" t="s">
        <v>2014</v>
      </c>
      <c r="J804" s="18" t="str" cm="1">
        <f t="array" aca="1" ref="J804" ca="1">INDEX({"Credit Card","Cash","UPI"},RANDBETWEEN(1,3))</f>
        <v>UPI</v>
      </c>
      <c r="K804" s="18">
        <f t="shared" ca="1" si="38"/>
        <v>34</v>
      </c>
      <c r="L804" s="18">
        <v>405.11</v>
      </c>
      <c r="M804" s="18">
        <f ca="1">SalesTable[[#This Row],[Quantity]]*SalesTable[[#This Row],[Unit Price]]</f>
        <v>13773.74</v>
      </c>
      <c r="N804" s="18" t="str">
        <f t="shared" ca="1" si="36"/>
        <v>15%</v>
      </c>
      <c r="O804" s="18">
        <f ca="1">SalesTable[[#This Row],[Total Sale]]*SalesTable[[#This Row],[Profit Margin]]</f>
        <v>2066.0609999999997</v>
      </c>
    </row>
    <row r="805" spans="1:15" x14ac:dyDescent="0.3">
      <c r="A805" s="18" t="s">
        <v>812</v>
      </c>
      <c r="B805" s="19">
        <f t="shared" ca="1" si="37"/>
        <v>45927</v>
      </c>
      <c r="C805" s="19" t="str">
        <f>_xlfn.XLOOKUP(SalesTable[[#This Row],[Customer Name]],customerTable[Customer Name],customerTable[Customer ID],0,0)</f>
        <v>C0804</v>
      </c>
      <c r="D805" s="18" t="s">
        <v>1805</v>
      </c>
      <c r="E805" s="18" t="s">
        <v>1999</v>
      </c>
      <c r="F805" s="18" t="s">
        <v>2203</v>
      </c>
      <c r="G805" s="18" t="s">
        <v>2006</v>
      </c>
      <c r="H805" s="18" t="str">
        <f>_xlfn.XLOOKUP(SalesTable[[#This Row],[Product]],ProductTable[Product],ProductTable[Product ID],0,0)</f>
        <v>P005</v>
      </c>
      <c r="I805" s="18" t="s">
        <v>2015</v>
      </c>
      <c r="J805" s="18" t="str" cm="1">
        <f t="array" aca="1" ref="J805" ca="1">INDEX({"Credit Card","Cash","UPI"},RANDBETWEEN(1,3))</f>
        <v>Credit Card</v>
      </c>
      <c r="K805" s="18">
        <f t="shared" ca="1" si="38"/>
        <v>56</v>
      </c>
      <c r="L805" s="18">
        <v>31.27</v>
      </c>
      <c r="M805" s="18">
        <f ca="1">SalesTable[[#This Row],[Quantity]]*SalesTable[[#This Row],[Unit Price]]</f>
        <v>1751.12</v>
      </c>
      <c r="N805" s="18" t="str">
        <f t="shared" ca="1" si="36"/>
        <v>20%</v>
      </c>
      <c r="O805" s="18">
        <f ca="1">SalesTable[[#This Row],[Total Sale]]*SalesTable[[#This Row],[Profit Margin]]</f>
        <v>350.22399999999999</v>
      </c>
    </row>
    <row r="806" spans="1:15" x14ac:dyDescent="0.3">
      <c r="A806" s="18" t="s">
        <v>813</v>
      </c>
      <c r="B806" s="19">
        <f t="shared" ca="1" si="37"/>
        <v>44680</v>
      </c>
      <c r="C806" s="19" t="str">
        <f>_xlfn.XLOOKUP(SalesTable[[#This Row],[Customer Name]],customerTable[Customer Name],customerTable[Customer ID],0,0)</f>
        <v>C0805</v>
      </c>
      <c r="D806" s="18" t="s">
        <v>1806</v>
      </c>
      <c r="E806" s="18" t="s">
        <v>2001</v>
      </c>
      <c r="F806" s="18" t="s">
        <v>2045</v>
      </c>
      <c r="G806" s="18" t="s">
        <v>2011</v>
      </c>
      <c r="H806" s="18" t="str">
        <f>_xlfn.XLOOKUP(SalesTable[[#This Row],[Product]],ProductTable[Product],ProductTable[Product ID],0,0)</f>
        <v>P010</v>
      </c>
      <c r="I806" s="18" t="s">
        <v>2015</v>
      </c>
      <c r="J806" s="18" t="str" cm="1">
        <f t="array" aca="1" ref="J806" ca="1">INDEX({"Credit Card","Cash","UPI"},RANDBETWEEN(1,3))</f>
        <v>Cash</v>
      </c>
      <c r="K806" s="18">
        <f t="shared" ca="1" si="38"/>
        <v>61</v>
      </c>
      <c r="L806" s="18">
        <v>491.85</v>
      </c>
      <c r="M806" s="18">
        <f ca="1">SalesTable[[#This Row],[Quantity]]*SalesTable[[#This Row],[Unit Price]]</f>
        <v>30002.850000000002</v>
      </c>
      <c r="N806" s="18" t="str">
        <f t="shared" ca="1" si="36"/>
        <v>25%</v>
      </c>
      <c r="O806" s="18">
        <f ca="1">SalesTable[[#This Row],[Total Sale]]*SalesTable[[#This Row],[Profit Margin]]</f>
        <v>7500.7125000000005</v>
      </c>
    </row>
    <row r="807" spans="1:15" x14ac:dyDescent="0.3">
      <c r="A807" s="18" t="s">
        <v>814</v>
      </c>
      <c r="B807" s="19">
        <f t="shared" ca="1" si="37"/>
        <v>45522</v>
      </c>
      <c r="C807" s="19" t="str">
        <f>_xlfn.XLOOKUP(SalesTable[[#This Row],[Customer Name]],customerTable[Customer Name],customerTable[Customer ID],0,0)</f>
        <v>C0806</v>
      </c>
      <c r="D807" s="18" t="s">
        <v>1807</v>
      </c>
      <c r="E807" s="18" t="s">
        <v>1999</v>
      </c>
      <c r="F807" s="18" t="s">
        <v>2196</v>
      </c>
      <c r="G807" s="18" t="s">
        <v>2005</v>
      </c>
      <c r="H807" s="18" t="str">
        <f>_xlfn.XLOOKUP(SalesTable[[#This Row],[Product]],ProductTable[Product],ProductTable[Product ID],0,0)</f>
        <v>P004</v>
      </c>
      <c r="I807" s="18" t="s">
        <v>2015</v>
      </c>
      <c r="J807" s="18" t="str" cm="1">
        <f t="array" aca="1" ref="J807" ca="1">INDEX({"Credit Card","Cash","UPI"},RANDBETWEEN(1,3))</f>
        <v>UPI</v>
      </c>
      <c r="K807" s="18">
        <f t="shared" ca="1" si="38"/>
        <v>84</v>
      </c>
      <c r="L807" s="18">
        <v>105.98</v>
      </c>
      <c r="M807" s="18">
        <f ca="1">SalesTable[[#This Row],[Quantity]]*SalesTable[[#This Row],[Unit Price]]</f>
        <v>8902.32</v>
      </c>
      <c r="N807" s="18" t="str">
        <f t="shared" ca="1" si="36"/>
        <v>20%</v>
      </c>
      <c r="O807" s="18">
        <f ca="1">SalesTable[[#This Row],[Total Sale]]*SalesTable[[#This Row],[Profit Margin]]</f>
        <v>1780.4639999999999</v>
      </c>
    </row>
    <row r="808" spans="1:15" x14ac:dyDescent="0.3">
      <c r="A808" s="18" t="s">
        <v>815</v>
      </c>
      <c r="B808" s="19">
        <f t="shared" ca="1" si="37"/>
        <v>45286</v>
      </c>
      <c r="C808" s="19" t="str">
        <f>_xlfn.XLOOKUP(SalesTable[[#This Row],[Customer Name]],customerTable[Customer Name],customerTable[Customer ID],0,0)</f>
        <v>C0807</v>
      </c>
      <c r="D808" s="18" t="s">
        <v>1808</v>
      </c>
      <c r="E808" s="18" t="s">
        <v>1998</v>
      </c>
      <c r="F808" s="18" t="s">
        <v>2029</v>
      </c>
      <c r="G808" s="18" t="s">
        <v>2010</v>
      </c>
      <c r="H808" s="18" t="str">
        <f>_xlfn.XLOOKUP(SalesTable[[#This Row],[Product]],ProductTable[Product],ProductTable[Product ID],0,0)</f>
        <v>P009</v>
      </c>
      <c r="I808" s="18" t="s">
        <v>2016</v>
      </c>
      <c r="J808" s="18" t="str" cm="1">
        <f t="array" aca="1" ref="J808" ca="1">INDEX({"Credit Card","Cash","UPI"},RANDBETWEEN(1,3))</f>
        <v>Credit Card</v>
      </c>
      <c r="K808" s="18">
        <f t="shared" ca="1" si="38"/>
        <v>61</v>
      </c>
      <c r="L808" s="18">
        <v>309.97000000000003</v>
      </c>
      <c r="M808" s="18">
        <f ca="1">SalesTable[[#This Row],[Quantity]]*SalesTable[[#This Row],[Unit Price]]</f>
        <v>18908.170000000002</v>
      </c>
      <c r="N808" s="18" t="str">
        <f t="shared" ca="1" si="36"/>
        <v>18%</v>
      </c>
      <c r="O808" s="18">
        <f ca="1">SalesTable[[#This Row],[Total Sale]]*SalesTable[[#This Row],[Profit Margin]]</f>
        <v>3403.4706000000001</v>
      </c>
    </row>
    <row r="809" spans="1:15" x14ac:dyDescent="0.3">
      <c r="A809" s="18" t="s">
        <v>816</v>
      </c>
      <c r="B809" s="19">
        <f t="shared" ca="1" si="37"/>
        <v>45172</v>
      </c>
      <c r="C809" s="19" t="str">
        <f>_xlfn.XLOOKUP(SalesTable[[#This Row],[Customer Name]],customerTable[Customer Name],customerTable[Customer ID],0,0)</f>
        <v>C0808</v>
      </c>
      <c r="D809" s="18" t="s">
        <v>1809</v>
      </c>
      <c r="E809" s="18" t="s">
        <v>2001</v>
      </c>
      <c r="F809" s="18" t="s">
        <v>2234</v>
      </c>
      <c r="G809" s="18" t="s">
        <v>2004</v>
      </c>
      <c r="H809" s="18" t="str">
        <f>_xlfn.XLOOKUP(SalesTable[[#This Row],[Product]],ProductTable[Product],ProductTable[Product ID],0,0)</f>
        <v>P003</v>
      </c>
      <c r="I809" s="18" t="s">
        <v>2014</v>
      </c>
      <c r="J809" s="18" t="str" cm="1">
        <f t="array" aca="1" ref="J809" ca="1">INDEX({"Credit Card","Cash","UPI"},RANDBETWEEN(1,3))</f>
        <v>Cash</v>
      </c>
      <c r="K809" s="18">
        <f t="shared" ca="1" si="38"/>
        <v>55</v>
      </c>
      <c r="L809" s="18">
        <v>257.91000000000003</v>
      </c>
      <c r="M809" s="18">
        <f ca="1">SalesTable[[#This Row],[Quantity]]*SalesTable[[#This Row],[Unit Price]]</f>
        <v>14185.050000000001</v>
      </c>
      <c r="N809" s="18" t="str">
        <f t="shared" ca="1" si="36"/>
        <v>19%</v>
      </c>
      <c r="O809" s="18">
        <f ca="1">SalesTable[[#This Row],[Total Sale]]*SalesTable[[#This Row],[Profit Margin]]</f>
        <v>2695.1595000000002</v>
      </c>
    </row>
    <row r="810" spans="1:15" x14ac:dyDescent="0.3">
      <c r="A810" s="18" t="s">
        <v>817</v>
      </c>
      <c r="B810" s="19">
        <f t="shared" ca="1" si="37"/>
        <v>45902</v>
      </c>
      <c r="C810" s="19" t="str">
        <f>_xlfn.XLOOKUP(SalesTable[[#This Row],[Customer Name]],customerTable[Customer Name],customerTable[Customer ID],0,0)</f>
        <v>C0809</v>
      </c>
      <c r="D810" s="18" t="s">
        <v>1810</v>
      </c>
      <c r="E810" s="18" t="s">
        <v>2001</v>
      </c>
      <c r="F810" s="18" t="s">
        <v>2103</v>
      </c>
      <c r="G810" s="18" t="s">
        <v>2002</v>
      </c>
      <c r="H810" s="18" t="str">
        <f>_xlfn.XLOOKUP(SalesTable[[#This Row],[Product]],ProductTable[Product],ProductTable[Product ID],0,0)</f>
        <v>P001</v>
      </c>
      <c r="I810" s="18" t="s">
        <v>2014</v>
      </c>
      <c r="J810" s="18" t="str" cm="1">
        <f t="array" aca="1" ref="J810" ca="1">INDEX({"Credit Card","Cash","UPI"},RANDBETWEEN(1,3))</f>
        <v>UPI</v>
      </c>
      <c r="K810" s="18">
        <f t="shared" ca="1" si="38"/>
        <v>40</v>
      </c>
      <c r="L810" s="18">
        <v>196.84</v>
      </c>
      <c r="M810" s="18">
        <f ca="1">SalesTable[[#This Row],[Quantity]]*SalesTable[[#This Row],[Unit Price]]</f>
        <v>7873.6</v>
      </c>
      <c r="N810" s="18" t="str">
        <f t="shared" ca="1" si="36"/>
        <v>25%</v>
      </c>
      <c r="O810" s="18">
        <f ca="1">SalesTable[[#This Row],[Total Sale]]*SalesTable[[#This Row],[Profit Margin]]</f>
        <v>1968.4</v>
      </c>
    </row>
    <row r="811" spans="1:15" x14ac:dyDescent="0.3">
      <c r="A811" s="18" t="s">
        <v>818</v>
      </c>
      <c r="B811" s="19">
        <f t="shared" ca="1" si="37"/>
        <v>45756</v>
      </c>
      <c r="C811" s="19" t="str">
        <f>_xlfn.XLOOKUP(SalesTable[[#This Row],[Customer Name]],customerTable[Customer Name],customerTable[Customer ID],0,0)</f>
        <v>C0810</v>
      </c>
      <c r="D811" s="18" t="s">
        <v>1811</v>
      </c>
      <c r="E811" s="18" t="s">
        <v>1998</v>
      </c>
      <c r="F811" s="18" t="s">
        <v>2171</v>
      </c>
      <c r="G811" s="18" t="s">
        <v>2002</v>
      </c>
      <c r="H811" s="18" t="str">
        <f>_xlfn.XLOOKUP(SalesTable[[#This Row],[Product]],ProductTable[Product],ProductTable[Product ID],0,0)</f>
        <v>P001</v>
      </c>
      <c r="I811" s="18" t="s">
        <v>2014</v>
      </c>
      <c r="J811" s="18" t="str" cm="1">
        <f t="array" aca="1" ref="J811" ca="1">INDEX({"Credit Card","Cash","UPI"},RANDBETWEEN(1,3))</f>
        <v>Cash</v>
      </c>
      <c r="K811" s="18">
        <f t="shared" ca="1" si="38"/>
        <v>64</v>
      </c>
      <c r="L811" s="18">
        <v>373.12</v>
      </c>
      <c r="M811" s="18">
        <f ca="1">SalesTable[[#This Row],[Quantity]]*SalesTable[[#This Row],[Unit Price]]</f>
        <v>23879.68</v>
      </c>
      <c r="N811" s="18" t="str">
        <f t="shared" ca="1" si="36"/>
        <v>22%</v>
      </c>
      <c r="O811" s="18">
        <f ca="1">SalesTable[[#This Row],[Total Sale]]*SalesTable[[#This Row],[Profit Margin]]</f>
        <v>5253.5295999999998</v>
      </c>
    </row>
    <row r="812" spans="1:15" x14ac:dyDescent="0.3">
      <c r="A812" s="18" t="s">
        <v>819</v>
      </c>
      <c r="B812" s="19">
        <f t="shared" ca="1" si="37"/>
        <v>45585</v>
      </c>
      <c r="C812" s="19" t="str">
        <f>_xlfn.XLOOKUP(SalesTable[[#This Row],[Customer Name]],customerTable[Customer Name],customerTable[Customer ID],0,0)</f>
        <v>C0811</v>
      </c>
      <c r="D812" s="18" t="s">
        <v>1812</v>
      </c>
      <c r="E812" s="18" t="s">
        <v>2001</v>
      </c>
      <c r="F812" s="18" t="s">
        <v>2119</v>
      </c>
      <c r="G812" s="18" t="s">
        <v>2004</v>
      </c>
      <c r="H812" s="18" t="str">
        <f>_xlfn.XLOOKUP(SalesTable[[#This Row],[Product]],ProductTable[Product],ProductTable[Product ID],0,0)</f>
        <v>P003</v>
      </c>
      <c r="I812" s="18" t="s">
        <v>2014</v>
      </c>
      <c r="J812" s="18" t="str" cm="1">
        <f t="array" aca="1" ref="J812" ca="1">INDEX({"Credit Card","Cash","UPI"},RANDBETWEEN(1,3))</f>
        <v>Cash</v>
      </c>
      <c r="K812" s="18">
        <f t="shared" ca="1" si="38"/>
        <v>44</v>
      </c>
      <c r="L812" s="18">
        <v>456.19</v>
      </c>
      <c r="M812" s="18">
        <f ca="1">SalesTable[[#This Row],[Quantity]]*SalesTable[[#This Row],[Unit Price]]</f>
        <v>20072.36</v>
      </c>
      <c r="N812" s="18" t="str">
        <f t="shared" ca="1" si="36"/>
        <v>22%</v>
      </c>
      <c r="O812" s="18">
        <f ca="1">SalesTable[[#This Row],[Total Sale]]*SalesTable[[#This Row],[Profit Margin]]</f>
        <v>4415.9192000000003</v>
      </c>
    </row>
    <row r="813" spans="1:15" x14ac:dyDescent="0.3">
      <c r="A813" s="18" t="s">
        <v>820</v>
      </c>
      <c r="B813" s="19">
        <f t="shared" ca="1" si="37"/>
        <v>45153</v>
      </c>
      <c r="C813" s="19" t="str">
        <f>_xlfn.XLOOKUP(SalesTable[[#This Row],[Customer Name]],customerTable[Customer Name],customerTable[Customer ID],0,0)</f>
        <v>C0812</v>
      </c>
      <c r="D813" s="18" t="s">
        <v>1813</v>
      </c>
      <c r="E813" s="18" t="s">
        <v>1998</v>
      </c>
      <c r="F813" s="18" t="s">
        <v>2069</v>
      </c>
      <c r="G813" s="18" t="s">
        <v>2009</v>
      </c>
      <c r="H813" s="18" t="str">
        <f>_xlfn.XLOOKUP(SalesTable[[#This Row],[Product]],ProductTable[Product],ProductTable[Product ID],0,0)</f>
        <v>P008</v>
      </c>
      <c r="I813" s="18" t="s">
        <v>2014</v>
      </c>
      <c r="J813" s="18" t="str" cm="1">
        <f t="array" aca="1" ref="J813" ca="1">INDEX({"Credit Card","Cash","UPI"},RANDBETWEEN(1,3))</f>
        <v>UPI</v>
      </c>
      <c r="K813" s="18">
        <f t="shared" ca="1" si="38"/>
        <v>57</v>
      </c>
      <c r="L813" s="18">
        <v>150.62</v>
      </c>
      <c r="M813" s="18">
        <f ca="1">SalesTable[[#This Row],[Quantity]]*SalesTable[[#This Row],[Unit Price]]</f>
        <v>8585.34</v>
      </c>
      <c r="N813" s="18" t="str">
        <f t="shared" ca="1" si="36"/>
        <v>22%</v>
      </c>
      <c r="O813" s="18">
        <f ca="1">SalesTable[[#This Row],[Total Sale]]*SalesTable[[#This Row],[Profit Margin]]</f>
        <v>1888.7748000000001</v>
      </c>
    </row>
    <row r="814" spans="1:15" x14ac:dyDescent="0.3">
      <c r="A814" s="18" t="s">
        <v>821</v>
      </c>
      <c r="B814" s="19">
        <f t="shared" ca="1" si="37"/>
        <v>45283</v>
      </c>
      <c r="C814" s="19" t="str">
        <f>_xlfn.XLOOKUP(SalesTable[[#This Row],[Customer Name]],customerTable[Customer Name],customerTable[Customer ID],0,0)</f>
        <v>C0813</v>
      </c>
      <c r="D814" s="18" t="s">
        <v>1814</v>
      </c>
      <c r="E814" s="18" t="s">
        <v>1999</v>
      </c>
      <c r="F814" s="18" t="s">
        <v>2253</v>
      </c>
      <c r="G814" s="18" t="s">
        <v>2002</v>
      </c>
      <c r="H814" s="18" t="str">
        <f>_xlfn.XLOOKUP(SalesTable[[#This Row],[Product]],ProductTable[Product],ProductTable[Product ID],0,0)</f>
        <v>P001</v>
      </c>
      <c r="I814" s="18" t="s">
        <v>2014</v>
      </c>
      <c r="J814" s="18" t="str" cm="1">
        <f t="array" aca="1" ref="J814" ca="1">INDEX({"Credit Card","Cash","UPI"},RANDBETWEEN(1,3))</f>
        <v>UPI</v>
      </c>
      <c r="K814" s="18">
        <f t="shared" ca="1" si="38"/>
        <v>53</v>
      </c>
      <c r="L814" s="18">
        <v>481.43</v>
      </c>
      <c r="M814" s="18">
        <f ca="1">SalesTable[[#This Row],[Quantity]]*SalesTable[[#This Row],[Unit Price]]</f>
        <v>25515.79</v>
      </c>
      <c r="N814" s="18" t="str">
        <f t="shared" ca="1" si="36"/>
        <v>19%</v>
      </c>
      <c r="O814" s="18">
        <f ca="1">SalesTable[[#This Row],[Total Sale]]*SalesTable[[#This Row],[Profit Margin]]</f>
        <v>4848.0001000000002</v>
      </c>
    </row>
    <row r="815" spans="1:15" x14ac:dyDescent="0.3">
      <c r="A815" s="18" t="s">
        <v>822</v>
      </c>
      <c r="B815" s="19">
        <f t="shared" ca="1" si="37"/>
        <v>45172</v>
      </c>
      <c r="C815" s="19" t="str">
        <f>_xlfn.XLOOKUP(SalesTable[[#This Row],[Customer Name]],customerTable[Customer Name],customerTable[Customer ID],0,0)</f>
        <v>C0814</v>
      </c>
      <c r="D815" s="18" t="s">
        <v>1815</v>
      </c>
      <c r="E815" s="18" t="s">
        <v>2001</v>
      </c>
      <c r="F815" s="18" t="s">
        <v>2220</v>
      </c>
      <c r="G815" s="18" t="s">
        <v>2007</v>
      </c>
      <c r="H815" s="18" t="str">
        <f>_xlfn.XLOOKUP(SalesTable[[#This Row],[Product]],ProductTable[Product],ProductTable[Product ID],0,0)</f>
        <v>P006</v>
      </c>
      <c r="I815" s="18" t="s">
        <v>2016</v>
      </c>
      <c r="J815" s="18" t="str" cm="1">
        <f t="array" aca="1" ref="J815" ca="1">INDEX({"Credit Card","Cash","UPI"},RANDBETWEEN(1,3))</f>
        <v>Cash</v>
      </c>
      <c r="K815" s="18">
        <f t="shared" ca="1" si="38"/>
        <v>41</v>
      </c>
      <c r="L815" s="18">
        <v>143.16</v>
      </c>
      <c r="M815" s="18">
        <f ca="1">SalesTable[[#This Row],[Quantity]]*SalesTable[[#This Row],[Unit Price]]</f>
        <v>5869.5599999999995</v>
      </c>
      <c r="N815" s="18" t="str">
        <f t="shared" ca="1" si="36"/>
        <v>15%</v>
      </c>
      <c r="O815" s="18">
        <f ca="1">SalesTable[[#This Row],[Total Sale]]*SalesTable[[#This Row],[Profit Margin]]</f>
        <v>880.43399999999986</v>
      </c>
    </row>
    <row r="816" spans="1:15" x14ac:dyDescent="0.3">
      <c r="A816" s="18" t="s">
        <v>823</v>
      </c>
      <c r="B816" s="19">
        <f t="shared" ca="1" si="37"/>
        <v>44746</v>
      </c>
      <c r="C816" s="19" t="str">
        <f>_xlfn.XLOOKUP(SalesTable[[#This Row],[Customer Name]],customerTable[Customer Name],customerTable[Customer ID],0,0)</f>
        <v>C0815</v>
      </c>
      <c r="D816" s="18" t="s">
        <v>1816</v>
      </c>
      <c r="E816" s="18" t="s">
        <v>1999</v>
      </c>
      <c r="F816" s="18" t="s">
        <v>2262</v>
      </c>
      <c r="G816" s="18" t="s">
        <v>2003</v>
      </c>
      <c r="H816" s="18" t="str">
        <f>_xlfn.XLOOKUP(SalesTable[[#This Row],[Product]],ProductTable[Product],ProductTable[Product ID],0,0)</f>
        <v>P002</v>
      </c>
      <c r="I816" s="18" t="s">
        <v>2015</v>
      </c>
      <c r="J816" s="18" t="str" cm="1">
        <f t="array" aca="1" ref="J816" ca="1">INDEX({"Credit Card","Cash","UPI"},RANDBETWEEN(1,3))</f>
        <v>Cash</v>
      </c>
      <c r="K816" s="18">
        <f t="shared" ca="1" si="38"/>
        <v>37</v>
      </c>
      <c r="L816" s="18">
        <v>423.78</v>
      </c>
      <c r="M816" s="18">
        <f ca="1">SalesTable[[#This Row],[Quantity]]*SalesTable[[#This Row],[Unit Price]]</f>
        <v>15679.859999999999</v>
      </c>
      <c r="N816" s="18" t="str">
        <f t="shared" ca="1" si="36"/>
        <v>18%</v>
      </c>
      <c r="O816" s="18">
        <f ca="1">SalesTable[[#This Row],[Total Sale]]*SalesTable[[#This Row],[Profit Margin]]</f>
        <v>2822.3747999999996</v>
      </c>
    </row>
    <row r="817" spans="1:15" x14ac:dyDescent="0.3">
      <c r="A817" s="18" t="s">
        <v>824</v>
      </c>
      <c r="B817" s="19">
        <f t="shared" ca="1" si="37"/>
        <v>45710</v>
      </c>
      <c r="C817" s="19" t="str">
        <f>_xlfn.XLOOKUP(SalesTable[[#This Row],[Customer Name]],customerTable[Customer Name],customerTable[Customer ID],0,0)</f>
        <v>C0816</v>
      </c>
      <c r="D817" s="18" t="s">
        <v>1817</v>
      </c>
      <c r="E817" s="18" t="s">
        <v>2001</v>
      </c>
      <c r="F817" s="18" t="s">
        <v>2133</v>
      </c>
      <c r="G817" s="18" t="s">
        <v>2010</v>
      </c>
      <c r="H817" s="18" t="str">
        <f>_xlfn.XLOOKUP(SalesTable[[#This Row],[Product]],ProductTable[Product],ProductTable[Product ID],0,0)</f>
        <v>P009</v>
      </c>
      <c r="I817" s="18" t="s">
        <v>2016</v>
      </c>
      <c r="J817" s="18" t="str" cm="1">
        <f t="array" aca="1" ref="J817" ca="1">INDEX({"Credit Card","Cash","UPI"},RANDBETWEEN(1,3))</f>
        <v>Credit Card</v>
      </c>
      <c r="K817" s="18">
        <f t="shared" ca="1" si="38"/>
        <v>84</v>
      </c>
      <c r="L817" s="18">
        <v>24.77</v>
      </c>
      <c r="M817" s="18">
        <f ca="1">SalesTable[[#This Row],[Quantity]]*SalesTable[[#This Row],[Unit Price]]</f>
        <v>2080.6799999999998</v>
      </c>
      <c r="N817" s="18" t="str">
        <f t="shared" ca="1" si="36"/>
        <v>21%</v>
      </c>
      <c r="O817" s="18">
        <f ca="1">SalesTable[[#This Row],[Total Sale]]*SalesTable[[#This Row],[Profit Margin]]</f>
        <v>436.94279999999998</v>
      </c>
    </row>
    <row r="818" spans="1:15" x14ac:dyDescent="0.3">
      <c r="A818" s="18" t="s">
        <v>825</v>
      </c>
      <c r="B818" s="19">
        <f t="shared" ca="1" si="37"/>
        <v>45690</v>
      </c>
      <c r="C818" s="19" t="str">
        <f>_xlfn.XLOOKUP(SalesTable[[#This Row],[Customer Name]],customerTable[Customer Name],customerTable[Customer ID],0,0)</f>
        <v>C0817</v>
      </c>
      <c r="D818" s="18" t="s">
        <v>1818</v>
      </c>
      <c r="E818" s="18" t="s">
        <v>2001</v>
      </c>
      <c r="F818" s="18" t="s">
        <v>2244</v>
      </c>
      <c r="G818" s="18" t="s">
        <v>2002</v>
      </c>
      <c r="H818" s="18" t="str">
        <f>_xlfn.XLOOKUP(SalesTable[[#This Row],[Product]],ProductTable[Product],ProductTable[Product ID],0,0)</f>
        <v>P001</v>
      </c>
      <c r="I818" s="18" t="s">
        <v>2014</v>
      </c>
      <c r="J818" s="18" t="str" cm="1">
        <f t="array" aca="1" ref="J818" ca="1">INDEX({"Credit Card","Cash","UPI"},RANDBETWEEN(1,3))</f>
        <v>Credit Card</v>
      </c>
      <c r="K818" s="18">
        <f t="shared" ca="1" si="38"/>
        <v>48</v>
      </c>
      <c r="L818" s="18">
        <v>422.35</v>
      </c>
      <c r="M818" s="18">
        <f ca="1">SalesTable[[#This Row],[Quantity]]*SalesTable[[#This Row],[Unit Price]]</f>
        <v>20272.800000000003</v>
      </c>
      <c r="N818" s="18" t="str">
        <f t="shared" ca="1" si="36"/>
        <v>18%</v>
      </c>
      <c r="O818" s="18">
        <f ca="1">SalesTable[[#This Row],[Total Sale]]*SalesTable[[#This Row],[Profit Margin]]</f>
        <v>3649.1040000000003</v>
      </c>
    </row>
    <row r="819" spans="1:15" x14ac:dyDescent="0.3">
      <c r="A819" s="18" t="s">
        <v>826</v>
      </c>
      <c r="B819" s="19">
        <f t="shared" ca="1" si="37"/>
        <v>45547</v>
      </c>
      <c r="C819" s="19" t="str">
        <f>_xlfn.XLOOKUP(SalesTable[[#This Row],[Customer Name]],customerTable[Customer Name],customerTable[Customer ID],0,0)</f>
        <v>C0818</v>
      </c>
      <c r="D819" s="18" t="s">
        <v>1819</v>
      </c>
      <c r="E819" s="18" t="s">
        <v>2001</v>
      </c>
      <c r="F819" s="18" t="s">
        <v>2218</v>
      </c>
      <c r="G819" s="18" t="s">
        <v>2008</v>
      </c>
      <c r="H819" s="18" t="str">
        <f>_xlfn.XLOOKUP(SalesTable[[#This Row],[Product]],ProductTable[Product],ProductTable[Product ID],0,0)</f>
        <v>P007</v>
      </c>
      <c r="I819" s="18" t="s">
        <v>2016</v>
      </c>
      <c r="J819" s="18" t="str" cm="1">
        <f t="array" aca="1" ref="J819" ca="1">INDEX({"Credit Card","Cash","UPI"},RANDBETWEEN(1,3))</f>
        <v>Credit Card</v>
      </c>
      <c r="K819" s="18">
        <f t="shared" ca="1" si="38"/>
        <v>61</v>
      </c>
      <c r="L819" s="18">
        <v>393.1</v>
      </c>
      <c r="M819" s="18">
        <f ca="1">SalesTable[[#This Row],[Quantity]]*SalesTable[[#This Row],[Unit Price]]</f>
        <v>23979.100000000002</v>
      </c>
      <c r="N819" s="18" t="str">
        <f t="shared" ca="1" si="36"/>
        <v>21%</v>
      </c>
      <c r="O819" s="18">
        <f ca="1">SalesTable[[#This Row],[Total Sale]]*SalesTable[[#This Row],[Profit Margin]]</f>
        <v>5035.6109999999999</v>
      </c>
    </row>
    <row r="820" spans="1:15" x14ac:dyDescent="0.3">
      <c r="A820" s="18" t="s">
        <v>827</v>
      </c>
      <c r="B820" s="19">
        <f t="shared" ca="1" si="37"/>
        <v>44642</v>
      </c>
      <c r="C820" s="19" t="str">
        <f>_xlfn.XLOOKUP(SalesTable[[#This Row],[Customer Name]],customerTable[Customer Name],customerTable[Customer ID],0,0)</f>
        <v>C0819</v>
      </c>
      <c r="D820" s="18" t="s">
        <v>1820</v>
      </c>
      <c r="E820" s="18" t="s">
        <v>1998</v>
      </c>
      <c r="F820" s="18" t="s">
        <v>2138</v>
      </c>
      <c r="G820" s="18" t="s">
        <v>2009</v>
      </c>
      <c r="H820" s="18" t="str">
        <f>_xlfn.XLOOKUP(SalesTable[[#This Row],[Product]],ProductTable[Product],ProductTable[Product ID],0,0)</f>
        <v>P008</v>
      </c>
      <c r="I820" s="18" t="s">
        <v>2014</v>
      </c>
      <c r="J820" s="18" t="str" cm="1">
        <f t="array" aca="1" ref="J820" ca="1">INDEX({"Credit Card","Cash","UPI"},RANDBETWEEN(1,3))</f>
        <v>Credit Card</v>
      </c>
      <c r="K820" s="18">
        <f t="shared" ca="1" si="38"/>
        <v>100</v>
      </c>
      <c r="L820" s="18">
        <v>262.7</v>
      </c>
      <c r="M820" s="18">
        <f ca="1">SalesTable[[#This Row],[Quantity]]*SalesTable[[#This Row],[Unit Price]]</f>
        <v>26270</v>
      </c>
      <c r="N820" s="18" t="str">
        <f t="shared" ca="1" si="36"/>
        <v>18%</v>
      </c>
      <c r="O820" s="18">
        <f ca="1">SalesTable[[#This Row],[Total Sale]]*SalesTable[[#This Row],[Profit Margin]]</f>
        <v>4728.5999999999995</v>
      </c>
    </row>
    <row r="821" spans="1:15" x14ac:dyDescent="0.3">
      <c r="A821" s="18" t="s">
        <v>828</v>
      </c>
      <c r="B821" s="19">
        <f t="shared" ca="1" si="37"/>
        <v>44759</v>
      </c>
      <c r="C821" s="19" t="str">
        <f>_xlfn.XLOOKUP(SalesTable[[#This Row],[Customer Name]],customerTable[Customer Name],customerTable[Customer ID],0,0)</f>
        <v>C0820</v>
      </c>
      <c r="D821" s="18" t="s">
        <v>1821</v>
      </c>
      <c r="E821" s="18" t="s">
        <v>1998</v>
      </c>
      <c r="F821" s="18" t="s">
        <v>2110</v>
      </c>
      <c r="G821" s="18" t="s">
        <v>2010</v>
      </c>
      <c r="H821" s="18" t="str">
        <f>_xlfn.XLOOKUP(SalesTable[[#This Row],[Product]],ProductTable[Product],ProductTable[Product ID],0,0)</f>
        <v>P009</v>
      </c>
      <c r="I821" s="18" t="s">
        <v>2016</v>
      </c>
      <c r="J821" s="18" t="str" cm="1">
        <f t="array" aca="1" ref="J821" ca="1">INDEX({"Credit Card","Cash","UPI"},RANDBETWEEN(1,3))</f>
        <v>Cash</v>
      </c>
      <c r="K821" s="18">
        <f t="shared" ca="1" si="38"/>
        <v>31</v>
      </c>
      <c r="L821" s="18">
        <v>177.95</v>
      </c>
      <c r="M821" s="18">
        <f ca="1">SalesTable[[#This Row],[Quantity]]*SalesTable[[#This Row],[Unit Price]]</f>
        <v>5516.45</v>
      </c>
      <c r="N821" s="18" t="str">
        <f t="shared" ca="1" si="36"/>
        <v>18%</v>
      </c>
      <c r="O821" s="18">
        <f ca="1">SalesTable[[#This Row],[Total Sale]]*SalesTable[[#This Row],[Profit Margin]]</f>
        <v>992.9609999999999</v>
      </c>
    </row>
    <row r="822" spans="1:15" x14ac:dyDescent="0.3">
      <c r="A822" s="18" t="s">
        <v>829</v>
      </c>
      <c r="B822" s="19">
        <f t="shared" ca="1" si="37"/>
        <v>45662</v>
      </c>
      <c r="C822" s="19" t="str">
        <f>_xlfn.XLOOKUP(SalesTable[[#This Row],[Customer Name]],customerTable[Customer Name],customerTable[Customer ID],0,0)</f>
        <v>C0821</v>
      </c>
      <c r="D822" s="18" t="s">
        <v>1822</v>
      </c>
      <c r="E822" s="18" t="s">
        <v>1998</v>
      </c>
      <c r="F822" s="18" t="s">
        <v>2167</v>
      </c>
      <c r="G822" s="18" t="s">
        <v>2012</v>
      </c>
      <c r="H822" s="18" t="str">
        <f>_xlfn.XLOOKUP(SalesTable[[#This Row],[Product]],ProductTable[Product],ProductTable[Product ID],0,0)</f>
        <v>P011</v>
      </c>
      <c r="I822" s="18" t="s">
        <v>2014</v>
      </c>
      <c r="J822" s="18" t="str" cm="1">
        <f t="array" aca="1" ref="J822" ca="1">INDEX({"Credit Card","Cash","UPI"},RANDBETWEEN(1,3))</f>
        <v>Cash</v>
      </c>
      <c r="K822" s="18">
        <f t="shared" ca="1" si="38"/>
        <v>41</v>
      </c>
      <c r="L822" s="18">
        <v>183.59</v>
      </c>
      <c r="M822" s="18">
        <f ca="1">SalesTable[[#This Row],[Quantity]]*SalesTable[[#This Row],[Unit Price]]</f>
        <v>7527.1900000000005</v>
      </c>
      <c r="N822" s="18" t="str">
        <f t="shared" ca="1" si="36"/>
        <v>23%</v>
      </c>
      <c r="O822" s="18">
        <f ca="1">SalesTable[[#This Row],[Total Sale]]*SalesTable[[#This Row],[Profit Margin]]</f>
        <v>1731.2537000000002</v>
      </c>
    </row>
    <row r="823" spans="1:15" x14ac:dyDescent="0.3">
      <c r="A823" s="18" t="s">
        <v>830</v>
      </c>
      <c r="B823" s="19">
        <f t="shared" ca="1" si="37"/>
        <v>45849</v>
      </c>
      <c r="C823" s="19" t="str">
        <f>_xlfn.XLOOKUP(SalesTable[[#This Row],[Customer Name]],customerTable[Customer Name],customerTable[Customer ID],0,0)</f>
        <v>C0822</v>
      </c>
      <c r="D823" s="18" t="s">
        <v>1823</v>
      </c>
      <c r="E823" s="18" t="s">
        <v>1999</v>
      </c>
      <c r="F823" s="18" t="s">
        <v>2165</v>
      </c>
      <c r="G823" s="18" t="s">
        <v>2004</v>
      </c>
      <c r="H823" s="18" t="str">
        <f>_xlfn.XLOOKUP(SalesTable[[#This Row],[Product]],ProductTable[Product],ProductTable[Product ID],0,0)</f>
        <v>P003</v>
      </c>
      <c r="I823" s="18" t="s">
        <v>2014</v>
      </c>
      <c r="J823" s="18" t="str" cm="1">
        <f t="array" aca="1" ref="J823" ca="1">INDEX({"Credit Card","Cash","UPI"},RANDBETWEEN(1,3))</f>
        <v>Cash</v>
      </c>
      <c r="K823" s="18">
        <f t="shared" ca="1" si="38"/>
        <v>48</v>
      </c>
      <c r="L823" s="18">
        <v>412.73</v>
      </c>
      <c r="M823" s="18">
        <f ca="1">SalesTable[[#This Row],[Quantity]]*SalesTable[[#This Row],[Unit Price]]</f>
        <v>19811.04</v>
      </c>
      <c r="N823" s="18" t="str">
        <f t="shared" ca="1" si="36"/>
        <v>16%</v>
      </c>
      <c r="O823" s="18">
        <f ca="1">SalesTable[[#This Row],[Total Sale]]*SalesTable[[#This Row],[Profit Margin]]</f>
        <v>3169.7664000000004</v>
      </c>
    </row>
    <row r="824" spans="1:15" x14ac:dyDescent="0.3">
      <c r="A824" s="18" t="s">
        <v>831</v>
      </c>
      <c r="B824" s="19">
        <f t="shared" ca="1" si="37"/>
        <v>44666</v>
      </c>
      <c r="C824" s="19" t="str">
        <f>_xlfn.XLOOKUP(SalesTable[[#This Row],[Customer Name]],customerTable[Customer Name],customerTable[Customer ID],0,0)</f>
        <v>C0823</v>
      </c>
      <c r="D824" s="18" t="s">
        <v>1824</v>
      </c>
      <c r="E824" s="18" t="s">
        <v>1998</v>
      </c>
      <c r="F824" s="18" t="s">
        <v>2252</v>
      </c>
      <c r="G824" s="18" t="s">
        <v>2011</v>
      </c>
      <c r="H824" s="18" t="str">
        <f>_xlfn.XLOOKUP(SalesTable[[#This Row],[Product]],ProductTable[Product],ProductTable[Product ID],0,0)</f>
        <v>P010</v>
      </c>
      <c r="I824" s="18" t="s">
        <v>2015</v>
      </c>
      <c r="J824" s="18" t="str" cm="1">
        <f t="array" aca="1" ref="J824" ca="1">INDEX({"Credit Card","Cash","UPI"},RANDBETWEEN(1,3))</f>
        <v>UPI</v>
      </c>
      <c r="K824" s="18">
        <f t="shared" ca="1" si="38"/>
        <v>89</v>
      </c>
      <c r="L824" s="18">
        <v>123.97</v>
      </c>
      <c r="M824" s="18">
        <f ca="1">SalesTable[[#This Row],[Quantity]]*SalesTable[[#This Row],[Unit Price]]</f>
        <v>11033.33</v>
      </c>
      <c r="N824" s="18" t="str">
        <f t="shared" ca="1" si="36"/>
        <v>15%</v>
      </c>
      <c r="O824" s="18">
        <f ca="1">SalesTable[[#This Row],[Total Sale]]*SalesTable[[#This Row],[Profit Margin]]</f>
        <v>1654.9994999999999</v>
      </c>
    </row>
    <row r="825" spans="1:15" x14ac:dyDescent="0.3">
      <c r="A825" s="18" t="s">
        <v>832</v>
      </c>
      <c r="B825" s="19">
        <f t="shared" ca="1" si="37"/>
        <v>45486</v>
      </c>
      <c r="C825" s="19" t="str">
        <f>_xlfn.XLOOKUP(SalesTable[[#This Row],[Customer Name]],customerTable[Customer Name],customerTable[Customer ID],0,0)</f>
        <v>C0824</v>
      </c>
      <c r="D825" s="18" t="s">
        <v>1825</v>
      </c>
      <c r="E825" s="18" t="s">
        <v>1999</v>
      </c>
      <c r="F825" s="18" t="s">
        <v>2068</v>
      </c>
      <c r="G825" s="18" t="s">
        <v>2011</v>
      </c>
      <c r="H825" s="18" t="str">
        <f>_xlfn.XLOOKUP(SalesTable[[#This Row],[Product]],ProductTable[Product],ProductTable[Product ID],0,0)</f>
        <v>P010</v>
      </c>
      <c r="I825" s="18" t="s">
        <v>2015</v>
      </c>
      <c r="J825" s="18" t="str" cm="1">
        <f t="array" aca="1" ref="J825" ca="1">INDEX({"Credit Card","Cash","UPI"},RANDBETWEEN(1,3))</f>
        <v>Credit Card</v>
      </c>
      <c r="K825" s="18">
        <f t="shared" ca="1" si="38"/>
        <v>55</v>
      </c>
      <c r="L825" s="18">
        <v>458.39</v>
      </c>
      <c r="M825" s="18">
        <f ca="1">SalesTable[[#This Row],[Quantity]]*SalesTable[[#This Row],[Unit Price]]</f>
        <v>25211.45</v>
      </c>
      <c r="N825" s="18" t="str">
        <f t="shared" ca="1" si="36"/>
        <v>17%</v>
      </c>
      <c r="O825" s="18">
        <f ca="1">SalesTable[[#This Row],[Total Sale]]*SalesTable[[#This Row],[Profit Margin]]</f>
        <v>4285.9465</v>
      </c>
    </row>
    <row r="826" spans="1:15" x14ac:dyDescent="0.3">
      <c r="A826" s="18" t="s">
        <v>833</v>
      </c>
      <c r="B826" s="19">
        <f t="shared" ca="1" si="37"/>
        <v>45256</v>
      </c>
      <c r="C826" s="19" t="str">
        <f>_xlfn.XLOOKUP(SalesTable[[#This Row],[Customer Name]],customerTable[Customer Name],customerTable[Customer ID],0,0)</f>
        <v>C0825</v>
      </c>
      <c r="D826" s="18" t="s">
        <v>1826</v>
      </c>
      <c r="E826" s="18" t="s">
        <v>1999</v>
      </c>
      <c r="F826" s="18" t="s">
        <v>2028</v>
      </c>
      <c r="G826" s="18" t="s">
        <v>2008</v>
      </c>
      <c r="H826" s="18" t="str">
        <f>_xlfn.XLOOKUP(SalesTable[[#This Row],[Product]],ProductTable[Product],ProductTable[Product ID],0,0)</f>
        <v>P007</v>
      </c>
      <c r="I826" s="18" t="s">
        <v>2016</v>
      </c>
      <c r="J826" s="18" t="str" cm="1">
        <f t="array" aca="1" ref="J826" ca="1">INDEX({"Credit Card","Cash","UPI"},RANDBETWEEN(1,3))</f>
        <v>Cash</v>
      </c>
      <c r="K826" s="18">
        <f t="shared" ca="1" si="38"/>
        <v>91</v>
      </c>
      <c r="L826" s="18">
        <v>363.37</v>
      </c>
      <c r="M826" s="18">
        <f ca="1">SalesTable[[#This Row],[Quantity]]*SalesTable[[#This Row],[Unit Price]]</f>
        <v>33066.67</v>
      </c>
      <c r="N826" s="18" t="str">
        <f t="shared" ca="1" si="36"/>
        <v>19%</v>
      </c>
      <c r="O826" s="18">
        <f ca="1">SalesTable[[#This Row],[Total Sale]]*SalesTable[[#This Row],[Profit Margin]]</f>
        <v>6282.6673000000001</v>
      </c>
    </row>
    <row r="827" spans="1:15" x14ac:dyDescent="0.3">
      <c r="A827" s="18" t="s">
        <v>834</v>
      </c>
      <c r="B827" s="19">
        <f t="shared" ca="1" si="37"/>
        <v>45759</v>
      </c>
      <c r="C827" s="19" t="str">
        <f>_xlfn.XLOOKUP(SalesTable[[#This Row],[Customer Name]],customerTable[Customer Name],customerTable[Customer ID],0,0)</f>
        <v>C0826</v>
      </c>
      <c r="D827" s="18" t="s">
        <v>1827</v>
      </c>
      <c r="E827" s="18" t="s">
        <v>2000</v>
      </c>
      <c r="F827" s="18" t="s">
        <v>2205</v>
      </c>
      <c r="G827" s="18" t="s">
        <v>2012</v>
      </c>
      <c r="H827" s="18" t="str">
        <f>_xlfn.XLOOKUP(SalesTable[[#This Row],[Product]],ProductTable[Product],ProductTable[Product ID],0,0)</f>
        <v>P011</v>
      </c>
      <c r="I827" s="18" t="s">
        <v>2014</v>
      </c>
      <c r="J827" s="18" t="str" cm="1">
        <f t="array" aca="1" ref="J827" ca="1">INDEX({"Credit Card","Cash","UPI"},RANDBETWEEN(1,3))</f>
        <v>UPI</v>
      </c>
      <c r="K827" s="18">
        <f t="shared" ca="1" si="38"/>
        <v>68</v>
      </c>
      <c r="L827" s="18">
        <v>402.39</v>
      </c>
      <c r="M827" s="18">
        <f ca="1">SalesTable[[#This Row],[Quantity]]*SalesTable[[#This Row],[Unit Price]]</f>
        <v>27362.52</v>
      </c>
      <c r="N827" s="18" t="str">
        <f t="shared" ca="1" si="36"/>
        <v>21%</v>
      </c>
      <c r="O827" s="18">
        <f ca="1">SalesTable[[#This Row],[Total Sale]]*SalesTable[[#This Row],[Profit Margin]]</f>
        <v>5746.1292000000003</v>
      </c>
    </row>
    <row r="828" spans="1:15" x14ac:dyDescent="0.3">
      <c r="A828" s="18" t="s">
        <v>835</v>
      </c>
      <c r="B828" s="19">
        <f t="shared" ca="1" si="37"/>
        <v>45026</v>
      </c>
      <c r="C828" s="19" t="str">
        <f>_xlfn.XLOOKUP(SalesTable[[#This Row],[Customer Name]],customerTable[Customer Name],customerTable[Customer ID],0,0)</f>
        <v>C0827</v>
      </c>
      <c r="D828" s="18" t="s">
        <v>1828</v>
      </c>
      <c r="E828" s="18" t="s">
        <v>1998</v>
      </c>
      <c r="F828" s="18" t="s">
        <v>2053</v>
      </c>
      <c r="G828" s="18" t="s">
        <v>2007</v>
      </c>
      <c r="H828" s="18" t="str">
        <f>_xlfn.XLOOKUP(SalesTable[[#This Row],[Product]],ProductTable[Product],ProductTable[Product ID],0,0)</f>
        <v>P006</v>
      </c>
      <c r="I828" s="18" t="s">
        <v>2016</v>
      </c>
      <c r="J828" s="18" t="str" cm="1">
        <f t="array" aca="1" ref="J828" ca="1">INDEX({"Credit Card","Cash","UPI"},RANDBETWEEN(1,3))</f>
        <v>Credit Card</v>
      </c>
      <c r="K828" s="18">
        <f t="shared" ca="1" si="38"/>
        <v>93</v>
      </c>
      <c r="L828" s="18">
        <v>449.65</v>
      </c>
      <c r="M828" s="18">
        <f ca="1">SalesTable[[#This Row],[Quantity]]*SalesTable[[#This Row],[Unit Price]]</f>
        <v>41817.449999999997</v>
      </c>
      <c r="N828" s="18" t="str">
        <f t="shared" ca="1" si="36"/>
        <v>19%</v>
      </c>
      <c r="O828" s="18">
        <f ca="1">SalesTable[[#This Row],[Total Sale]]*SalesTable[[#This Row],[Profit Margin]]</f>
        <v>7945.3154999999997</v>
      </c>
    </row>
    <row r="829" spans="1:15" x14ac:dyDescent="0.3">
      <c r="A829" s="18" t="s">
        <v>836</v>
      </c>
      <c r="B829" s="19">
        <f t="shared" ca="1" si="37"/>
        <v>44570</v>
      </c>
      <c r="C829" s="19" t="str">
        <f>_xlfn.XLOOKUP(SalesTable[[#This Row],[Customer Name]],customerTable[Customer Name],customerTable[Customer ID],0,0)</f>
        <v>C0828</v>
      </c>
      <c r="D829" s="18" t="s">
        <v>1829</v>
      </c>
      <c r="E829" s="18" t="s">
        <v>1999</v>
      </c>
      <c r="F829" s="18" t="s">
        <v>2137</v>
      </c>
      <c r="G829" s="18" t="s">
        <v>2007</v>
      </c>
      <c r="H829" s="18" t="str">
        <f>_xlfn.XLOOKUP(SalesTable[[#This Row],[Product]],ProductTable[Product],ProductTable[Product ID],0,0)</f>
        <v>P006</v>
      </c>
      <c r="I829" s="18" t="s">
        <v>2016</v>
      </c>
      <c r="J829" s="18" t="str" cm="1">
        <f t="array" aca="1" ref="J829" ca="1">INDEX({"Credit Card","Cash","UPI"},RANDBETWEEN(1,3))</f>
        <v>Credit Card</v>
      </c>
      <c r="K829" s="18">
        <f t="shared" ca="1" si="38"/>
        <v>71</v>
      </c>
      <c r="L829" s="18">
        <v>87.86</v>
      </c>
      <c r="M829" s="18">
        <f ca="1">SalesTable[[#This Row],[Quantity]]*SalesTable[[#This Row],[Unit Price]]</f>
        <v>6238.06</v>
      </c>
      <c r="N829" s="18" t="str">
        <f t="shared" ca="1" si="36"/>
        <v>18%</v>
      </c>
      <c r="O829" s="18">
        <f ca="1">SalesTable[[#This Row],[Total Sale]]*SalesTable[[#This Row],[Profit Margin]]</f>
        <v>1122.8507999999999</v>
      </c>
    </row>
    <row r="830" spans="1:15" x14ac:dyDescent="0.3">
      <c r="A830" s="18" t="s">
        <v>837</v>
      </c>
      <c r="B830" s="19">
        <f t="shared" ca="1" si="37"/>
        <v>45568</v>
      </c>
      <c r="C830" s="19" t="str">
        <f>_xlfn.XLOOKUP(SalesTable[[#This Row],[Customer Name]],customerTable[Customer Name],customerTable[Customer ID],0,0)</f>
        <v>C0829</v>
      </c>
      <c r="D830" s="18" t="s">
        <v>1830</v>
      </c>
      <c r="E830" s="18" t="s">
        <v>1998</v>
      </c>
      <c r="F830" s="18" t="s">
        <v>2089</v>
      </c>
      <c r="G830" s="18" t="s">
        <v>2002</v>
      </c>
      <c r="H830" s="18" t="str">
        <f>_xlfn.XLOOKUP(SalesTable[[#This Row],[Product]],ProductTable[Product],ProductTable[Product ID],0,0)</f>
        <v>P001</v>
      </c>
      <c r="I830" s="18" t="s">
        <v>2014</v>
      </c>
      <c r="J830" s="18" t="str" cm="1">
        <f t="array" aca="1" ref="J830" ca="1">INDEX({"Credit Card","Cash","UPI"},RANDBETWEEN(1,3))</f>
        <v>UPI</v>
      </c>
      <c r="K830" s="18">
        <f t="shared" ca="1" si="38"/>
        <v>97</v>
      </c>
      <c r="L830" s="18">
        <v>336.82</v>
      </c>
      <c r="M830" s="18">
        <f ca="1">SalesTable[[#This Row],[Quantity]]*SalesTable[[#This Row],[Unit Price]]</f>
        <v>32671.54</v>
      </c>
      <c r="N830" s="18" t="str">
        <f t="shared" ca="1" si="36"/>
        <v>22%</v>
      </c>
      <c r="O830" s="18">
        <f ca="1">SalesTable[[#This Row],[Total Sale]]*SalesTable[[#This Row],[Profit Margin]]</f>
        <v>7187.7388000000001</v>
      </c>
    </row>
    <row r="831" spans="1:15" x14ac:dyDescent="0.3">
      <c r="A831" s="18" t="s">
        <v>838</v>
      </c>
      <c r="B831" s="19">
        <f t="shared" ca="1" si="37"/>
        <v>44727</v>
      </c>
      <c r="C831" s="19" t="str">
        <f>_xlfn.XLOOKUP(SalesTable[[#This Row],[Customer Name]],customerTable[Customer Name],customerTable[Customer ID],0,0)</f>
        <v>C0830</v>
      </c>
      <c r="D831" s="18" t="s">
        <v>1831</v>
      </c>
      <c r="E831" s="18" t="s">
        <v>2000</v>
      </c>
      <c r="F831" s="18" t="s">
        <v>2049</v>
      </c>
      <c r="G831" s="18" t="s">
        <v>2004</v>
      </c>
      <c r="H831" s="18" t="str">
        <f>_xlfn.XLOOKUP(SalesTable[[#This Row],[Product]],ProductTable[Product],ProductTable[Product ID],0,0)</f>
        <v>P003</v>
      </c>
      <c r="I831" s="18" t="s">
        <v>2014</v>
      </c>
      <c r="J831" s="18" t="str" cm="1">
        <f t="array" aca="1" ref="J831" ca="1">INDEX({"Credit Card","Cash","UPI"},RANDBETWEEN(1,3))</f>
        <v>Credit Card</v>
      </c>
      <c r="K831" s="18">
        <f t="shared" ca="1" si="38"/>
        <v>41</v>
      </c>
      <c r="L831" s="18">
        <v>106.76</v>
      </c>
      <c r="M831" s="18">
        <f ca="1">SalesTable[[#This Row],[Quantity]]*SalesTable[[#This Row],[Unit Price]]</f>
        <v>4377.16</v>
      </c>
      <c r="N831" s="18" t="str">
        <f t="shared" ca="1" si="36"/>
        <v>19%</v>
      </c>
      <c r="O831" s="18">
        <f ca="1">SalesTable[[#This Row],[Total Sale]]*SalesTable[[#This Row],[Profit Margin]]</f>
        <v>831.66039999999998</v>
      </c>
    </row>
    <row r="832" spans="1:15" x14ac:dyDescent="0.3">
      <c r="A832" s="18" t="s">
        <v>839</v>
      </c>
      <c r="B832" s="19">
        <f t="shared" ca="1" si="37"/>
        <v>45343</v>
      </c>
      <c r="C832" s="19" t="str">
        <f>_xlfn.XLOOKUP(SalesTable[[#This Row],[Customer Name]],customerTable[Customer Name],customerTable[Customer ID],0,0)</f>
        <v>C0831</v>
      </c>
      <c r="D832" s="18" t="s">
        <v>1832</v>
      </c>
      <c r="E832" s="18" t="s">
        <v>2001</v>
      </c>
      <c r="F832" s="18" t="s">
        <v>2053</v>
      </c>
      <c r="G832" s="18" t="s">
        <v>2002</v>
      </c>
      <c r="H832" s="18" t="str">
        <f>_xlfn.XLOOKUP(SalesTable[[#This Row],[Product]],ProductTable[Product],ProductTable[Product ID],0,0)</f>
        <v>P001</v>
      </c>
      <c r="I832" s="18" t="s">
        <v>2014</v>
      </c>
      <c r="J832" s="18" t="str" cm="1">
        <f t="array" aca="1" ref="J832" ca="1">INDEX({"Credit Card","Cash","UPI"},RANDBETWEEN(1,3))</f>
        <v>UPI</v>
      </c>
      <c r="K832" s="18">
        <f t="shared" ca="1" si="38"/>
        <v>83</v>
      </c>
      <c r="L832" s="18">
        <v>16.760000000000002</v>
      </c>
      <c r="M832" s="18">
        <f ca="1">SalesTable[[#This Row],[Quantity]]*SalesTable[[#This Row],[Unit Price]]</f>
        <v>1391.0800000000002</v>
      </c>
      <c r="N832" s="18" t="str">
        <f t="shared" ca="1" si="36"/>
        <v>22%</v>
      </c>
      <c r="O832" s="18">
        <f ca="1">SalesTable[[#This Row],[Total Sale]]*SalesTable[[#This Row],[Profit Margin]]</f>
        <v>306.03760000000005</v>
      </c>
    </row>
    <row r="833" spans="1:15" x14ac:dyDescent="0.3">
      <c r="A833" s="18" t="s">
        <v>840</v>
      </c>
      <c r="B833" s="19">
        <f t="shared" ca="1" si="37"/>
        <v>45800</v>
      </c>
      <c r="C833" s="19" t="str">
        <f>_xlfn.XLOOKUP(SalesTable[[#This Row],[Customer Name]],customerTable[Customer Name],customerTable[Customer ID],0,0)</f>
        <v>C0832</v>
      </c>
      <c r="D833" s="18" t="s">
        <v>1833</v>
      </c>
      <c r="E833" s="18" t="s">
        <v>2001</v>
      </c>
      <c r="F833" s="18" t="s">
        <v>2043</v>
      </c>
      <c r="G833" s="18" t="s">
        <v>2005</v>
      </c>
      <c r="H833" s="18" t="str">
        <f>_xlfn.XLOOKUP(SalesTable[[#This Row],[Product]],ProductTable[Product],ProductTable[Product ID],0,0)</f>
        <v>P004</v>
      </c>
      <c r="I833" s="18" t="s">
        <v>2015</v>
      </c>
      <c r="J833" s="18" t="str" cm="1">
        <f t="array" aca="1" ref="J833" ca="1">INDEX({"Credit Card","Cash","UPI"},RANDBETWEEN(1,3))</f>
        <v>Credit Card</v>
      </c>
      <c r="K833" s="18">
        <f t="shared" ca="1" si="38"/>
        <v>82</v>
      </c>
      <c r="L833" s="18">
        <v>31.86</v>
      </c>
      <c r="M833" s="18">
        <f ca="1">SalesTable[[#This Row],[Quantity]]*SalesTable[[#This Row],[Unit Price]]</f>
        <v>2612.52</v>
      </c>
      <c r="N833" s="18" t="str">
        <f t="shared" ca="1" si="36"/>
        <v>15%</v>
      </c>
      <c r="O833" s="18">
        <f ca="1">SalesTable[[#This Row],[Total Sale]]*SalesTable[[#This Row],[Profit Margin]]</f>
        <v>391.87799999999999</v>
      </c>
    </row>
    <row r="834" spans="1:15" x14ac:dyDescent="0.3">
      <c r="A834" s="18" t="s">
        <v>841</v>
      </c>
      <c r="B834" s="19">
        <f t="shared" ca="1" si="37"/>
        <v>45445</v>
      </c>
      <c r="C834" s="19" t="str">
        <f>_xlfn.XLOOKUP(SalesTable[[#This Row],[Customer Name]],customerTable[Customer Name],customerTable[Customer ID],0,0)</f>
        <v>C0833</v>
      </c>
      <c r="D834" s="18" t="s">
        <v>1834</v>
      </c>
      <c r="E834" s="18" t="s">
        <v>2001</v>
      </c>
      <c r="F834" s="18" t="s">
        <v>2263</v>
      </c>
      <c r="G834" s="18" t="s">
        <v>2002</v>
      </c>
      <c r="H834" s="18" t="str">
        <f>_xlfn.XLOOKUP(SalesTable[[#This Row],[Product]],ProductTable[Product],ProductTable[Product ID],0,0)</f>
        <v>P001</v>
      </c>
      <c r="I834" s="18" t="s">
        <v>2014</v>
      </c>
      <c r="J834" s="18" t="str" cm="1">
        <f t="array" aca="1" ref="J834" ca="1">INDEX({"Credit Card","Cash","UPI"},RANDBETWEEN(1,3))</f>
        <v>Credit Card</v>
      </c>
      <c r="K834" s="18">
        <f t="shared" ca="1" si="38"/>
        <v>37</v>
      </c>
      <c r="L834" s="18">
        <v>411.7</v>
      </c>
      <c r="M834" s="18">
        <f ca="1">SalesTable[[#This Row],[Quantity]]*SalesTable[[#This Row],[Unit Price]]</f>
        <v>15232.9</v>
      </c>
      <c r="N834" s="18" t="str">
        <f t="shared" ref="N834:N897" ca="1" si="39">ROUND(RANDBETWEEN(15,25),0)&amp;"%"</f>
        <v>18%</v>
      </c>
      <c r="O834" s="18">
        <f ca="1">SalesTable[[#This Row],[Total Sale]]*SalesTable[[#This Row],[Profit Margin]]</f>
        <v>2741.922</v>
      </c>
    </row>
    <row r="835" spans="1:15" x14ac:dyDescent="0.3">
      <c r="A835" s="18" t="s">
        <v>842</v>
      </c>
      <c r="B835" s="19">
        <f t="shared" ref="B835:B898" ca="1" si="40">RANDBETWEEN(DATE(2022,1,1),DATE(2025,12,31))</f>
        <v>44746</v>
      </c>
      <c r="C835" s="19" t="str">
        <f>_xlfn.XLOOKUP(SalesTable[[#This Row],[Customer Name]],customerTable[Customer Name],customerTable[Customer ID],0,0)</f>
        <v>C0834</v>
      </c>
      <c r="D835" s="18" t="s">
        <v>1835</v>
      </c>
      <c r="E835" s="18" t="s">
        <v>2000</v>
      </c>
      <c r="F835" s="18" t="s">
        <v>2044</v>
      </c>
      <c r="G835" s="18" t="s">
        <v>2010</v>
      </c>
      <c r="H835" s="18" t="str">
        <f>_xlfn.XLOOKUP(SalesTable[[#This Row],[Product]],ProductTable[Product],ProductTable[Product ID],0,0)</f>
        <v>P009</v>
      </c>
      <c r="I835" s="18" t="s">
        <v>2016</v>
      </c>
      <c r="J835" s="18" t="str" cm="1">
        <f t="array" aca="1" ref="J835" ca="1">INDEX({"Credit Card","Cash","UPI"},RANDBETWEEN(1,3))</f>
        <v>Credit Card</v>
      </c>
      <c r="K835" s="18">
        <f t="shared" ref="K835:K898" ca="1" si="41">RANDBETWEEN(30,100)</f>
        <v>67</v>
      </c>
      <c r="L835" s="18">
        <v>316.95999999999998</v>
      </c>
      <c r="M835" s="18">
        <f ca="1">SalesTable[[#This Row],[Quantity]]*SalesTable[[#This Row],[Unit Price]]</f>
        <v>21236.32</v>
      </c>
      <c r="N835" s="18" t="str">
        <f t="shared" ca="1" si="39"/>
        <v>21%</v>
      </c>
      <c r="O835" s="18">
        <f ca="1">SalesTable[[#This Row],[Total Sale]]*SalesTable[[#This Row],[Profit Margin]]</f>
        <v>4459.6271999999999</v>
      </c>
    </row>
    <row r="836" spans="1:15" x14ac:dyDescent="0.3">
      <c r="A836" s="18" t="s">
        <v>843</v>
      </c>
      <c r="B836" s="19">
        <f t="shared" ca="1" si="40"/>
        <v>44796</v>
      </c>
      <c r="C836" s="19" t="str">
        <f>_xlfn.XLOOKUP(SalesTable[[#This Row],[Customer Name]],customerTable[Customer Name],customerTable[Customer ID],0,0)</f>
        <v>C0835</v>
      </c>
      <c r="D836" s="18" t="s">
        <v>1836</v>
      </c>
      <c r="E836" s="18" t="s">
        <v>1999</v>
      </c>
      <c r="F836" s="18" t="s">
        <v>2260</v>
      </c>
      <c r="G836" s="18" t="s">
        <v>2007</v>
      </c>
      <c r="H836" s="18" t="str">
        <f>_xlfn.XLOOKUP(SalesTable[[#This Row],[Product]],ProductTable[Product],ProductTable[Product ID],0,0)</f>
        <v>P006</v>
      </c>
      <c r="I836" s="18" t="s">
        <v>2016</v>
      </c>
      <c r="J836" s="18" t="str" cm="1">
        <f t="array" aca="1" ref="J836" ca="1">INDEX({"Credit Card","Cash","UPI"},RANDBETWEEN(1,3))</f>
        <v>UPI</v>
      </c>
      <c r="K836" s="18">
        <f t="shared" ca="1" si="41"/>
        <v>49</v>
      </c>
      <c r="L836" s="18">
        <v>338.28</v>
      </c>
      <c r="M836" s="18">
        <f ca="1">SalesTable[[#This Row],[Quantity]]*SalesTable[[#This Row],[Unit Price]]</f>
        <v>16575.719999999998</v>
      </c>
      <c r="N836" s="18" t="str">
        <f t="shared" ca="1" si="39"/>
        <v>21%</v>
      </c>
      <c r="O836" s="18">
        <f ca="1">SalesTable[[#This Row],[Total Sale]]*SalesTable[[#This Row],[Profit Margin]]</f>
        <v>3480.9011999999993</v>
      </c>
    </row>
    <row r="837" spans="1:15" x14ac:dyDescent="0.3">
      <c r="A837" s="18" t="s">
        <v>844</v>
      </c>
      <c r="B837" s="19">
        <f t="shared" ca="1" si="40"/>
        <v>45038</v>
      </c>
      <c r="C837" s="19" t="str">
        <f>_xlfn.XLOOKUP(SalesTable[[#This Row],[Customer Name]],customerTable[Customer Name],customerTable[Customer ID],0,0)</f>
        <v>C0836</v>
      </c>
      <c r="D837" s="18" t="s">
        <v>1837</v>
      </c>
      <c r="E837" s="18" t="s">
        <v>1999</v>
      </c>
      <c r="F837" s="18" t="s">
        <v>2150</v>
      </c>
      <c r="G837" s="18" t="s">
        <v>2002</v>
      </c>
      <c r="H837" s="18" t="str">
        <f>_xlfn.XLOOKUP(SalesTable[[#This Row],[Product]],ProductTable[Product],ProductTable[Product ID],0,0)</f>
        <v>P001</v>
      </c>
      <c r="I837" s="18" t="s">
        <v>2014</v>
      </c>
      <c r="J837" s="18" t="str" cm="1">
        <f t="array" aca="1" ref="J837" ca="1">INDEX({"Credit Card","Cash","UPI"},RANDBETWEEN(1,3))</f>
        <v>Credit Card</v>
      </c>
      <c r="K837" s="18">
        <f t="shared" ca="1" si="41"/>
        <v>51</v>
      </c>
      <c r="L837" s="18">
        <v>27.53</v>
      </c>
      <c r="M837" s="18">
        <f ca="1">SalesTable[[#This Row],[Quantity]]*SalesTable[[#This Row],[Unit Price]]</f>
        <v>1404.03</v>
      </c>
      <c r="N837" s="18" t="str">
        <f t="shared" ca="1" si="39"/>
        <v>16%</v>
      </c>
      <c r="O837" s="18">
        <f ca="1">SalesTable[[#This Row],[Total Sale]]*SalesTable[[#This Row],[Profit Margin]]</f>
        <v>224.6448</v>
      </c>
    </row>
    <row r="838" spans="1:15" x14ac:dyDescent="0.3">
      <c r="A838" s="18" t="s">
        <v>845</v>
      </c>
      <c r="B838" s="19">
        <f t="shared" ca="1" si="40"/>
        <v>45064</v>
      </c>
      <c r="C838" s="19" t="str">
        <f>_xlfn.XLOOKUP(SalesTable[[#This Row],[Customer Name]],customerTable[Customer Name],customerTable[Customer ID],0,0)</f>
        <v>C0837</v>
      </c>
      <c r="D838" s="18" t="s">
        <v>1838</v>
      </c>
      <c r="E838" s="18" t="s">
        <v>2001</v>
      </c>
      <c r="F838" s="18" t="s">
        <v>2037</v>
      </c>
      <c r="G838" s="18" t="s">
        <v>2007</v>
      </c>
      <c r="H838" s="18" t="str">
        <f>_xlfn.XLOOKUP(SalesTable[[#This Row],[Product]],ProductTable[Product],ProductTable[Product ID],0,0)</f>
        <v>P006</v>
      </c>
      <c r="I838" s="18" t="s">
        <v>2016</v>
      </c>
      <c r="J838" s="18" t="str" cm="1">
        <f t="array" aca="1" ref="J838" ca="1">INDEX({"Credit Card","Cash","UPI"},RANDBETWEEN(1,3))</f>
        <v>Credit Card</v>
      </c>
      <c r="K838" s="18">
        <f t="shared" ca="1" si="41"/>
        <v>60</v>
      </c>
      <c r="L838" s="18">
        <v>394.51</v>
      </c>
      <c r="M838" s="18">
        <f ca="1">SalesTable[[#This Row],[Quantity]]*SalesTable[[#This Row],[Unit Price]]</f>
        <v>23670.6</v>
      </c>
      <c r="N838" s="18" t="str">
        <f t="shared" ca="1" si="39"/>
        <v>23%</v>
      </c>
      <c r="O838" s="18">
        <f ca="1">SalesTable[[#This Row],[Total Sale]]*SalesTable[[#This Row],[Profit Margin]]</f>
        <v>5444.2380000000003</v>
      </c>
    </row>
    <row r="839" spans="1:15" x14ac:dyDescent="0.3">
      <c r="A839" s="18" t="s">
        <v>846</v>
      </c>
      <c r="B839" s="19">
        <f t="shared" ca="1" si="40"/>
        <v>45274</v>
      </c>
      <c r="C839" s="19" t="str">
        <f>_xlfn.XLOOKUP(SalesTable[[#This Row],[Customer Name]],customerTable[Customer Name],customerTable[Customer ID],0,0)</f>
        <v>C0838</v>
      </c>
      <c r="D839" s="18" t="s">
        <v>1839</v>
      </c>
      <c r="E839" s="18" t="s">
        <v>2000</v>
      </c>
      <c r="F839" s="18" t="s">
        <v>2247</v>
      </c>
      <c r="G839" s="18" t="s">
        <v>2002</v>
      </c>
      <c r="H839" s="18" t="str">
        <f>_xlfn.XLOOKUP(SalesTable[[#This Row],[Product]],ProductTable[Product],ProductTable[Product ID],0,0)</f>
        <v>P001</v>
      </c>
      <c r="I839" s="18" t="s">
        <v>2014</v>
      </c>
      <c r="J839" s="18" t="str" cm="1">
        <f t="array" aca="1" ref="J839" ca="1">INDEX({"Credit Card","Cash","UPI"},RANDBETWEEN(1,3))</f>
        <v>UPI</v>
      </c>
      <c r="K839" s="18">
        <f t="shared" ca="1" si="41"/>
        <v>33</v>
      </c>
      <c r="L839" s="18">
        <v>383.81</v>
      </c>
      <c r="M839" s="18">
        <f ca="1">SalesTable[[#This Row],[Quantity]]*SalesTable[[#This Row],[Unit Price]]</f>
        <v>12665.73</v>
      </c>
      <c r="N839" s="18" t="str">
        <f t="shared" ca="1" si="39"/>
        <v>21%</v>
      </c>
      <c r="O839" s="18">
        <f ca="1">SalesTable[[#This Row],[Total Sale]]*SalesTable[[#This Row],[Profit Margin]]</f>
        <v>2659.8033</v>
      </c>
    </row>
    <row r="840" spans="1:15" x14ac:dyDescent="0.3">
      <c r="A840" s="18" t="s">
        <v>847</v>
      </c>
      <c r="B840" s="19">
        <f t="shared" ca="1" si="40"/>
        <v>45743</v>
      </c>
      <c r="C840" s="19" t="str">
        <f>_xlfn.XLOOKUP(SalesTable[[#This Row],[Customer Name]],customerTable[Customer Name],customerTable[Customer ID],0,0)</f>
        <v>C0839</v>
      </c>
      <c r="D840" s="18" t="s">
        <v>1840</v>
      </c>
      <c r="E840" s="18" t="s">
        <v>1998</v>
      </c>
      <c r="F840" s="18" t="s">
        <v>2089</v>
      </c>
      <c r="G840" s="18" t="s">
        <v>2010</v>
      </c>
      <c r="H840" s="18" t="str">
        <f>_xlfn.XLOOKUP(SalesTable[[#This Row],[Product]],ProductTable[Product],ProductTable[Product ID],0,0)</f>
        <v>P009</v>
      </c>
      <c r="I840" s="18" t="s">
        <v>2016</v>
      </c>
      <c r="J840" s="18" t="str" cm="1">
        <f t="array" aca="1" ref="J840" ca="1">INDEX({"Credit Card","Cash","UPI"},RANDBETWEEN(1,3))</f>
        <v>Credit Card</v>
      </c>
      <c r="K840" s="18">
        <f t="shared" ca="1" si="41"/>
        <v>47</v>
      </c>
      <c r="L840" s="18">
        <v>239.62</v>
      </c>
      <c r="M840" s="18">
        <f ca="1">SalesTable[[#This Row],[Quantity]]*SalesTable[[#This Row],[Unit Price]]</f>
        <v>11262.14</v>
      </c>
      <c r="N840" s="18" t="str">
        <f t="shared" ca="1" si="39"/>
        <v>21%</v>
      </c>
      <c r="O840" s="18">
        <f ca="1">SalesTable[[#This Row],[Total Sale]]*SalesTable[[#This Row],[Profit Margin]]</f>
        <v>2365.0493999999999</v>
      </c>
    </row>
    <row r="841" spans="1:15" x14ac:dyDescent="0.3">
      <c r="A841" s="18" t="s">
        <v>848</v>
      </c>
      <c r="B841" s="19">
        <f t="shared" ca="1" si="40"/>
        <v>44701</v>
      </c>
      <c r="C841" s="19" t="str">
        <f>_xlfn.XLOOKUP(SalesTable[[#This Row],[Customer Name]],customerTable[Customer Name],customerTable[Customer ID],0,0)</f>
        <v>C0840</v>
      </c>
      <c r="D841" s="18" t="s">
        <v>1841</v>
      </c>
      <c r="E841" s="18" t="s">
        <v>1998</v>
      </c>
      <c r="F841" s="18" t="s">
        <v>2072</v>
      </c>
      <c r="G841" s="18" t="s">
        <v>2006</v>
      </c>
      <c r="H841" s="18" t="str">
        <f>_xlfn.XLOOKUP(SalesTable[[#This Row],[Product]],ProductTable[Product],ProductTable[Product ID],0,0)</f>
        <v>P005</v>
      </c>
      <c r="I841" s="18" t="s">
        <v>2015</v>
      </c>
      <c r="J841" s="18" t="str" cm="1">
        <f t="array" aca="1" ref="J841" ca="1">INDEX({"Credit Card","Cash","UPI"},RANDBETWEEN(1,3))</f>
        <v>Cash</v>
      </c>
      <c r="K841" s="18">
        <f t="shared" ca="1" si="41"/>
        <v>86</v>
      </c>
      <c r="L841" s="18">
        <v>151.01</v>
      </c>
      <c r="M841" s="18">
        <f ca="1">SalesTable[[#This Row],[Quantity]]*SalesTable[[#This Row],[Unit Price]]</f>
        <v>12986.859999999999</v>
      </c>
      <c r="N841" s="18" t="str">
        <f t="shared" ca="1" si="39"/>
        <v>18%</v>
      </c>
      <c r="O841" s="18">
        <f ca="1">SalesTable[[#This Row],[Total Sale]]*SalesTable[[#This Row],[Profit Margin]]</f>
        <v>2337.6347999999998</v>
      </c>
    </row>
    <row r="842" spans="1:15" x14ac:dyDescent="0.3">
      <c r="A842" s="18" t="s">
        <v>849</v>
      </c>
      <c r="B842" s="19">
        <f t="shared" ca="1" si="40"/>
        <v>45604</v>
      </c>
      <c r="C842" s="19" t="str">
        <f>_xlfn.XLOOKUP(SalesTable[[#This Row],[Customer Name]],customerTable[Customer Name],customerTable[Customer ID],0,0)</f>
        <v>C0841</v>
      </c>
      <c r="D842" s="18" t="s">
        <v>1842</v>
      </c>
      <c r="E842" s="18" t="s">
        <v>1998</v>
      </c>
      <c r="F842" s="18" t="s">
        <v>2031</v>
      </c>
      <c r="G842" s="18" t="s">
        <v>2008</v>
      </c>
      <c r="H842" s="18" t="str">
        <f>_xlfn.XLOOKUP(SalesTable[[#This Row],[Product]],ProductTable[Product],ProductTable[Product ID],0,0)</f>
        <v>P007</v>
      </c>
      <c r="I842" s="18" t="s">
        <v>2016</v>
      </c>
      <c r="J842" s="18" t="str" cm="1">
        <f t="array" aca="1" ref="J842" ca="1">INDEX({"Credit Card","Cash","UPI"},RANDBETWEEN(1,3))</f>
        <v>Credit Card</v>
      </c>
      <c r="K842" s="18">
        <f t="shared" ca="1" si="41"/>
        <v>76</v>
      </c>
      <c r="L842" s="18">
        <v>278.99</v>
      </c>
      <c r="M842" s="18">
        <f ca="1">SalesTable[[#This Row],[Quantity]]*SalesTable[[#This Row],[Unit Price]]</f>
        <v>21203.24</v>
      </c>
      <c r="N842" s="18" t="str">
        <f t="shared" ca="1" si="39"/>
        <v>24%</v>
      </c>
      <c r="O842" s="18">
        <f ca="1">SalesTable[[#This Row],[Total Sale]]*SalesTable[[#This Row],[Profit Margin]]</f>
        <v>5088.7776000000003</v>
      </c>
    </row>
    <row r="843" spans="1:15" x14ac:dyDescent="0.3">
      <c r="A843" s="18" t="s">
        <v>850</v>
      </c>
      <c r="B843" s="19">
        <f t="shared" ca="1" si="40"/>
        <v>44769</v>
      </c>
      <c r="C843" s="19" t="str">
        <f>_xlfn.XLOOKUP(SalesTable[[#This Row],[Customer Name]],customerTable[Customer Name],customerTable[Customer ID],0,0)</f>
        <v>C0842</v>
      </c>
      <c r="D843" s="18" t="s">
        <v>1843</v>
      </c>
      <c r="E843" s="18" t="s">
        <v>2000</v>
      </c>
      <c r="F843" s="18" t="s">
        <v>2248</v>
      </c>
      <c r="G843" s="18" t="s">
        <v>2005</v>
      </c>
      <c r="H843" s="18" t="str">
        <f>_xlfn.XLOOKUP(SalesTable[[#This Row],[Product]],ProductTable[Product],ProductTable[Product ID],0,0)</f>
        <v>P004</v>
      </c>
      <c r="I843" s="18" t="s">
        <v>2015</v>
      </c>
      <c r="J843" s="18" t="str" cm="1">
        <f t="array" aca="1" ref="J843" ca="1">INDEX({"Credit Card","Cash","UPI"},RANDBETWEEN(1,3))</f>
        <v>Credit Card</v>
      </c>
      <c r="K843" s="18">
        <f t="shared" ca="1" si="41"/>
        <v>37</v>
      </c>
      <c r="L843" s="18">
        <v>288.5</v>
      </c>
      <c r="M843" s="18">
        <f ca="1">SalesTable[[#This Row],[Quantity]]*SalesTable[[#This Row],[Unit Price]]</f>
        <v>10674.5</v>
      </c>
      <c r="N843" s="18" t="str">
        <f t="shared" ca="1" si="39"/>
        <v>24%</v>
      </c>
      <c r="O843" s="18">
        <f ca="1">SalesTable[[#This Row],[Total Sale]]*SalesTable[[#This Row],[Profit Margin]]</f>
        <v>2561.88</v>
      </c>
    </row>
    <row r="844" spans="1:15" x14ac:dyDescent="0.3">
      <c r="A844" s="18" t="s">
        <v>851</v>
      </c>
      <c r="B844" s="19">
        <f t="shared" ca="1" si="40"/>
        <v>44603</v>
      </c>
      <c r="C844" s="19" t="str">
        <f>_xlfn.XLOOKUP(SalesTable[[#This Row],[Customer Name]],customerTable[Customer Name],customerTable[Customer ID],0,0)</f>
        <v>C0843</v>
      </c>
      <c r="D844" s="18" t="s">
        <v>1844</v>
      </c>
      <c r="E844" s="18" t="s">
        <v>2001</v>
      </c>
      <c r="F844" s="18" t="s">
        <v>2225</v>
      </c>
      <c r="G844" s="18" t="s">
        <v>2002</v>
      </c>
      <c r="H844" s="18" t="str">
        <f>_xlfn.XLOOKUP(SalesTable[[#This Row],[Product]],ProductTable[Product],ProductTable[Product ID],0,0)</f>
        <v>P001</v>
      </c>
      <c r="I844" s="18" t="s">
        <v>2014</v>
      </c>
      <c r="J844" s="18" t="str" cm="1">
        <f t="array" aca="1" ref="J844" ca="1">INDEX({"Credit Card","Cash","UPI"},RANDBETWEEN(1,3))</f>
        <v>Cash</v>
      </c>
      <c r="K844" s="18">
        <f t="shared" ca="1" si="41"/>
        <v>58</v>
      </c>
      <c r="L844" s="18">
        <v>108.98</v>
      </c>
      <c r="M844" s="18">
        <f ca="1">SalesTable[[#This Row],[Quantity]]*SalesTable[[#This Row],[Unit Price]]</f>
        <v>6320.84</v>
      </c>
      <c r="N844" s="18" t="str">
        <f t="shared" ca="1" si="39"/>
        <v>25%</v>
      </c>
      <c r="O844" s="18">
        <f ca="1">SalesTable[[#This Row],[Total Sale]]*SalesTable[[#This Row],[Profit Margin]]</f>
        <v>1580.21</v>
      </c>
    </row>
    <row r="845" spans="1:15" x14ac:dyDescent="0.3">
      <c r="A845" s="18" t="s">
        <v>852</v>
      </c>
      <c r="B845" s="19">
        <f t="shared" ca="1" si="40"/>
        <v>45049</v>
      </c>
      <c r="C845" s="19" t="str">
        <f>_xlfn.XLOOKUP(SalesTable[[#This Row],[Customer Name]],customerTable[Customer Name],customerTable[Customer ID],0,0)</f>
        <v>C0844</v>
      </c>
      <c r="D845" s="18" t="s">
        <v>1845</v>
      </c>
      <c r="E845" s="18" t="s">
        <v>1998</v>
      </c>
      <c r="F845" s="18" t="s">
        <v>2257</v>
      </c>
      <c r="G845" s="18" t="s">
        <v>2006</v>
      </c>
      <c r="H845" s="18" t="str">
        <f>_xlfn.XLOOKUP(SalesTable[[#This Row],[Product]],ProductTable[Product],ProductTable[Product ID],0,0)</f>
        <v>P005</v>
      </c>
      <c r="I845" s="18" t="s">
        <v>2015</v>
      </c>
      <c r="J845" s="18" t="str" cm="1">
        <f t="array" aca="1" ref="J845" ca="1">INDEX({"Credit Card","Cash","UPI"},RANDBETWEEN(1,3))</f>
        <v>UPI</v>
      </c>
      <c r="K845" s="18">
        <f t="shared" ca="1" si="41"/>
        <v>90</v>
      </c>
      <c r="L845" s="18">
        <v>75.52</v>
      </c>
      <c r="M845" s="18">
        <f ca="1">SalesTable[[#This Row],[Quantity]]*SalesTable[[#This Row],[Unit Price]]</f>
        <v>6796.7999999999993</v>
      </c>
      <c r="N845" s="18" t="str">
        <f t="shared" ca="1" si="39"/>
        <v>17%</v>
      </c>
      <c r="O845" s="18">
        <f ca="1">SalesTable[[#This Row],[Total Sale]]*SalesTable[[#This Row],[Profit Margin]]</f>
        <v>1155.4559999999999</v>
      </c>
    </row>
    <row r="846" spans="1:15" x14ac:dyDescent="0.3">
      <c r="A846" s="18" t="s">
        <v>853</v>
      </c>
      <c r="B846" s="19">
        <f t="shared" ca="1" si="40"/>
        <v>45554</v>
      </c>
      <c r="C846" s="19" t="str">
        <f>_xlfn.XLOOKUP(SalesTable[[#This Row],[Customer Name]],customerTable[Customer Name],customerTable[Customer ID],0,0)</f>
        <v>C0845</v>
      </c>
      <c r="D846" s="18" t="s">
        <v>1846</v>
      </c>
      <c r="E846" s="18" t="s">
        <v>1999</v>
      </c>
      <c r="F846" s="18" t="s">
        <v>2233</v>
      </c>
      <c r="G846" s="18" t="s">
        <v>2011</v>
      </c>
      <c r="H846" s="18" t="str">
        <f>_xlfn.XLOOKUP(SalesTable[[#This Row],[Product]],ProductTable[Product],ProductTable[Product ID],0,0)</f>
        <v>P010</v>
      </c>
      <c r="I846" s="18" t="s">
        <v>2015</v>
      </c>
      <c r="J846" s="18" t="str" cm="1">
        <f t="array" aca="1" ref="J846" ca="1">INDEX({"Credit Card","Cash","UPI"},RANDBETWEEN(1,3))</f>
        <v>Cash</v>
      </c>
      <c r="K846" s="18">
        <f t="shared" ca="1" si="41"/>
        <v>42</v>
      </c>
      <c r="L846" s="18">
        <v>61.74</v>
      </c>
      <c r="M846" s="18">
        <f ca="1">SalesTable[[#This Row],[Quantity]]*SalesTable[[#This Row],[Unit Price]]</f>
        <v>2593.08</v>
      </c>
      <c r="N846" s="18" t="str">
        <f t="shared" ca="1" si="39"/>
        <v>22%</v>
      </c>
      <c r="O846" s="18">
        <f ca="1">SalesTable[[#This Row],[Total Sale]]*SalesTable[[#This Row],[Profit Margin]]</f>
        <v>570.47759999999994</v>
      </c>
    </row>
    <row r="847" spans="1:15" x14ac:dyDescent="0.3">
      <c r="A847" s="18" t="s">
        <v>854</v>
      </c>
      <c r="B847" s="19">
        <f t="shared" ca="1" si="40"/>
        <v>44745</v>
      </c>
      <c r="C847" s="19" t="str">
        <f>_xlfn.XLOOKUP(SalesTable[[#This Row],[Customer Name]],customerTable[Customer Name],customerTable[Customer ID],0,0)</f>
        <v>C0846</v>
      </c>
      <c r="D847" s="18" t="s">
        <v>1847</v>
      </c>
      <c r="E847" s="18" t="s">
        <v>1999</v>
      </c>
      <c r="F847" s="18" t="s">
        <v>2180</v>
      </c>
      <c r="G847" s="18" t="s">
        <v>2004</v>
      </c>
      <c r="H847" s="18" t="str">
        <f>_xlfn.XLOOKUP(SalesTable[[#This Row],[Product]],ProductTable[Product],ProductTable[Product ID],0,0)</f>
        <v>P003</v>
      </c>
      <c r="I847" s="18" t="s">
        <v>2014</v>
      </c>
      <c r="J847" s="18" t="str" cm="1">
        <f t="array" aca="1" ref="J847" ca="1">INDEX({"Credit Card","Cash","UPI"},RANDBETWEEN(1,3))</f>
        <v>UPI</v>
      </c>
      <c r="K847" s="18">
        <f t="shared" ca="1" si="41"/>
        <v>57</v>
      </c>
      <c r="L847" s="18">
        <v>41.21</v>
      </c>
      <c r="M847" s="18">
        <f ca="1">SalesTable[[#This Row],[Quantity]]*SalesTable[[#This Row],[Unit Price]]</f>
        <v>2348.9700000000003</v>
      </c>
      <c r="N847" s="18" t="str">
        <f t="shared" ca="1" si="39"/>
        <v>20%</v>
      </c>
      <c r="O847" s="18">
        <f ca="1">SalesTable[[#This Row],[Total Sale]]*SalesTable[[#This Row],[Profit Margin]]</f>
        <v>469.7940000000001</v>
      </c>
    </row>
    <row r="848" spans="1:15" x14ac:dyDescent="0.3">
      <c r="A848" s="18" t="s">
        <v>855</v>
      </c>
      <c r="B848" s="19">
        <f t="shared" ca="1" si="40"/>
        <v>45055</v>
      </c>
      <c r="C848" s="19" t="str">
        <f>_xlfn.XLOOKUP(SalesTable[[#This Row],[Customer Name]],customerTable[Customer Name],customerTable[Customer ID],0,0)</f>
        <v>C0847</v>
      </c>
      <c r="D848" s="18" t="s">
        <v>1848</v>
      </c>
      <c r="E848" s="18" t="s">
        <v>2000</v>
      </c>
      <c r="F848" s="18" t="s">
        <v>2254</v>
      </c>
      <c r="G848" s="18" t="s">
        <v>2007</v>
      </c>
      <c r="H848" s="18" t="str">
        <f>_xlfn.XLOOKUP(SalesTable[[#This Row],[Product]],ProductTable[Product],ProductTable[Product ID],0,0)</f>
        <v>P006</v>
      </c>
      <c r="I848" s="18" t="s">
        <v>2016</v>
      </c>
      <c r="J848" s="18" t="str" cm="1">
        <f t="array" aca="1" ref="J848" ca="1">INDEX({"Credit Card","Cash","UPI"},RANDBETWEEN(1,3))</f>
        <v>Cash</v>
      </c>
      <c r="K848" s="18">
        <f t="shared" ca="1" si="41"/>
        <v>43</v>
      </c>
      <c r="L848" s="18">
        <v>364.17</v>
      </c>
      <c r="M848" s="18">
        <f ca="1">SalesTable[[#This Row],[Quantity]]*SalesTable[[#This Row],[Unit Price]]</f>
        <v>15659.310000000001</v>
      </c>
      <c r="N848" s="18" t="str">
        <f t="shared" ca="1" si="39"/>
        <v>18%</v>
      </c>
      <c r="O848" s="18">
        <f ca="1">SalesTable[[#This Row],[Total Sale]]*SalesTable[[#This Row],[Profit Margin]]</f>
        <v>2818.6758</v>
      </c>
    </row>
    <row r="849" spans="1:15" x14ac:dyDescent="0.3">
      <c r="A849" s="18" t="s">
        <v>856</v>
      </c>
      <c r="B849" s="19">
        <f t="shared" ca="1" si="40"/>
        <v>45286</v>
      </c>
      <c r="C849" s="19" t="str">
        <f>_xlfn.XLOOKUP(SalesTable[[#This Row],[Customer Name]],customerTable[Customer Name],customerTable[Customer ID],0,0)</f>
        <v>C0848</v>
      </c>
      <c r="D849" s="18" t="s">
        <v>1849</v>
      </c>
      <c r="E849" s="18" t="s">
        <v>1998</v>
      </c>
      <c r="F849" s="18" t="s">
        <v>2105</v>
      </c>
      <c r="G849" s="18" t="s">
        <v>2008</v>
      </c>
      <c r="H849" s="18" t="str">
        <f>_xlfn.XLOOKUP(SalesTable[[#This Row],[Product]],ProductTable[Product],ProductTable[Product ID],0,0)</f>
        <v>P007</v>
      </c>
      <c r="I849" s="18" t="s">
        <v>2016</v>
      </c>
      <c r="J849" s="18" t="str" cm="1">
        <f t="array" aca="1" ref="J849" ca="1">INDEX({"Credit Card","Cash","UPI"},RANDBETWEEN(1,3))</f>
        <v>Cash</v>
      </c>
      <c r="K849" s="18">
        <f t="shared" ca="1" si="41"/>
        <v>91</v>
      </c>
      <c r="L849" s="18">
        <v>337.29</v>
      </c>
      <c r="M849" s="18">
        <f ca="1">SalesTable[[#This Row],[Quantity]]*SalesTable[[#This Row],[Unit Price]]</f>
        <v>30693.390000000003</v>
      </c>
      <c r="N849" s="18" t="str">
        <f t="shared" ca="1" si="39"/>
        <v>24%</v>
      </c>
      <c r="O849" s="18">
        <f ca="1">SalesTable[[#This Row],[Total Sale]]*SalesTable[[#This Row],[Profit Margin]]</f>
        <v>7366.4136000000008</v>
      </c>
    </row>
    <row r="850" spans="1:15" x14ac:dyDescent="0.3">
      <c r="A850" s="18" t="s">
        <v>857</v>
      </c>
      <c r="B850" s="19">
        <f t="shared" ca="1" si="40"/>
        <v>45803</v>
      </c>
      <c r="C850" s="19" t="str">
        <f>_xlfn.XLOOKUP(SalesTable[[#This Row],[Customer Name]],customerTable[Customer Name],customerTable[Customer ID],0,0)</f>
        <v>C0849</v>
      </c>
      <c r="D850" s="18" t="s">
        <v>1850</v>
      </c>
      <c r="E850" s="18" t="s">
        <v>1998</v>
      </c>
      <c r="F850" s="18" t="s">
        <v>2123</v>
      </c>
      <c r="G850" s="18" t="s">
        <v>2011</v>
      </c>
      <c r="H850" s="18" t="str">
        <f>_xlfn.XLOOKUP(SalesTable[[#This Row],[Product]],ProductTable[Product],ProductTable[Product ID],0,0)</f>
        <v>P010</v>
      </c>
      <c r="I850" s="18" t="s">
        <v>2015</v>
      </c>
      <c r="J850" s="18" t="str" cm="1">
        <f t="array" aca="1" ref="J850" ca="1">INDEX({"Credit Card","Cash","UPI"},RANDBETWEEN(1,3))</f>
        <v>Cash</v>
      </c>
      <c r="K850" s="18">
        <f t="shared" ca="1" si="41"/>
        <v>74</v>
      </c>
      <c r="L850" s="18">
        <v>39.56</v>
      </c>
      <c r="M850" s="18">
        <f ca="1">SalesTable[[#This Row],[Quantity]]*SalesTable[[#This Row],[Unit Price]]</f>
        <v>2927.44</v>
      </c>
      <c r="N850" s="18" t="str">
        <f t="shared" ca="1" si="39"/>
        <v>16%</v>
      </c>
      <c r="O850" s="18">
        <f ca="1">SalesTable[[#This Row],[Total Sale]]*SalesTable[[#This Row],[Profit Margin]]</f>
        <v>468.3904</v>
      </c>
    </row>
    <row r="851" spans="1:15" x14ac:dyDescent="0.3">
      <c r="A851" s="18" t="s">
        <v>858</v>
      </c>
      <c r="B851" s="19">
        <f t="shared" ca="1" si="40"/>
        <v>45094</v>
      </c>
      <c r="C851" s="19" t="str">
        <f>_xlfn.XLOOKUP(SalesTable[[#This Row],[Customer Name]],customerTable[Customer Name],customerTable[Customer ID],0,0)</f>
        <v>C0850</v>
      </c>
      <c r="D851" s="18" t="s">
        <v>1851</v>
      </c>
      <c r="E851" s="18" t="s">
        <v>2001</v>
      </c>
      <c r="F851" s="18" t="s">
        <v>2257</v>
      </c>
      <c r="G851" s="18" t="s">
        <v>2010</v>
      </c>
      <c r="H851" s="18" t="str">
        <f>_xlfn.XLOOKUP(SalesTable[[#This Row],[Product]],ProductTable[Product],ProductTable[Product ID],0,0)</f>
        <v>P009</v>
      </c>
      <c r="I851" s="18" t="s">
        <v>2016</v>
      </c>
      <c r="J851" s="18" t="str" cm="1">
        <f t="array" aca="1" ref="J851" ca="1">INDEX({"Credit Card","Cash","UPI"},RANDBETWEEN(1,3))</f>
        <v>Credit Card</v>
      </c>
      <c r="K851" s="18">
        <f t="shared" ca="1" si="41"/>
        <v>66</v>
      </c>
      <c r="L851" s="18">
        <v>167.53</v>
      </c>
      <c r="M851" s="18">
        <f ca="1">SalesTable[[#This Row],[Quantity]]*SalesTable[[#This Row],[Unit Price]]</f>
        <v>11056.98</v>
      </c>
      <c r="N851" s="18" t="str">
        <f t="shared" ca="1" si="39"/>
        <v>15%</v>
      </c>
      <c r="O851" s="18">
        <f ca="1">SalesTable[[#This Row],[Total Sale]]*SalesTable[[#This Row],[Profit Margin]]</f>
        <v>1658.5469999999998</v>
      </c>
    </row>
    <row r="852" spans="1:15" x14ac:dyDescent="0.3">
      <c r="A852" s="18" t="s">
        <v>859</v>
      </c>
      <c r="B852" s="19">
        <f t="shared" ca="1" si="40"/>
        <v>45737</v>
      </c>
      <c r="C852" s="19" t="str">
        <f>_xlfn.XLOOKUP(SalesTable[[#This Row],[Customer Name]],customerTable[Customer Name],customerTable[Customer ID],0,0)</f>
        <v>C0851</v>
      </c>
      <c r="D852" s="18" t="s">
        <v>1852</v>
      </c>
      <c r="E852" s="18" t="s">
        <v>2001</v>
      </c>
      <c r="F852" s="18" t="s">
        <v>2260</v>
      </c>
      <c r="G852" s="18" t="s">
        <v>2009</v>
      </c>
      <c r="H852" s="18" t="str">
        <f>_xlfn.XLOOKUP(SalesTable[[#This Row],[Product]],ProductTable[Product],ProductTable[Product ID],0,0)</f>
        <v>P008</v>
      </c>
      <c r="I852" s="18" t="s">
        <v>2014</v>
      </c>
      <c r="J852" s="18" t="str" cm="1">
        <f t="array" aca="1" ref="J852" ca="1">INDEX({"Credit Card","Cash","UPI"},RANDBETWEEN(1,3))</f>
        <v>UPI</v>
      </c>
      <c r="K852" s="18">
        <f t="shared" ca="1" si="41"/>
        <v>54</v>
      </c>
      <c r="L852" s="18">
        <v>285.60000000000002</v>
      </c>
      <c r="M852" s="18">
        <f ca="1">SalesTable[[#This Row],[Quantity]]*SalesTable[[#This Row],[Unit Price]]</f>
        <v>15422.400000000001</v>
      </c>
      <c r="N852" s="18" t="str">
        <f t="shared" ca="1" si="39"/>
        <v>23%</v>
      </c>
      <c r="O852" s="18">
        <f ca="1">SalesTable[[#This Row],[Total Sale]]*SalesTable[[#This Row],[Profit Margin]]</f>
        <v>3547.1520000000005</v>
      </c>
    </row>
    <row r="853" spans="1:15" x14ac:dyDescent="0.3">
      <c r="A853" s="18" t="s">
        <v>860</v>
      </c>
      <c r="B853" s="19">
        <f t="shared" ca="1" si="40"/>
        <v>45397</v>
      </c>
      <c r="C853" s="19" t="str">
        <f>_xlfn.XLOOKUP(SalesTable[[#This Row],[Customer Name]],customerTable[Customer Name],customerTable[Customer ID],0,0)</f>
        <v>C0852</v>
      </c>
      <c r="D853" s="18" t="s">
        <v>1853</v>
      </c>
      <c r="E853" s="18" t="s">
        <v>1998</v>
      </c>
      <c r="F853" s="18" t="s">
        <v>2133</v>
      </c>
      <c r="G853" s="18" t="s">
        <v>2013</v>
      </c>
      <c r="H853" s="18" t="str">
        <f>_xlfn.XLOOKUP(SalesTable[[#This Row],[Product]],ProductTable[Product],ProductTable[Product ID],0,0)</f>
        <v>P012</v>
      </c>
      <c r="I853" s="18" t="s">
        <v>2016</v>
      </c>
      <c r="J853" s="18" t="str" cm="1">
        <f t="array" aca="1" ref="J853" ca="1">INDEX({"Credit Card","Cash","UPI"},RANDBETWEEN(1,3))</f>
        <v>Cash</v>
      </c>
      <c r="K853" s="18">
        <f t="shared" ca="1" si="41"/>
        <v>76</v>
      </c>
      <c r="L853" s="18">
        <v>160.04</v>
      </c>
      <c r="M853" s="18">
        <f ca="1">SalesTable[[#This Row],[Quantity]]*SalesTable[[#This Row],[Unit Price]]</f>
        <v>12163.039999999999</v>
      </c>
      <c r="N853" s="18" t="str">
        <f t="shared" ca="1" si="39"/>
        <v>24%</v>
      </c>
      <c r="O853" s="18">
        <f ca="1">SalesTable[[#This Row],[Total Sale]]*SalesTable[[#This Row],[Profit Margin]]</f>
        <v>2919.1295999999998</v>
      </c>
    </row>
    <row r="854" spans="1:15" x14ac:dyDescent="0.3">
      <c r="A854" s="18" t="s">
        <v>861</v>
      </c>
      <c r="B854" s="19">
        <f t="shared" ca="1" si="40"/>
        <v>44882</v>
      </c>
      <c r="C854" s="19" t="str">
        <f>_xlfn.XLOOKUP(SalesTable[[#This Row],[Customer Name]],customerTable[Customer Name],customerTable[Customer ID],0,0)</f>
        <v>C0853</v>
      </c>
      <c r="D854" s="18" t="s">
        <v>1854</v>
      </c>
      <c r="E854" s="18" t="s">
        <v>1998</v>
      </c>
      <c r="F854" s="18" t="s">
        <v>2061</v>
      </c>
      <c r="G854" s="18" t="s">
        <v>2004</v>
      </c>
      <c r="H854" s="18" t="str">
        <f>_xlfn.XLOOKUP(SalesTable[[#This Row],[Product]],ProductTable[Product],ProductTable[Product ID],0,0)</f>
        <v>P003</v>
      </c>
      <c r="I854" s="18" t="s">
        <v>2014</v>
      </c>
      <c r="J854" s="18" t="str" cm="1">
        <f t="array" aca="1" ref="J854" ca="1">INDEX({"Credit Card","Cash","UPI"},RANDBETWEEN(1,3))</f>
        <v>Credit Card</v>
      </c>
      <c r="K854" s="18">
        <f t="shared" ca="1" si="41"/>
        <v>99</v>
      </c>
      <c r="L854" s="18">
        <v>420.85</v>
      </c>
      <c r="M854" s="18">
        <f ca="1">SalesTable[[#This Row],[Quantity]]*SalesTable[[#This Row],[Unit Price]]</f>
        <v>41664.15</v>
      </c>
      <c r="N854" s="18" t="str">
        <f t="shared" ca="1" si="39"/>
        <v>22%</v>
      </c>
      <c r="O854" s="18">
        <f ca="1">SalesTable[[#This Row],[Total Sale]]*SalesTable[[#This Row],[Profit Margin]]</f>
        <v>9166.1130000000012</v>
      </c>
    </row>
    <row r="855" spans="1:15" x14ac:dyDescent="0.3">
      <c r="A855" s="18" t="s">
        <v>862</v>
      </c>
      <c r="B855" s="19">
        <f t="shared" ca="1" si="40"/>
        <v>45703</v>
      </c>
      <c r="C855" s="19" t="str">
        <f>_xlfn.XLOOKUP(SalesTable[[#This Row],[Customer Name]],customerTable[Customer Name],customerTable[Customer ID],0,0)</f>
        <v>C0854</v>
      </c>
      <c r="D855" s="18" t="s">
        <v>1855</v>
      </c>
      <c r="E855" s="18" t="s">
        <v>2001</v>
      </c>
      <c r="F855" s="18" t="s">
        <v>2080</v>
      </c>
      <c r="G855" s="18" t="s">
        <v>2012</v>
      </c>
      <c r="H855" s="18" t="str">
        <f>_xlfn.XLOOKUP(SalesTable[[#This Row],[Product]],ProductTable[Product],ProductTable[Product ID],0,0)</f>
        <v>P011</v>
      </c>
      <c r="I855" s="18" t="s">
        <v>2014</v>
      </c>
      <c r="J855" s="18" t="str" cm="1">
        <f t="array" aca="1" ref="J855" ca="1">INDEX({"Credit Card","Cash","UPI"},RANDBETWEEN(1,3))</f>
        <v>UPI</v>
      </c>
      <c r="K855" s="18">
        <f t="shared" ca="1" si="41"/>
        <v>63</v>
      </c>
      <c r="L855" s="18">
        <v>234.11</v>
      </c>
      <c r="M855" s="18">
        <f ca="1">SalesTable[[#This Row],[Quantity]]*SalesTable[[#This Row],[Unit Price]]</f>
        <v>14748.93</v>
      </c>
      <c r="N855" s="18" t="str">
        <f t="shared" ca="1" si="39"/>
        <v>19%</v>
      </c>
      <c r="O855" s="18">
        <f ca="1">SalesTable[[#This Row],[Total Sale]]*SalesTable[[#This Row],[Profit Margin]]</f>
        <v>2802.2966999999999</v>
      </c>
    </row>
    <row r="856" spans="1:15" x14ac:dyDescent="0.3">
      <c r="A856" s="18" t="s">
        <v>863</v>
      </c>
      <c r="B856" s="19">
        <f t="shared" ca="1" si="40"/>
        <v>44578</v>
      </c>
      <c r="C856" s="19" t="str">
        <f>_xlfn.XLOOKUP(SalesTable[[#This Row],[Customer Name]],customerTable[Customer Name],customerTable[Customer ID],0,0)</f>
        <v>C0855</v>
      </c>
      <c r="D856" s="18" t="s">
        <v>1856</v>
      </c>
      <c r="E856" s="18" t="s">
        <v>1999</v>
      </c>
      <c r="F856" s="18" t="s">
        <v>2114</v>
      </c>
      <c r="G856" s="18" t="s">
        <v>2010</v>
      </c>
      <c r="H856" s="18" t="str">
        <f>_xlfn.XLOOKUP(SalesTable[[#This Row],[Product]],ProductTable[Product],ProductTable[Product ID],0,0)</f>
        <v>P009</v>
      </c>
      <c r="I856" s="18" t="s">
        <v>2016</v>
      </c>
      <c r="J856" s="18" t="str" cm="1">
        <f t="array" aca="1" ref="J856" ca="1">INDEX({"Credit Card","Cash","UPI"},RANDBETWEEN(1,3))</f>
        <v>Credit Card</v>
      </c>
      <c r="K856" s="18">
        <f t="shared" ca="1" si="41"/>
        <v>52</v>
      </c>
      <c r="L856" s="18">
        <v>58.87</v>
      </c>
      <c r="M856" s="18">
        <f ca="1">SalesTable[[#This Row],[Quantity]]*SalesTable[[#This Row],[Unit Price]]</f>
        <v>3061.24</v>
      </c>
      <c r="N856" s="18" t="str">
        <f t="shared" ca="1" si="39"/>
        <v>20%</v>
      </c>
      <c r="O856" s="18">
        <f ca="1">SalesTable[[#This Row],[Total Sale]]*SalesTable[[#This Row],[Profit Margin]]</f>
        <v>612.24799999999993</v>
      </c>
    </row>
    <row r="857" spans="1:15" x14ac:dyDescent="0.3">
      <c r="A857" s="18" t="s">
        <v>864</v>
      </c>
      <c r="B857" s="19">
        <f t="shared" ca="1" si="40"/>
        <v>45089</v>
      </c>
      <c r="C857" s="19" t="str">
        <f>_xlfn.XLOOKUP(SalesTable[[#This Row],[Customer Name]],customerTable[Customer Name],customerTable[Customer ID],0,0)</f>
        <v>C0856</v>
      </c>
      <c r="D857" s="18" t="s">
        <v>1857</v>
      </c>
      <c r="E857" s="18" t="s">
        <v>1999</v>
      </c>
      <c r="F857" s="18" t="s">
        <v>2188</v>
      </c>
      <c r="G857" s="18" t="s">
        <v>2013</v>
      </c>
      <c r="H857" s="18" t="str">
        <f>_xlfn.XLOOKUP(SalesTable[[#This Row],[Product]],ProductTable[Product],ProductTable[Product ID],0,0)</f>
        <v>P012</v>
      </c>
      <c r="I857" s="18" t="s">
        <v>2016</v>
      </c>
      <c r="J857" s="18" t="str" cm="1">
        <f t="array" aca="1" ref="J857" ca="1">INDEX({"Credit Card","Cash","UPI"},RANDBETWEEN(1,3))</f>
        <v>Credit Card</v>
      </c>
      <c r="K857" s="18">
        <f t="shared" ca="1" si="41"/>
        <v>52</v>
      </c>
      <c r="L857" s="18">
        <v>102.23</v>
      </c>
      <c r="M857" s="18">
        <f ca="1">SalesTable[[#This Row],[Quantity]]*SalesTable[[#This Row],[Unit Price]]</f>
        <v>5315.96</v>
      </c>
      <c r="N857" s="18" t="str">
        <f t="shared" ca="1" si="39"/>
        <v>16%</v>
      </c>
      <c r="O857" s="18">
        <f ca="1">SalesTable[[#This Row],[Total Sale]]*SalesTable[[#This Row],[Profit Margin]]</f>
        <v>850.55360000000007</v>
      </c>
    </row>
    <row r="858" spans="1:15" x14ac:dyDescent="0.3">
      <c r="A858" s="18" t="s">
        <v>865</v>
      </c>
      <c r="B858" s="19">
        <f t="shared" ca="1" si="40"/>
        <v>45919</v>
      </c>
      <c r="C858" s="19" t="str">
        <f>_xlfn.XLOOKUP(SalesTable[[#This Row],[Customer Name]],customerTable[Customer Name],customerTable[Customer ID],0,0)</f>
        <v>C0857</v>
      </c>
      <c r="D858" s="18" t="s">
        <v>1858</v>
      </c>
      <c r="E858" s="18" t="s">
        <v>1999</v>
      </c>
      <c r="F858" s="18" t="s">
        <v>2152</v>
      </c>
      <c r="G858" s="18" t="s">
        <v>2002</v>
      </c>
      <c r="H858" s="18" t="str">
        <f>_xlfn.XLOOKUP(SalesTable[[#This Row],[Product]],ProductTable[Product],ProductTable[Product ID],0,0)</f>
        <v>P001</v>
      </c>
      <c r="I858" s="18" t="s">
        <v>2014</v>
      </c>
      <c r="J858" s="18" t="str" cm="1">
        <f t="array" aca="1" ref="J858" ca="1">INDEX({"Credit Card","Cash","UPI"},RANDBETWEEN(1,3))</f>
        <v>Cash</v>
      </c>
      <c r="K858" s="18">
        <f t="shared" ca="1" si="41"/>
        <v>98</v>
      </c>
      <c r="L858" s="18">
        <v>425.55</v>
      </c>
      <c r="M858" s="18">
        <f ca="1">SalesTable[[#This Row],[Quantity]]*SalesTable[[#This Row],[Unit Price]]</f>
        <v>41703.9</v>
      </c>
      <c r="N858" s="18" t="str">
        <f t="shared" ca="1" si="39"/>
        <v>19%</v>
      </c>
      <c r="O858" s="18">
        <f ca="1">SalesTable[[#This Row],[Total Sale]]*SalesTable[[#This Row],[Profit Margin]]</f>
        <v>7923.741</v>
      </c>
    </row>
    <row r="859" spans="1:15" x14ac:dyDescent="0.3">
      <c r="A859" s="18" t="s">
        <v>866</v>
      </c>
      <c r="B859" s="19">
        <f t="shared" ca="1" si="40"/>
        <v>44954</v>
      </c>
      <c r="C859" s="19" t="str">
        <f>_xlfn.XLOOKUP(SalesTable[[#This Row],[Customer Name]],customerTable[Customer Name],customerTable[Customer ID],0,0)</f>
        <v>C0858</v>
      </c>
      <c r="D859" s="18" t="s">
        <v>1859</v>
      </c>
      <c r="E859" s="18" t="s">
        <v>1999</v>
      </c>
      <c r="F859" s="18" t="s">
        <v>2077</v>
      </c>
      <c r="G859" s="18" t="s">
        <v>2004</v>
      </c>
      <c r="H859" s="18" t="str">
        <f>_xlfn.XLOOKUP(SalesTable[[#This Row],[Product]],ProductTable[Product],ProductTable[Product ID],0,0)</f>
        <v>P003</v>
      </c>
      <c r="I859" s="18" t="s">
        <v>2014</v>
      </c>
      <c r="J859" s="18" t="str" cm="1">
        <f t="array" aca="1" ref="J859" ca="1">INDEX({"Credit Card","Cash","UPI"},RANDBETWEEN(1,3))</f>
        <v>Cash</v>
      </c>
      <c r="K859" s="18">
        <f t="shared" ca="1" si="41"/>
        <v>80</v>
      </c>
      <c r="L859" s="18">
        <v>110.32</v>
      </c>
      <c r="M859" s="18">
        <f ca="1">SalesTable[[#This Row],[Quantity]]*SalesTable[[#This Row],[Unit Price]]</f>
        <v>8825.5999999999985</v>
      </c>
      <c r="N859" s="18" t="str">
        <f t="shared" ca="1" si="39"/>
        <v>21%</v>
      </c>
      <c r="O859" s="18">
        <f ca="1">SalesTable[[#This Row],[Total Sale]]*SalesTable[[#This Row],[Profit Margin]]</f>
        <v>1853.3759999999995</v>
      </c>
    </row>
    <row r="860" spans="1:15" x14ac:dyDescent="0.3">
      <c r="A860" s="18" t="s">
        <v>867</v>
      </c>
      <c r="B860" s="19">
        <f t="shared" ca="1" si="40"/>
        <v>44837</v>
      </c>
      <c r="C860" s="19" t="str">
        <f>_xlfn.XLOOKUP(SalesTable[[#This Row],[Customer Name]],customerTable[Customer Name],customerTable[Customer ID],0,0)</f>
        <v>C0859</v>
      </c>
      <c r="D860" s="18" t="s">
        <v>1860</v>
      </c>
      <c r="E860" s="18" t="s">
        <v>2000</v>
      </c>
      <c r="F860" s="18" t="s">
        <v>2217</v>
      </c>
      <c r="G860" s="18" t="s">
        <v>2012</v>
      </c>
      <c r="H860" s="18" t="str">
        <f>_xlfn.XLOOKUP(SalesTable[[#This Row],[Product]],ProductTable[Product],ProductTable[Product ID],0,0)</f>
        <v>P011</v>
      </c>
      <c r="I860" s="18" t="s">
        <v>2014</v>
      </c>
      <c r="J860" s="18" t="str" cm="1">
        <f t="array" aca="1" ref="J860" ca="1">INDEX({"Credit Card","Cash","UPI"},RANDBETWEEN(1,3))</f>
        <v>Cash</v>
      </c>
      <c r="K860" s="18">
        <f t="shared" ca="1" si="41"/>
        <v>88</v>
      </c>
      <c r="L860" s="18">
        <v>447.52</v>
      </c>
      <c r="M860" s="18">
        <f ca="1">SalesTable[[#This Row],[Quantity]]*SalesTable[[#This Row],[Unit Price]]</f>
        <v>39381.759999999995</v>
      </c>
      <c r="N860" s="18" t="str">
        <f t="shared" ca="1" si="39"/>
        <v>18%</v>
      </c>
      <c r="O860" s="18">
        <f ca="1">SalesTable[[#This Row],[Total Sale]]*SalesTable[[#This Row],[Profit Margin]]</f>
        <v>7088.7167999999992</v>
      </c>
    </row>
    <row r="861" spans="1:15" x14ac:dyDescent="0.3">
      <c r="A861" s="18" t="s">
        <v>868</v>
      </c>
      <c r="B861" s="19">
        <f t="shared" ca="1" si="40"/>
        <v>45324</v>
      </c>
      <c r="C861" s="19" t="str">
        <f>_xlfn.XLOOKUP(SalesTable[[#This Row],[Customer Name]],customerTable[Customer Name],customerTable[Customer ID],0,0)</f>
        <v>C0860</v>
      </c>
      <c r="D861" s="18" t="s">
        <v>1861</v>
      </c>
      <c r="E861" s="18" t="s">
        <v>2001</v>
      </c>
      <c r="F861" s="18" t="s">
        <v>2112</v>
      </c>
      <c r="G861" s="18" t="s">
        <v>2009</v>
      </c>
      <c r="H861" s="18" t="str">
        <f>_xlfn.XLOOKUP(SalesTable[[#This Row],[Product]],ProductTable[Product],ProductTable[Product ID],0,0)</f>
        <v>P008</v>
      </c>
      <c r="I861" s="18" t="s">
        <v>2014</v>
      </c>
      <c r="J861" s="18" t="str" cm="1">
        <f t="array" aca="1" ref="J861" ca="1">INDEX({"Credit Card","Cash","UPI"},RANDBETWEEN(1,3))</f>
        <v>Cash</v>
      </c>
      <c r="K861" s="18">
        <f t="shared" ca="1" si="41"/>
        <v>87</v>
      </c>
      <c r="L861" s="18">
        <v>199.29</v>
      </c>
      <c r="M861" s="18">
        <f ca="1">SalesTable[[#This Row],[Quantity]]*SalesTable[[#This Row],[Unit Price]]</f>
        <v>17338.23</v>
      </c>
      <c r="N861" s="18" t="str">
        <f t="shared" ca="1" si="39"/>
        <v>20%</v>
      </c>
      <c r="O861" s="18">
        <f ca="1">SalesTable[[#This Row],[Total Sale]]*SalesTable[[#This Row],[Profit Margin]]</f>
        <v>3467.6460000000002</v>
      </c>
    </row>
    <row r="862" spans="1:15" x14ac:dyDescent="0.3">
      <c r="A862" s="18" t="s">
        <v>869</v>
      </c>
      <c r="B862" s="19">
        <f t="shared" ca="1" si="40"/>
        <v>45009</v>
      </c>
      <c r="C862" s="19" t="str">
        <f>_xlfn.XLOOKUP(SalesTable[[#This Row],[Customer Name]],customerTable[Customer Name],customerTable[Customer ID],0,0)</f>
        <v>C0861</v>
      </c>
      <c r="D862" s="18" t="s">
        <v>1862</v>
      </c>
      <c r="E862" s="18" t="s">
        <v>2000</v>
      </c>
      <c r="F862" s="18" t="s">
        <v>2042</v>
      </c>
      <c r="G862" s="18" t="s">
        <v>2006</v>
      </c>
      <c r="H862" s="18" t="str">
        <f>_xlfn.XLOOKUP(SalesTable[[#This Row],[Product]],ProductTable[Product],ProductTable[Product ID],0,0)</f>
        <v>P005</v>
      </c>
      <c r="I862" s="18" t="s">
        <v>2015</v>
      </c>
      <c r="J862" s="18" t="str" cm="1">
        <f t="array" aca="1" ref="J862" ca="1">INDEX({"Credit Card","Cash","UPI"},RANDBETWEEN(1,3))</f>
        <v>Cash</v>
      </c>
      <c r="K862" s="18">
        <f t="shared" ca="1" si="41"/>
        <v>32</v>
      </c>
      <c r="L862" s="18">
        <v>257.64999999999998</v>
      </c>
      <c r="M862" s="18">
        <f ca="1">SalesTable[[#This Row],[Quantity]]*SalesTable[[#This Row],[Unit Price]]</f>
        <v>8244.7999999999993</v>
      </c>
      <c r="N862" s="18" t="str">
        <f t="shared" ca="1" si="39"/>
        <v>18%</v>
      </c>
      <c r="O862" s="18">
        <f ca="1">SalesTable[[#This Row],[Total Sale]]*SalesTable[[#This Row],[Profit Margin]]</f>
        <v>1484.0639999999999</v>
      </c>
    </row>
    <row r="863" spans="1:15" x14ac:dyDescent="0.3">
      <c r="A863" s="18" t="s">
        <v>870</v>
      </c>
      <c r="B863" s="19">
        <f t="shared" ca="1" si="40"/>
        <v>45636</v>
      </c>
      <c r="C863" s="19" t="str">
        <f>_xlfn.XLOOKUP(SalesTable[[#This Row],[Customer Name]],customerTable[Customer Name],customerTable[Customer ID],0,0)</f>
        <v>C0862</v>
      </c>
      <c r="D863" s="18" t="s">
        <v>1863</v>
      </c>
      <c r="E863" s="18" t="s">
        <v>1998</v>
      </c>
      <c r="F863" s="18" t="s">
        <v>2203</v>
      </c>
      <c r="G863" s="18" t="s">
        <v>2007</v>
      </c>
      <c r="H863" s="18" t="str">
        <f>_xlfn.XLOOKUP(SalesTable[[#This Row],[Product]],ProductTable[Product],ProductTable[Product ID],0,0)</f>
        <v>P006</v>
      </c>
      <c r="I863" s="18" t="s">
        <v>2016</v>
      </c>
      <c r="J863" s="18" t="str" cm="1">
        <f t="array" aca="1" ref="J863" ca="1">INDEX({"Credit Card","Cash","UPI"},RANDBETWEEN(1,3))</f>
        <v>Credit Card</v>
      </c>
      <c r="K863" s="18">
        <f t="shared" ca="1" si="41"/>
        <v>41</v>
      </c>
      <c r="L863" s="18">
        <v>424.75</v>
      </c>
      <c r="M863" s="18">
        <f ca="1">SalesTable[[#This Row],[Quantity]]*SalesTable[[#This Row],[Unit Price]]</f>
        <v>17414.75</v>
      </c>
      <c r="N863" s="18" t="str">
        <f t="shared" ca="1" si="39"/>
        <v>23%</v>
      </c>
      <c r="O863" s="18">
        <f ca="1">SalesTable[[#This Row],[Total Sale]]*SalesTable[[#This Row],[Profit Margin]]</f>
        <v>4005.3925000000004</v>
      </c>
    </row>
    <row r="864" spans="1:15" x14ac:dyDescent="0.3">
      <c r="A864" s="18" t="s">
        <v>871</v>
      </c>
      <c r="B864" s="19">
        <f t="shared" ca="1" si="40"/>
        <v>45956</v>
      </c>
      <c r="C864" s="19" t="str">
        <f>_xlfn.XLOOKUP(SalesTable[[#This Row],[Customer Name]],customerTable[Customer Name],customerTable[Customer ID],0,0)</f>
        <v>C0863</v>
      </c>
      <c r="D864" s="18" t="s">
        <v>1864</v>
      </c>
      <c r="E864" s="18" t="s">
        <v>1998</v>
      </c>
      <c r="F864" s="18" t="s">
        <v>2099</v>
      </c>
      <c r="G864" s="18" t="s">
        <v>2009</v>
      </c>
      <c r="H864" s="18" t="str">
        <f>_xlfn.XLOOKUP(SalesTable[[#This Row],[Product]],ProductTable[Product],ProductTable[Product ID],0,0)</f>
        <v>P008</v>
      </c>
      <c r="I864" s="18" t="s">
        <v>2014</v>
      </c>
      <c r="J864" s="18" t="str" cm="1">
        <f t="array" aca="1" ref="J864" ca="1">INDEX({"Credit Card","Cash","UPI"},RANDBETWEEN(1,3))</f>
        <v>Credit Card</v>
      </c>
      <c r="K864" s="18">
        <f t="shared" ca="1" si="41"/>
        <v>78</v>
      </c>
      <c r="L864" s="18">
        <v>83.82</v>
      </c>
      <c r="M864" s="18">
        <f ca="1">SalesTable[[#This Row],[Quantity]]*SalesTable[[#This Row],[Unit Price]]</f>
        <v>6537.9599999999991</v>
      </c>
      <c r="N864" s="18" t="str">
        <f t="shared" ca="1" si="39"/>
        <v>25%</v>
      </c>
      <c r="O864" s="18">
        <f ca="1">SalesTable[[#This Row],[Total Sale]]*SalesTable[[#This Row],[Profit Margin]]</f>
        <v>1634.4899999999998</v>
      </c>
    </row>
    <row r="865" spans="1:15" x14ac:dyDescent="0.3">
      <c r="A865" s="18" t="s">
        <v>872</v>
      </c>
      <c r="B865" s="19">
        <f t="shared" ca="1" si="40"/>
        <v>45164</v>
      </c>
      <c r="C865" s="19" t="str">
        <f>_xlfn.XLOOKUP(SalesTable[[#This Row],[Customer Name]],customerTable[Customer Name],customerTable[Customer ID],0,0)</f>
        <v>C0665</v>
      </c>
      <c r="D865" s="18" t="s">
        <v>1668</v>
      </c>
      <c r="E865" s="18" t="s">
        <v>2000</v>
      </c>
      <c r="F865" s="18" t="s">
        <v>2025</v>
      </c>
      <c r="G865" s="18" t="s">
        <v>2004</v>
      </c>
      <c r="H865" s="18" t="str">
        <f>_xlfn.XLOOKUP(SalesTable[[#This Row],[Product]],ProductTable[Product],ProductTable[Product ID],0,0)</f>
        <v>P003</v>
      </c>
      <c r="I865" s="18" t="s">
        <v>2014</v>
      </c>
      <c r="J865" s="18" t="str" cm="1">
        <f t="array" aca="1" ref="J865" ca="1">INDEX({"Credit Card","Cash","UPI"},RANDBETWEEN(1,3))</f>
        <v>Credit Card</v>
      </c>
      <c r="K865" s="18">
        <f t="shared" ca="1" si="41"/>
        <v>31</v>
      </c>
      <c r="L865" s="18">
        <v>25.01</v>
      </c>
      <c r="M865" s="18">
        <f ca="1">SalesTable[[#This Row],[Quantity]]*SalesTable[[#This Row],[Unit Price]]</f>
        <v>775.31000000000006</v>
      </c>
      <c r="N865" s="18" t="str">
        <f t="shared" ca="1" si="39"/>
        <v>21%</v>
      </c>
      <c r="O865" s="18">
        <f ca="1">SalesTable[[#This Row],[Total Sale]]*SalesTable[[#This Row],[Profit Margin]]</f>
        <v>162.8151</v>
      </c>
    </row>
    <row r="866" spans="1:15" x14ac:dyDescent="0.3">
      <c r="A866" s="18" t="s">
        <v>873</v>
      </c>
      <c r="B866" s="19">
        <f t="shared" ca="1" si="40"/>
        <v>45719</v>
      </c>
      <c r="C866" s="19" t="str">
        <f>_xlfn.XLOOKUP(SalesTable[[#This Row],[Customer Name]],customerTable[Customer Name],customerTable[Customer ID],0,0)</f>
        <v>C0865</v>
      </c>
      <c r="D866" s="18" t="s">
        <v>1865</v>
      </c>
      <c r="E866" s="18" t="s">
        <v>1999</v>
      </c>
      <c r="F866" s="18" t="s">
        <v>2225</v>
      </c>
      <c r="G866" s="18" t="s">
        <v>2005</v>
      </c>
      <c r="H866" s="18" t="str">
        <f>_xlfn.XLOOKUP(SalesTable[[#This Row],[Product]],ProductTable[Product],ProductTable[Product ID],0,0)</f>
        <v>P004</v>
      </c>
      <c r="I866" s="18" t="s">
        <v>2015</v>
      </c>
      <c r="J866" s="18" t="str" cm="1">
        <f t="array" aca="1" ref="J866" ca="1">INDEX({"Credit Card","Cash","UPI"},RANDBETWEEN(1,3))</f>
        <v>Credit Card</v>
      </c>
      <c r="K866" s="18">
        <f t="shared" ca="1" si="41"/>
        <v>37</v>
      </c>
      <c r="L866" s="18">
        <v>187.87</v>
      </c>
      <c r="M866" s="18">
        <f ca="1">SalesTable[[#This Row],[Quantity]]*SalesTable[[#This Row],[Unit Price]]</f>
        <v>6951.1900000000005</v>
      </c>
      <c r="N866" s="18" t="str">
        <f t="shared" ca="1" si="39"/>
        <v>19%</v>
      </c>
      <c r="O866" s="18">
        <f ca="1">SalesTable[[#This Row],[Total Sale]]*SalesTable[[#This Row],[Profit Margin]]</f>
        <v>1320.7261000000001</v>
      </c>
    </row>
    <row r="867" spans="1:15" x14ac:dyDescent="0.3">
      <c r="A867" s="18" t="s">
        <v>874</v>
      </c>
      <c r="B867" s="19">
        <f t="shared" ca="1" si="40"/>
        <v>44665</v>
      </c>
      <c r="C867" s="19" t="str">
        <f>_xlfn.XLOOKUP(SalesTable[[#This Row],[Customer Name]],customerTable[Customer Name],customerTable[Customer ID],0,0)</f>
        <v>C0866</v>
      </c>
      <c r="D867" s="18" t="s">
        <v>1866</v>
      </c>
      <c r="E867" s="18" t="s">
        <v>2001</v>
      </c>
      <c r="F867" s="18" t="s">
        <v>2080</v>
      </c>
      <c r="G867" s="18" t="s">
        <v>2009</v>
      </c>
      <c r="H867" s="18" t="str">
        <f>_xlfn.XLOOKUP(SalesTable[[#This Row],[Product]],ProductTable[Product],ProductTable[Product ID],0,0)</f>
        <v>P008</v>
      </c>
      <c r="I867" s="18" t="s">
        <v>2014</v>
      </c>
      <c r="J867" s="18" t="str" cm="1">
        <f t="array" aca="1" ref="J867" ca="1">INDEX({"Credit Card","Cash","UPI"},RANDBETWEEN(1,3))</f>
        <v>Credit Card</v>
      </c>
      <c r="K867" s="18">
        <f t="shared" ca="1" si="41"/>
        <v>85</v>
      </c>
      <c r="L867" s="18">
        <v>454.32</v>
      </c>
      <c r="M867" s="18">
        <f ca="1">SalesTable[[#This Row],[Quantity]]*SalesTable[[#This Row],[Unit Price]]</f>
        <v>38617.199999999997</v>
      </c>
      <c r="N867" s="18" t="str">
        <f t="shared" ca="1" si="39"/>
        <v>23%</v>
      </c>
      <c r="O867" s="18">
        <f ca="1">SalesTable[[#This Row],[Total Sale]]*SalesTable[[#This Row],[Profit Margin]]</f>
        <v>8881.9560000000001</v>
      </c>
    </row>
    <row r="868" spans="1:15" x14ac:dyDescent="0.3">
      <c r="A868" s="18" t="s">
        <v>875</v>
      </c>
      <c r="B868" s="19">
        <f t="shared" ca="1" si="40"/>
        <v>45367</v>
      </c>
      <c r="C868" s="19" t="str">
        <f>_xlfn.XLOOKUP(SalesTable[[#This Row],[Customer Name]],customerTable[Customer Name],customerTable[Customer ID],0,0)</f>
        <v>C0867</v>
      </c>
      <c r="D868" s="18" t="s">
        <v>1867</v>
      </c>
      <c r="E868" s="18" t="s">
        <v>1999</v>
      </c>
      <c r="F868" s="18" t="s">
        <v>2118</v>
      </c>
      <c r="G868" s="18" t="s">
        <v>2010</v>
      </c>
      <c r="H868" s="18" t="str">
        <f>_xlfn.XLOOKUP(SalesTable[[#This Row],[Product]],ProductTable[Product],ProductTable[Product ID],0,0)</f>
        <v>P009</v>
      </c>
      <c r="I868" s="18" t="s">
        <v>2016</v>
      </c>
      <c r="J868" s="18" t="str" cm="1">
        <f t="array" aca="1" ref="J868" ca="1">INDEX({"Credit Card","Cash","UPI"},RANDBETWEEN(1,3))</f>
        <v>Credit Card</v>
      </c>
      <c r="K868" s="18">
        <f t="shared" ca="1" si="41"/>
        <v>47</v>
      </c>
      <c r="L868" s="18">
        <v>441.37</v>
      </c>
      <c r="M868" s="18">
        <f ca="1">SalesTable[[#This Row],[Quantity]]*SalesTable[[#This Row],[Unit Price]]</f>
        <v>20744.39</v>
      </c>
      <c r="N868" s="18" t="str">
        <f t="shared" ca="1" si="39"/>
        <v>22%</v>
      </c>
      <c r="O868" s="18">
        <f ca="1">SalesTable[[#This Row],[Total Sale]]*SalesTable[[#This Row],[Profit Margin]]</f>
        <v>4563.7658000000001</v>
      </c>
    </row>
    <row r="869" spans="1:15" x14ac:dyDescent="0.3">
      <c r="A869" s="18" t="s">
        <v>876</v>
      </c>
      <c r="B869" s="19">
        <f t="shared" ca="1" si="40"/>
        <v>45967</v>
      </c>
      <c r="C869" s="19" t="str">
        <f>_xlfn.XLOOKUP(SalesTable[[#This Row],[Customer Name]],customerTable[Customer Name],customerTable[Customer ID],0,0)</f>
        <v>C0868</v>
      </c>
      <c r="D869" s="18" t="s">
        <v>1868</v>
      </c>
      <c r="E869" s="18" t="s">
        <v>2001</v>
      </c>
      <c r="F869" s="18" t="s">
        <v>2110</v>
      </c>
      <c r="G869" s="18" t="s">
        <v>2012</v>
      </c>
      <c r="H869" s="18" t="str">
        <f>_xlfn.XLOOKUP(SalesTable[[#This Row],[Product]],ProductTable[Product],ProductTable[Product ID],0,0)</f>
        <v>P011</v>
      </c>
      <c r="I869" s="18" t="s">
        <v>2014</v>
      </c>
      <c r="J869" s="18" t="str" cm="1">
        <f t="array" aca="1" ref="J869" ca="1">INDEX({"Credit Card","Cash","UPI"},RANDBETWEEN(1,3))</f>
        <v>Cash</v>
      </c>
      <c r="K869" s="18">
        <f t="shared" ca="1" si="41"/>
        <v>59</v>
      </c>
      <c r="L869" s="18">
        <v>353.35</v>
      </c>
      <c r="M869" s="18">
        <f ca="1">SalesTable[[#This Row],[Quantity]]*SalesTable[[#This Row],[Unit Price]]</f>
        <v>20847.650000000001</v>
      </c>
      <c r="N869" s="18" t="str">
        <f t="shared" ca="1" si="39"/>
        <v>18%</v>
      </c>
      <c r="O869" s="18">
        <f ca="1">SalesTable[[#This Row],[Total Sale]]*SalesTable[[#This Row],[Profit Margin]]</f>
        <v>3752.5770000000002</v>
      </c>
    </row>
    <row r="870" spans="1:15" x14ac:dyDescent="0.3">
      <c r="A870" s="18" t="s">
        <v>877</v>
      </c>
      <c r="B870" s="19">
        <f t="shared" ca="1" si="40"/>
        <v>45929</v>
      </c>
      <c r="C870" s="19" t="str">
        <f>_xlfn.XLOOKUP(SalesTable[[#This Row],[Customer Name]],customerTable[Customer Name],customerTable[Customer ID],0,0)</f>
        <v>C0869</v>
      </c>
      <c r="D870" s="18" t="s">
        <v>1869</v>
      </c>
      <c r="E870" s="18" t="s">
        <v>1998</v>
      </c>
      <c r="F870" s="18" t="s">
        <v>2232</v>
      </c>
      <c r="G870" s="18" t="s">
        <v>2012</v>
      </c>
      <c r="H870" s="18" t="str">
        <f>_xlfn.XLOOKUP(SalesTable[[#This Row],[Product]],ProductTable[Product],ProductTable[Product ID],0,0)</f>
        <v>P011</v>
      </c>
      <c r="I870" s="18" t="s">
        <v>2014</v>
      </c>
      <c r="J870" s="18" t="str" cm="1">
        <f t="array" aca="1" ref="J870" ca="1">INDEX({"Credit Card","Cash","UPI"},RANDBETWEEN(1,3))</f>
        <v>UPI</v>
      </c>
      <c r="K870" s="18">
        <f t="shared" ca="1" si="41"/>
        <v>85</v>
      </c>
      <c r="L870" s="18">
        <v>274.45</v>
      </c>
      <c r="M870" s="18">
        <f ca="1">SalesTable[[#This Row],[Quantity]]*SalesTable[[#This Row],[Unit Price]]</f>
        <v>23328.25</v>
      </c>
      <c r="N870" s="18" t="str">
        <f t="shared" ca="1" si="39"/>
        <v>15%</v>
      </c>
      <c r="O870" s="18">
        <f ca="1">SalesTable[[#This Row],[Total Sale]]*SalesTable[[#This Row],[Profit Margin]]</f>
        <v>3499.2374999999997</v>
      </c>
    </row>
    <row r="871" spans="1:15" x14ac:dyDescent="0.3">
      <c r="A871" s="18" t="s">
        <v>878</v>
      </c>
      <c r="B871" s="19">
        <f t="shared" ca="1" si="40"/>
        <v>44668</v>
      </c>
      <c r="C871" s="19" t="str">
        <f>_xlfn.XLOOKUP(SalesTable[[#This Row],[Customer Name]],customerTable[Customer Name],customerTable[Customer ID],0,0)</f>
        <v>C0870</v>
      </c>
      <c r="D871" s="18" t="s">
        <v>1870</v>
      </c>
      <c r="E871" s="18" t="s">
        <v>1999</v>
      </c>
      <c r="F871" s="18" t="s">
        <v>2185</v>
      </c>
      <c r="G871" s="18" t="s">
        <v>2010</v>
      </c>
      <c r="H871" s="18" t="str">
        <f>_xlfn.XLOOKUP(SalesTable[[#This Row],[Product]],ProductTable[Product],ProductTable[Product ID],0,0)</f>
        <v>P009</v>
      </c>
      <c r="I871" s="18" t="s">
        <v>2016</v>
      </c>
      <c r="J871" s="18" t="str" cm="1">
        <f t="array" aca="1" ref="J871" ca="1">INDEX({"Credit Card","Cash","UPI"},RANDBETWEEN(1,3))</f>
        <v>Cash</v>
      </c>
      <c r="K871" s="18">
        <f t="shared" ca="1" si="41"/>
        <v>81</v>
      </c>
      <c r="L871" s="18">
        <v>295.89999999999998</v>
      </c>
      <c r="M871" s="18">
        <f ca="1">SalesTable[[#This Row],[Quantity]]*SalesTable[[#This Row],[Unit Price]]</f>
        <v>23967.899999999998</v>
      </c>
      <c r="N871" s="18" t="str">
        <f t="shared" ca="1" si="39"/>
        <v>17%</v>
      </c>
      <c r="O871" s="18">
        <f ca="1">SalesTable[[#This Row],[Total Sale]]*SalesTable[[#This Row],[Profit Margin]]</f>
        <v>4074.5430000000001</v>
      </c>
    </row>
    <row r="872" spans="1:15" x14ac:dyDescent="0.3">
      <c r="A872" s="18" t="s">
        <v>879</v>
      </c>
      <c r="B872" s="19">
        <f t="shared" ca="1" si="40"/>
        <v>45122</v>
      </c>
      <c r="C872" s="19" t="str">
        <f>_xlfn.XLOOKUP(SalesTable[[#This Row],[Customer Name]],customerTable[Customer Name],customerTable[Customer ID],0,0)</f>
        <v>C0871</v>
      </c>
      <c r="D872" s="18" t="s">
        <v>1871</v>
      </c>
      <c r="E872" s="18" t="s">
        <v>1998</v>
      </c>
      <c r="F872" s="18" t="s">
        <v>2051</v>
      </c>
      <c r="G872" s="18" t="s">
        <v>2012</v>
      </c>
      <c r="H872" s="18" t="str">
        <f>_xlfn.XLOOKUP(SalesTable[[#This Row],[Product]],ProductTable[Product],ProductTable[Product ID],0,0)</f>
        <v>P011</v>
      </c>
      <c r="I872" s="18" t="s">
        <v>2014</v>
      </c>
      <c r="J872" s="18" t="str" cm="1">
        <f t="array" aca="1" ref="J872" ca="1">INDEX({"Credit Card","Cash","UPI"},RANDBETWEEN(1,3))</f>
        <v>Cash</v>
      </c>
      <c r="K872" s="18">
        <f t="shared" ca="1" si="41"/>
        <v>97</v>
      </c>
      <c r="L872" s="18">
        <v>486.47</v>
      </c>
      <c r="M872" s="18">
        <f ca="1">SalesTable[[#This Row],[Quantity]]*SalesTable[[#This Row],[Unit Price]]</f>
        <v>47187.590000000004</v>
      </c>
      <c r="N872" s="18" t="str">
        <f t="shared" ca="1" si="39"/>
        <v>16%</v>
      </c>
      <c r="O872" s="18">
        <f ca="1">SalesTable[[#This Row],[Total Sale]]*SalesTable[[#This Row],[Profit Margin]]</f>
        <v>7550.0144000000009</v>
      </c>
    </row>
    <row r="873" spans="1:15" x14ac:dyDescent="0.3">
      <c r="A873" s="18" t="s">
        <v>880</v>
      </c>
      <c r="B873" s="19">
        <f t="shared" ca="1" si="40"/>
        <v>45560</v>
      </c>
      <c r="C873" s="19" t="str">
        <f>_xlfn.XLOOKUP(SalesTable[[#This Row],[Customer Name]],customerTable[Customer Name],customerTable[Customer ID],0,0)</f>
        <v>C0872</v>
      </c>
      <c r="D873" s="18" t="s">
        <v>1872</v>
      </c>
      <c r="E873" s="18" t="s">
        <v>2001</v>
      </c>
      <c r="F873" s="18" t="s">
        <v>2188</v>
      </c>
      <c r="G873" s="18" t="s">
        <v>2004</v>
      </c>
      <c r="H873" s="18" t="str">
        <f>_xlfn.XLOOKUP(SalesTable[[#This Row],[Product]],ProductTable[Product],ProductTable[Product ID],0,0)</f>
        <v>P003</v>
      </c>
      <c r="I873" s="18" t="s">
        <v>2014</v>
      </c>
      <c r="J873" s="18" t="str" cm="1">
        <f t="array" aca="1" ref="J873" ca="1">INDEX({"Credit Card","Cash","UPI"},RANDBETWEEN(1,3))</f>
        <v>Cash</v>
      </c>
      <c r="K873" s="18">
        <f t="shared" ca="1" si="41"/>
        <v>74</v>
      </c>
      <c r="L873" s="18">
        <v>409.53</v>
      </c>
      <c r="M873" s="18">
        <f ca="1">SalesTable[[#This Row],[Quantity]]*SalesTable[[#This Row],[Unit Price]]</f>
        <v>30305.219999999998</v>
      </c>
      <c r="N873" s="18" t="str">
        <f t="shared" ca="1" si="39"/>
        <v>18%</v>
      </c>
      <c r="O873" s="18">
        <f ca="1">SalesTable[[#This Row],[Total Sale]]*SalesTable[[#This Row],[Profit Margin]]</f>
        <v>5454.9395999999997</v>
      </c>
    </row>
    <row r="874" spans="1:15" x14ac:dyDescent="0.3">
      <c r="A874" s="18" t="s">
        <v>881</v>
      </c>
      <c r="B874" s="19">
        <f t="shared" ca="1" si="40"/>
        <v>44793</v>
      </c>
      <c r="C874" s="19" t="str">
        <f>_xlfn.XLOOKUP(SalesTable[[#This Row],[Customer Name]],customerTable[Customer Name],customerTable[Customer ID],0,0)</f>
        <v>C0873</v>
      </c>
      <c r="D874" s="18" t="s">
        <v>1873</v>
      </c>
      <c r="E874" s="18" t="s">
        <v>1998</v>
      </c>
      <c r="F874" s="18" t="s">
        <v>2156</v>
      </c>
      <c r="G874" s="18" t="s">
        <v>2010</v>
      </c>
      <c r="H874" s="18" t="str">
        <f>_xlfn.XLOOKUP(SalesTable[[#This Row],[Product]],ProductTable[Product],ProductTable[Product ID],0,0)</f>
        <v>P009</v>
      </c>
      <c r="I874" s="18" t="s">
        <v>2016</v>
      </c>
      <c r="J874" s="18" t="str" cm="1">
        <f t="array" aca="1" ref="J874" ca="1">INDEX({"Credit Card","Cash","UPI"},RANDBETWEEN(1,3))</f>
        <v>Cash</v>
      </c>
      <c r="K874" s="18">
        <f t="shared" ca="1" si="41"/>
        <v>57</v>
      </c>
      <c r="L874" s="18">
        <v>8.27</v>
      </c>
      <c r="M874" s="18">
        <f ca="1">SalesTable[[#This Row],[Quantity]]*SalesTable[[#This Row],[Unit Price]]</f>
        <v>471.39</v>
      </c>
      <c r="N874" s="18" t="str">
        <f t="shared" ca="1" si="39"/>
        <v>16%</v>
      </c>
      <c r="O874" s="18">
        <f ca="1">SalesTable[[#This Row],[Total Sale]]*SalesTable[[#This Row],[Profit Margin]]</f>
        <v>75.422399999999996</v>
      </c>
    </row>
    <row r="875" spans="1:15" x14ac:dyDescent="0.3">
      <c r="A875" s="18" t="s">
        <v>882</v>
      </c>
      <c r="B875" s="19">
        <f t="shared" ca="1" si="40"/>
        <v>45045</v>
      </c>
      <c r="C875" s="19" t="str">
        <f>_xlfn.XLOOKUP(SalesTable[[#This Row],[Customer Name]],customerTable[Customer Name],customerTable[Customer ID],0,0)</f>
        <v>C0874</v>
      </c>
      <c r="D875" s="18" t="s">
        <v>1874</v>
      </c>
      <c r="E875" s="18" t="s">
        <v>2001</v>
      </c>
      <c r="F875" s="18" t="s">
        <v>2069</v>
      </c>
      <c r="G875" s="18" t="s">
        <v>2013</v>
      </c>
      <c r="H875" s="18" t="str">
        <f>_xlfn.XLOOKUP(SalesTable[[#This Row],[Product]],ProductTable[Product],ProductTable[Product ID],0,0)</f>
        <v>P012</v>
      </c>
      <c r="I875" s="18" t="s">
        <v>2016</v>
      </c>
      <c r="J875" s="18" t="str" cm="1">
        <f t="array" aca="1" ref="J875" ca="1">INDEX({"Credit Card","Cash","UPI"},RANDBETWEEN(1,3))</f>
        <v>Cash</v>
      </c>
      <c r="K875" s="18">
        <f t="shared" ca="1" si="41"/>
        <v>37</v>
      </c>
      <c r="L875" s="18">
        <v>43.16</v>
      </c>
      <c r="M875" s="18">
        <f ca="1">SalesTable[[#This Row],[Quantity]]*SalesTable[[#This Row],[Unit Price]]</f>
        <v>1596.9199999999998</v>
      </c>
      <c r="N875" s="18" t="str">
        <f t="shared" ca="1" si="39"/>
        <v>20%</v>
      </c>
      <c r="O875" s="18">
        <f ca="1">SalesTable[[#This Row],[Total Sale]]*SalesTable[[#This Row],[Profit Margin]]</f>
        <v>319.38400000000001</v>
      </c>
    </row>
    <row r="876" spans="1:15" x14ac:dyDescent="0.3">
      <c r="A876" s="18" t="s">
        <v>883</v>
      </c>
      <c r="B876" s="19">
        <f t="shared" ca="1" si="40"/>
        <v>45984</v>
      </c>
      <c r="C876" s="19" t="str">
        <f>_xlfn.XLOOKUP(SalesTable[[#This Row],[Customer Name]],customerTable[Customer Name],customerTable[Customer ID],0,0)</f>
        <v>C0875</v>
      </c>
      <c r="D876" s="18" t="s">
        <v>1875</v>
      </c>
      <c r="E876" s="18" t="s">
        <v>1999</v>
      </c>
      <c r="F876" s="18" t="s">
        <v>2084</v>
      </c>
      <c r="G876" s="18" t="s">
        <v>2003</v>
      </c>
      <c r="H876" s="18" t="str">
        <f>_xlfn.XLOOKUP(SalesTable[[#This Row],[Product]],ProductTable[Product],ProductTable[Product ID],0,0)</f>
        <v>P002</v>
      </c>
      <c r="I876" s="18" t="s">
        <v>2015</v>
      </c>
      <c r="J876" s="18" t="str" cm="1">
        <f t="array" aca="1" ref="J876" ca="1">INDEX({"Credit Card","Cash","UPI"},RANDBETWEEN(1,3))</f>
        <v>Cash</v>
      </c>
      <c r="K876" s="18">
        <f t="shared" ca="1" si="41"/>
        <v>57</v>
      </c>
      <c r="L876" s="18">
        <v>82.89</v>
      </c>
      <c r="M876" s="18">
        <f ca="1">SalesTable[[#This Row],[Quantity]]*SalesTable[[#This Row],[Unit Price]]</f>
        <v>4724.7300000000005</v>
      </c>
      <c r="N876" s="18" t="str">
        <f t="shared" ca="1" si="39"/>
        <v>18%</v>
      </c>
      <c r="O876" s="18">
        <f ca="1">SalesTable[[#This Row],[Total Sale]]*SalesTable[[#This Row],[Profit Margin]]</f>
        <v>850.45140000000004</v>
      </c>
    </row>
    <row r="877" spans="1:15" x14ac:dyDescent="0.3">
      <c r="A877" s="18" t="s">
        <v>884</v>
      </c>
      <c r="B877" s="19">
        <f t="shared" ca="1" si="40"/>
        <v>45257</v>
      </c>
      <c r="C877" s="19" t="str">
        <f>_xlfn.XLOOKUP(SalesTable[[#This Row],[Customer Name]],customerTable[Customer Name],customerTable[Customer ID],0,0)</f>
        <v>C0876</v>
      </c>
      <c r="D877" s="18" t="s">
        <v>1876</v>
      </c>
      <c r="E877" s="18" t="s">
        <v>1999</v>
      </c>
      <c r="F877" s="18" t="s">
        <v>2181</v>
      </c>
      <c r="G877" s="18" t="s">
        <v>2009</v>
      </c>
      <c r="H877" s="18" t="str">
        <f>_xlfn.XLOOKUP(SalesTable[[#This Row],[Product]],ProductTable[Product],ProductTable[Product ID],0,0)</f>
        <v>P008</v>
      </c>
      <c r="I877" s="18" t="s">
        <v>2014</v>
      </c>
      <c r="J877" s="18" t="str" cm="1">
        <f t="array" aca="1" ref="J877" ca="1">INDEX({"Credit Card","Cash","UPI"},RANDBETWEEN(1,3))</f>
        <v>Cash</v>
      </c>
      <c r="K877" s="18">
        <f t="shared" ca="1" si="41"/>
        <v>52</v>
      </c>
      <c r="L877" s="18">
        <v>406.53</v>
      </c>
      <c r="M877" s="18">
        <f ca="1">SalesTable[[#This Row],[Quantity]]*SalesTable[[#This Row],[Unit Price]]</f>
        <v>21139.559999999998</v>
      </c>
      <c r="N877" s="18" t="str">
        <f t="shared" ca="1" si="39"/>
        <v>24%</v>
      </c>
      <c r="O877" s="18">
        <f ca="1">SalesTable[[#This Row],[Total Sale]]*SalesTable[[#This Row],[Profit Margin]]</f>
        <v>5073.4943999999996</v>
      </c>
    </row>
    <row r="878" spans="1:15" x14ac:dyDescent="0.3">
      <c r="A878" s="18" t="s">
        <v>885</v>
      </c>
      <c r="B878" s="19">
        <f t="shared" ca="1" si="40"/>
        <v>45522</v>
      </c>
      <c r="C878" s="19" t="str">
        <f>_xlfn.XLOOKUP(SalesTable[[#This Row],[Customer Name]],customerTable[Customer Name],customerTable[Customer ID],0,0)</f>
        <v>C0877</v>
      </c>
      <c r="D878" s="18" t="s">
        <v>1877</v>
      </c>
      <c r="E878" s="18" t="s">
        <v>1998</v>
      </c>
      <c r="F878" s="18" t="s">
        <v>2100</v>
      </c>
      <c r="G878" s="18" t="s">
        <v>2010</v>
      </c>
      <c r="H878" s="18" t="str">
        <f>_xlfn.XLOOKUP(SalesTable[[#This Row],[Product]],ProductTable[Product],ProductTable[Product ID],0,0)</f>
        <v>P009</v>
      </c>
      <c r="I878" s="18" t="s">
        <v>2016</v>
      </c>
      <c r="J878" s="18" t="str" cm="1">
        <f t="array" aca="1" ref="J878" ca="1">INDEX({"Credit Card","Cash","UPI"},RANDBETWEEN(1,3))</f>
        <v>Credit Card</v>
      </c>
      <c r="K878" s="18">
        <f t="shared" ca="1" si="41"/>
        <v>91</v>
      </c>
      <c r="L878" s="18">
        <v>109.3</v>
      </c>
      <c r="M878" s="18">
        <f ca="1">SalesTable[[#This Row],[Quantity]]*SalesTable[[#This Row],[Unit Price]]</f>
        <v>9946.2999999999993</v>
      </c>
      <c r="N878" s="18" t="str">
        <f t="shared" ca="1" si="39"/>
        <v>20%</v>
      </c>
      <c r="O878" s="18">
        <f ca="1">SalesTable[[#This Row],[Total Sale]]*SalesTable[[#This Row],[Profit Margin]]</f>
        <v>1989.26</v>
      </c>
    </row>
    <row r="879" spans="1:15" x14ac:dyDescent="0.3">
      <c r="A879" s="18" t="s">
        <v>886</v>
      </c>
      <c r="B879" s="19">
        <f t="shared" ca="1" si="40"/>
        <v>45807</v>
      </c>
      <c r="C879" s="19" t="str">
        <f>_xlfn.XLOOKUP(SalesTable[[#This Row],[Customer Name]],customerTable[Customer Name],customerTable[Customer ID],0,0)</f>
        <v>C0878</v>
      </c>
      <c r="D879" s="18" t="s">
        <v>1878</v>
      </c>
      <c r="E879" s="18" t="s">
        <v>1998</v>
      </c>
      <c r="F879" s="18" t="s">
        <v>2138</v>
      </c>
      <c r="G879" s="18" t="s">
        <v>2004</v>
      </c>
      <c r="H879" s="18" t="str">
        <f>_xlfn.XLOOKUP(SalesTable[[#This Row],[Product]],ProductTable[Product],ProductTable[Product ID],0,0)</f>
        <v>P003</v>
      </c>
      <c r="I879" s="18" t="s">
        <v>2014</v>
      </c>
      <c r="J879" s="18" t="str" cm="1">
        <f t="array" aca="1" ref="J879" ca="1">INDEX({"Credit Card","Cash","UPI"},RANDBETWEEN(1,3))</f>
        <v>UPI</v>
      </c>
      <c r="K879" s="18">
        <f t="shared" ca="1" si="41"/>
        <v>50</v>
      </c>
      <c r="L879" s="18">
        <v>125.62</v>
      </c>
      <c r="M879" s="18">
        <f ca="1">SalesTable[[#This Row],[Quantity]]*SalesTable[[#This Row],[Unit Price]]</f>
        <v>6281</v>
      </c>
      <c r="N879" s="18" t="str">
        <f t="shared" ca="1" si="39"/>
        <v>17%</v>
      </c>
      <c r="O879" s="18">
        <f ca="1">SalesTable[[#This Row],[Total Sale]]*SalesTable[[#This Row],[Profit Margin]]</f>
        <v>1067.77</v>
      </c>
    </row>
    <row r="880" spans="1:15" x14ac:dyDescent="0.3">
      <c r="A880" s="18" t="s">
        <v>887</v>
      </c>
      <c r="B880" s="19">
        <f t="shared" ca="1" si="40"/>
        <v>45217</v>
      </c>
      <c r="C880" s="19" t="str">
        <f>_xlfn.XLOOKUP(SalesTable[[#This Row],[Customer Name]],customerTable[Customer Name],customerTable[Customer ID],0,0)</f>
        <v>C0879</v>
      </c>
      <c r="D880" s="18" t="s">
        <v>1879</v>
      </c>
      <c r="E880" s="18" t="s">
        <v>1999</v>
      </c>
      <c r="F880" s="18" t="s">
        <v>2157</v>
      </c>
      <c r="G880" s="18" t="s">
        <v>2009</v>
      </c>
      <c r="H880" s="18" t="str">
        <f>_xlfn.XLOOKUP(SalesTable[[#This Row],[Product]],ProductTable[Product],ProductTable[Product ID],0,0)</f>
        <v>P008</v>
      </c>
      <c r="I880" s="18" t="s">
        <v>2014</v>
      </c>
      <c r="J880" s="18" t="str" cm="1">
        <f t="array" aca="1" ref="J880" ca="1">INDEX({"Credit Card","Cash","UPI"},RANDBETWEEN(1,3))</f>
        <v>UPI</v>
      </c>
      <c r="K880" s="18">
        <f t="shared" ca="1" si="41"/>
        <v>72</v>
      </c>
      <c r="L880" s="18">
        <v>316.62</v>
      </c>
      <c r="M880" s="18">
        <f ca="1">SalesTable[[#This Row],[Quantity]]*SalesTable[[#This Row],[Unit Price]]</f>
        <v>22796.639999999999</v>
      </c>
      <c r="N880" s="18" t="str">
        <f t="shared" ca="1" si="39"/>
        <v>21%</v>
      </c>
      <c r="O880" s="18">
        <f ca="1">SalesTable[[#This Row],[Total Sale]]*SalesTable[[#This Row],[Profit Margin]]</f>
        <v>4787.2943999999998</v>
      </c>
    </row>
    <row r="881" spans="1:15" x14ac:dyDescent="0.3">
      <c r="A881" s="18" t="s">
        <v>888</v>
      </c>
      <c r="B881" s="19">
        <f t="shared" ca="1" si="40"/>
        <v>45535</v>
      </c>
      <c r="C881" s="19" t="str">
        <f>_xlfn.XLOOKUP(SalesTable[[#This Row],[Customer Name]],customerTable[Customer Name],customerTable[Customer ID],0,0)</f>
        <v>C0880</v>
      </c>
      <c r="D881" s="18" t="s">
        <v>1880</v>
      </c>
      <c r="E881" s="18" t="s">
        <v>1998</v>
      </c>
      <c r="F881" s="18" t="s">
        <v>2193</v>
      </c>
      <c r="G881" s="18" t="s">
        <v>2009</v>
      </c>
      <c r="H881" s="18" t="str">
        <f>_xlfn.XLOOKUP(SalesTable[[#This Row],[Product]],ProductTable[Product],ProductTable[Product ID],0,0)</f>
        <v>P008</v>
      </c>
      <c r="I881" s="18" t="s">
        <v>2014</v>
      </c>
      <c r="J881" s="18" t="str" cm="1">
        <f t="array" aca="1" ref="J881" ca="1">INDEX({"Credit Card","Cash","UPI"},RANDBETWEEN(1,3))</f>
        <v>UPI</v>
      </c>
      <c r="K881" s="18">
        <f t="shared" ca="1" si="41"/>
        <v>100</v>
      </c>
      <c r="L881" s="18">
        <v>87.34</v>
      </c>
      <c r="M881" s="18">
        <f ca="1">SalesTable[[#This Row],[Quantity]]*SalesTable[[#This Row],[Unit Price]]</f>
        <v>8734</v>
      </c>
      <c r="N881" s="18" t="str">
        <f t="shared" ca="1" si="39"/>
        <v>18%</v>
      </c>
      <c r="O881" s="18">
        <f ca="1">SalesTable[[#This Row],[Total Sale]]*SalesTable[[#This Row],[Profit Margin]]</f>
        <v>1572.12</v>
      </c>
    </row>
    <row r="882" spans="1:15" x14ac:dyDescent="0.3">
      <c r="A882" s="18" t="s">
        <v>889</v>
      </c>
      <c r="B882" s="19">
        <f t="shared" ca="1" si="40"/>
        <v>45524</v>
      </c>
      <c r="C882" s="19" t="str">
        <f>_xlfn.XLOOKUP(SalesTable[[#This Row],[Customer Name]],customerTable[Customer Name],customerTable[Customer ID],0,0)</f>
        <v>C0881</v>
      </c>
      <c r="D882" s="18" t="s">
        <v>1881</v>
      </c>
      <c r="E882" s="18" t="s">
        <v>1999</v>
      </c>
      <c r="F882" s="18" t="s">
        <v>2076</v>
      </c>
      <c r="G882" s="18" t="s">
        <v>2004</v>
      </c>
      <c r="H882" s="18" t="str">
        <f>_xlfn.XLOOKUP(SalesTable[[#This Row],[Product]],ProductTable[Product],ProductTable[Product ID],0,0)</f>
        <v>P003</v>
      </c>
      <c r="I882" s="18" t="s">
        <v>2014</v>
      </c>
      <c r="J882" s="18" t="str" cm="1">
        <f t="array" aca="1" ref="J882" ca="1">INDEX({"Credit Card","Cash","UPI"},RANDBETWEEN(1,3))</f>
        <v>Cash</v>
      </c>
      <c r="K882" s="18">
        <f t="shared" ca="1" si="41"/>
        <v>78</v>
      </c>
      <c r="L882" s="18">
        <v>484.78</v>
      </c>
      <c r="M882" s="18">
        <f ca="1">SalesTable[[#This Row],[Quantity]]*SalesTable[[#This Row],[Unit Price]]</f>
        <v>37812.839999999997</v>
      </c>
      <c r="N882" s="18" t="str">
        <f t="shared" ca="1" si="39"/>
        <v>25%</v>
      </c>
      <c r="O882" s="18">
        <f ca="1">SalesTable[[#This Row],[Total Sale]]*SalesTable[[#This Row],[Profit Margin]]</f>
        <v>9453.2099999999991</v>
      </c>
    </row>
    <row r="883" spans="1:15" x14ac:dyDescent="0.3">
      <c r="A883" s="18" t="s">
        <v>890</v>
      </c>
      <c r="B883" s="19">
        <f t="shared" ca="1" si="40"/>
        <v>46001</v>
      </c>
      <c r="C883" s="19" t="str">
        <f>_xlfn.XLOOKUP(SalesTable[[#This Row],[Customer Name]],customerTable[Customer Name],customerTable[Customer ID],0,0)</f>
        <v>C0882</v>
      </c>
      <c r="D883" s="18" t="s">
        <v>1882</v>
      </c>
      <c r="E883" s="18" t="s">
        <v>2000</v>
      </c>
      <c r="F883" s="18" t="s">
        <v>2257</v>
      </c>
      <c r="G883" s="18" t="s">
        <v>2012</v>
      </c>
      <c r="H883" s="18" t="str">
        <f>_xlfn.XLOOKUP(SalesTable[[#This Row],[Product]],ProductTable[Product],ProductTable[Product ID],0,0)</f>
        <v>P011</v>
      </c>
      <c r="I883" s="18" t="s">
        <v>2014</v>
      </c>
      <c r="J883" s="18" t="str" cm="1">
        <f t="array" aca="1" ref="J883" ca="1">INDEX({"Credit Card","Cash","UPI"},RANDBETWEEN(1,3))</f>
        <v>Cash</v>
      </c>
      <c r="K883" s="18">
        <f t="shared" ca="1" si="41"/>
        <v>31</v>
      </c>
      <c r="L883" s="18">
        <v>112.21</v>
      </c>
      <c r="M883" s="18">
        <f ca="1">SalesTable[[#This Row],[Quantity]]*SalesTable[[#This Row],[Unit Price]]</f>
        <v>3478.5099999999998</v>
      </c>
      <c r="N883" s="18" t="str">
        <f t="shared" ca="1" si="39"/>
        <v>18%</v>
      </c>
      <c r="O883" s="18">
        <f ca="1">SalesTable[[#This Row],[Total Sale]]*SalesTable[[#This Row],[Profit Margin]]</f>
        <v>626.13179999999988</v>
      </c>
    </row>
    <row r="884" spans="1:15" x14ac:dyDescent="0.3">
      <c r="A884" s="18" t="s">
        <v>891</v>
      </c>
      <c r="B884" s="19">
        <f t="shared" ca="1" si="40"/>
        <v>45510</v>
      </c>
      <c r="C884" s="19" t="str">
        <f>_xlfn.XLOOKUP(SalesTable[[#This Row],[Customer Name]],customerTable[Customer Name],customerTable[Customer ID],0,0)</f>
        <v>C0883</v>
      </c>
      <c r="D884" s="18" t="s">
        <v>1883</v>
      </c>
      <c r="E884" s="18" t="s">
        <v>1998</v>
      </c>
      <c r="F884" s="18" t="s">
        <v>2144</v>
      </c>
      <c r="G884" s="18" t="s">
        <v>2013</v>
      </c>
      <c r="H884" s="18" t="str">
        <f>_xlfn.XLOOKUP(SalesTable[[#This Row],[Product]],ProductTable[Product],ProductTable[Product ID],0,0)</f>
        <v>P012</v>
      </c>
      <c r="I884" s="18" t="s">
        <v>2016</v>
      </c>
      <c r="J884" s="18" t="str" cm="1">
        <f t="array" aca="1" ref="J884" ca="1">INDEX({"Credit Card","Cash","UPI"},RANDBETWEEN(1,3))</f>
        <v>Credit Card</v>
      </c>
      <c r="K884" s="18">
        <f t="shared" ca="1" si="41"/>
        <v>38</v>
      </c>
      <c r="L884" s="18">
        <v>416.03</v>
      </c>
      <c r="M884" s="18">
        <f ca="1">SalesTable[[#This Row],[Quantity]]*SalesTable[[#This Row],[Unit Price]]</f>
        <v>15809.14</v>
      </c>
      <c r="N884" s="18" t="str">
        <f t="shared" ca="1" si="39"/>
        <v>18%</v>
      </c>
      <c r="O884" s="18">
        <f ca="1">SalesTable[[#This Row],[Total Sale]]*SalesTable[[#This Row],[Profit Margin]]</f>
        <v>2845.6451999999999</v>
      </c>
    </row>
    <row r="885" spans="1:15" x14ac:dyDescent="0.3">
      <c r="A885" s="18" t="s">
        <v>892</v>
      </c>
      <c r="B885" s="19">
        <f t="shared" ca="1" si="40"/>
        <v>45687</v>
      </c>
      <c r="C885" s="19" t="str">
        <f>_xlfn.XLOOKUP(SalesTable[[#This Row],[Customer Name]],customerTable[Customer Name],customerTable[Customer ID],0,0)</f>
        <v>C0884</v>
      </c>
      <c r="D885" s="18" t="s">
        <v>1884</v>
      </c>
      <c r="E885" s="18" t="s">
        <v>2001</v>
      </c>
      <c r="F885" s="18" t="s">
        <v>2197</v>
      </c>
      <c r="G885" s="18" t="s">
        <v>2009</v>
      </c>
      <c r="H885" s="18" t="str">
        <f>_xlfn.XLOOKUP(SalesTable[[#This Row],[Product]],ProductTable[Product],ProductTable[Product ID],0,0)</f>
        <v>P008</v>
      </c>
      <c r="I885" s="18" t="s">
        <v>2014</v>
      </c>
      <c r="J885" s="18" t="str" cm="1">
        <f t="array" aca="1" ref="J885" ca="1">INDEX({"Credit Card","Cash","UPI"},RANDBETWEEN(1,3))</f>
        <v>UPI</v>
      </c>
      <c r="K885" s="18">
        <f t="shared" ca="1" si="41"/>
        <v>40</v>
      </c>
      <c r="L885" s="18">
        <v>331.53</v>
      </c>
      <c r="M885" s="18">
        <f ca="1">SalesTable[[#This Row],[Quantity]]*SalesTable[[#This Row],[Unit Price]]</f>
        <v>13261.199999999999</v>
      </c>
      <c r="N885" s="18" t="str">
        <f t="shared" ca="1" si="39"/>
        <v>19%</v>
      </c>
      <c r="O885" s="18">
        <f ca="1">SalesTable[[#This Row],[Total Sale]]*SalesTable[[#This Row],[Profit Margin]]</f>
        <v>2519.6279999999997</v>
      </c>
    </row>
    <row r="886" spans="1:15" x14ac:dyDescent="0.3">
      <c r="A886" s="18" t="s">
        <v>893</v>
      </c>
      <c r="B886" s="19">
        <f t="shared" ca="1" si="40"/>
        <v>45041</v>
      </c>
      <c r="C886" s="19" t="str">
        <f>_xlfn.XLOOKUP(SalesTable[[#This Row],[Customer Name]],customerTable[Customer Name],customerTable[Customer ID],0,0)</f>
        <v>C0885</v>
      </c>
      <c r="D886" s="18" t="s">
        <v>1885</v>
      </c>
      <c r="E886" s="18" t="s">
        <v>1999</v>
      </c>
      <c r="F886" s="18" t="s">
        <v>2048</v>
      </c>
      <c r="G886" s="18" t="s">
        <v>2011</v>
      </c>
      <c r="H886" s="18" t="str">
        <f>_xlfn.XLOOKUP(SalesTable[[#This Row],[Product]],ProductTable[Product],ProductTable[Product ID],0,0)</f>
        <v>P010</v>
      </c>
      <c r="I886" s="18" t="s">
        <v>2015</v>
      </c>
      <c r="J886" s="18" t="str" cm="1">
        <f t="array" aca="1" ref="J886" ca="1">INDEX({"Credit Card","Cash","UPI"},RANDBETWEEN(1,3))</f>
        <v>Credit Card</v>
      </c>
      <c r="K886" s="18">
        <f t="shared" ca="1" si="41"/>
        <v>59</v>
      </c>
      <c r="L886" s="18">
        <v>300.27999999999997</v>
      </c>
      <c r="M886" s="18">
        <f ca="1">SalesTable[[#This Row],[Quantity]]*SalesTable[[#This Row],[Unit Price]]</f>
        <v>17716.519999999997</v>
      </c>
      <c r="N886" s="18" t="str">
        <f t="shared" ca="1" si="39"/>
        <v>25%</v>
      </c>
      <c r="O886" s="18">
        <f ca="1">SalesTable[[#This Row],[Total Sale]]*SalesTable[[#This Row],[Profit Margin]]</f>
        <v>4429.1299999999992</v>
      </c>
    </row>
    <row r="887" spans="1:15" x14ac:dyDescent="0.3">
      <c r="A887" s="18" t="s">
        <v>894</v>
      </c>
      <c r="B887" s="19">
        <f t="shared" ca="1" si="40"/>
        <v>44652</v>
      </c>
      <c r="C887" s="19" t="str">
        <f>_xlfn.XLOOKUP(SalesTable[[#This Row],[Customer Name]],customerTable[Customer Name],customerTable[Customer ID],0,0)</f>
        <v>C0886</v>
      </c>
      <c r="D887" s="18" t="s">
        <v>1886</v>
      </c>
      <c r="E887" s="18" t="s">
        <v>1999</v>
      </c>
      <c r="F887" s="18" t="s">
        <v>2252</v>
      </c>
      <c r="G887" s="18" t="s">
        <v>2006</v>
      </c>
      <c r="H887" s="18" t="str">
        <f>_xlfn.XLOOKUP(SalesTable[[#This Row],[Product]],ProductTable[Product],ProductTable[Product ID],0,0)</f>
        <v>P005</v>
      </c>
      <c r="I887" s="18" t="s">
        <v>2015</v>
      </c>
      <c r="J887" s="18" t="str" cm="1">
        <f t="array" aca="1" ref="J887" ca="1">INDEX({"Credit Card","Cash","UPI"},RANDBETWEEN(1,3))</f>
        <v>Cash</v>
      </c>
      <c r="K887" s="18">
        <f t="shared" ca="1" si="41"/>
        <v>74</v>
      </c>
      <c r="L887" s="18">
        <v>70.45</v>
      </c>
      <c r="M887" s="18">
        <f ca="1">SalesTable[[#This Row],[Quantity]]*SalesTable[[#This Row],[Unit Price]]</f>
        <v>5213.3</v>
      </c>
      <c r="N887" s="18" t="str">
        <f t="shared" ca="1" si="39"/>
        <v>15%</v>
      </c>
      <c r="O887" s="18">
        <f ca="1">SalesTable[[#This Row],[Total Sale]]*SalesTable[[#This Row],[Profit Margin]]</f>
        <v>781.995</v>
      </c>
    </row>
    <row r="888" spans="1:15" x14ac:dyDescent="0.3">
      <c r="A888" s="18" t="s">
        <v>895</v>
      </c>
      <c r="B888" s="19">
        <f t="shared" ca="1" si="40"/>
        <v>45012</v>
      </c>
      <c r="C888" s="19" t="str">
        <f>_xlfn.XLOOKUP(SalesTable[[#This Row],[Customer Name]],customerTable[Customer Name],customerTable[Customer ID],0,0)</f>
        <v>C0887</v>
      </c>
      <c r="D888" s="18" t="s">
        <v>1887</v>
      </c>
      <c r="E888" s="18" t="s">
        <v>1998</v>
      </c>
      <c r="F888" s="18" t="s">
        <v>2215</v>
      </c>
      <c r="G888" s="18" t="s">
        <v>2006</v>
      </c>
      <c r="H888" s="18" t="str">
        <f>_xlfn.XLOOKUP(SalesTable[[#This Row],[Product]],ProductTable[Product],ProductTable[Product ID],0,0)</f>
        <v>P005</v>
      </c>
      <c r="I888" s="18" t="s">
        <v>2015</v>
      </c>
      <c r="J888" s="18" t="str" cm="1">
        <f t="array" aca="1" ref="J888" ca="1">INDEX({"Credit Card","Cash","UPI"},RANDBETWEEN(1,3))</f>
        <v>UPI</v>
      </c>
      <c r="K888" s="18">
        <f t="shared" ca="1" si="41"/>
        <v>47</v>
      </c>
      <c r="L888" s="18">
        <v>304.73</v>
      </c>
      <c r="M888" s="18">
        <f ca="1">SalesTable[[#This Row],[Quantity]]*SalesTable[[#This Row],[Unit Price]]</f>
        <v>14322.310000000001</v>
      </c>
      <c r="N888" s="18" t="str">
        <f t="shared" ca="1" si="39"/>
        <v>18%</v>
      </c>
      <c r="O888" s="18">
        <f ca="1">SalesTable[[#This Row],[Total Sale]]*SalesTable[[#This Row],[Profit Margin]]</f>
        <v>2578.0158000000001</v>
      </c>
    </row>
    <row r="889" spans="1:15" x14ac:dyDescent="0.3">
      <c r="A889" s="18" t="s">
        <v>896</v>
      </c>
      <c r="B889" s="19">
        <f t="shared" ca="1" si="40"/>
        <v>45235</v>
      </c>
      <c r="C889" s="19" t="str">
        <f>_xlfn.XLOOKUP(SalesTable[[#This Row],[Customer Name]],customerTable[Customer Name],customerTable[Customer ID],0,0)</f>
        <v>C0888</v>
      </c>
      <c r="D889" s="18" t="s">
        <v>1888</v>
      </c>
      <c r="E889" s="18" t="s">
        <v>1999</v>
      </c>
      <c r="F889" s="18" t="s">
        <v>2150</v>
      </c>
      <c r="G889" s="18" t="s">
        <v>2007</v>
      </c>
      <c r="H889" s="18" t="str">
        <f>_xlfn.XLOOKUP(SalesTable[[#This Row],[Product]],ProductTable[Product],ProductTable[Product ID],0,0)</f>
        <v>P006</v>
      </c>
      <c r="I889" s="18" t="s">
        <v>2016</v>
      </c>
      <c r="J889" s="18" t="str" cm="1">
        <f t="array" aca="1" ref="J889" ca="1">INDEX({"Credit Card","Cash","UPI"},RANDBETWEEN(1,3))</f>
        <v>UPI</v>
      </c>
      <c r="K889" s="18">
        <f t="shared" ca="1" si="41"/>
        <v>40</v>
      </c>
      <c r="L889" s="18">
        <v>254.15</v>
      </c>
      <c r="M889" s="18">
        <f ca="1">SalesTable[[#This Row],[Quantity]]*SalesTable[[#This Row],[Unit Price]]</f>
        <v>10166</v>
      </c>
      <c r="N889" s="18" t="str">
        <f t="shared" ca="1" si="39"/>
        <v>15%</v>
      </c>
      <c r="O889" s="18">
        <f ca="1">SalesTable[[#This Row],[Total Sale]]*SalesTable[[#This Row],[Profit Margin]]</f>
        <v>1524.8999999999999</v>
      </c>
    </row>
    <row r="890" spans="1:15" x14ac:dyDescent="0.3">
      <c r="A890" s="18" t="s">
        <v>897</v>
      </c>
      <c r="B890" s="19">
        <f t="shared" ca="1" si="40"/>
        <v>45847</v>
      </c>
      <c r="C890" s="19" t="str">
        <f>_xlfn.XLOOKUP(SalesTable[[#This Row],[Customer Name]],customerTable[Customer Name],customerTable[Customer ID],0,0)</f>
        <v>C0889</v>
      </c>
      <c r="D890" s="18" t="s">
        <v>1889</v>
      </c>
      <c r="E890" s="18" t="s">
        <v>1999</v>
      </c>
      <c r="F890" s="18" t="s">
        <v>2102</v>
      </c>
      <c r="G890" s="18" t="s">
        <v>2006</v>
      </c>
      <c r="H890" s="18" t="str">
        <f>_xlfn.XLOOKUP(SalesTable[[#This Row],[Product]],ProductTable[Product],ProductTable[Product ID],0,0)</f>
        <v>P005</v>
      </c>
      <c r="I890" s="18" t="s">
        <v>2015</v>
      </c>
      <c r="J890" s="18" t="str" cm="1">
        <f t="array" aca="1" ref="J890" ca="1">INDEX({"Credit Card","Cash","UPI"},RANDBETWEEN(1,3))</f>
        <v>UPI</v>
      </c>
      <c r="K890" s="18">
        <f t="shared" ca="1" si="41"/>
        <v>42</v>
      </c>
      <c r="L890" s="18">
        <v>451.48</v>
      </c>
      <c r="M890" s="18">
        <f ca="1">SalesTable[[#This Row],[Quantity]]*SalesTable[[#This Row],[Unit Price]]</f>
        <v>18962.16</v>
      </c>
      <c r="N890" s="18" t="str">
        <f t="shared" ca="1" si="39"/>
        <v>22%</v>
      </c>
      <c r="O890" s="18">
        <f ca="1">SalesTable[[#This Row],[Total Sale]]*SalesTable[[#This Row],[Profit Margin]]</f>
        <v>4171.6751999999997</v>
      </c>
    </row>
    <row r="891" spans="1:15" x14ac:dyDescent="0.3">
      <c r="A891" s="18" t="s">
        <v>898</v>
      </c>
      <c r="B891" s="19">
        <f t="shared" ca="1" si="40"/>
        <v>45970</v>
      </c>
      <c r="C891" s="19" t="str">
        <f>_xlfn.XLOOKUP(SalesTable[[#This Row],[Customer Name]],customerTable[Customer Name],customerTable[Customer ID],0,0)</f>
        <v>C0890</v>
      </c>
      <c r="D891" s="18" t="s">
        <v>1890</v>
      </c>
      <c r="E891" s="18" t="s">
        <v>1999</v>
      </c>
      <c r="F891" s="18" t="s">
        <v>2118</v>
      </c>
      <c r="G891" s="18" t="s">
        <v>2004</v>
      </c>
      <c r="H891" s="18" t="str">
        <f>_xlfn.XLOOKUP(SalesTable[[#This Row],[Product]],ProductTable[Product],ProductTable[Product ID],0,0)</f>
        <v>P003</v>
      </c>
      <c r="I891" s="18" t="s">
        <v>2014</v>
      </c>
      <c r="J891" s="18" t="str" cm="1">
        <f t="array" aca="1" ref="J891" ca="1">INDEX({"Credit Card","Cash","UPI"},RANDBETWEEN(1,3))</f>
        <v>Cash</v>
      </c>
      <c r="K891" s="18">
        <f t="shared" ca="1" si="41"/>
        <v>95</v>
      </c>
      <c r="L891" s="18">
        <v>213.24</v>
      </c>
      <c r="M891" s="18">
        <f ca="1">SalesTable[[#This Row],[Quantity]]*SalesTable[[#This Row],[Unit Price]]</f>
        <v>20257.8</v>
      </c>
      <c r="N891" s="18" t="str">
        <f t="shared" ca="1" si="39"/>
        <v>15%</v>
      </c>
      <c r="O891" s="18">
        <f ca="1">SalesTable[[#This Row],[Total Sale]]*SalesTable[[#This Row],[Profit Margin]]</f>
        <v>3038.6699999999996</v>
      </c>
    </row>
    <row r="892" spans="1:15" x14ac:dyDescent="0.3">
      <c r="A892" s="18" t="s">
        <v>899</v>
      </c>
      <c r="B892" s="19">
        <f t="shared" ca="1" si="40"/>
        <v>45510</v>
      </c>
      <c r="C892" s="19" t="str">
        <f>_xlfn.XLOOKUP(SalesTable[[#This Row],[Customer Name]],customerTable[Customer Name],customerTable[Customer ID],0,0)</f>
        <v>C0891</v>
      </c>
      <c r="D892" s="18" t="s">
        <v>1891</v>
      </c>
      <c r="E892" s="18" t="s">
        <v>2000</v>
      </c>
      <c r="F892" s="18" t="s">
        <v>2144</v>
      </c>
      <c r="G892" s="18" t="s">
        <v>2004</v>
      </c>
      <c r="H892" s="18" t="str">
        <f>_xlfn.XLOOKUP(SalesTable[[#This Row],[Product]],ProductTable[Product],ProductTable[Product ID],0,0)</f>
        <v>P003</v>
      </c>
      <c r="I892" s="18" t="s">
        <v>2014</v>
      </c>
      <c r="J892" s="18" t="str" cm="1">
        <f t="array" aca="1" ref="J892" ca="1">INDEX({"Credit Card","Cash","UPI"},RANDBETWEEN(1,3))</f>
        <v>Credit Card</v>
      </c>
      <c r="K892" s="18">
        <f t="shared" ca="1" si="41"/>
        <v>83</v>
      </c>
      <c r="L892" s="18">
        <v>469.52</v>
      </c>
      <c r="M892" s="18">
        <f ca="1">SalesTable[[#This Row],[Quantity]]*SalesTable[[#This Row],[Unit Price]]</f>
        <v>38970.159999999996</v>
      </c>
      <c r="N892" s="18" t="str">
        <f t="shared" ca="1" si="39"/>
        <v>24%</v>
      </c>
      <c r="O892" s="18">
        <f ca="1">SalesTable[[#This Row],[Total Sale]]*SalesTable[[#This Row],[Profit Margin]]</f>
        <v>9352.8383999999987</v>
      </c>
    </row>
    <row r="893" spans="1:15" x14ac:dyDescent="0.3">
      <c r="A893" s="18" t="s">
        <v>900</v>
      </c>
      <c r="B893" s="19">
        <f t="shared" ca="1" si="40"/>
        <v>44743</v>
      </c>
      <c r="C893" s="19" t="str">
        <f>_xlfn.XLOOKUP(SalesTable[[#This Row],[Customer Name]],customerTable[Customer Name],customerTable[Customer ID],0,0)</f>
        <v>C0892</v>
      </c>
      <c r="D893" s="18" t="s">
        <v>1892</v>
      </c>
      <c r="E893" s="18" t="s">
        <v>1999</v>
      </c>
      <c r="F893" s="18" t="s">
        <v>2238</v>
      </c>
      <c r="G893" s="18" t="s">
        <v>2008</v>
      </c>
      <c r="H893" s="18" t="str">
        <f>_xlfn.XLOOKUP(SalesTable[[#This Row],[Product]],ProductTable[Product],ProductTable[Product ID],0,0)</f>
        <v>P007</v>
      </c>
      <c r="I893" s="18" t="s">
        <v>2016</v>
      </c>
      <c r="J893" s="18" t="str" cm="1">
        <f t="array" aca="1" ref="J893" ca="1">INDEX({"Credit Card","Cash","UPI"},RANDBETWEEN(1,3))</f>
        <v>Cash</v>
      </c>
      <c r="K893" s="18">
        <f t="shared" ca="1" si="41"/>
        <v>48</v>
      </c>
      <c r="L893" s="18">
        <v>403.29</v>
      </c>
      <c r="M893" s="18">
        <f ca="1">SalesTable[[#This Row],[Quantity]]*SalesTable[[#This Row],[Unit Price]]</f>
        <v>19357.920000000002</v>
      </c>
      <c r="N893" s="18" t="str">
        <f t="shared" ca="1" si="39"/>
        <v>21%</v>
      </c>
      <c r="O893" s="18">
        <f ca="1">SalesTable[[#This Row],[Total Sale]]*SalesTable[[#This Row],[Profit Margin]]</f>
        <v>4065.1632000000004</v>
      </c>
    </row>
    <row r="894" spans="1:15" x14ac:dyDescent="0.3">
      <c r="A894" s="18" t="s">
        <v>901</v>
      </c>
      <c r="B894" s="19">
        <f t="shared" ca="1" si="40"/>
        <v>45485</v>
      </c>
      <c r="C894" s="19" t="str">
        <f>_xlfn.XLOOKUP(SalesTable[[#This Row],[Customer Name]],customerTable[Customer Name],customerTable[Customer ID],0,0)</f>
        <v>C0893</v>
      </c>
      <c r="D894" s="18" t="s">
        <v>1893</v>
      </c>
      <c r="E894" s="18" t="s">
        <v>1998</v>
      </c>
      <c r="F894" s="18" t="s">
        <v>2150</v>
      </c>
      <c r="G894" s="18" t="s">
        <v>2013</v>
      </c>
      <c r="H894" s="18" t="str">
        <f>_xlfn.XLOOKUP(SalesTable[[#This Row],[Product]],ProductTable[Product],ProductTable[Product ID],0,0)</f>
        <v>P012</v>
      </c>
      <c r="I894" s="18" t="s">
        <v>2016</v>
      </c>
      <c r="J894" s="18" t="str" cm="1">
        <f t="array" aca="1" ref="J894" ca="1">INDEX({"Credit Card","Cash","UPI"},RANDBETWEEN(1,3))</f>
        <v>Cash</v>
      </c>
      <c r="K894" s="18">
        <f t="shared" ca="1" si="41"/>
        <v>93</v>
      </c>
      <c r="L894" s="18">
        <v>241.18</v>
      </c>
      <c r="M894" s="18">
        <f ca="1">SalesTable[[#This Row],[Quantity]]*SalesTable[[#This Row],[Unit Price]]</f>
        <v>22429.74</v>
      </c>
      <c r="N894" s="18" t="str">
        <f t="shared" ca="1" si="39"/>
        <v>24%</v>
      </c>
      <c r="O894" s="18">
        <f ca="1">SalesTable[[#This Row],[Total Sale]]*SalesTable[[#This Row],[Profit Margin]]</f>
        <v>5383.1376</v>
      </c>
    </row>
    <row r="895" spans="1:15" x14ac:dyDescent="0.3">
      <c r="A895" s="18" t="s">
        <v>902</v>
      </c>
      <c r="B895" s="19">
        <f t="shared" ca="1" si="40"/>
        <v>45831</v>
      </c>
      <c r="C895" s="19" t="str">
        <f>_xlfn.XLOOKUP(SalesTable[[#This Row],[Customer Name]],customerTable[Customer Name],customerTable[Customer ID],0,0)</f>
        <v>C0894</v>
      </c>
      <c r="D895" s="18" t="s">
        <v>1894</v>
      </c>
      <c r="E895" s="18" t="s">
        <v>2000</v>
      </c>
      <c r="F895" s="18" t="s">
        <v>2170</v>
      </c>
      <c r="G895" s="18" t="s">
        <v>2011</v>
      </c>
      <c r="H895" s="18" t="str">
        <f>_xlfn.XLOOKUP(SalesTable[[#This Row],[Product]],ProductTable[Product],ProductTable[Product ID],0,0)</f>
        <v>P010</v>
      </c>
      <c r="I895" s="18" t="s">
        <v>2015</v>
      </c>
      <c r="J895" s="18" t="str" cm="1">
        <f t="array" aca="1" ref="J895" ca="1">INDEX({"Credit Card","Cash","UPI"},RANDBETWEEN(1,3))</f>
        <v>UPI</v>
      </c>
      <c r="K895" s="18">
        <f t="shared" ca="1" si="41"/>
        <v>72</v>
      </c>
      <c r="L895" s="18">
        <v>439</v>
      </c>
      <c r="M895" s="18">
        <f ca="1">SalesTable[[#This Row],[Quantity]]*SalesTable[[#This Row],[Unit Price]]</f>
        <v>31608</v>
      </c>
      <c r="N895" s="18" t="str">
        <f t="shared" ca="1" si="39"/>
        <v>22%</v>
      </c>
      <c r="O895" s="18">
        <f ca="1">SalesTable[[#This Row],[Total Sale]]*SalesTable[[#This Row],[Profit Margin]]</f>
        <v>6953.76</v>
      </c>
    </row>
    <row r="896" spans="1:15" x14ac:dyDescent="0.3">
      <c r="A896" s="18" t="s">
        <v>903</v>
      </c>
      <c r="B896" s="19">
        <f t="shared" ca="1" si="40"/>
        <v>45080</v>
      </c>
      <c r="C896" s="19" t="str">
        <f>_xlfn.XLOOKUP(SalesTable[[#This Row],[Customer Name]],customerTable[Customer Name],customerTable[Customer ID],0,0)</f>
        <v>C0895</v>
      </c>
      <c r="D896" s="18" t="s">
        <v>1895</v>
      </c>
      <c r="E896" s="18" t="s">
        <v>1999</v>
      </c>
      <c r="F896" s="18" t="s">
        <v>2048</v>
      </c>
      <c r="G896" s="18" t="s">
        <v>2013</v>
      </c>
      <c r="H896" s="18" t="str">
        <f>_xlfn.XLOOKUP(SalesTable[[#This Row],[Product]],ProductTable[Product],ProductTable[Product ID],0,0)</f>
        <v>P012</v>
      </c>
      <c r="I896" s="18" t="s">
        <v>2016</v>
      </c>
      <c r="J896" s="18" t="str" cm="1">
        <f t="array" aca="1" ref="J896" ca="1">INDEX({"Credit Card","Cash","UPI"},RANDBETWEEN(1,3))</f>
        <v>UPI</v>
      </c>
      <c r="K896" s="18">
        <f t="shared" ca="1" si="41"/>
        <v>67</v>
      </c>
      <c r="L896" s="18">
        <v>356.03</v>
      </c>
      <c r="M896" s="18">
        <f ca="1">SalesTable[[#This Row],[Quantity]]*SalesTable[[#This Row],[Unit Price]]</f>
        <v>23854.01</v>
      </c>
      <c r="N896" s="18" t="str">
        <f t="shared" ca="1" si="39"/>
        <v>15%</v>
      </c>
      <c r="O896" s="18">
        <f ca="1">SalesTable[[#This Row],[Total Sale]]*SalesTable[[#This Row],[Profit Margin]]</f>
        <v>3578.1014999999998</v>
      </c>
    </row>
    <row r="897" spans="1:15" x14ac:dyDescent="0.3">
      <c r="A897" s="18" t="s">
        <v>904</v>
      </c>
      <c r="B897" s="19">
        <f t="shared" ca="1" si="40"/>
        <v>45364</v>
      </c>
      <c r="C897" s="19" t="str">
        <f>_xlfn.XLOOKUP(SalesTable[[#This Row],[Customer Name]],customerTable[Customer Name],customerTable[Customer ID],0,0)</f>
        <v>C0896</v>
      </c>
      <c r="D897" s="18" t="s">
        <v>1896</v>
      </c>
      <c r="E897" s="18" t="s">
        <v>1998</v>
      </c>
      <c r="F897" s="18" t="s">
        <v>2190</v>
      </c>
      <c r="G897" s="18" t="s">
        <v>2002</v>
      </c>
      <c r="H897" s="18" t="str">
        <f>_xlfn.XLOOKUP(SalesTable[[#This Row],[Product]],ProductTable[Product],ProductTable[Product ID],0,0)</f>
        <v>P001</v>
      </c>
      <c r="I897" s="18" t="s">
        <v>2014</v>
      </c>
      <c r="J897" s="18" t="str" cm="1">
        <f t="array" aca="1" ref="J897" ca="1">INDEX({"Credit Card","Cash","UPI"},RANDBETWEEN(1,3))</f>
        <v>Cash</v>
      </c>
      <c r="K897" s="18">
        <f t="shared" ca="1" si="41"/>
        <v>71</v>
      </c>
      <c r="L897" s="18">
        <v>8.56</v>
      </c>
      <c r="M897" s="18">
        <f ca="1">SalesTable[[#This Row],[Quantity]]*SalesTable[[#This Row],[Unit Price]]</f>
        <v>607.76</v>
      </c>
      <c r="N897" s="18" t="str">
        <f t="shared" ca="1" si="39"/>
        <v>22%</v>
      </c>
      <c r="O897" s="18">
        <f ca="1">SalesTable[[#This Row],[Total Sale]]*SalesTable[[#This Row],[Profit Margin]]</f>
        <v>133.7072</v>
      </c>
    </row>
    <row r="898" spans="1:15" x14ac:dyDescent="0.3">
      <c r="A898" s="18" t="s">
        <v>905</v>
      </c>
      <c r="B898" s="19">
        <f t="shared" ca="1" si="40"/>
        <v>45216</v>
      </c>
      <c r="C898" s="19" t="str">
        <f>_xlfn.XLOOKUP(SalesTable[[#This Row],[Customer Name]],customerTable[Customer Name],customerTable[Customer ID],0,0)</f>
        <v>C0897</v>
      </c>
      <c r="D898" s="18" t="s">
        <v>1897</v>
      </c>
      <c r="E898" s="18" t="s">
        <v>1998</v>
      </c>
      <c r="F898" s="18" t="s">
        <v>2076</v>
      </c>
      <c r="G898" s="18" t="s">
        <v>2012</v>
      </c>
      <c r="H898" s="18" t="str">
        <f>_xlfn.XLOOKUP(SalesTable[[#This Row],[Product]],ProductTable[Product],ProductTable[Product ID],0,0)</f>
        <v>P011</v>
      </c>
      <c r="I898" s="18" t="s">
        <v>2014</v>
      </c>
      <c r="J898" s="18" t="str" cm="1">
        <f t="array" aca="1" ref="J898" ca="1">INDEX({"Credit Card","Cash","UPI"},RANDBETWEEN(1,3))</f>
        <v>Credit Card</v>
      </c>
      <c r="K898" s="18">
        <f t="shared" ca="1" si="41"/>
        <v>70</v>
      </c>
      <c r="L898" s="18">
        <v>184.32</v>
      </c>
      <c r="M898" s="18">
        <f ca="1">SalesTable[[#This Row],[Quantity]]*SalesTable[[#This Row],[Unit Price]]</f>
        <v>12902.4</v>
      </c>
      <c r="N898" s="18" t="str">
        <f t="shared" ref="N898:N961" ca="1" si="42">ROUND(RANDBETWEEN(15,25),0)&amp;"%"</f>
        <v>20%</v>
      </c>
      <c r="O898" s="18">
        <f ca="1">SalesTable[[#This Row],[Total Sale]]*SalesTable[[#This Row],[Profit Margin]]</f>
        <v>2580.48</v>
      </c>
    </row>
    <row r="899" spans="1:15" x14ac:dyDescent="0.3">
      <c r="A899" s="18" t="s">
        <v>906</v>
      </c>
      <c r="B899" s="19">
        <f t="shared" ref="B899:B962" ca="1" si="43">RANDBETWEEN(DATE(2022,1,1),DATE(2025,12,31))</f>
        <v>45430</v>
      </c>
      <c r="C899" s="19" t="str">
        <f>_xlfn.XLOOKUP(SalesTable[[#This Row],[Customer Name]],customerTable[Customer Name],customerTable[Customer ID],0,0)</f>
        <v>C0898</v>
      </c>
      <c r="D899" s="18" t="s">
        <v>1898</v>
      </c>
      <c r="E899" s="18" t="s">
        <v>2000</v>
      </c>
      <c r="F899" s="18" t="s">
        <v>2177</v>
      </c>
      <c r="G899" s="18" t="s">
        <v>2008</v>
      </c>
      <c r="H899" s="18" t="str">
        <f>_xlfn.XLOOKUP(SalesTable[[#This Row],[Product]],ProductTable[Product],ProductTable[Product ID],0,0)</f>
        <v>P007</v>
      </c>
      <c r="I899" s="18" t="s">
        <v>2016</v>
      </c>
      <c r="J899" s="18" t="str" cm="1">
        <f t="array" aca="1" ref="J899" ca="1">INDEX({"Credit Card","Cash","UPI"},RANDBETWEEN(1,3))</f>
        <v>Cash</v>
      </c>
      <c r="K899" s="18">
        <f t="shared" ref="K899:K962" ca="1" si="44">RANDBETWEEN(30,100)</f>
        <v>96</v>
      </c>
      <c r="L899" s="18">
        <v>428.21</v>
      </c>
      <c r="M899" s="18">
        <f ca="1">SalesTable[[#This Row],[Quantity]]*SalesTable[[#This Row],[Unit Price]]</f>
        <v>41108.159999999996</v>
      </c>
      <c r="N899" s="18" t="str">
        <f t="shared" ca="1" si="42"/>
        <v>15%</v>
      </c>
      <c r="O899" s="18">
        <f ca="1">SalesTable[[#This Row],[Total Sale]]*SalesTable[[#This Row],[Profit Margin]]</f>
        <v>6166.2239999999993</v>
      </c>
    </row>
    <row r="900" spans="1:15" x14ac:dyDescent="0.3">
      <c r="A900" s="18" t="s">
        <v>907</v>
      </c>
      <c r="B900" s="19">
        <f t="shared" ca="1" si="43"/>
        <v>45646</v>
      </c>
      <c r="C900" s="19" t="str">
        <f>_xlfn.XLOOKUP(SalesTable[[#This Row],[Customer Name]],customerTable[Customer Name],customerTable[Customer ID],0,0)</f>
        <v>C0899</v>
      </c>
      <c r="D900" s="18" t="s">
        <v>1899</v>
      </c>
      <c r="E900" s="18" t="s">
        <v>2000</v>
      </c>
      <c r="F900" s="18" t="s">
        <v>2082</v>
      </c>
      <c r="G900" s="18" t="s">
        <v>2012</v>
      </c>
      <c r="H900" s="18" t="str">
        <f>_xlfn.XLOOKUP(SalesTable[[#This Row],[Product]],ProductTable[Product],ProductTable[Product ID],0,0)</f>
        <v>P011</v>
      </c>
      <c r="I900" s="18" t="s">
        <v>2014</v>
      </c>
      <c r="J900" s="18" t="str" cm="1">
        <f t="array" aca="1" ref="J900" ca="1">INDEX({"Credit Card","Cash","UPI"},RANDBETWEEN(1,3))</f>
        <v>Credit Card</v>
      </c>
      <c r="K900" s="18">
        <f t="shared" ca="1" si="44"/>
        <v>61</v>
      </c>
      <c r="L900" s="18">
        <v>141.4</v>
      </c>
      <c r="M900" s="18">
        <f ca="1">SalesTable[[#This Row],[Quantity]]*SalesTable[[#This Row],[Unit Price]]</f>
        <v>8625.4</v>
      </c>
      <c r="N900" s="18" t="str">
        <f t="shared" ca="1" si="42"/>
        <v>16%</v>
      </c>
      <c r="O900" s="18">
        <f ca="1">SalesTable[[#This Row],[Total Sale]]*SalesTable[[#This Row],[Profit Margin]]</f>
        <v>1380.0640000000001</v>
      </c>
    </row>
    <row r="901" spans="1:15" x14ac:dyDescent="0.3">
      <c r="A901" s="18" t="s">
        <v>908</v>
      </c>
      <c r="B901" s="19">
        <f t="shared" ca="1" si="43"/>
        <v>45260</v>
      </c>
      <c r="C901" s="19" t="str">
        <f>_xlfn.XLOOKUP(SalesTable[[#This Row],[Customer Name]],customerTable[Customer Name],customerTable[Customer ID],0,0)</f>
        <v>C0900</v>
      </c>
      <c r="D901" s="18" t="s">
        <v>1900</v>
      </c>
      <c r="E901" s="18" t="s">
        <v>2000</v>
      </c>
      <c r="F901" s="18" t="s">
        <v>2065</v>
      </c>
      <c r="G901" s="18" t="s">
        <v>2006</v>
      </c>
      <c r="H901" s="18" t="str">
        <f>_xlfn.XLOOKUP(SalesTable[[#This Row],[Product]],ProductTable[Product],ProductTable[Product ID],0,0)</f>
        <v>P005</v>
      </c>
      <c r="I901" s="18" t="s">
        <v>2015</v>
      </c>
      <c r="J901" s="18" t="str" cm="1">
        <f t="array" aca="1" ref="J901" ca="1">INDEX({"Credit Card","Cash","UPI"},RANDBETWEEN(1,3))</f>
        <v>UPI</v>
      </c>
      <c r="K901" s="18">
        <f t="shared" ca="1" si="44"/>
        <v>63</v>
      </c>
      <c r="L901" s="18">
        <v>392.98</v>
      </c>
      <c r="M901" s="18">
        <f ca="1">SalesTable[[#This Row],[Quantity]]*SalesTable[[#This Row],[Unit Price]]</f>
        <v>24757.74</v>
      </c>
      <c r="N901" s="18" t="str">
        <f t="shared" ca="1" si="42"/>
        <v>22%</v>
      </c>
      <c r="O901" s="18">
        <f ca="1">SalesTable[[#This Row],[Total Sale]]*SalesTable[[#This Row],[Profit Margin]]</f>
        <v>5446.7028</v>
      </c>
    </row>
    <row r="902" spans="1:15" x14ac:dyDescent="0.3">
      <c r="A902" s="18" t="s">
        <v>909</v>
      </c>
      <c r="B902" s="19">
        <f t="shared" ca="1" si="43"/>
        <v>45267</v>
      </c>
      <c r="C902" s="19" t="str">
        <f>_xlfn.XLOOKUP(SalesTable[[#This Row],[Customer Name]],customerTable[Customer Name],customerTable[Customer ID],0,0)</f>
        <v>C0901</v>
      </c>
      <c r="D902" s="18" t="s">
        <v>1901</v>
      </c>
      <c r="E902" s="18" t="s">
        <v>2001</v>
      </c>
      <c r="F902" s="18" t="s">
        <v>2062</v>
      </c>
      <c r="G902" s="18" t="s">
        <v>2011</v>
      </c>
      <c r="H902" s="18" t="str">
        <f>_xlfn.XLOOKUP(SalesTable[[#This Row],[Product]],ProductTable[Product],ProductTable[Product ID],0,0)</f>
        <v>P010</v>
      </c>
      <c r="I902" s="18" t="s">
        <v>2015</v>
      </c>
      <c r="J902" s="18" t="str" cm="1">
        <f t="array" aca="1" ref="J902" ca="1">INDEX({"Credit Card","Cash","UPI"},RANDBETWEEN(1,3))</f>
        <v>Cash</v>
      </c>
      <c r="K902" s="18">
        <f t="shared" ca="1" si="44"/>
        <v>66</v>
      </c>
      <c r="L902" s="18">
        <v>279.68</v>
      </c>
      <c r="M902" s="18">
        <f ca="1">SalesTable[[#This Row],[Quantity]]*SalesTable[[#This Row],[Unit Price]]</f>
        <v>18458.88</v>
      </c>
      <c r="N902" s="18" t="str">
        <f t="shared" ca="1" si="42"/>
        <v>21%</v>
      </c>
      <c r="O902" s="18">
        <f ca="1">SalesTable[[#This Row],[Total Sale]]*SalesTable[[#This Row],[Profit Margin]]</f>
        <v>3876.3648000000003</v>
      </c>
    </row>
    <row r="903" spans="1:15" x14ac:dyDescent="0.3">
      <c r="A903" s="18" t="s">
        <v>910</v>
      </c>
      <c r="B903" s="19">
        <f t="shared" ca="1" si="43"/>
        <v>45012</v>
      </c>
      <c r="C903" s="19" t="str">
        <f>_xlfn.XLOOKUP(SalesTable[[#This Row],[Customer Name]],customerTable[Customer Name],customerTable[Customer ID],0,0)</f>
        <v>C0902</v>
      </c>
      <c r="D903" s="18" t="s">
        <v>1902</v>
      </c>
      <c r="E903" s="18" t="s">
        <v>1999</v>
      </c>
      <c r="F903" s="18" t="s">
        <v>2243</v>
      </c>
      <c r="G903" s="18" t="s">
        <v>2008</v>
      </c>
      <c r="H903" s="18" t="str">
        <f>_xlfn.XLOOKUP(SalesTable[[#This Row],[Product]],ProductTable[Product],ProductTable[Product ID],0,0)</f>
        <v>P007</v>
      </c>
      <c r="I903" s="18" t="s">
        <v>2016</v>
      </c>
      <c r="J903" s="18" t="str" cm="1">
        <f t="array" aca="1" ref="J903" ca="1">INDEX({"Credit Card","Cash","UPI"},RANDBETWEEN(1,3))</f>
        <v>Credit Card</v>
      </c>
      <c r="K903" s="18">
        <f t="shared" ca="1" si="44"/>
        <v>91</v>
      </c>
      <c r="L903" s="18">
        <v>369.21</v>
      </c>
      <c r="M903" s="18">
        <f ca="1">SalesTable[[#This Row],[Quantity]]*SalesTable[[#This Row],[Unit Price]]</f>
        <v>33598.11</v>
      </c>
      <c r="N903" s="18" t="str">
        <f t="shared" ca="1" si="42"/>
        <v>22%</v>
      </c>
      <c r="O903" s="18">
        <f ca="1">SalesTable[[#This Row],[Total Sale]]*SalesTable[[#This Row],[Profit Margin]]</f>
        <v>7391.5842000000002</v>
      </c>
    </row>
    <row r="904" spans="1:15" x14ac:dyDescent="0.3">
      <c r="A904" s="18" t="s">
        <v>911</v>
      </c>
      <c r="B904" s="19">
        <f t="shared" ca="1" si="43"/>
        <v>45265</v>
      </c>
      <c r="C904" s="19" t="str">
        <f>_xlfn.XLOOKUP(SalesTable[[#This Row],[Customer Name]],customerTable[Customer Name],customerTable[Customer ID],0,0)</f>
        <v>C0903</v>
      </c>
      <c r="D904" s="18" t="s">
        <v>1903</v>
      </c>
      <c r="E904" s="18" t="s">
        <v>1998</v>
      </c>
      <c r="F904" s="18" t="s">
        <v>2123</v>
      </c>
      <c r="G904" s="18" t="s">
        <v>2009</v>
      </c>
      <c r="H904" s="18" t="str">
        <f>_xlfn.XLOOKUP(SalesTable[[#This Row],[Product]],ProductTable[Product],ProductTable[Product ID],0,0)</f>
        <v>P008</v>
      </c>
      <c r="I904" s="18" t="s">
        <v>2014</v>
      </c>
      <c r="J904" s="18" t="str" cm="1">
        <f t="array" aca="1" ref="J904" ca="1">INDEX({"Credit Card","Cash","UPI"},RANDBETWEEN(1,3))</f>
        <v>UPI</v>
      </c>
      <c r="K904" s="18">
        <f t="shared" ca="1" si="44"/>
        <v>50</v>
      </c>
      <c r="L904" s="18">
        <v>392.64</v>
      </c>
      <c r="M904" s="18">
        <f ca="1">SalesTable[[#This Row],[Quantity]]*SalesTable[[#This Row],[Unit Price]]</f>
        <v>19632</v>
      </c>
      <c r="N904" s="18" t="str">
        <f t="shared" ca="1" si="42"/>
        <v>25%</v>
      </c>
      <c r="O904" s="18">
        <f ca="1">SalesTable[[#This Row],[Total Sale]]*SalesTable[[#This Row],[Profit Margin]]</f>
        <v>4908</v>
      </c>
    </row>
    <row r="905" spans="1:15" x14ac:dyDescent="0.3">
      <c r="A905" s="18" t="s">
        <v>912</v>
      </c>
      <c r="B905" s="19">
        <f t="shared" ca="1" si="43"/>
        <v>44885</v>
      </c>
      <c r="C905" s="19" t="str">
        <f>_xlfn.XLOOKUP(SalesTable[[#This Row],[Customer Name]],customerTable[Customer Name],customerTable[Customer ID],0,0)</f>
        <v>C0904</v>
      </c>
      <c r="D905" s="18" t="s">
        <v>1904</v>
      </c>
      <c r="E905" s="18" t="s">
        <v>2001</v>
      </c>
      <c r="F905" s="18" t="s">
        <v>2105</v>
      </c>
      <c r="G905" s="18" t="s">
        <v>2003</v>
      </c>
      <c r="H905" s="18" t="str">
        <f>_xlfn.XLOOKUP(SalesTable[[#This Row],[Product]],ProductTable[Product],ProductTable[Product ID],0,0)</f>
        <v>P002</v>
      </c>
      <c r="I905" s="18" t="s">
        <v>2015</v>
      </c>
      <c r="J905" s="18" t="str" cm="1">
        <f t="array" aca="1" ref="J905" ca="1">INDEX({"Credit Card","Cash","UPI"},RANDBETWEEN(1,3))</f>
        <v>Credit Card</v>
      </c>
      <c r="K905" s="18">
        <f t="shared" ca="1" si="44"/>
        <v>68</v>
      </c>
      <c r="L905" s="18">
        <v>203.28</v>
      </c>
      <c r="M905" s="18">
        <f ca="1">SalesTable[[#This Row],[Quantity]]*SalesTable[[#This Row],[Unit Price]]</f>
        <v>13823.04</v>
      </c>
      <c r="N905" s="18" t="str">
        <f t="shared" ca="1" si="42"/>
        <v>24%</v>
      </c>
      <c r="O905" s="18">
        <f ca="1">SalesTable[[#This Row],[Total Sale]]*SalesTable[[#This Row],[Profit Margin]]</f>
        <v>3317.5296000000003</v>
      </c>
    </row>
    <row r="906" spans="1:15" x14ac:dyDescent="0.3">
      <c r="A906" s="18" t="s">
        <v>913</v>
      </c>
      <c r="B906" s="19">
        <f t="shared" ca="1" si="43"/>
        <v>45486</v>
      </c>
      <c r="C906" s="19" t="str">
        <f>_xlfn.XLOOKUP(SalesTable[[#This Row],[Customer Name]],customerTable[Customer Name],customerTable[Customer ID],0,0)</f>
        <v>C0905</v>
      </c>
      <c r="D906" s="18" t="s">
        <v>1905</v>
      </c>
      <c r="E906" s="18" t="s">
        <v>1999</v>
      </c>
      <c r="F906" s="18" t="s">
        <v>2060</v>
      </c>
      <c r="G906" s="18" t="s">
        <v>2002</v>
      </c>
      <c r="H906" s="18" t="str">
        <f>_xlfn.XLOOKUP(SalesTable[[#This Row],[Product]],ProductTable[Product],ProductTable[Product ID],0,0)</f>
        <v>P001</v>
      </c>
      <c r="I906" s="18" t="s">
        <v>2014</v>
      </c>
      <c r="J906" s="18" t="str" cm="1">
        <f t="array" aca="1" ref="J906" ca="1">INDEX({"Credit Card","Cash","UPI"},RANDBETWEEN(1,3))</f>
        <v>Credit Card</v>
      </c>
      <c r="K906" s="18">
        <f t="shared" ca="1" si="44"/>
        <v>56</v>
      </c>
      <c r="L906" s="18">
        <v>197.61</v>
      </c>
      <c r="M906" s="18">
        <f ca="1">SalesTable[[#This Row],[Quantity]]*SalesTable[[#This Row],[Unit Price]]</f>
        <v>11066.16</v>
      </c>
      <c r="N906" s="18" t="str">
        <f t="shared" ca="1" si="42"/>
        <v>23%</v>
      </c>
      <c r="O906" s="18">
        <f ca="1">SalesTable[[#This Row],[Total Sale]]*SalesTable[[#This Row],[Profit Margin]]</f>
        <v>2545.2168000000001</v>
      </c>
    </row>
    <row r="907" spans="1:15" x14ac:dyDescent="0.3">
      <c r="A907" s="18" t="s">
        <v>914</v>
      </c>
      <c r="B907" s="19">
        <f t="shared" ca="1" si="43"/>
        <v>44954</v>
      </c>
      <c r="C907" s="19" t="str">
        <f>_xlfn.XLOOKUP(SalesTable[[#This Row],[Customer Name]],customerTable[Customer Name],customerTable[Customer ID],0,0)</f>
        <v>C0906</v>
      </c>
      <c r="D907" s="18" t="s">
        <v>1906</v>
      </c>
      <c r="E907" s="18" t="s">
        <v>2000</v>
      </c>
      <c r="F907" s="18" t="s">
        <v>2043</v>
      </c>
      <c r="G907" s="18" t="s">
        <v>2003</v>
      </c>
      <c r="H907" s="18" t="str">
        <f>_xlfn.XLOOKUP(SalesTable[[#This Row],[Product]],ProductTable[Product],ProductTable[Product ID],0,0)</f>
        <v>P002</v>
      </c>
      <c r="I907" s="18" t="s">
        <v>2015</v>
      </c>
      <c r="J907" s="18" t="str" cm="1">
        <f t="array" aca="1" ref="J907" ca="1">INDEX({"Credit Card","Cash","UPI"},RANDBETWEEN(1,3))</f>
        <v>Cash</v>
      </c>
      <c r="K907" s="18">
        <f t="shared" ca="1" si="44"/>
        <v>62</v>
      </c>
      <c r="L907" s="18">
        <v>463.3</v>
      </c>
      <c r="M907" s="18">
        <f ca="1">SalesTable[[#This Row],[Quantity]]*SalesTable[[#This Row],[Unit Price]]</f>
        <v>28724.600000000002</v>
      </c>
      <c r="N907" s="18" t="str">
        <f t="shared" ca="1" si="42"/>
        <v>16%</v>
      </c>
      <c r="O907" s="18">
        <f ca="1">SalesTable[[#This Row],[Total Sale]]*SalesTable[[#This Row],[Profit Margin]]</f>
        <v>4595.9360000000006</v>
      </c>
    </row>
    <row r="908" spans="1:15" x14ac:dyDescent="0.3">
      <c r="A908" s="18" t="s">
        <v>915</v>
      </c>
      <c r="B908" s="19">
        <f t="shared" ca="1" si="43"/>
        <v>45245</v>
      </c>
      <c r="C908" s="19" t="str">
        <f>_xlfn.XLOOKUP(SalesTable[[#This Row],[Customer Name]],customerTable[Customer Name],customerTable[Customer ID],0,0)</f>
        <v>C0228</v>
      </c>
      <c r="D908" s="18" t="s">
        <v>1235</v>
      </c>
      <c r="E908" s="18" t="s">
        <v>1999</v>
      </c>
      <c r="F908" s="18" t="s">
        <v>2204</v>
      </c>
      <c r="G908" s="18" t="s">
        <v>2005</v>
      </c>
      <c r="H908" s="18" t="str">
        <f>_xlfn.XLOOKUP(SalesTable[[#This Row],[Product]],ProductTable[Product],ProductTable[Product ID],0,0)</f>
        <v>P004</v>
      </c>
      <c r="I908" s="18" t="s">
        <v>2015</v>
      </c>
      <c r="J908" s="18" t="str" cm="1">
        <f t="array" aca="1" ref="J908" ca="1">INDEX({"Credit Card","Cash","UPI"},RANDBETWEEN(1,3))</f>
        <v>UPI</v>
      </c>
      <c r="K908" s="18">
        <f t="shared" ca="1" si="44"/>
        <v>45</v>
      </c>
      <c r="L908" s="18">
        <v>114.78</v>
      </c>
      <c r="M908" s="18">
        <f ca="1">SalesTable[[#This Row],[Quantity]]*SalesTable[[#This Row],[Unit Price]]</f>
        <v>5165.1000000000004</v>
      </c>
      <c r="N908" s="18" t="str">
        <f t="shared" ca="1" si="42"/>
        <v>17%</v>
      </c>
      <c r="O908" s="18">
        <f ca="1">SalesTable[[#This Row],[Total Sale]]*SalesTable[[#This Row],[Profit Margin]]</f>
        <v>878.06700000000012</v>
      </c>
    </row>
    <row r="909" spans="1:15" x14ac:dyDescent="0.3">
      <c r="A909" s="18" t="s">
        <v>916</v>
      </c>
      <c r="B909" s="19">
        <f t="shared" ca="1" si="43"/>
        <v>45052</v>
      </c>
      <c r="C909" s="19" t="str">
        <f>_xlfn.XLOOKUP(SalesTable[[#This Row],[Customer Name]],customerTable[Customer Name],customerTable[Customer ID],0,0)</f>
        <v>C0908</v>
      </c>
      <c r="D909" s="18" t="s">
        <v>1907</v>
      </c>
      <c r="E909" s="18" t="s">
        <v>2000</v>
      </c>
      <c r="F909" s="18" t="s">
        <v>2264</v>
      </c>
      <c r="G909" s="18" t="s">
        <v>2002</v>
      </c>
      <c r="H909" s="18" t="str">
        <f>_xlfn.XLOOKUP(SalesTable[[#This Row],[Product]],ProductTable[Product],ProductTable[Product ID],0,0)</f>
        <v>P001</v>
      </c>
      <c r="I909" s="18" t="s">
        <v>2014</v>
      </c>
      <c r="J909" s="18" t="str" cm="1">
        <f t="array" aca="1" ref="J909" ca="1">INDEX({"Credit Card","Cash","UPI"},RANDBETWEEN(1,3))</f>
        <v>Credit Card</v>
      </c>
      <c r="K909" s="18">
        <f t="shared" ca="1" si="44"/>
        <v>59</v>
      </c>
      <c r="L909" s="18">
        <v>465.69</v>
      </c>
      <c r="M909" s="18">
        <f ca="1">SalesTable[[#This Row],[Quantity]]*SalesTable[[#This Row],[Unit Price]]</f>
        <v>27475.71</v>
      </c>
      <c r="N909" s="18" t="str">
        <f t="shared" ca="1" si="42"/>
        <v>19%</v>
      </c>
      <c r="O909" s="18">
        <f ca="1">SalesTable[[#This Row],[Total Sale]]*SalesTable[[#This Row],[Profit Margin]]</f>
        <v>5220.3849</v>
      </c>
    </row>
    <row r="910" spans="1:15" x14ac:dyDescent="0.3">
      <c r="A910" s="18" t="s">
        <v>917</v>
      </c>
      <c r="B910" s="19">
        <f t="shared" ca="1" si="43"/>
        <v>45864</v>
      </c>
      <c r="C910" s="19" t="str">
        <f>_xlfn.XLOOKUP(SalesTable[[#This Row],[Customer Name]],customerTable[Customer Name],customerTable[Customer ID],0,0)</f>
        <v>C0909</v>
      </c>
      <c r="D910" s="18" t="s">
        <v>1908</v>
      </c>
      <c r="E910" s="18" t="s">
        <v>1998</v>
      </c>
      <c r="F910" s="18" t="s">
        <v>2110</v>
      </c>
      <c r="G910" s="18" t="s">
        <v>2012</v>
      </c>
      <c r="H910" s="18" t="str">
        <f>_xlfn.XLOOKUP(SalesTable[[#This Row],[Product]],ProductTable[Product],ProductTable[Product ID],0,0)</f>
        <v>P011</v>
      </c>
      <c r="I910" s="18" t="s">
        <v>2014</v>
      </c>
      <c r="J910" s="18" t="str" cm="1">
        <f t="array" aca="1" ref="J910" ca="1">INDEX({"Credit Card","Cash","UPI"},RANDBETWEEN(1,3))</f>
        <v>Cash</v>
      </c>
      <c r="K910" s="18">
        <f t="shared" ca="1" si="44"/>
        <v>38</v>
      </c>
      <c r="L910" s="18">
        <v>33.44</v>
      </c>
      <c r="M910" s="18">
        <f ca="1">SalesTable[[#This Row],[Quantity]]*SalesTable[[#This Row],[Unit Price]]</f>
        <v>1270.7199999999998</v>
      </c>
      <c r="N910" s="18" t="str">
        <f t="shared" ca="1" si="42"/>
        <v>15%</v>
      </c>
      <c r="O910" s="18">
        <f ca="1">SalesTable[[#This Row],[Total Sale]]*SalesTable[[#This Row],[Profit Margin]]</f>
        <v>190.60799999999998</v>
      </c>
    </row>
    <row r="911" spans="1:15" x14ac:dyDescent="0.3">
      <c r="A911" s="18" t="s">
        <v>918</v>
      </c>
      <c r="B911" s="19">
        <f t="shared" ca="1" si="43"/>
        <v>45529</v>
      </c>
      <c r="C911" s="19" t="str">
        <f>_xlfn.XLOOKUP(SalesTable[[#This Row],[Customer Name]],customerTable[Customer Name],customerTable[Customer ID],0,0)</f>
        <v>C0910</v>
      </c>
      <c r="D911" s="18" t="s">
        <v>1909</v>
      </c>
      <c r="E911" s="18" t="s">
        <v>2001</v>
      </c>
      <c r="F911" s="18" t="s">
        <v>2214</v>
      </c>
      <c r="G911" s="18" t="s">
        <v>2004</v>
      </c>
      <c r="H911" s="18" t="str">
        <f>_xlfn.XLOOKUP(SalesTable[[#This Row],[Product]],ProductTable[Product],ProductTable[Product ID],0,0)</f>
        <v>P003</v>
      </c>
      <c r="I911" s="18" t="s">
        <v>2014</v>
      </c>
      <c r="J911" s="18" t="str" cm="1">
        <f t="array" aca="1" ref="J911" ca="1">INDEX({"Credit Card","Cash","UPI"},RANDBETWEEN(1,3))</f>
        <v>Cash</v>
      </c>
      <c r="K911" s="18">
        <f t="shared" ca="1" si="44"/>
        <v>55</v>
      </c>
      <c r="L911" s="18">
        <v>10.3</v>
      </c>
      <c r="M911" s="18">
        <f ca="1">SalesTable[[#This Row],[Quantity]]*SalesTable[[#This Row],[Unit Price]]</f>
        <v>566.5</v>
      </c>
      <c r="N911" s="18" t="str">
        <f t="shared" ca="1" si="42"/>
        <v>16%</v>
      </c>
      <c r="O911" s="18">
        <f ca="1">SalesTable[[#This Row],[Total Sale]]*SalesTable[[#This Row],[Profit Margin]]</f>
        <v>90.64</v>
      </c>
    </row>
    <row r="912" spans="1:15" x14ac:dyDescent="0.3">
      <c r="A912" s="18" t="s">
        <v>919</v>
      </c>
      <c r="B912" s="19">
        <f t="shared" ca="1" si="43"/>
        <v>45238</v>
      </c>
      <c r="C912" s="19" t="str">
        <f>_xlfn.XLOOKUP(SalesTable[[#This Row],[Customer Name]],customerTable[Customer Name],customerTable[Customer ID],0,0)</f>
        <v>C0911</v>
      </c>
      <c r="D912" s="18" t="s">
        <v>1910</v>
      </c>
      <c r="E912" s="18" t="s">
        <v>1998</v>
      </c>
      <c r="F912" s="18" t="s">
        <v>2237</v>
      </c>
      <c r="G912" s="18" t="s">
        <v>2005</v>
      </c>
      <c r="H912" s="18" t="str">
        <f>_xlfn.XLOOKUP(SalesTable[[#This Row],[Product]],ProductTable[Product],ProductTable[Product ID],0,0)</f>
        <v>P004</v>
      </c>
      <c r="I912" s="18" t="s">
        <v>2015</v>
      </c>
      <c r="J912" s="18" t="str" cm="1">
        <f t="array" aca="1" ref="J912" ca="1">INDEX({"Credit Card","Cash","UPI"},RANDBETWEEN(1,3))</f>
        <v>Credit Card</v>
      </c>
      <c r="K912" s="18">
        <f t="shared" ca="1" si="44"/>
        <v>80</v>
      </c>
      <c r="L912" s="18">
        <v>257.72000000000003</v>
      </c>
      <c r="M912" s="18">
        <f ca="1">SalesTable[[#This Row],[Quantity]]*SalesTable[[#This Row],[Unit Price]]</f>
        <v>20617.600000000002</v>
      </c>
      <c r="N912" s="18" t="str">
        <f t="shared" ca="1" si="42"/>
        <v>25%</v>
      </c>
      <c r="O912" s="18">
        <f ca="1">SalesTable[[#This Row],[Total Sale]]*SalesTable[[#This Row],[Profit Margin]]</f>
        <v>5154.4000000000005</v>
      </c>
    </row>
    <row r="913" spans="1:15" x14ac:dyDescent="0.3">
      <c r="A913" s="18" t="s">
        <v>920</v>
      </c>
      <c r="B913" s="19">
        <f t="shared" ca="1" si="43"/>
        <v>45909</v>
      </c>
      <c r="C913" s="19" t="str">
        <f>_xlfn.XLOOKUP(SalesTable[[#This Row],[Customer Name]],customerTable[Customer Name],customerTable[Customer ID],0,0)</f>
        <v>C0912</v>
      </c>
      <c r="D913" s="18" t="s">
        <v>1911</v>
      </c>
      <c r="E913" s="18" t="s">
        <v>1999</v>
      </c>
      <c r="F913" s="18" t="s">
        <v>2250</v>
      </c>
      <c r="G913" s="18" t="s">
        <v>2009</v>
      </c>
      <c r="H913" s="18" t="str">
        <f>_xlfn.XLOOKUP(SalesTable[[#This Row],[Product]],ProductTable[Product],ProductTable[Product ID],0,0)</f>
        <v>P008</v>
      </c>
      <c r="I913" s="18" t="s">
        <v>2014</v>
      </c>
      <c r="J913" s="18" t="str" cm="1">
        <f t="array" aca="1" ref="J913" ca="1">INDEX({"Credit Card","Cash","UPI"},RANDBETWEEN(1,3))</f>
        <v>UPI</v>
      </c>
      <c r="K913" s="18">
        <f t="shared" ca="1" si="44"/>
        <v>83</v>
      </c>
      <c r="L913" s="18">
        <v>183.07</v>
      </c>
      <c r="M913" s="18">
        <f ca="1">SalesTable[[#This Row],[Quantity]]*SalesTable[[#This Row],[Unit Price]]</f>
        <v>15194.81</v>
      </c>
      <c r="N913" s="18" t="str">
        <f t="shared" ca="1" si="42"/>
        <v>22%</v>
      </c>
      <c r="O913" s="18">
        <f ca="1">SalesTable[[#This Row],[Total Sale]]*SalesTable[[#This Row],[Profit Margin]]</f>
        <v>3342.8582000000001</v>
      </c>
    </row>
    <row r="914" spans="1:15" x14ac:dyDescent="0.3">
      <c r="A914" s="18" t="s">
        <v>921</v>
      </c>
      <c r="B914" s="19">
        <f t="shared" ca="1" si="43"/>
        <v>44786</v>
      </c>
      <c r="C914" s="19" t="str">
        <f>_xlfn.XLOOKUP(SalesTable[[#This Row],[Customer Name]],customerTable[Customer Name],customerTable[Customer ID],0,0)</f>
        <v>C0913</v>
      </c>
      <c r="D914" s="18" t="s">
        <v>1912</v>
      </c>
      <c r="E914" s="18" t="s">
        <v>2001</v>
      </c>
      <c r="F914" s="18" t="s">
        <v>2149</v>
      </c>
      <c r="G914" s="18" t="s">
        <v>2005</v>
      </c>
      <c r="H914" s="18" t="str">
        <f>_xlfn.XLOOKUP(SalesTable[[#This Row],[Product]],ProductTable[Product],ProductTable[Product ID],0,0)</f>
        <v>P004</v>
      </c>
      <c r="I914" s="18" t="s">
        <v>2015</v>
      </c>
      <c r="J914" s="18" t="str" cm="1">
        <f t="array" aca="1" ref="J914" ca="1">INDEX({"Credit Card","Cash","UPI"},RANDBETWEEN(1,3))</f>
        <v>Cash</v>
      </c>
      <c r="K914" s="18">
        <f t="shared" ca="1" si="44"/>
        <v>46</v>
      </c>
      <c r="L914" s="18">
        <v>390.94</v>
      </c>
      <c r="M914" s="18">
        <f ca="1">SalesTable[[#This Row],[Quantity]]*SalesTable[[#This Row],[Unit Price]]</f>
        <v>17983.240000000002</v>
      </c>
      <c r="N914" s="18" t="str">
        <f t="shared" ca="1" si="42"/>
        <v>24%</v>
      </c>
      <c r="O914" s="18">
        <f ca="1">SalesTable[[#This Row],[Total Sale]]*SalesTable[[#This Row],[Profit Margin]]</f>
        <v>4315.9776000000002</v>
      </c>
    </row>
    <row r="915" spans="1:15" x14ac:dyDescent="0.3">
      <c r="A915" s="18" t="s">
        <v>922</v>
      </c>
      <c r="B915" s="19">
        <f t="shared" ca="1" si="43"/>
        <v>45180</v>
      </c>
      <c r="C915" s="19" t="str">
        <f>_xlfn.XLOOKUP(SalesTable[[#This Row],[Customer Name]],customerTable[Customer Name],customerTable[Customer ID],0,0)</f>
        <v>C0914</v>
      </c>
      <c r="D915" s="18" t="s">
        <v>1913</v>
      </c>
      <c r="E915" s="18" t="s">
        <v>1999</v>
      </c>
      <c r="F915" s="18" t="s">
        <v>2050</v>
      </c>
      <c r="G915" s="18" t="s">
        <v>2004</v>
      </c>
      <c r="H915" s="18" t="str">
        <f>_xlfn.XLOOKUP(SalesTable[[#This Row],[Product]],ProductTable[Product],ProductTable[Product ID],0,0)</f>
        <v>P003</v>
      </c>
      <c r="I915" s="18" t="s">
        <v>2014</v>
      </c>
      <c r="J915" s="18" t="str" cm="1">
        <f t="array" aca="1" ref="J915" ca="1">INDEX({"Credit Card","Cash","UPI"},RANDBETWEEN(1,3))</f>
        <v>Cash</v>
      </c>
      <c r="K915" s="18">
        <f t="shared" ca="1" si="44"/>
        <v>62</v>
      </c>
      <c r="L915" s="18">
        <v>295.11</v>
      </c>
      <c r="M915" s="18">
        <f ca="1">SalesTable[[#This Row],[Quantity]]*SalesTable[[#This Row],[Unit Price]]</f>
        <v>18296.82</v>
      </c>
      <c r="N915" s="18" t="str">
        <f t="shared" ca="1" si="42"/>
        <v>22%</v>
      </c>
      <c r="O915" s="18">
        <f ca="1">SalesTable[[#This Row],[Total Sale]]*SalesTable[[#This Row],[Profit Margin]]</f>
        <v>4025.3004000000001</v>
      </c>
    </row>
    <row r="916" spans="1:15" x14ac:dyDescent="0.3">
      <c r="A916" s="18" t="s">
        <v>923</v>
      </c>
      <c r="B916" s="19">
        <f t="shared" ca="1" si="43"/>
        <v>44638</v>
      </c>
      <c r="C916" s="19" t="str">
        <f>_xlfn.XLOOKUP(SalesTable[[#This Row],[Customer Name]],customerTable[Customer Name],customerTable[Customer ID],0,0)</f>
        <v>C0915</v>
      </c>
      <c r="D916" s="18" t="s">
        <v>1914</v>
      </c>
      <c r="E916" s="18" t="s">
        <v>2001</v>
      </c>
      <c r="F916" s="18" t="s">
        <v>2245</v>
      </c>
      <c r="G916" s="18" t="s">
        <v>2002</v>
      </c>
      <c r="H916" s="18" t="str">
        <f>_xlfn.XLOOKUP(SalesTable[[#This Row],[Product]],ProductTable[Product],ProductTable[Product ID],0,0)</f>
        <v>P001</v>
      </c>
      <c r="I916" s="18" t="s">
        <v>2014</v>
      </c>
      <c r="J916" s="18" t="str" cm="1">
        <f t="array" aca="1" ref="J916" ca="1">INDEX({"Credit Card","Cash","UPI"},RANDBETWEEN(1,3))</f>
        <v>Cash</v>
      </c>
      <c r="K916" s="18">
        <f t="shared" ca="1" si="44"/>
        <v>88</v>
      </c>
      <c r="L916" s="18">
        <v>277.05</v>
      </c>
      <c r="M916" s="18">
        <f ca="1">SalesTable[[#This Row],[Quantity]]*SalesTable[[#This Row],[Unit Price]]</f>
        <v>24380.400000000001</v>
      </c>
      <c r="N916" s="18" t="str">
        <f t="shared" ca="1" si="42"/>
        <v>16%</v>
      </c>
      <c r="O916" s="18">
        <f ca="1">SalesTable[[#This Row],[Total Sale]]*SalesTable[[#This Row],[Profit Margin]]</f>
        <v>3900.8640000000005</v>
      </c>
    </row>
    <row r="917" spans="1:15" x14ac:dyDescent="0.3">
      <c r="A917" s="18" t="s">
        <v>924</v>
      </c>
      <c r="B917" s="19">
        <f t="shared" ca="1" si="43"/>
        <v>45086</v>
      </c>
      <c r="C917" s="19" t="str">
        <f>_xlfn.XLOOKUP(SalesTable[[#This Row],[Customer Name]],customerTable[Customer Name],customerTable[Customer ID],0,0)</f>
        <v>C0916</v>
      </c>
      <c r="D917" s="18" t="s">
        <v>1915</v>
      </c>
      <c r="E917" s="18" t="s">
        <v>1998</v>
      </c>
      <c r="F917" s="18" t="s">
        <v>2241</v>
      </c>
      <c r="G917" s="18" t="s">
        <v>2008</v>
      </c>
      <c r="H917" s="18" t="str">
        <f>_xlfn.XLOOKUP(SalesTable[[#This Row],[Product]],ProductTable[Product],ProductTable[Product ID],0,0)</f>
        <v>P007</v>
      </c>
      <c r="I917" s="18" t="s">
        <v>2016</v>
      </c>
      <c r="J917" s="18" t="str" cm="1">
        <f t="array" aca="1" ref="J917" ca="1">INDEX({"Credit Card","Cash","UPI"},RANDBETWEEN(1,3))</f>
        <v>Cash</v>
      </c>
      <c r="K917" s="18">
        <f t="shared" ca="1" si="44"/>
        <v>56</v>
      </c>
      <c r="L917" s="18">
        <v>305.14999999999998</v>
      </c>
      <c r="M917" s="18">
        <f ca="1">SalesTable[[#This Row],[Quantity]]*SalesTable[[#This Row],[Unit Price]]</f>
        <v>17088.399999999998</v>
      </c>
      <c r="N917" s="18" t="str">
        <f t="shared" ca="1" si="42"/>
        <v>18%</v>
      </c>
      <c r="O917" s="18">
        <f ca="1">SalesTable[[#This Row],[Total Sale]]*SalesTable[[#This Row],[Profit Margin]]</f>
        <v>3075.9119999999994</v>
      </c>
    </row>
    <row r="918" spans="1:15" x14ac:dyDescent="0.3">
      <c r="A918" s="18" t="s">
        <v>925</v>
      </c>
      <c r="B918" s="19">
        <f t="shared" ca="1" si="43"/>
        <v>45939</v>
      </c>
      <c r="C918" s="19" t="str">
        <f>_xlfn.XLOOKUP(SalesTable[[#This Row],[Customer Name]],customerTable[Customer Name],customerTable[Customer ID],0,0)</f>
        <v>C0917</v>
      </c>
      <c r="D918" s="18" t="s">
        <v>1916</v>
      </c>
      <c r="E918" s="18" t="s">
        <v>1998</v>
      </c>
      <c r="F918" s="18" t="s">
        <v>2256</v>
      </c>
      <c r="G918" s="18" t="s">
        <v>2010</v>
      </c>
      <c r="H918" s="18" t="str">
        <f>_xlfn.XLOOKUP(SalesTable[[#This Row],[Product]],ProductTable[Product],ProductTable[Product ID],0,0)</f>
        <v>P009</v>
      </c>
      <c r="I918" s="18" t="s">
        <v>2016</v>
      </c>
      <c r="J918" s="18" t="str" cm="1">
        <f t="array" aca="1" ref="J918" ca="1">INDEX({"Credit Card","Cash","UPI"},RANDBETWEEN(1,3))</f>
        <v>UPI</v>
      </c>
      <c r="K918" s="18">
        <f t="shared" ca="1" si="44"/>
        <v>64</v>
      </c>
      <c r="L918" s="18">
        <v>7.3</v>
      </c>
      <c r="M918" s="18">
        <f ca="1">SalesTable[[#This Row],[Quantity]]*SalesTable[[#This Row],[Unit Price]]</f>
        <v>467.2</v>
      </c>
      <c r="N918" s="18" t="str">
        <f t="shared" ca="1" si="42"/>
        <v>19%</v>
      </c>
      <c r="O918" s="18">
        <f ca="1">SalesTable[[#This Row],[Total Sale]]*SalesTable[[#This Row],[Profit Margin]]</f>
        <v>88.768000000000001</v>
      </c>
    </row>
    <row r="919" spans="1:15" x14ac:dyDescent="0.3">
      <c r="A919" s="18" t="s">
        <v>926</v>
      </c>
      <c r="B919" s="19">
        <f t="shared" ca="1" si="43"/>
        <v>45345</v>
      </c>
      <c r="C919" s="19" t="str">
        <f>_xlfn.XLOOKUP(SalesTable[[#This Row],[Customer Name]],customerTable[Customer Name],customerTable[Customer ID],0,0)</f>
        <v>C0918</v>
      </c>
      <c r="D919" s="18" t="s">
        <v>1917</v>
      </c>
      <c r="E919" s="18" t="s">
        <v>2001</v>
      </c>
      <c r="F919" s="18" t="s">
        <v>2108</v>
      </c>
      <c r="G919" s="18" t="s">
        <v>2007</v>
      </c>
      <c r="H919" s="18" t="str">
        <f>_xlfn.XLOOKUP(SalesTable[[#This Row],[Product]],ProductTable[Product],ProductTable[Product ID],0,0)</f>
        <v>P006</v>
      </c>
      <c r="I919" s="18" t="s">
        <v>2016</v>
      </c>
      <c r="J919" s="18" t="str" cm="1">
        <f t="array" aca="1" ref="J919" ca="1">INDEX({"Credit Card","Cash","UPI"},RANDBETWEEN(1,3))</f>
        <v>UPI</v>
      </c>
      <c r="K919" s="18">
        <f t="shared" ca="1" si="44"/>
        <v>61</v>
      </c>
      <c r="L919" s="18">
        <v>40.83</v>
      </c>
      <c r="M919" s="18">
        <f ca="1">SalesTable[[#This Row],[Quantity]]*SalesTable[[#This Row],[Unit Price]]</f>
        <v>2490.63</v>
      </c>
      <c r="N919" s="18" t="str">
        <f t="shared" ca="1" si="42"/>
        <v>19%</v>
      </c>
      <c r="O919" s="18">
        <f ca="1">SalesTable[[#This Row],[Total Sale]]*SalesTable[[#This Row],[Profit Margin]]</f>
        <v>473.21970000000005</v>
      </c>
    </row>
    <row r="920" spans="1:15" x14ac:dyDescent="0.3">
      <c r="A920" s="18" t="s">
        <v>927</v>
      </c>
      <c r="B920" s="19">
        <f t="shared" ca="1" si="43"/>
        <v>45927</v>
      </c>
      <c r="C920" s="19" t="str">
        <f>_xlfn.XLOOKUP(SalesTable[[#This Row],[Customer Name]],customerTable[Customer Name],customerTable[Customer ID],0,0)</f>
        <v>C0919</v>
      </c>
      <c r="D920" s="18" t="s">
        <v>1918</v>
      </c>
      <c r="E920" s="18" t="s">
        <v>2001</v>
      </c>
      <c r="F920" s="18" t="s">
        <v>2143</v>
      </c>
      <c r="G920" s="18" t="s">
        <v>2007</v>
      </c>
      <c r="H920" s="18" t="str">
        <f>_xlfn.XLOOKUP(SalesTable[[#This Row],[Product]],ProductTable[Product],ProductTable[Product ID],0,0)</f>
        <v>P006</v>
      </c>
      <c r="I920" s="18" t="s">
        <v>2016</v>
      </c>
      <c r="J920" s="18" t="str" cm="1">
        <f t="array" aca="1" ref="J920" ca="1">INDEX({"Credit Card","Cash","UPI"},RANDBETWEEN(1,3))</f>
        <v>Credit Card</v>
      </c>
      <c r="K920" s="18">
        <f t="shared" ca="1" si="44"/>
        <v>83</v>
      </c>
      <c r="L920" s="18">
        <v>478.57</v>
      </c>
      <c r="M920" s="18">
        <f ca="1">SalesTable[[#This Row],[Quantity]]*SalesTable[[#This Row],[Unit Price]]</f>
        <v>39721.31</v>
      </c>
      <c r="N920" s="18" t="str">
        <f t="shared" ca="1" si="42"/>
        <v>17%</v>
      </c>
      <c r="O920" s="18">
        <f ca="1">SalesTable[[#This Row],[Total Sale]]*SalesTable[[#This Row],[Profit Margin]]</f>
        <v>6752.6226999999999</v>
      </c>
    </row>
    <row r="921" spans="1:15" x14ac:dyDescent="0.3">
      <c r="A921" s="18" t="s">
        <v>928</v>
      </c>
      <c r="B921" s="19">
        <f t="shared" ca="1" si="43"/>
        <v>45607</v>
      </c>
      <c r="C921" s="19" t="str">
        <f>_xlfn.XLOOKUP(SalesTable[[#This Row],[Customer Name]],customerTable[Customer Name],customerTable[Customer ID],0,0)</f>
        <v>C0920</v>
      </c>
      <c r="D921" s="18" t="s">
        <v>1919</v>
      </c>
      <c r="E921" s="18" t="s">
        <v>1998</v>
      </c>
      <c r="F921" s="18" t="s">
        <v>2076</v>
      </c>
      <c r="G921" s="18" t="s">
        <v>2004</v>
      </c>
      <c r="H921" s="18" t="str">
        <f>_xlfn.XLOOKUP(SalesTable[[#This Row],[Product]],ProductTable[Product],ProductTable[Product ID],0,0)</f>
        <v>P003</v>
      </c>
      <c r="I921" s="18" t="s">
        <v>2014</v>
      </c>
      <c r="J921" s="18" t="str" cm="1">
        <f t="array" aca="1" ref="J921" ca="1">INDEX({"Credit Card","Cash","UPI"},RANDBETWEEN(1,3))</f>
        <v>Cash</v>
      </c>
      <c r="K921" s="18">
        <f t="shared" ca="1" si="44"/>
        <v>89</v>
      </c>
      <c r="L921" s="18">
        <v>283.77</v>
      </c>
      <c r="M921" s="18">
        <f ca="1">SalesTable[[#This Row],[Quantity]]*SalesTable[[#This Row],[Unit Price]]</f>
        <v>25255.53</v>
      </c>
      <c r="N921" s="18" t="str">
        <f t="shared" ca="1" si="42"/>
        <v>20%</v>
      </c>
      <c r="O921" s="18">
        <f ca="1">SalesTable[[#This Row],[Total Sale]]*SalesTable[[#This Row],[Profit Margin]]</f>
        <v>5051.1059999999998</v>
      </c>
    </row>
    <row r="922" spans="1:15" x14ac:dyDescent="0.3">
      <c r="A922" s="18" t="s">
        <v>929</v>
      </c>
      <c r="B922" s="19">
        <f t="shared" ca="1" si="43"/>
        <v>45642</v>
      </c>
      <c r="C922" s="19" t="str">
        <f>_xlfn.XLOOKUP(SalesTable[[#This Row],[Customer Name]],customerTable[Customer Name],customerTable[Customer ID],0,0)</f>
        <v>C0921</v>
      </c>
      <c r="D922" s="18" t="s">
        <v>1920</v>
      </c>
      <c r="E922" s="18" t="s">
        <v>1999</v>
      </c>
      <c r="F922" s="18" t="s">
        <v>2167</v>
      </c>
      <c r="G922" s="18" t="s">
        <v>2010</v>
      </c>
      <c r="H922" s="18" t="str">
        <f>_xlfn.XLOOKUP(SalesTable[[#This Row],[Product]],ProductTable[Product],ProductTable[Product ID],0,0)</f>
        <v>P009</v>
      </c>
      <c r="I922" s="18" t="s">
        <v>2016</v>
      </c>
      <c r="J922" s="18" t="str" cm="1">
        <f t="array" aca="1" ref="J922" ca="1">INDEX({"Credit Card","Cash","UPI"},RANDBETWEEN(1,3))</f>
        <v>Credit Card</v>
      </c>
      <c r="K922" s="18">
        <f t="shared" ca="1" si="44"/>
        <v>49</v>
      </c>
      <c r="L922" s="18">
        <v>448.78</v>
      </c>
      <c r="M922" s="18">
        <f ca="1">SalesTable[[#This Row],[Quantity]]*SalesTable[[#This Row],[Unit Price]]</f>
        <v>21990.219999999998</v>
      </c>
      <c r="N922" s="18" t="str">
        <f t="shared" ca="1" si="42"/>
        <v>17%</v>
      </c>
      <c r="O922" s="18">
        <f ca="1">SalesTable[[#This Row],[Total Sale]]*SalesTable[[#This Row],[Profit Margin]]</f>
        <v>3738.3373999999999</v>
      </c>
    </row>
    <row r="923" spans="1:15" x14ac:dyDescent="0.3">
      <c r="A923" s="18" t="s">
        <v>930</v>
      </c>
      <c r="B923" s="19">
        <f t="shared" ca="1" si="43"/>
        <v>44696</v>
      </c>
      <c r="C923" s="19" t="str">
        <f>_xlfn.XLOOKUP(SalesTable[[#This Row],[Customer Name]],customerTable[Customer Name],customerTable[Customer ID],0,0)</f>
        <v>C0922</v>
      </c>
      <c r="D923" s="18" t="s">
        <v>1921</v>
      </c>
      <c r="E923" s="18" t="s">
        <v>1998</v>
      </c>
      <c r="F923" s="18" t="s">
        <v>2234</v>
      </c>
      <c r="G923" s="18" t="s">
        <v>2007</v>
      </c>
      <c r="H923" s="18" t="str">
        <f>_xlfn.XLOOKUP(SalesTable[[#This Row],[Product]],ProductTable[Product],ProductTable[Product ID],0,0)</f>
        <v>P006</v>
      </c>
      <c r="I923" s="18" t="s">
        <v>2016</v>
      </c>
      <c r="J923" s="18" t="str" cm="1">
        <f t="array" aca="1" ref="J923" ca="1">INDEX({"Credit Card","Cash","UPI"},RANDBETWEEN(1,3))</f>
        <v>Credit Card</v>
      </c>
      <c r="K923" s="18">
        <f t="shared" ca="1" si="44"/>
        <v>90</v>
      </c>
      <c r="L923" s="18">
        <v>38.44</v>
      </c>
      <c r="M923" s="18">
        <f ca="1">SalesTable[[#This Row],[Quantity]]*SalesTable[[#This Row],[Unit Price]]</f>
        <v>3459.6</v>
      </c>
      <c r="N923" s="18" t="str">
        <f t="shared" ca="1" si="42"/>
        <v>18%</v>
      </c>
      <c r="O923" s="18">
        <f ca="1">SalesTable[[#This Row],[Total Sale]]*SalesTable[[#This Row],[Profit Margin]]</f>
        <v>622.72799999999995</v>
      </c>
    </row>
    <row r="924" spans="1:15" x14ac:dyDescent="0.3">
      <c r="A924" s="18" t="s">
        <v>931</v>
      </c>
      <c r="B924" s="19">
        <f t="shared" ca="1" si="43"/>
        <v>44724</v>
      </c>
      <c r="C924" s="19" t="str">
        <f>_xlfn.XLOOKUP(SalesTable[[#This Row],[Customer Name]],customerTable[Customer Name],customerTable[Customer ID],0,0)</f>
        <v>C0923</v>
      </c>
      <c r="D924" s="18" t="s">
        <v>1922</v>
      </c>
      <c r="E924" s="18" t="s">
        <v>2001</v>
      </c>
      <c r="F924" s="18" t="s">
        <v>2107</v>
      </c>
      <c r="G924" s="18" t="s">
        <v>2009</v>
      </c>
      <c r="H924" s="18" t="str">
        <f>_xlfn.XLOOKUP(SalesTable[[#This Row],[Product]],ProductTable[Product],ProductTable[Product ID],0,0)</f>
        <v>P008</v>
      </c>
      <c r="I924" s="18" t="s">
        <v>2014</v>
      </c>
      <c r="J924" s="18" t="str" cm="1">
        <f t="array" aca="1" ref="J924" ca="1">INDEX({"Credit Card","Cash","UPI"},RANDBETWEEN(1,3))</f>
        <v>Credit Card</v>
      </c>
      <c r="K924" s="18">
        <f t="shared" ca="1" si="44"/>
        <v>62</v>
      </c>
      <c r="L924" s="18">
        <v>209.15</v>
      </c>
      <c r="M924" s="18">
        <f ca="1">SalesTable[[#This Row],[Quantity]]*SalesTable[[#This Row],[Unit Price]]</f>
        <v>12967.300000000001</v>
      </c>
      <c r="N924" s="18" t="str">
        <f t="shared" ca="1" si="42"/>
        <v>23%</v>
      </c>
      <c r="O924" s="18">
        <f ca="1">SalesTable[[#This Row],[Total Sale]]*SalesTable[[#This Row],[Profit Margin]]</f>
        <v>2982.4790000000003</v>
      </c>
    </row>
    <row r="925" spans="1:15" x14ac:dyDescent="0.3">
      <c r="A925" s="18" t="s">
        <v>932</v>
      </c>
      <c r="B925" s="19">
        <f t="shared" ca="1" si="43"/>
        <v>45283</v>
      </c>
      <c r="C925" s="19" t="str">
        <f>_xlfn.XLOOKUP(SalesTable[[#This Row],[Customer Name]],customerTable[Customer Name],customerTable[Customer ID],0,0)</f>
        <v>C0924</v>
      </c>
      <c r="D925" s="18" t="s">
        <v>1923</v>
      </c>
      <c r="E925" s="18" t="s">
        <v>1999</v>
      </c>
      <c r="F925" s="18" t="s">
        <v>2246</v>
      </c>
      <c r="G925" s="18" t="s">
        <v>2002</v>
      </c>
      <c r="H925" s="18" t="str">
        <f>_xlfn.XLOOKUP(SalesTable[[#This Row],[Product]],ProductTable[Product],ProductTable[Product ID],0,0)</f>
        <v>P001</v>
      </c>
      <c r="I925" s="18" t="s">
        <v>2014</v>
      </c>
      <c r="J925" s="18" t="str" cm="1">
        <f t="array" aca="1" ref="J925" ca="1">INDEX({"Credit Card","Cash","UPI"},RANDBETWEEN(1,3))</f>
        <v>Credit Card</v>
      </c>
      <c r="K925" s="18">
        <f t="shared" ca="1" si="44"/>
        <v>78</v>
      </c>
      <c r="L925" s="18">
        <v>127.89</v>
      </c>
      <c r="M925" s="18">
        <f ca="1">SalesTable[[#This Row],[Quantity]]*SalesTable[[#This Row],[Unit Price]]</f>
        <v>9975.42</v>
      </c>
      <c r="N925" s="18" t="str">
        <f t="shared" ca="1" si="42"/>
        <v>15%</v>
      </c>
      <c r="O925" s="18">
        <f ca="1">SalesTable[[#This Row],[Total Sale]]*SalesTable[[#This Row],[Profit Margin]]</f>
        <v>1496.3129999999999</v>
      </c>
    </row>
    <row r="926" spans="1:15" x14ac:dyDescent="0.3">
      <c r="A926" s="18" t="s">
        <v>933</v>
      </c>
      <c r="B926" s="19">
        <f t="shared" ca="1" si="43"/>
        <v>45614</v>
      </c>
      <c r="C926" s="19" t="str">
        <f>_xlfn.XLOOKUP(SalesTable[[#This Row],[Customer Name]],customerTable[Customer Name],customerTable[Customer ID],0,0)</f>
        <v>C0925</v>
      </c>
      <c r="D926" s="18" t="s">
        <v>1924</v>
      </c>
      <c r="E926" s="18" t="s">
        <v>1998</v>
      </c>
      <c r="F926" s="18" t="s">
        <v>2130</v>
      </c>
      <c r="G926" s="18" t="s">
        <v>2008</v>
      </c>
      <c r="H926" s="18" t="str">
        <f>_xlfn.XLOOKUP(SalesTable[[#This Row],[Product]],ProductTable[Product],ProductTable[Product ID],0,0)</f>
        <v>P007</v>
      </c>
      <c r="I926" s="18" t="s">
        <v>2016</v>
      </c>
      <c r="J926" s="18" t="str" cm="1">
        <f t="array" aca="1" ref="J926" ca="1">INDEX({"Credit Card","Cash","UPI"},RANDBETWEEN(1,3))</f>
        <v>UPI</v>
      </c>
      <c r="K926" s="18">
        <f t="shared" ca="1" si="44"/>
        <v>65</v>
      </c>
      <c r="L926" s="18">
        <v>279.5</v>
      </c>
      <c r="M926" s="18">
        <f ca="1">SalesTable[[#This Row],[Quantity]]*SalesTable[[#This Row],[Unit Price]]</f>
        <v>18167.5</v>
      </c>
      <c r="N926" s="18" t="str">
        <f t="shared" ca="1" si="42"/>
        <v>16%</v>
      </c>
      <c r="O926" s="18">
        <f ca="1">SalesTable[[#This Row],[Total Sale]]*SalesTable[[#This Row],[Profit Margin]]</f>
        <v>2906.8</v>
      </c>
    </row>
    <row r="927" spans="1:15" x14ac:dyDescent="0.3">
      <c r="A927" s="18" t="s">
        <v>934</v>
      </c>
      <c r="B927" s="19">
        <f t="shared" ca="1" si="43"/>
        <v>45042</v>
      </c>
      <c r="C927" s="19" t="str">
        <f>_xlfn.XLOOKUP(SalesTable[[#This Row],[Customer Name]],customerTable[Customer Name],customerTable[Customer ID],0,0)</f>
        <v>C0926</v>
      </c>
      <c r="D927" s="18" t="s">
        <v>1925</v>
      </c>
      <c r="E927" s="18" t="s">
        <v>2001</v>
      </c>
      <c r="F927" s="18" t="s">
        <v>2161</v>
      </c>
      <c r="G927" s="18" t="s">
        <v>2008</v>
      </c>
      <c r="H927" s="18" t="str">
        <f>_xlfn.XLOOKUP(SalesTable[[#This Row],[Product]],ProductTable[Product],ProductTable[Product ID],0,0)</f>
        <v>P007</v>
      </c>
      <c r="I927" s="18" t="s">
        <v>2016</v>
      </c>
      <c r="J927" s="18" t="str" cm="1">
        <f t="array" aca="1" ref="J927" ca="1">INDEX({"Credit Card","Cash","UPI"},RANDBETWEEN(1,3))</f>
        <v>Cash</v>
      </c>
      <c r="K927" s="18">
        <f t="shared" ca="1" si="44"/>
        <v>61</v>
      </c>
      <c r="L927" s="18">
        <v>113.19</v>
      </c>
      <c r="M927" s="18">
        <f ca="1">SalesTable[[#This Row],[Quantity]]*SalesTable[[#This Row],[Unit Price]]</f>
        <v>6904.59</v>
      </c>
      <c r="N927" s="18" t="str">
        <f t="shared" ca="1" si="42"/>
        <v>18%</v>
      </c>
      <c r="O927" s="18">
        <f ca="1">SalesTable[[#This Row],[Total Sale]]*SalesTable[[#This Row],[Profit Margin]]</f>
        <v>1242.8262</v>
      </c>
    </row>
    <row r="928" spans="1:15" x14ac:dyDescent="0.3">
      <c r="A928" s="18" t="s">
        <v>935</v>
      </c>
      <c r="B928" s="19">
        <f t="shared" ca="1" si="43"/>
        <v>44939</v>
      </c>
      <c r="C928" s="19" t="str">
        <f>_xlfn.XLOOKUP(SalesTable[[#This Row],[Customer Name]],customerTable[Customer Name],customerTable[Customer ID],0,0)</f>
        <v>C0927</v>
      </c>
      <c r="D928" s="18" t="s">
        <v>1926</v>
      </c>
      <c r="E928" s="18" t="s">
        <v>1998</v>
      </c>
      <c r="F928" s="18" t="s">
        <v>2208</v>
      </c>
      <c r="G928" s="18" t="s">
        <v>2003</v>
      </c>
      <c r="H928" s="18" t="str">
        <f>_xlfn.XLOOKUP(SalesTable[[#This Row],[Product]],ProductTable[Product],ProductTable[Product ID],0,0)</f>
        <v>P002</v>
      </c>
      <c r="I928" s="18" t="s">
        <v>2015</v>
      </c>
      <c r="J928" s="18" t="str" cm="1">
        <f t="array" aca="1" ref="J928" ca="1">INDEX({"Credit Card","Cash","UPI"},RANDBETWEEN(1,3))</f>
        <v>UPI</v>
      </c>
      <c r="K928" s="18">
        <f t="shared" ca="1" si="44"/>
        <v>75</v>
      </c>
      <c r="L928" s="18">
        <v>369.87</v>
      </c>
      <c r="M928" s="18">
        <f ca="1">SalesTable[[#This Row],[Quantity]]*SalesTable[[#This Row],[Unit Price]]</f>
        <v>27740.25</v>
      </c>
      <c r="N928" s="18" t="str">
        <f t="shared" ca="1" si="42"/>
        <v>24%</v>
      </c>
      <c r="O928" s="18">
        <f ca="1">SalesTable[[#This Row],[Total Sale]]*SalesTable[[#This Row],[Profit Margin]]</f>
        <v>6657.66</v>
      </c>
    </row>
    <row r="929" spans="1:15" x14ac:dyDescent="0.3">
      <c r="A929" s="18" t="s">
        <v>936</v>
      </c>
      <c r="B929" s="19">
        <f t="shared" ca="1" si="43"/>
        <v>44991</v>
      </c>
      <c r="C929" s="19" t="str">
        <f>_xlfn.XLOOKUP(SalesTable[[#This Row],[Customer Name]],customerTable[Customer Name],customerTable[Customer ID],0,0)</f>
        <v>C0928</v>
      </c>
      <c r="D929" s="18" t="s">
        <v>1927</v>
      </c>
      <c r="E929" s="18" t="s">
        <v>1998</v>
      </c>
      <c r="F929" s="18" t="s">
        <v>2055</v>
      </c>
      <c r="G929" s="18" t="s">
        <v>2009</v>
      </c>
      <c r="H929" s="18" t="str">
        <f>_xlfn.XLOOKUP(SalesTable[[#This Row],[Product]],ProductTable[Product],ProductTable[Product ID],0,0)</f>
        <v>P008</v>
      </c>
      <c r="I929" s="18" t="s">
        <v>2014</v>
      </c>
      <c r="J929" s="18" t="str" cm="1">
        <f t="array" aca="1" ref="J929" ca="1">INDEX({"Credit Card","Cash","UPI"},RANDBETWEEN(1,3))</f>
        <v>Credit Card</v>
      </c>
      <c r="K929" s="18">
        <f t="shared" ca="1" si="44"/>
        <v>66</v>
      </c>
      <c r="L929" s="18">
        <v>107.36</v>
      </c>
      <c r="M929" s="18">
        <f ca="1">SalesTable[[#This Row],[Quantity]]*SalesTable[[#This Row],[Unit Price]]</f>
        <v>7085.76</v>
      </c>
      <c r="N929" s="18" t="str">
        <f t="shared" ca="1" si="42"/>
        <v>22%</v>
      </c>
      <c r="O929" s="18">
        <f ca="1">SalesTable[[#This Row],[Total Sale]]*SalesTable[[#This Row],[Profit Margin]]</f>
        <v>1558.8672000000001</v>
      </c>
    </row>
    <row r="930" spans="1:15" x14ac:dyDescent="0.3">
      <c r="A930" s="18" t="s">
        <v>937</v>
      </c>
      <c r="B930" s="19">
        <f t="shared" ca="1" si="43"/>
        <v>44590</v>
      </c>
      <c r="C930" s="19" t="str">
        <f>_xlfn.XLOOKUP(SalesTable[[#This Row],[Customer Name]],customerTable[Customer Name],customerTable[Customer ID],0,0)</f>
        <v>C0929</v>
      </c>
      <c r="D930" s="18" t="s">
        <v>1928</v>
      </c>
      <c r="E930" s="18" t="s">
        <v>1999</v>
      </c>
      <c r="F930" s="18" t="s">
        <v>2092</v>
      </c>
      <c r="G930" s="18" t="s">
        <v>2011</v>
      </c>
      <c r="H930" s="18" t="str">
        <f>_xlfn.XLOOKUP(SalesTable[[#This Row],[Product]],ProductTable[Product],ProductTable[Product ID],0,0)</f>
        <v>P010</v>
      </c>
      <c r="I930" s="18" t="s">
        <v>2015</v>
      </c>
      <c r="J930" s="18" t="str" cm="1">
        <f t="array" aca="1" ref="J930" ca="1">INDEX({"Credit Card","Cash","UPI"},RANDBETWEEN(1,3))</f>
        <v>UPI</v>
      </c>
      <c r="K930" s="18">
        <f t="shared" ca="1" si="44"/>
        <v>74</v>
      </c>
      <c r="L930" s="18">
        <v>390.57</v>
      </c>
      <c r="M930" s="18">
        <f ca="1">SalesTable[[#This Row],[Quantity]]*SalesTable[[#This Row],[Unit Price]]</f>
        <v>28902.18</v>
      </c>
      <c r="N930" s="18" t="str">
        <f t="shared" ca="1" si="42"/>
        <v>15%</v>
      </c>
      <c r="O930" s="18">
        <f ca="1">SalesTable[[#This Row],[Total Sale]]*SalesTable[[#This Row],[Profit Margin]]</f>
        <v>4335.3270000000002</v>
      </c>
    </row>
    <row r="931" spans="1:15" x14ac:dyDescent="0.3">
      <c r="A931" s="18" t="s">
        <v>938</v>
      </c>
      <c r="B931" s="19">
        <f t="shared" ca="1" si="43"/>
        <v>44700</v>
      </c>
      <c r="C931" s="19" t="str">
        <f>_xlfn.XLOOKUP(SalesTable[[#This Row],[Customer Name]],customerTable[Customer Name],customerTable[Customer ID],0,0)</f>
        <v>C0930</v>
      </c>
      <c r="D931" s="18" t="s">
        <v>1929</v>
      </c>
      <c r="E931" s="18" t="s">
        <v>1999</v>
      </c>
      <c r="F931" s="18" t="s">
        <v>2062</v>
      </c>
      <c r="G931" s="18" t="s">
        <v>2006</v>
      </c>
      <c r="H931" s="18" t="str">
        <f>_xlfn.XLOOKUP(SalesTable[[#This Row],[Product]],ProductTable[Product],ProductTable[Product ID],0,0)</f>
        <v>P005</v>
      </c>
      <c r="I931" s="18" t="s">
        <v>2015</v>
      </c>
      <c r="J931" s="18" t="str" cm="1">
        <f t="array" aca="1" ref="J931" ca="1">INDEX({"Credit Card","Cash","UPI"},RANDBETWEEN(1,3))</f>
        <v>Cash</v>
      </c>
      <c r="K931" s="18">
        <f t="shared" ca="1" si="44"/>
        <v>49</v>
      </c>
      <c r="L931" s="18">
        <v>8.2799999999999994</v>
      </c>
      <c r="M931" s="18">
        <f ca="1">SalesTable[[#This Row],[Quantity]]*SalesTable[[#This Row],[Unit Price]]</f>
        <v>405.71999999999997</v>
      </c>
      <c r="N931" s="18" t="str">
        <f t="shared" ca="1" si="42"/>
        <v>22%</v>
      </c>
      <c r="O931" s="18">
        <f ca="1">SalesTable[[#This Row],[Total Sale]]*SalesTable[[#This Row],[Profit Margin]]</f>
        <v>89.258399999999995</v>
      </c>
    </row>
    <row r="932" spans="1:15" x14ac:dyDescent="0.3">
      <c r="A932" s="18" t="s">
        <v>939</v>
      </c>
      <c r="B932" s="19">
        <f t="shared" ca="1" si="43"/>
        <v>45100</v>
      </c>
      <c r="C932" s="19" t="str">
        <f>_xlfn.XLOOKUP(SalesTable[[#This Row],[Customer Name]],customerTable[Customer Name],customerTable[Customer ID],0,0)</f>
        <v>C0931</v>
      </c>
      <c r="D932" s="18" t="s">
        <v>1930</v>
      </c>
      <c r="E932" s="18" t="s">
        <v>2001</v>
      </c>
      <c r="F932" s="18" t="s">
        <v>2246</v>
      </c>
      <c r="G932" s="18" t="s">
        <v>2008</v>
      </c>
      <c r="H932" s="18" t="str">
        <f>_xlfn.XLOOKUP(SalesTable[[#This Row],[Product]],ProductTable[Product],ProductTable[Product ID],0,0)</f>
        <v>P007</v>
      </c>
      <c r="I932" s="18" t="s">
        <v>2016</v>
      </c>
      <c r="J932" s="18" t="str" cm="1">
        <f t="array" aca="1" ref="J932" ca="1">INDEX({"Credit Card","Cash","UPI"},RANDBETWEEN(1,3))</f>
        <v>Cash</v>
      </c>
      <c r="K932" s="18">
        <f t="shared" ca="1" si="44"/>
        <v>98</v>
      </c>
      <c r="L932" s="18">
        <v>161.13</v>
      </c>
      <c r="M932" s="18">
        <f ca="1">SalesTable[[#This Row],[Quantity]]*SalesTable[[#This Row],[Unit Price]]</f>
        <v>15790.74</v>
      </c>
      <c r="N932" s="18" t="str">
        <f t="shared" ca="1" si="42"/>
        <v>22%</v>
      </c>
      <c r="O932" s="18">
        <f ca="1">SalesTable[[#This Row],[Total Sale]]*SalesTable[[#This Row],[Profit Margin]]</f>
        <v>3473.9627999999998</v>
      </c>
    </row>
    <row r="933" spans="1:15" x14ac:dyDescent="0.3">
      <c r="A933" s="18" t="s">
        <v>940</v>
      </c>
      <c r="B933" s="19">
        <f t="shared" ca="1" si="43"/>
        <v>45951</v>
      </c>
      <c r="C933" s="19" t="str">
        <f>_xlfn.XLOOKUP(SalesTable[[#This Row],[Customer Name]],customerTable[Customer Name],customerTable[Customer ID],0,0)</f>
        <v>C0932</v>
      </c>
      <c r="D933" s="18" t="s">
        <v>1931</v>
      </c>
      <c r="E933" s="18" t="s">
        <v>1998</v>
      </c>
      <c r="F933" s="18" t="s">
        <v>2209</v>
      </c>
      <c r="G933" s="18" t="s">
        <v>2013</v>
      </c>
      <c r="H933" s="18" t="str">
        <f>_xlfn.XLOOKUP(SalesTable[[#This Row],[Product]],ProductTable[Product],ProductTable[Product ID],0,0)</f>
        <v>P012</v>
      </c>
      <c r="I933" s="18" t="s">
        <v>2016</v>
      </c>
      <c r="J933" s="18" t="str" cm="1">
        <f t="array" aca="1" ref="J933" ca="1">INDEX({"Credit Card","Cash","UPI"},RANDBETWEEN(1,3))</f>
        <v>Cash</v>
      </c>
      <c r="K933" s="18">
        <f t="shared" ca="1" si="44"/>
        <v>95</v>
      </c>
      <c r="L933" s="18">
        <v>143.72999999999999</v>
      </c>
      <c r="M933" s="18">
        <f ca="1">SalesTable[[#This Row],[Quantity]]*SalesTable[[#This Row],[Unit Price]]</f>
        <v>13654.349999999999</v>
      </c>
      <c r="N933" s="18" t="str">
        <f t="shared" ca="1" si="42"/>
        <v>15%</v>
      </c>
      <c r="O933" s="18">
        <f ca="1">SalesTable[[#This Row],[Total Sale]]*SalesTable[[#This Row],[Profit Margin]]</f>
        <v>2048.1524999999997</v>
      </c>
    </row>
    <row r="934" spans="1:15" x14ac:dyDescent="0.3">
      <c r="A934" s="18" t="s">
        <v>941</v>
      </c>
      <c r="B934" s="19">
        <f t="shared" ca="1" si="43"/>
        <v>45225</v>
      </c>
      <c r="C934" s="19" t="str">
        <f>_xlfn.XLOOKUP(SalesTable[[#This Row],[Customer Name]],customerTable[Customer Name],customerTable[Customer ID],0,0)</f>
        <v>C0933</v>
      </c>
      <c r="D934" s="18" t="s">
        <v>1932</v>
      </c>
      <c r="E934" s="18" t="s">
        <v>2000</v>
      </c>
      <c r="F934" s="18" t="s">
        <v>2047</v>
      </c>
      <c r="G934" s="18" t="s">
        <v>2009</v>
      </c>
      <c r="H934" s="18" t="str">
        <f>_xlfn.XLOOKUP(SalesTable[[#This Row],[Product]],ProductTable[Product],ProductTable[Product ID],0,0)</f>
        <v>P008</v>
      </c>
      <c r="I934" s="18" t="s">
        <v>2014</v>
      </c>
      <c r="J934" s="18" t="str" cm="1">
        <f t="array" aca="1" ref="J934" ca="1">INDEX({"Credit Card","Cash","UPI"},RANDBETWEEN(1,3))</f>
        <v>Credit Card</v>
      </c>
      <c r="K934" s="18">
        <f t="shared" ca="1" si="44"/>
        <v>45</v>
      </c>
      <c r="L934" s="18">
        <v>265.24</v>
      </c>
      <c r="M934" s="18">
        <f ca="1">SalesTable[[#This Row],[Quantity]]*SalesTable[[#This Row],[Unit Price]]</f>
        <v>11935.800000000001</v>
      </c>
      <c r="N934" s="18" t="str">
        <f t="shared" ca="1" si="42"/>
        <v>20%</v>
      </c>
      <c r="O934" s="18">
        <f ca="1">SalesTable[[#This Row],[Total Sale]]*SalesTable[[#This Row],[Profit Margin]]</f>
        <v>2387.1600000000003</v>
      </c>
    </row>
    <row r="935" spans="1:15" x14ac:dyDescent="0.3">
      <c r="A935" s="18" t="s">
        <v>942</v>
      </c>
      <c r="B935" s="19">
        <f t="shared" ca="1" si="43"/>
        <v>45725</v>
      </c>
      <c r="C935" s="19" t="str">
        <f>_xlfn.XLOOKUP(SalesTable[[#This Row],[Customer Name]],customerTable[Customer Name],customerTable[Customer ID],0,0)</f>
        <v>C0934</v>
      </c>
      <c r="D935" s="18" t="s">
        <v>1933</v>
      </c>
      <c r="E935" s="18" t="s">
        <v>1998</v>
      </c>
      <c r="F935" s="18" t="s">
        <v>2240</v>
      </c>
      <c r="G935" s="18" t="s">
        <v>2007</v>
      </c>
      <c r="H935" s="18" t="str">
        <f>_xlfn.XLOOKUP(SalesTable[[#This Row],[Product]],ProductTable[Product],ProductTable[Product ID],0,0)</f>
        <v>P006</v>
      </c>
      <c r="I935" s="18" t="s">
        <v>2016</v>
      </c>
      <c r="J935" s="18" t="str" cm="1">
        <f t="array" aca="1" ref="J935" ca="1">INDEX({"Credit Card","Cash","UPI"},RANDBETWEEN(1,3))</f>
        <v>UPI</v>
      </c>
      <c r="K935" s="18">
        <f t="shared" ca="1" si="44"/>
        <v>94</v>
      </c>
      <c r="L935" s="18">
        <v>176.91</v>
      </c>
      <c r="M935" s="18">
        <f ca="1">SalesTable[[#This Row],[Quantity]]*SalesTable[[#This Row],[Unit Price]]</f>
        <v>16629.54</v>
      </c>
      <c r="N935" s="18" t="str">
        <f t="shared" ca="1" si="42"/>
        <v>23%</v>
      </c>
      <c r="O935" s="18">
        <f ca="1">SalesTable[[#This Row],[Total Sale]]*SalesTable[[#This Row],[Profit Margin]]</f>
        <v>3824.7942000000003</v>
      </c>
    </row>
    <row r="936" spans="1:15" x14ac:dyDescent="0.3">
      <c r="A936" s="18" t="s">
        <v>943</v>
      </c>
      <c r="B936" s="19">
        <f t="shared" ca="1" si="43"/>
        <v>45721</v>
      </c>
      <c r="C936" s="19" t="str">
        <f>_xlfn.XLOOKUP(SalesTable[[#This Row],[Customer Name]],customerTable[Customer Name],customerTable[Customer ID],0,0)</f>
        <v>C0935</v>
      </c>
      <c r="D936" s="18" t="s">
        <v>1934</v>
      </c>
      <c r="E936" s="18" t="s">
        <v>1999</v>
      </c>
      <c r="F936" s="18" t="s">
        <v>2132</v>
      </c>
      <c r="G936" s="18" t="s">
        <v>2007</v>
      </c>
      <c r="H936" s="18" t="str">
        <f>_xlfn.XLOOKUP(SalesTable[[#This Row],[Product]],ProductTable[Product],ProductTable[Product ID],0,0)</f>
        <v>P006</v>
      </c>
      <c r="I936" s="18" t="s">
        <v>2016</v>
      </c>
      <c r="J936" s="18" t="str" cm="1">
        <f t="array" aca="1" ref="J936" ca="1">INDEX({"Credit Card","Cash","UPI"},RANDBETWEEN(1,3))</f>
        <v>UPI</v>
      </c>
      <c r="K936" s="18">
        <f t="shared" ca="1" si="44"/>
        <v>66</v>
      </c>
      <c r="L936" s="18">
        <v>232.73</v>
      </c>
      <c r="M936" s="18">
        <f ca="1">SalesTable[[#This Row],[Quantity]]*SalesTable[[#This Row],[Unit Price]]</f>
        <v>15360.179999999998</v>
      </c>
      <c r="N936" s="18" t="str">
        <f t="shared" ca="1" si="42"/>
        <v>24%</v>
      </c>
      <c r="O936" s="18">
        <f ca="1">SalesTable[[#This Row],[Total Sale]]*SalesTable[[#This Row],[Profit Margin]]</f>
        <v>3686.4431999999997</v>
      </c>
    </row>
    <row r="937" spans="1:15" x14ac:dyDescent="0.3">
      <c r="A937" s="18" t="s">
        <v>944</v>
      </c>
      <c r="B937" s="19">
        <f t="shared" ca="1" si="43"/>
        <v>45400</v>
      </c>
      <c r="C937" s="19" t="str">
        <f>_xlfn.XLOOKUP(SalesTable[[#This Row],[Customer Name]],customerTable[Customer Name],customerTable[Customer ID],0,0)</f>
        <v>C0936</v>
      </c>
      <c r="D937" s="18" t="s">
        <v>1935</v>
      </c>
      <c r="E937" s="18" t="s">
        <v>2001</v>
      </c>
      <c r="F937" s="18" t="s">
        <v>2223</v>
      </c>
      <c r="G937" s="18" t="s">
        <v>2003</v>
      </c>
      <c r="H937" s="18" t="str">
        <f>_xlfn.XLOOKUP(SalesTable[[#This Row],[Product]],ProductTable[Product],ProductTable[Product ID],0,0)</f>
        <v>P002</v>
      </c>
      <c r="I937" s="18" t="s">
        <v>2015</v>
      </c>
      <c r="J937" s="18" t="str" cm="1">
        <f t="array" aca="1" ref="J937" ca="1">INDEX({"Credit Card","Cash","UPI"},RANDBETWEEN(1,3))</f>
        <v>Cash</v>
      </c>
      <c r="K937" s="18">
        <f t="shared" ca="1" si="44"/>
        <v>61</v>
      </c>
      <c r="L937" s="18">
        <v>292.60000000000002</v>
      </c>
      <c r="M937" s="18">
        <f ca="1">SalesTable[[#This Row],[Quantity]]*SalesTable[[#This Row],[Unit Price]]</f>
        <v>17848.600000000002</v>
      </c>
      <c r="N937" s="18" t="str">
        <f t="shared" ca="1" si="42"/>
        <v>20%</v>
      </c>
      <c r="O937" s="18">
        <f ca="1">SalesTable[[#This Row],[Total Sale]]*SalesTable[[#This Row],[Profit Margin]]</f>
        <v>3569.7200000000007</v>
      </c>
    </row>
    <row r="938" spans="1:15" x14ac:dyDescent="0.3">
      <c r="A938" s="18" t="s">
        <v>945</v>
      </c>
      <c r="B938" s="19">
        <f t="shared" ca="1" si="43"/>
        <v>46022</v>
      </c>
      <c r="C938" s="19" t="str">
        <f>_xlfn.XLOOKUP(SalesTable[[#This Row],[Customer Name]],customerTable[Customer Name],customerTable[Customer ID],0,0)</f>
        <v>C0937</v>
      </c>
      <c r="D938" s="18" t="s">
        <v>1936</v>
      </c>
      <c r="E938" s="18" t="s">
        <v>1998</v>
      </c>
      <c r="F938" s="18" t="s">
        <v>2084</v>
      </c>
      <c r="G938" s="18" t="s">
        <v>2008</v>
      </c>
      <c r="H938" s="18" t="str">
        <f>_xlfn.XLOOKUP(SalesTable[[#This Row],[Product]],ProductTable[Product],ProductTable[Product ID],0,0)</f>
        <v>P007</v>
      </c>
      <c r="I938" s="18" t="s">
        <v>2016</v>
      </c>
      <c r="J938" s="18" t="str" cm="1">
        <f t="array" aca="1" ref="J938" ca="1">INDEX({"Credit Card","Cash","UPI"},RANDBETWEEN(1,3))</f>
        <v>Cash</v>
      </c>
      <c r="K938" s="18">
        <f t="shared" ca="1" si="44"/>
        <v>66</v>
      </c>
      <c r="L938" s="18">
        <v>276.54000000000002</v>
      </c>
      <c r="M938" s="18">
        <f ca="1">SalesTable[[#This Row],[Quantity]]*SalesTable[[#This Row],[Unit Price]]</f>
        <v>18251.640000000003</v>
      </c>
      <c r="N938" s="18" t="str">
        <f t="shared" ca="1" si="42"/>
        <v>16%</v>
      </c>
      <c r="O938" s="18">
        <f ca="1">SalesTable[[#This Row],[Total Sale]]*SalesTable[[#This Row],[Profit Margin]]</f>
        <v>2920.2624000000005</v>
      </c>
    </row>
    <row r="939" spans="1:15" x14ac:dyDescent="0.3">
      <c r="A939" s="18" t="s">
        <v>946</v>
      </c>
      <c r="B939" s="19">
        <f t="shared" ca="1" si="43"/>
        <v>45930</v>
      </c>
      <c r="C939" s="19" t="str">
        <f>_xlfn.XLOOKUP(SalesTable[[#This Row],[Customer Name]],customerTable[Customer Name],customerTable[Customer ID],0,0)</f>
        <v>C0938</v>
      </c>
      <c r="D939" s="18" t="s">
        <v>1937</v>
      </c>
      <c r="E939" s="18" t="s">
        <v>1998</v>
      </c>
      <c r="F939" s="18" t="s">
        <v>2097</v>
      </c>
      <c r="G939" s="18" t="s">
        <v>2010</v>
      </c>
      <c r="H939" s="18" t="str">
        <f>_xlfn.XLOOKUP(SalesTable[[#This Row],[Product]],ProductTable[Product],ProductTable[Product ID],0,0)</f>
        <v>P009</v>
      </c>
      <c r="I939" s="18" t="s">
        <v>2016</v>
      </c>
      <c r="J939" s="18" t="str" cm="1">
        <f t="array" aca="1" ref="J939" ca="1">INDEX({"Credit Card","Cash","UPI"},RANDBETWEEN(1,3))</f>
        <v>Credit Card</v>
      </c>
      <c r="K939" s="18">
        <f t="shared" ca="1" si="44"/>
        <v>92</v>
      </c>
      <c r="L939" s="18">
        <v>174.83</v>
      </c>
      <c r="M939" s="18">
        <f ca="1">SalesTable[[#This Row],[Quantity]]*SalesTable[[#This Row],[Unit Price]]</f>
        <v>16084.36</v>
      </c>
      <c r="N939" s="18" t="str">
        <f t="shared" ca="1" si="42"/>
        <v>16%</v>
      </c>
      <c r="O939" s="18">
        <f ca="1">SalesTable[[#This Row],[Total Sale]]*SalesTable[[#This Row],[Profit Margin]]</f>
        <v>2573.4976000000001</v>
      </c>
    </row>
    <row r="940" spans="1:15" x14ac:dyDescent="0.3">
      <c r="A940" s="18" t="s">
        <v>947</v>
      </c>
      <c r="B940" s="19">
        <f t="shared" ca="1" si="43"/>
        <v>45868</v>
      </c>
      <c r="C940" s="19" t="str">
        <f>_xlfn.XLOOKUP(SalesTable[[#This Row],[Customer Name]],customerTable[Customer Name],customerTable[Customer ID],0,0)</f>
        <v>C0939</v>
      </c>
      <c r="D940" s="18" t="s">
        <v>1938</v>
      </c>
      <c r="E940" s="18" t="s">
        <v>2001</v>
      </c>
      <c r="F940" s="18" t="s">
        <v>2044</v>
      </c>
      <c r="G940" s="18" t="s">
        <v>2010</v>
      </c>
      <c r="H940" s="18" t="str">
        <f>_xlfn.XLOOKUP(SalesTable[[#This Row],[Product]],ProductTable[Product],ProductTable[Product ID],0,0)</f>
        <v>P009</v>
      </c>
      <c r="I940" s="18" t="s">
        <v>2016</v>
      </c>
      <c r="J940" s="18" t="str" cm="1">
        <f t="array" aca="1" ref="J940" ca="1">INDEX({"Credit Card","Cash","UPI"},RANDBETWEEN(1,3))</f>
        <v>UPI</v>
      </c>
      <c r="K940" s="18">
        <f t="shared" ca="1" si="44"/>
        <v>84</v>
      </c>
      <c r="L940" s="18">
        <v>212.45</v>
      </c>
      <c r="M940" s="18">
        <f ca="1">SalesTable[[#This Row],[Quantity]]*SalesTable[[#This Row],[Unit Price]]</f>
        <v>17845.8</v>
      </c>
      <c r="N940" s="18" t="str">
        <f t="shared" ca="1" si="42"/>
        <v>22%</v>
      </c>
      <c r="O940" s="18">
        <f ca="1">SalesTable[[#This Row],[Total Sale]]*SalesTable[[#This Row],[Profit Margin]]</f>
        <v>3926.076</v>
      </c>
    </row>
    <row r="941" spans="1:15" x14ac:dyDescent="0.3">
      <c r="A941" s="18" t="s">
        <v>948</v>
      </c>
      <c r="B941" s="19">
        <f t="shared" ca="1" si="43"/>
        <v>44577</v>
      </c>
      <c r="C941" s="19" t="str">
        <f>_xlfn.XLOOKUP(SalesTable[[#This Row],[Customer Name]],customerTable[Customer Name],customerTable[Customer ID],0,0)</f>
        <v>C0940</v>
      </c>
      <c r="D941" s="18" t="s">
        <v>1939</v>
      </c>
      <c r="E941" s="18" t="s">
        <v>1998</v>
      </c>
      <c r="F941" s="18" t="s">
        <v>2114</v>
      </c>
      <c r="G941" s="18" t="s">
        <v>2010</v>
      </c>
      <c r="H941" s="18" t="str">
        <f>_xlfn.XLOOKUP(SalesTable[[#This Row],[Product]],ProductTable[Product],ProductTable[Product ID],0,0)</f>
        <v>P009</v>
      </c>
      <c r="I941" s="18" t="s">
        <v>2016</v>
      </c>
      <c r="J941" s="18" t="str" cm="1">
        <f t="array" aca="1" ref="J941" ca="1">INDEX({"Credit Card","Cash","UPI"},RANDBETWEEN(1,3))</f>
        <v>UPI</v>
      </c>
      <c r="K941" s="18">
        <f t="shared" ca="1" si="44"/>
        <v>52</v>
      </c>
      <c r="L941" s="18">
        <v>228.11</v>
      </c>
      <c r="M941" s="18">
        <f ca="1">SalesTable[[#This Row],[Quantity]]*SalesTable[[#This Row],[Unit Price]]</f>
        <v>11861.720000000001</v>
      </c>
      <c r="N941" s="18" t="str">
        <f t="shared" ca="1" si="42"/>
        <v>21%</v>
      </c>
      <c r="O941" s="18">
        <f ca="1">SalesTable[[#This Row],[Total Sale]]*SalesTable[[#This Row],[Profit Margin]]</f>
        <v>2490.9612000000002</v>
      </c>
    </row>
    <row r="942" spans="1:15" x14ac:dyDescent="0.3">
      <c r="A942" s="18" t="s">
        <v>949</v>
      </c>
      <c r="B942" s="19">
        <f t="shared" ca="1" si="43"/>
        <v>45324</v>
      </c>
      <c r="C942" s="19" t="str">
        <f>_xlfn.XLOOKUP(SalesTable[[#This Row],[Customer Name]],customerTable[Customer Name],customerTable[Customer ID],0,0)</f>
        <v>C0941</v>
      </c>
      <c r="D942" s="18" t="s">
        <v>1940</v>
      </c>
      <c r="E942" s="18" t="s">
        <v>1998</v>
      </c>
      <c r="F942" s="18" t="s">
        <v>2150</v>
      </c>
      <c r="G942" s="18" t="s">
        <v>2009</v>
      </c>
      <c r="H942" s="18" t="str">
        <f>_xlfn.XLOOKUP(SalesTable[[#This Row],[Product]],ProductTable[Product],ProductTable[Product ID],0,0)</f>
        <v>P008</v>
      </c>
      <c r="I942" s="18" t="s">
        <v>2014</v>
      </c>
      <c r="J942" s="18" t="str" cm="1">
        <f t="array" aca="1" ref="J942" ca="1">INDEX({"Credit Card","Cash","UPI"},RANDBETWEEN(1,3))</f>
        <v>Credit Card</v>
      </c>
      <c r="K942" s="18">
        <f t="shared" ca="1" si="44"/>
        <v>73</v>
      </c>
      <c r="L942" s="18">
        <v>361.8</v>
      </c>
      <c r="M942" s="18">
        <f ca="1">SalesTable[[#This Row],[Quantity]]*SalesTable[[#This Row],[Unit Price]]</f>
        <v>26411.4</v>
      </c>
      <c r="N942" s="18" t="str">
        <f t="shared" ca="1" si="42"/>
        <v>23%</v>
      </c>
      <c r="O942" s="18">
        <f ca="1">SalesTable[[#This Row],[Total Sale]]*SalesTable[[#This Row],[Profit Margin]]</f>
        <v>6074.6220000000003</v>
      </c>
    </row>
    <row r="943" spans="1:15" x14ac:dyDescent="0.3">
      <c r="A943" s="18" t="s">
        <v>950</v>
      </c>
      <c r="B943" s="19">
        <f t="shared" ca="1" si="43"/>
        <v>45446</v>
      </c>
      <c r="C943" s="19" t="str">
        <f>_xlfn.XLOOKUP(SalesTable[[#This Row],[Customer Name]],customerTable[Customer Name],customerTable[Customer ID],0,0)</f>
        <v>C0942</v>
      </c>
      <c r="D943" s="18" t="s">
        <v>1941</v>
      </c>
      <c r="E943" s="18" t="s">
        <v>1998</v>
      </c>
      <c r="F943" s="18" t="s">
        <v>2257</v>
      </c>
      <c r="G943" s="18" t="s">
        <v>2004</v>
      </c>
      <c r="H943" s="18" t="str">
        <f>_xlfn.XLOOKUP(SalesTable[[#This Row],[Product]],ProductTable[Product],ProductTable[Product ID],0,0)</f>
        <v>P003</v>
      </c>
      <c r="I943" s="18" t="s">
        <v>2014</v>
      </c>
      <c r="J943" s="18" t="str" cm="1">
        <f t="array" aca="1" ref="J943" ca="1">INDEX({"Credit Card","Cash","UPI"},RANDBETWEEN(1,3))</f>
        <v>Credit Card</v>
      </c>
      <c r="K943" s="18">
        <f t="shared" ca="1" si="44"/>
        <v>63</v>
      </c>
      <c r="L943" s="18">
        <v>102.05</v>
      </c>
      <c r="M943" s="18">
        <f ca="1">SalesTable[[#This Row],[Quantity]]*SalesTable[[#This Row],[Unit Price]]</f>
        <v>6429.15</v>
      </c>
      <c r="N943" s="18" t="str">
        <f t="shared" ca="1" si="42"/>
        <v>21%</v>
      </c>
      <c r="O943" s="18">
        <f ca="1">SalesTable[[#This Row],[Total Sale]]*SalesTable[[#This Row],[Profit Margin]]</f>
        <v>1350.1215</v>
      </c>
    </row>
    <row r="944" spans="1:15" x14ac:dyDescent="0.3">
      <c r="A944" s="18" t="s">
        <v>951</v>
      </c>
      <c r="B944" s="19">
        <f t="shared" ca="1" si="43"/>
        <v>45484</v>
      </c>
      <c r="C944" s="19" t="str">
        <f>_xlfn.XLOOKUP(SalesTable[[#This Row],[Customer Name]],customerTable[Customer Name],customerTable[Customer ID],0,0)</f>
        <v>C0943</v>
      </c>
      <c r="D944" s="18" t="s">
        <v>1942</v>
      </c>
      <c r="E944" s="18" t="s">
        <v>1998</v>
      </c>
      <c r="F944" s="18" t="s">
        <v>2059</v>
      </c>
      <c r="G944" s="18" t="s">
        <v>2007</v>
      </c>
      <c r="H944" s="18" t="str">
        <f>_xlfn.XLOOKUP(SalesTable[[#This Row],[Product]],ProductTable[Product],ProductTable[Product ID],0,0)</f>
        <v>P006</v>
      </c>
      <c r="I944" s="18" t="s">
        <v>2016</v>
      </c>
      <c r="J944" s="18" t="str" cm="1">
        <f t="array" aca="1" ref="J944" ca="1">INDEX({"Credit Card","Cash","UPI"},RANDBETWEEN(1,3))</f>
        <v>UPI</v>
      </c>
      <c r="K944" s="18">
        <f t="shared" ca="1" si="44"/>
        <v>30</v>
      </c>
      <c r="L944" s="18">
        <v>213.65</v>
      </c>
      <c r="M944" s="18">
        <f ca="1">SalesTable[[#This Row],[Quantity]]*SalesTable[[#This Row],[Unit Price]]</f>
        <v>6409.5</v>
      </c>
      <c r="N944" s="18" t="str">
        <f t="shared" ca="1" si="42"/>
        <v>16%</v>
      </c>
      <c r="O944" s="18">
        <f ca="1">SalesTable[[#This Row],[Total Sale]]*SalesTable[[#This Row],[Profit Margin]]</f>
        <v>1025.52</v>
      </c>
    </row>
    <row r="945" spans="1:15" x14ac:dyDescent="0.3">
      <c r="A945" s="18" t="s">
        <v>952</v>
      </c>
      <c r="B945" s="19">
        <f t="shared" ca="1" si="43"/>
        <v>44742</v>
      </c>
      <c r="C945" s="19" t="str">
        <f>_xlfn.XLOOKUP(SalesTable[[#This Row],[Customer Name]],customerTable[Customer Name],customerTable[Customer ID],0,0)</f>
        <v>C0944</v>
      </c>
      <c r="D945" s="18" t="s">
        <v>1943</v>
      </c>
      <c r="E945" s="18" t="s">
        <v>1999</v>
      </c>
      <c r="F945" s="18" t="s">
        <v>2113</v>
      </c>
      <c r="G945" s="18" t="s">
        <v>2012</v>
      </c>
      <c r="H945" s="18" t="str">
        <f>_xlfn.XLOOKUP(SalesTable[[#This Row],[Product]],ProductTable[Product],ProductTable[Product ID],0,0)</f>
        <v>P011</v>
      </c>
      <c r="I945" s="18" t="s">
        <v>2014</v>
      </c>
      <c r="J945" s="18" t="str" cm="1">
        <f t="array" aca="1" ref="J945" ca="1">INDEX({"Credit Card","Cash","UPI"},RANDBETWEEN(1,3))</f>
        <v>Credit Card</v>
      </c>
      <c r="K945" s="18">
        <f t="shared" ca="1" si="44"/>
        <v>49</v>
      </c>
      <c r="L945" s="18">
        <v>153.52000000000001</v>
      </c>
      <c r="M945" s="18">
        <f ca="1">SalesTable[[#This Row],[Quantity]]*SalesTable[[#This Row],[Unit Price]]</f>
        <v>7522.4800000000005</v>
      </c>
      <c r="N945" s="18" t="str">
        <f t="shared" ca="1" si="42"/>
        <v>24%</v>
      </c>
      <c r="O945" s="18">
        <f ca="1">SalesTable[[#This Row],[Total Sale]]*SalesTable[[#This Row],[Profit Margin]]</f>
        <v>1805.3952000000002</v>
      </c>
    </row>
    <row r="946" spans="1:15" x14ac:dyDescent="0.3">
      <c r="A946" s="18" t="s">
        <v>953</v>
      </c>
      <c r="B946" s="19">
        <f t="shared" ca="1" si="43"/>
        <v>45153</v>
      </c>
      <c r="C946" s="19" t="str">
        <f>_xlfn.XLOOKUP(SalesTable[[#This Row],[Customer Name]],customerTable[Customer Name],customerTable[Customer ID],0,0)</f>
        <v>C0945</v>
      </c>
      <c r="D946" s="18" t="s">
        <v>1944</v>
      </c>
      <c r="E946" s="18" t="s">
        <v>2001</v>
      </c>
      <c r="F946" s="18" t="s">
        <v>2159</v>
      </c>
      <c r="G946" s="18" t="s">
        <v>2007</v>
      </c>
      <c r="H946" s="18" t="str">
        <f>_xlfn.XLOOKUP(SalesTable[[#This Row],[Product]],ProductTable[Product],ProductTable[Product ID],0,0)</f>
        <v>P006</v>
      </c>
      <c r="I946" s="18" t="s">
        <v>2016</v>
      </c>
      <c r="J946" s="18" t="str" cm="1">
        <f t="array" aca="1" ref="J946" ca="1">INDEX({"Credit Card","Cash","UPI"},RANDBETWEEN(1,3))</f>
        <v>Cash</v>
      </c>
      <c r="K946" s="18">
        <f t="shared" ca="1" si="44"/>
        <v>69</v>
      </c>
      <c r="L946" s="18">
        <v>34.72</v>
      </c>
      <c r="M946" s="18">
        <f ca="1">SalesTable[[#This Row],[Quantity]]*SalesTable[[#This Row],[Unit Price]]</f>
        <v>2395.6799999999998</v>
      </c>
      <c r="N946" s="18" t="str">
        <f t="shared" ca="1" si="42"/>
        <v>19%</v>
      </c>
      <c r="O946" s="18">
        <f ca="1">SalesTable[[#This Row],[Total Sale]]*SalesTable[[#This Row],[Profit Margin]]</f>
        <v>455.17919999999998</v>
      </c>
    </row>
    <row r="947" spans="1:15" x14ac:dyDescent="0.3">
      <c r="A947" s="18" t="s">
        <v>954</v>
      </c>
      <c r="B947" s="19">
        <f t="shared" ca="1" si="43"/>
        <v>44619</v>
      </c>
      <c r="C947" s="19" t="str">
        <f>_xlfn.XLOOKUP(SalesTable[[#This Row],[Customer Name]],customerTable[Customer Name],customerTable[Customer ID],0,0)</f>
        <v>C0946</v>
      </c>
      <c r="D947" s="18" t="s">
        <v>1945</v>
      </c>
      <c r="E947" s="18" t="s">
        <v>2001</v>
      </c>
      <c r="F947" s="18" t="s">
        <v>2229</v>
      </c>
      <c r="G947" s="18" t="s">
        <v>2007</v>
      </c>
      <c r="H947" s="18" t="str">
        <f>_xlfn.XLOOKUP(SalesTable[[#This Row],[Product]],ProductTable[Product],ProductTable[Product ID],0,0)</f>
        <v>P006</v>
      </c>
      <c r="I947" s="18" t="s">
        <v>2016</v>
      </c>
      <c r="J947" s="18" t="str" cm="1">
        <f t="array" aca="1" ref="J947" ca="1">INDEX({"Credit Card","Cash","UPI"},RANDBETWEEN(1,3))</f>
        <v>Cash</v>
      </c>
      <c r="K947" s="18">
        <f t="shared" ca="1" si="44"/>
        <v>48</v>
      </c>
      <c r="L947" s="18">
        <v>373.57</v>
      </c>
      <c r="M947" s="18">
        <f ca="1">SalesTable[[#This Row],[Quantity]]*SalesTable[[#This Row],[Unit Price]]</f>
        <v>17931.36</v>
      </c>
      <c r="N947" s="18" t="str">
        <f t="shared" ca="1" si="42"/>
        <v>18%</v>
      </c>
      <c r="O947" s="18">
        <f ca="1">SalesTable[[#This Row],[Total Sale]]*SalesTable[[#This Row],[Profit Margin]]</f>
        <v>3227.6448</v>
      </c>
    </row>
    <row r="948" spans="1:15" x14ac:dyDescent="0.3">
      <c r="A948" s="18" t="s">
        <v>955</v>
      </c>
      <c r="B948" s="19">
        <f t="shared" ca="1" si="43"/>
        <v>45792</v>
      </c>
      <c r="C948" s="19" t="str">
        <f>_xlfn.XLOOKUP(SalesTable[[#This Row],[Customer Name]],customerTable[Customer Name],customerTable[Customer ID],0,0)</f>
        <v>C0947</v>
      </c>
      <c r="D948" s="18" t="s">
        <v>1946</v>
      </c>
      <c r="E948" s="18" t="s">
        <v>2001</v>
      </c>
      <c r="F948" s="18" t="s">
        <v>2141</v>
      </c>
      <c r="G948" s="18" t="s">
        <v>2008</v>
      </c>
      <c r="H948" s="18" t="str">
        <f>_xlfn.XLOOKUP(SalesTable[[#This Row],[Product]],ProductTable[Product],ProductTable[Product ID],0,0)</f>
        <v>P007</v>
      </c>
      <c r="I948" s="18" t="s">
        <v>2016</v>
      </c>
      <c r="J948" s="18" t="str" cm="1">
        <f t="array" aca="1" ref="J948" ca="1">INDEX({"Credit Card","Cash","UPI"},RANDBETWEEN(1,3))</f>
        <v>Cash</v>
      </c>
      <c r="K948" s="18">
        <f t="shared" ca="1" si="44"/>
        <v>73</v>
      </c>
      <c r="L948" s="18">
        <v>280.95999999999998</v>
      </c>
      <c r="M948" s="18">
        <f ca="1">SalesTable[[#This Row],[Quantity]]*SalesTable[[#This Row],[Unit Price]]</f>
        <v>20510.079999999998</v>
      </c>
      <c r="N948" s="18" t="str">
        <f t="shared" ca="1" si="42"/>
        <v>22%</v>
      </c>
      <c r="O948" s="18">
        <f ca="1">SalesTable[[#This Row],[Total Sale]]*SalesTable[[#This Row],[Profit Margin]]</f>
        <v>4512.2175999999999</v>
      </c>
    </row>
    <row r="949" spans="1:15" x14ac:dyDescent="0.3">
      <c r="A949" s="18" t="s">
        <v>956</v>
      </c>
      <c r="B949" s="19">
        <f t="shared" ca="1" si="43"/>
        <v>44737</v>
      </c>
      <c r="C949" s="19" t="str">
        <f>_xlfn.XLOOKUP(SalesTable[[#This Row],[Customer Name]],customerTable[Customer Name],customerTable[Customer ID],0,0)</f>
        <v>C0948</v>
      </c>
      <c r="D949" s="18" t="s">
        <v>1947</v>
      </c>
      <c r="E949" s="18" t="s">
        <v>1998</v>
      </c>
      <c r="F949" s="18" t="s">
        <v>2152</v>
      </c>
      <c r="G949" s="18" t="s">
        <v>2007</v>
      </c>
      <c r="H949" s="18" t="str">
        <f>_xlfn.XLOOKUP(SalesTable[[#This Row],[Product]],ProductTable[Product],ProductTable[Product ID],0,0)</f>
        <v>P006</v>
      </c>
      <c r="I949" s="18" t="s">
        <v>2016</v>
      </c>
      <c r="J949" s="18" t="str" cm="1">
        <f t="array" aca="1" ref="J949" ca="1">INDEX({"Credit Card","Cash","UPI"},RANDBETWEEN(1,3))</f>
        <v>Credit Card</v>
      </c>
      <c r="K949" s="18">
        <f t="shared" ca="1" si="44"/>
        <v>57</v>
      </c>
      <c r="L949" s="18">
        <v>65.010000000000005</v>
      </c>
      <c r="M949" s="18">
        <f ca="1">SalesTable[[#This Row],[Quantity]]*SalesTable[[#This Row],[Unit Price]]</f>
        <v>3705.57</v>
      </c>
      <c r="N949" s="18" t="str">
        <f t="shared" ca="1" si="42"/>
        <v>15%</v>
      </c>
      <c r="O949" s="18">
        <f ca="1">SalesTable[[#This Row],[Total Sale]]*SalesTable[[#This Row],[Profit Margin]]</f>
        <v>555.83550000000002</v>
      </c>
    </row>
    <row r="950" spans="1:15" x14ac:dyDescent="0.3">
      <c r="A950" s="18" t="s">
        <v>957</v>
      </c>
      <c r="B950" s="19">
        <f t="shared" ca="1" si="43"/>
        <v>45235</v>
      </c>
      <c r="C950" s="19" t="str">
        <f>_xlfn.XLOOKUP(SalesTable[[#This Row],[Customer Name]],customerTable[Customer Name],customerTable[Customer ID],0,0)</f>
        <v>C0949</v>
      </c>
      <c r="D950" s="18" t="s">
        <v>1948</v>
      </c>
      <c r="E950" s="18" t="s">
        <v>2000</v>
      </c>
      <c r="F950" s="18" t="s">
        <v>2084</v>
      </c>
      <c r="G950" s="18" t="s">
        <v>2009</v>
      </c>
      <c r="H950" s="18" t="str">
        <f>_xlfn.XLOOKUP(SalesTable[[#This Row],[Product]],ProductTable[Product],ProductTable[Product ID],0,0)</f>
        <v>P008</v>
      </c>
      <c r="I950" s="18" t="s">
        <v>2014</v>
      </c>
      <c r="J950" s="18" t="str" cm="1">
        <f t="array" aca="1" ref="J950" ca="1">INDEX({"Credit Card","Cash","UPI"},RANDBETWEEN(1,3))</f>
        <v>Credit Card</v>
      </c>
      <c r="K950" s="18">
        <f t="shared" ca="1" si="44"/>
        <v>35</v>
      </c>
      <c r="L950" s="18">
        <v>180.78</v>
      </c>
      <c r="M950" s="18">
        <f ca="1">SalesTable[[#This Row],[Quantity]]*SalesTable[[#This Row],[Unit Price]]</f>
        <v>6327.3</v>
      </c>
      <c r="N950" s="18" t="str">
        <f t="shared" ca="1" si="42"/>
        <v>20%</v>
      </c>
      <c r="O950" s="18">
        <f ca="1">SalesTable[[#This Row],[Total Sale]]*SalesTable[[#This Row],[Profit Margin]]</f>
        <v>1265.46</v>
      </c>
    </row>
    <row r="951" spans="1:15" x14ac:dyDescent="0.3">
      <c r="A951" s="18" t="s">
        <v>958</v>
      </c>
      <c r="B951" s="19">
        <f t="shared" ca="1" si="43"/>
        <v>44652</v>
      </c>
      <c r="C951" s="19" t="str">
        <f>_xlfn.XLOOKUP(SalesTable[[#This Row],[Customer Name]],customerTable[Customer Name],customerTable[Customer ID],0,0)</f>
        <v>C0950</v>
      </c>
      <c r="D951" s="18" t="s">
        <v>1949</v>
      </c>
      <c r="E951" s="18" t="s">
        <v>2001</v>
      </c>
      <c r="F951" s="18" t="s">
        <v>2083</v>
      </c>
      <c r="G951" s="18" t="s">
        <v>2004</v>
      </c>
      <c r="H951" s="18" t="str">
        <f>_xlfn.XLOOKUP(SalesTable[[#This Row],[Product]],ProductTable[Product],ProductTable[Product ID],0,0)</f>
        <v>P003</v>
      </c>
      <c r="I951" s="18" t="s">
        <v>2014</v>
      </c>
      <c r="J951" s="18" t="str" cm="1">
        <f t="array" aca="1" ref="J951" ca="1">INDEX({"Credit Card","Cash","UPI"},RANDBETWEEN(1,3))</f>
        <v>Cash</v>
      </c>
      <c r="K951" s="18">
        <f t="shared" ca="1" si="44"/>
        <v>75</v>
      </c>
      <c r="L951" s="18">
        <v>193.63</v>
      </c>
      <c r="M951" s="18">
        <f ca="1">SalesTable[[#This Row],[Quantity]]*SalesTable[[#This Row],[Unit Price]]</f>
        <v>14522.25</v>
      </c>
      <c r="N951" s="18" t="str">
        <f t="shared" ca="1" si="42"/>
        <v>17%</v>
      </c>
      <c r="O951" s="18">
        <f ca="1">SalesTable[[#This Row],[Total Sale]]*SalesTable[[#This Row],[Profit Margin]]</f>
        <v>2468.7825000000003</v>
      </c>
    </row>
    <row r="952" spans="1:15" x14ac:dyDescent="0.3">
      <c r="A952" s="18" t="s">
        <v>959</v>
      </c>
      <c r="B952" s="19">
        <f t="shared" ca="1" si="43"/>
        <v>45208</v>
      </c>
      <c r="C952" s="19" t="str">
        <f>_xlfn.XLOOKUP(SalesTable[[#This Row],[Customer Name]],customerTable[Customer Name],customerTable[Customer ID],0,0)</f>
        <v>C0951</v>
      </c>
      <c r="D952" s="18" t="s">
        <v>1950</v>
      </c>
      <c r="E952" s="18" t="s">
        <v>2001</v>
      </c>
      <c r="F952" s="18" t="s">
        <v>2206</v>
      </c>
      <c r="G952" s="18" t="s">
        <v>2013</v>
      </c>
      <c r="H952" s="18" t="str">
        <f>_xlfn.XLOOKUP(SalesTable[[#This Row],[Product]],ProductTable[Product],ProductTable[Product ID],0,0)</f>
        <v>P012</v>
      </c>
      <c r="I952" s="18" t="s">
        <v>2016</v>
      </c>
      <c r="J952" s="18" t="str" cm="1">
        <f t="array" aca="1" ref="J952" ca="1">INDEX({"Credit Card","Cash","UPI"},RANDBETWEEN(1,3))</f>
        <v>Credit Card</v>
      </c>
      <c r="K952" s="18">
        <f t="shared" ca="1" si="44"/>
        <v>50</v>
      </c>
      <c r="L952" s="18">
        <v>322.08999999999997</v>
      </c>
      <c r="M952" s="18">
        <f ca="1">SalesTable[[#This Row],[Quantity]]*SalesTable[[#This Row],[Unit Price]]</f>
        <v>16104.499999999998</v>
      </c>
      <c r="N952" s="18" t="str">
        <f t="shared" ca="1" si="42"/>
        <v>15%</v>
      </c>
      <c r="O952" s="18">
        <f ca="1">SalesTable[[#This Row],[Total Sale]]*SalesTable[[#This Row],[Profit Margin]]</f>
        <v>2415.6749999999997</v>
      </c>
    </row>
    <row r="953" spans="1:15" x14ac:dyDescent="0.3">
      <c r="A953" s="18" t="s">
        <v>960</v>
      </c>
      <c r="B953" s="19">
        <f t="shared" ca="1" si="43"/>
        <v>45878</v>
      </c>
      <c r="C953" s="19" t="str">
        <f>_xlfn.XLOOKUP(SalesTable[[#This Row],[Customer Name]],customerTable[Customer Name],customerTable[Customer ID],0,0)</f>
        <v>C0952</v>
      </c>
      <c r="D953" s="18" t="s">
        <v>1951</v>
      </c>
      <c r="E953" s="18" t="s">
        <v>2001</v>
      </c>
      <c r="F953" s="18" t="s">
        <v>2029</v>
      </c>
      <c r="G953" s="18" t="s">
        <v>2010</v>
      </c>
      <c r="H953" s="18" t="str">
        <f>_xlfn.XLOOKUP(SalesTable[[#This Row],[Product]],ProductTable[Product],ProductTable[Product ID],0,0)</f>
        <v>P009</v>
      </c>
      <c r="I953" s="18" t="s">
        <v>2016</v>
      </c>
      <c r="J953" s="18" t="str" cm="1">
        <f t="array" aca="1" ref="J953" ca="1">INDEX({"Credit Card","Cash","UPI"},RANDBETWEEN(1,3))</f>
        <v>Credit Card</v>
      </c>
      <c r="K953" s="18">
        <f t="shared" ca="1" si="44"/>
        <v>63</v>
      </c>
      <c r="L953" s="18">
        <v>44.16</v>
      </c>
      <c r="M953" s="18">
        <f ca="1">SalesTable[[#This Row],[Quantity]]*SalesTable[[#This Row],[Unit Price]]</f>
        <v>2782.08</v>
      </c>
      <c r="N953" s="18" t="str">
        <f t="shared" ca="1" si="42"/>
        <v>20%</v>
      </c>
      <c r="O953" s="18">
        <f ca="1">SalesTable[[#This Row],[Total Sale]]*SalesTable[[#This Row],[Profit Margin]]</f>
        <v>556.41600000000005</v>
      </c>
    </row>
    <row r="954" spans="1:15" x14ac:dyDescent="0.3">
      <c r="A954" s="18" t="s">
        <v>961</v>
      </c>
      <c r="B954" s="19">
        <f t="shared" ca="1" si="43"/>
        <v>44701</v>
      </c>
      <c r="C954" s="19" t="str">
        <f>_xlfn.XLOOKUP(SalesTable[[#This Row],[Customer Name]],customerTable[Customer Name],customerTable[Customer ID],0,0)</f>
        <v>C0953</v>
      </c>
      <c r="D954" s="18" t="s">
        <v>1952</v>
      </c>
      <c r="E954" s="18" t="s">
        <v>2001</v>
      </c>
      <c r="F954" s="18" t="s">
        <v>2064</v>
      </c>
      <c r="G954" s="18" t="s">
        <v>2011</v>
      </c>
      <c r="H954" s="18" t="str">
        <f>_xlfn.XLOOKUP(SalesTable[[#This Row],[Product]],ProductTable[Product],ProductTable[Product ID],0,0)</f>
        <v>P010</v>
      </c>
      <c r="I954" s="18" t="s">
        <v>2015</v>
      </c>
      <c r="J954" s="18" t="str" cm="1">
        <f t="array" aca="1" ref="J954" ca="1">INDEX({"Credit Card","Cash","UPI"},RANDBETWEEN(1,3))</f>
        <v>UPI</v>
      </c>
      <c r="K954" s="18">
        <f t="shared" ca="1" si="44"/>
        <v>54</v>
      </c>
      <c r="L954" s="18">
        <v>328.24</v>
      </c>
      <c r="M954" s="18">
        <f ca="1">SalesTable[[#This Row],[Quantity]]*SalesTable[[#This Row],[Unit Price]]</f>
        <v>17724.96</v>
      </c>
      <c r="N954" s="18" t="str">
        <f t="shared" ca="1" si="42"/>
        <v>25%</v>
      </c>
      <c r="O954" s="18">
        <f ca="1">SalesTable[[#This Row],[Total Sale]]*SalesTable[[#This Row],[Profit Margin]]</f>
        <v>4431.24</v>
      </c>
    </row>
    <row r="955" spans="1:15" x14ac:dyDescent="0.3">
      <c r="A955" s="18" t="s">
        <v>962</v>
      </c>
      <c r="B955" s="19">
        <f t="shared" ca="1" si="43"/>
        <v>45750</v>
      </c>
      <c r="C955" s="19" t="str">
        <f>_xlfn.XLOOKUP(SalesTable[[#This Row],[Customer Name]],customerTable[Customer Name],customerTable[Customer ID],0,0)</f>
        <v>C0954</v>
      </c>
      <c r="D955" s="18" t="s">
        <v>1953</v>
      </c>
      <c r="E955" s="18" t="s">
        <v>2001</v>
      </c>
      <c r="F955" s="18" t="s">
        <v>2187</v>
      </c>
      <c r="G955" s="18" t="s">
        <v>2004</v>
      </c>
      <c r="H955" s="18" t="str">
        <f>_xlfn.XLOOKUP(SalesTable[[#This Row],[Product]],ProductTable[Product],ProductTable[Product ID],0,0)</f>
        <v>P003</v>
      </c>
      <c r="I955" s="18" t="s">
        <v>2014</v>
      </c>
      <c r="J955" s="18" t="str" cm="1">
        <f t="array" aca="1" ref="J955" ca="1">INDEX({"Credit Card","Cash","UPI"},RANDBETWEEN(1,3))</f>
        <v>Cash</v>
      </c>
      <c r="K955" s="18">
        <f t="shared" ca="1" si="44"/>
        <v>72</v>
      </c>
      <c r="L955" s="18">
        <v>444.41</v>
      </c>
      <c r="M955" s="18">
        <f ca="1">SalesTable[[#This Row],[Quantity]]*SalesTable[[#This Row],[Unit Price]]</f>
        <v>31997.52</v>
      </c>
      <c r="N955" s="18" t="str">
        <f t="shared" ca="1" si="42"/>
        <v>22%</v>
      </c>
      <c r="O955" s="18">
        <f ca="1">SalesTable[[#This Row],[Total Sale]]*SalesTable[[#This Row],[Profit Margin]]</f>
        <v>7039.4544000000005</v>
      </c>
    </row>
    <row r="956" spans="1:15" x14ac:dyDescent="0.3">
      <c r="A956" s="18" t="s">
        <v>963</v>
      </c>
      <c r="B956" s="19">
        <f t="shared" ca="1" si="43"/>
        <v>44799</v>
      </c>
      <c r="C956" s="19" t="str">
        <f>_xlfn.XLOOKUP(SalesTable[[#This Row],[Customer Name]],customerTable[Customer Name],customerTable[Customer ID],0,0)</f>
        <v>C0955</v>
      </c>
      <c r="D956" s="18" t="s">
        <v>1954</v>
      </c>
      <c r="E956" s="18" t="s">
        <v>1999</v>
      </c>
      <c r="F956" s="18" t="s">
        <v>2188</v>
      </c>
      <c r="G956" s="18" t="s">
        <v>2004</v>
      </c>
      <c r="H956" s="18" t="str">
        <f>_xlfn.XLOOKUP(SalesTable[[#This Row],[Product]],ProductTable[Product],ProductTable[Product ID],0,0)</f>
        <v>P003</v>
      </c>
      <c r="I956" s="18" t="s">
        <v>2014</v>
      </c>
      <c r="J956" s="18" t="str" cm="1">
        <f t="array" aca="1" ref="J956" ca="1">INDEX({"Credit Card","Cash","UPI"},RANDBETWEEN(1,3))</f>
        <v>Credit Card</v>
      </c>
      <c r="K956" s="18">
        <f t="shared" ca="1" si="44"/>
        <v>93</v>
      </c>
      <c r="L956" s="18">
        <v>87.82</v>
      </c>
      <c r="M956" s="18">
        <f ca="1">SalesTable[[#This Row],[Quantity]]*SalesTable[[#This Row],[Unit Price]]</f>
        <v>8167.2599999999993</v>
      </c>
      <c r="N956" s="18" t="str">
        <f t="shared" ca="1" si="42"/>
        <v>18%</v>
      </c>
      <c r="O956" s="18">
        <f ca="1">SalesTable[[#This Row],[Total Sale]]*SalesTable[[#This Row],[Profit Margin]]</f>
        <v>1470.1067999999998</v>
      </c>
    </row>
    <row r="957" spans="1:15" x14ac:dyDescent="0.3">
      <c r="A957" s="18" t="s">
        <v>964</v>
      </c>
      <c r="B957" s="19">
        <f t="shared" ca="1" si="43"/>
        <v>44575</v>
      </c>
      <c r="C957" s="19" t="str">
        <f>_xlfn.XLOOKUP(SalesTable[[#This Row],[Customer Name]],customerTable[Customer Name],customerTable[Customer ID],0,0)</f>
        <v>C0956</v>
      </c>
      <c r="D957" s="18" t="s">
        <v>1955</v>
      </c>
      <c r="E957" s="18" t="s">
        <v>1999</v>
      </c>
      <c r="F957" s="18" t="s">
        <v>2146</v>
      </c>
      <c r="G957" s="18" t="s">
        <v>2003</v>
      </c>
      <c r="H957" s="18" t="str">
        <f>_xlfn.XLOOKUP(SalesTable[[#This Row],[Product]],ProductTable[Product],ProductTable[Product ID],0,0)</f>
        <v>P002</v>
      </c>
      <c r="I957" s="18" t="s">
        <v>2015</v>
      </c>
      <c r="J957" s="18" t="str" cm="1">
        <f t="array" aca="1" ref="J957" ca="1">INDEX({"Credit Card","Cash","UPI"},RANDBETWEEN(1,3))</f>
        <v>UPI</v>
      </c>
      <c r="K957" s="18">
        <f t="shared" ca="1" si="44"/>
        <v>33</v>
      </c>
      <c r="L957" s="18">
        <v>470.52</v>
      </c>
      <c r="M957" s="18">
        <f ca="1">SalesTable[[#This Row],[Quantity]]*SalesTable[[#This Row],[Unit Price]]</f>
        <v>15527.16</v>
      </c>
      <c r="N957" s="18" t="str">
        <f t="shared" ca="1" si="42"/>
        <v>16%</v>
      </c>
      <c r="O957" s="18">
        <f ca="1">SalesTable[[#This Row],[Total Sale]]*SalesTable[[#This Row],[Profit Margin]]</f>
        <v>2484.3456000000001</v>
      </c>
    </row>
    <row r="958" spans="1:15" x14ac:dyDescent="0.3">
      <c r="A958" s="18" t="s">
        <v>965</v>
      </c>
      <c r="B958" s="19">
        <f t="shared" ca="1" si="43"/>
        <v>45744</v>
      </c>
      <c r="C958" s="19" t="str">
        <f>_xlfn.XLOOKUP(SalesTable[[#This Row],[Customer Name]],customerTable[Customer Name],customerTable[Customer ID],0,0)</f>
        <v>C0957</v>
      </c>
      <c r="D958" s="18" t="s">
        <v>1956</v>
      </c>
      <c r="E958" s="18" t="s">
        <v>1999</v>
      </c>
      <c r="F958" s="18" t="s">
        <v>2190</v>
      </c>
      <c r="G958" s="18" t="s">
        <v>2003</v>
      </c>
      <c r="H958" s="18" t="str">
        <f>_xlfn.XLOOKUP(SalesTable[[#This Row],[Product]],ProductTable[Product],ProductTable[Product ID],0,0)</f>
        <v>P002</v>
      </c>
      <c r="I958" s="18" t="s">
        <v>2015</v>
      </c>
      <c r="J958" s="18" t="str" cm="1">
        <f t="array" aca="1" ref="J958" ca="1">INDEX({"Credit Card","Cash","UPI"},RANDBETWEEN(1,3))</f>
        <v>Cash</v>
      </c>
      <c r="K958" s="18">
        <f t="shared" ca="1" si="44"/>
        <v>49</v>
      </c>
      <c r="L958" s="18">
        <v>55.99</v>
      </c>
      <c r="M958" s="18">
        <f ca="1">SalesTable[[#This Row],[Quantity]]*SalesTable[[#This Row],[Unit Price]]</f>
        <v>2743.51</v>
      </c>
      <c r="N958" s="18" t="str">
        <f t="shared" ca="1" si="42"/>
        <v>15%</v>
      </c>
      <c r="O958" s="18">
        <f ca="1">SalesTable[[#This Row],[Total Sale]]*SalesTable[[#This Row],[Profit Margin]]</f>
        <v>411.5265</v>
      </c>
    </row>
    <row r="959" spans="1:15" x14ac:dyDescent="0.3">
      <c r="A959" s="18" t="s">
        <v>966</v>
      </c>
      <c r="B959" s="19">
        <f t="shared" ca="1" si="43"/>
        <v>45486</v>
      </c>
      <c r="C959" s="19" t="str">
        <f>_xlfn.XLOOKUP(SalesTable[[#This Row],[Customer Name]],customerTable[Customer Name],customerTable[Customer ID],0,0)</f>
        <v>C0958</v>
      </c>
      <c r="D959" s="18" t="s">
        <v>1957</v>
      </c>
      <c r="E959" s="18" t="s">
        <v>1999</v>
      </c>
      <c r="F959" s="18" t="s">
        <v>2047</v>
      </c>
      <c r="G959" s="18" t="s">
        <v>2007</v>
      </c>
      <c r="H959" s="18" t="str">
        <f>_xlfn.XLOOKUP(SalesTable[[#This Row],[Product]],ProductTable[Product],ProductTable[Product ID],0,0)</f>
        <v>P006</v>
      </c>
      <c r="I959" s="18" t="s">
        <v>2016</v>
      </c>
      <c r="J959" s="18" t="str" cm="1">
        <f t="array" aca="1" ref="J959" ca="1">INDEX({"Credit Card","Cash","UPI"},RANDBETWEEN(1,3))</f>
        <v>Cash</v>
      </c>
      <c r="K959" s="18">
        <f t="shared" ca="1" si="44"/>
        <v>52</v>
      </c>
      <c r="L959" s="18">
        <v>386.61</v>
      </c>
      <c r="M959" s="18">
        <f ca="1">SalesTable[[#This Row],[Quantity]]*SalesTable[[#This Row],[Unit Price]]</f>
        <v>20103.72</v>
      </c>
      <c r="N959" s="18" t="str">
        <f t="shared" ca="1" si="42"/>
        <v>15%</v>
      </c>
      <c r="O959" s="18">
        <f ca="1">SalesTable[[#This Row],[Total Sale]]*SalesTable[[#This Row],[Profit Margin]]</f>
        <v>3015.558</v>
      </c>
    </row>
    <row r="960" spans="1:15" x14ac:dyDescent="0.3">
      <c r="A960" s="18" t="s">
        <v>967</v>
      </c>
      <c r="B960" s="19">
        <f t="shared" ca="1" si="43"/>
        <v>45045</v>
      </c>
      <c r="C960" s="19" t="str">
        <f>_xlfn.XLOOKUP(SalesTable[[#This Row],[Customer Name]],customerTable[Customer Name],customerTable[Customer ID],0,0)</f>
        <v>C0959</v>
      </c>
      <c r="D960" s="18" t="s">
        <v>1958</v>
      </c>
      <c r="E960" s="18" t="s">
        <v>2000</v>
      </c>
      <c r="F960" s="18" t="s">
        <v>2195</v>
      </c>
      <c r="G960" s="18" t="s">
        <v>2011</v>
      </c>
      <c r="H960" s="18" t="str">
        <f>_xlfn.XLOOKUP(SalesTable[[#This Row],[Product]],ProductTable[Product],ProductTable[Product ID],0,0)</f>
        <v>P010</v>
      </c>
      <c r="I960" s="18" t="s">
        <v>2015</v>
      </c>
      <c r="J960" s="18" t="str" cm="1">
        <f t="array" aca="1" ref="J960" ca="1">INDEX({"Credit Card","Cash","UPI"},RANDBETWEEN(1,3))</f>
        <v>Cash</v>
      </c>
      <c r="K960" s="18">
        <f t="shared" ca="1" si="44"/>
        <v>85</v>
      </c>
      <c r="L960" s="18">
        <v>81.86</v>
      </c>
      <c r="M960" s="18">
        <f ca="1">SalesTable[[#This Row],[Quantity]]*SalesTable[[#This Row],[Unit Price]]</f>
        <v>6958.1</v>
      </c>
      <c r="N960" s="18" t="str">
        <f t="shared" ca="1" si="42"/>
        <v>25%</v>
      </c>
      <c r="O960" s="18">
        <f ca="1">SalesTable[[#This Row],[Total Sale]]*SalesTable[[#This Row],[Profit Margin]]</f>
        <v>1739.5250000000001</v>
      </c>
    </row>
    <row r="961" spans="1:15" x14ac:dyDescent="0.3">
      <c r="A961" s="18" t="s">
        <v>968</v>
      </c>
      <c r="B961" s="19">
        <f t="shared" ca="1" si="43"/>
        <v>44871</v>
      </c>
      <c r="C961" s="19" t="str">
        <f>_xlfn.XLOOKUP(SalesTable[[#This Row],[Customer Name]],customerTable[Customer Name],customerTable[Customer ID],0,0)</f>
        <v>C0960</v>
      </c>
      <c r="D961" s="18" t="s">
        <v>1959</v>
      </c>
      <c r="E961" s="18" t="s">
        <v>2000</v>
      </c>
      <c r="F961" s="18" t="s">
        <v>2208</v>
      </c>
      <c r="G961" s="18" t="s">
        <v>2013</v>
      </c>
      <c r="H961" s="18" t="str">
        <f>_xlfn.XLOOKUP(SalesTable[[#This Row],[Product]],ProductTable[Product],ProductTable[Product ID],0,0)</f>
        <v>P012</v>
      </c>
      <c r="I961" s="18" t="s">
        <v>2016</v>
      </c>
      <c r="J961" s="18" t="str" cm="1">
        <f t="array" aca="1" ref="J961" ca="1">INDEX({"Credit Card","Cash","UPI"},RANDBETWEEN(1,3))</f>
        <v>Cash</v>
      </c>
      <c r="K961" s="18">
        <f t="shared" ca="1" si="44"/>
        <v>30</v>
      </c>
      <c r="L961" s="18">
        <v>370.11</v>
      </c>
      <c r="M961" s="18">
        <f ca="1">SalesTable[[#This Row],[Quantity]]*SalesTable[[#This Row],[Unit Price]]</f>
        <v>11103.300000000001</v>
      </c>
      <c r="N961" s="18" t="str">
        <f t="shared" ca="1" si="42"/>
        <v>17%</v>
      </c>
      <c r="O961" s="18">
        <f ca="1">SalesTable[[#This Row],[Total Sale]]*SalesTable[[#This Row],[Profit Margin]]</f>
        <v>1887.5610000000004</v>
      </c>
    </row>
    <row r="962" spans="1:15" x14ac:dyDescent="0.3">
      <c r="A962" s="18" t="s">
        <v>969</v>
      </c>
      <c r="B962" s="19">
        <f t="shared" ca="1" si="43"/>
        <v>44967</v>
      </c>
      <c r="C962" s="19" t="str">
        <f>_xlfn.XLOOKUP(SalesTable[[#This Row],[Customer Name]],customerTable[Customer Name],customerTable[Customer ID],0,0)</f>
        <v>C0961</v>
      </c>
      <c r="D962" s="18" t="s">
        <v>1960</v>
      </c>
      <c r="E962" s="18" t="s">
        <v>1998</v>
      </c>
      <c r="F962" s="18" t="s">
        <v>2181</v>
      </c>
      <c r="G962" s="18" t="s">
        <v>2009</v>
      </c>
      <c r="H962" s="18" t="str">
        <f>_xlfn.XLOOKUP(SalesTable[[#This Row],[Product]],ProductTable[Product],ProductTable[Product ID],0,0)</f>
        <v>P008</v>
      </c>
      <c r="I962" s="18" t="s">
        <v>2014</v>
      </c>
      <c r="J962" s="18" t="str" cm="1">
        <f t="array" aca="1" ref="J962" ca="1">INDEX({"Credit Card","Cash","UPI"},RANDBETWEEN(1,3))</f>
        <v>Cash</v>
      </c>
      <c r="K962" s="18">
        <f t="shared" ca="1" si="44"/>
        <v>35</v>
      </c>
      <c r="L962" s="18">
        <v>265.74</v>
      </c>
      <c r="M962" s="18">
        <f ca="1">SalesTable[[#This Row],[Quantity]]*SalesTable[[#This Row],[Unit Price]]</f>
        <v>9300.9</v>
      </c>
      <c r="N962" s="18" t="str">
        <f t="shared" ref="N962:N1001" ca="1" si="45">ROUND(RANDBETWEEN(15,25),0)&amp;"%"</f>
        <v>24%</v>
      </c>
      <c r="O962" s="18">
        <f ca="1">SalesTable[[#This Row],[Total Sale]]*SalesTable[[#This Row],[Profit Margin]]</f>
        <v>2232.2159999999999</v>
      </c>
    </row>
    <row r="963" spans="1:15" x14ac:dyDescent="0.3">
      <c r="A963" s="18" t="s">
        <v>970</v>
      </c>
      <c r="B963" s="19">
        <f t="shared" ref="B963:B1001" ca="1" si="46">RANDBETWEEN(DATE(2022,1,1),DATE(2025,12,31))</f>
        <v>45950</v>
      </c>
      <c r="C963" s="19" t="str">
        <f>_xlfn.XLOOKUP(SalesTable[[#This Row],[Customer Name]],customerTable[Customer Name],customerTable[Customer ID],0,0)</f>
        <v>C0962</v>
      </c>
      <c r="D963" s="18" t="s">
        <v>1961</v>
      </c>
      <c r="E963" s="18" t="s">
        <v>2001</v>
      </c>
      <c r="F963" s="18" t="s">
        <v>2027</v>
      </c>
      <c r="G963" s="18" t="s">
        <v>2005</v>
      </c>
      <c r="H963" s="18" t="str">
        <f>_xlfn.XLOOKUP(SalesTable[[#This Row],[Product]],ProductTable[Product],ProductTable[Product ID],0,0)</f>
        <v>P004</v>
      </c>
      <c r="I963" s="18" t="s">
        <v>2015</v>
      </c>
      <c r="J963" s="18" t="str" cm="1">
        <f t="array" aca="1" ref="J963" ca="1">INDEX({"Credit Card","Cash","UPI"},RANDBETWEEN(1,3))</f>
        <v>Cash</v>
      </c>
      <c r="K963" s="18">
        <f t="shared" ref="K963:K1001" ca="1" si="47">RANDBETWEEN(30,100)</f>
        <v>45</v>
      </c>
      <c r="L963" s="18">
        <v>430.88</v>
      </c>
      <c r="M963" s="18">
        <f ca="1">SalesTable[[#This Row],[Quantity]]*SalesTable[[#This Row],[Unit Price]]</f>
        <v>19389.599999999999</v>
      </c>
      <c r="N963" s="18" t="str">
        <f t="shared" ca="1" si="45"/>
        <v>18%</v>
      </c>
      <c r="O963" s="18">
        <f ca="1">SalesTable[[#This Row],[Total Sale]]*SalesTable[[#This Row],[Profit Margin]]</f>
        <v>3490.1279999999997</v>
      </c>
    </row>
    <row r="964" spans="1:15" x14ac:dyDescent="0.3">
      <c r="A964" s="18" t="s">
        <v>971</v>
      </c>
      <c r="B964" s="19">
        <f t="shared" ca="1" si="46"/>
        <v>45940</v>
      </c>
      <c r="C964" s="19" t="str">
        <f>_xlfn.XLOOKUP(SalesTable[[#This Row],[Customer Name]],customerTable[Customer Name],customerTable[Customer ID],0,0)</f>
        <v>C0963</v>
      </c>
      <c r="D964" s="18" t="s">
        <v>1962</v>
      </c>
      <c r="E964" s="18" t="s">
        <v>2000</v>
      </c>
      <c r="F964" s="18" t="s">
        <v>2096</v>
      </c>
      <c r="G964" s="18" t="s">
        <v>2010</v>
      </c>
      <c r="H964" s="18" t="str">
        <f>_xlfn.XLOOKUP(SalesTable[[#This Row],[Product]],ProductTable[Product],ProductTable[Product ID],0,0)</f>
        <v>P009</v>
      </c>
      <c r="I964" s="18" t="s">
        <v>2016</v>
      </c>
      <c r="J964" s="18" t="str" cm="1">
        <f t="array" aca="1" ref="J964" ca="1">INDEX({"Credit Card","Cash","UPI"},RANDBETWEEN(1,3))</f>
        <v>Credit Card</v>
      </c>
      <c r="K964" s="18">
        <f t="shared" ca="1" si="47"/>
        <v>53</v>
      </c>
      <c r="L964" s="18">
        <v>467.75</v>
      </c>
      <c r="M964" s="18">
        <f ca="1">SalesTable[[#This Row],[Quantity]]*SalesTable[[#This Row],[Unit Price]]</f>
        <v>24790.75</v>
      </c>
      <c r="N964" s="18" t="str">
        <f t="shared" ca="1" si="45"/>
        <v>20%</v>
      </c>
      <c r="O964" s="18">
        <f ca="1">SalesTable[[#This Row],[Total Sale]]*SalesTable[[#This Row],[Profit Margin]]</f>
        <v>4958.1500000000005</v>
      </c>
    </row>
    <row r="965" spans="1:15" x14ac:dyDescent="0.3">
      <c r="A965" s="18" t="s">
        <v>972</v>
      </c>
      <c r="B965" s="19">
        <f t="shared" ca="1" si="46"/>
        <v>44783</v>
      </c>
      <c r="C965" s="19" t="str">
        <f>_xlfn.XLOOKUP(SalesTable[[#This Row],[Customer Name]],customerTable[Customer Name],customerTable[Customer ID],0,0)</f>
        <v>C0964</v>
      </c>
      <c r="D965" s="18" t="s">
        <v>1963</v>
      </c>
      <c r="E965" s="18" t="s">
        <v>2000</v>
      </c>
      <c r="F965" s="18" t="s">
        <v>2026</v>
      </c>
      <c r="G965" s="18" t="s">
        <v>2003</v>
      </c>
      <c r="H965" s="18" t="str">
        <f>_xlfn.XLOOKUP(SalesTable[[#This Row],[Product]],ProductTable[Product],ProductTable[Product ID],0,0)</f>
        <v>P002</v>
      </c>
      <c r="I965" s="18" t="s">
        <v>2015</v>
      </c>
      <c r="J965" s="18" t="str" cm="1">
        <f t="array" aca="1" ref="J965" ca="1">INDEX({"Credit Card","Cash","UPI"},RANDBETWEEN(1,3))</f>
        <v>Cash</v>
      </c>
      <c r="K965" s="18">
        <f t="shared" ca="1" si="47"/>
        <v>74</v>
      </c>
      <c r="L965" s="18">
        <v>300.8</v>
      </c>
      <c r="M965" s="18">
        <f ca="1">SalesTable[[#This Row],[Quantity]]*SalesTable[[#This Row],[Unit Price]]</f>
        <v>22259.200000000001</v>
      </c>
      <c r="N965" s="18" t="str">
        <f t="shared" ca="1" si="45"/>
        <v>21%</v>
      </c>
      <c r="O965" s="18">
        <f ca="1">SalesTable[[#This Row],[Total Sale]]*SalesTable[[#This Row],[Profit Margin]]</f>
        <v>4674.4319999999998</v>
      </c>
    </row>
    <row r="966" spans="1:15" x14ac:dyDescent="0.3">
      <c r="A966" s="18" t="s">
        <v>973</v>
      </c>
      <c r="B966" s="19">
        <f t="shared" ca="1" si="46"/>
        <v>45574</v>
      </c>
      <c r="C966" s="19" t="str">
        <f>_xlfn.XLOOKUP(SalesTable[[#This Row],[Customer Name]],customerTable[Customer Name],customerTable[Customer ID],0,0)</f>
        <v>C0965</v>
      </c>
      <c r="D966" s="18" t="s">
        <v>1964</v>
      </c>
      <c r="E966" s="18" t="s">
        <v>1998</v>
      </c>
      <c r="F966" s="18" t="s">
        <v>2057</v>
      </c>
      <c r="G966" s="18" t="s">
        <v>2012</v>
      </c>
      <c r="H966" s="18" t="str">
        <f>_xlfn.XLOOKUP(SalesTable[[#This Row],[Product]],ProductTable[Product],ProductTable[Product ID],0,0)</f>
        <v>P011</v>
      </c>
      <c r="I966" s="18" t="s">
        <v>2014</v>
      </c>
      <c r="J966" s="18" t="str" cm="1">
        <f t="array" aca="1" ref="J966" ca="1">INDEX({"Credit Card","Cash","UPI"},RANDBETWEEN(1,3))</f>
        <v>Credit Card</v>
      </c>
      <c r="K966" s="18">
        <f t="shared" ca="1" si="47"/>
        <v>56</v>
      </c>
      <c r="L966" s="18">
        <v>243.42</v>
      </c>
      <c r="M966" s="18">
        <f ca="1">SalesTable[[#This Row],[Quantity]]*SalesTable[[#This Row],[Unit Price]]</f>
        <v>13631.519999999999</v>
      </c>
      <c r="N966" s="18" t="str">
        <f t="shared" ca="1" si="45"/>
        <v>15%</v>
      </c>
      <c r="O966" s="18">
        <f ca="1">SalesTable[[#This Row],[Total Sale]]*SalesTable[[#This Row],[Profit Margin]]</f>
        <v>2044.7279999999996</v>
      </c>
    </row>
    <row r="967" spans="1:15" x14ac:dyDescent="0.3">
      <c r="A967" s="18" t="s">
        <v>974</v>
      </c>
      <c r="B967" s="19">
        <f t="shared" ca="1" si="46"/>
        <v>45497</v>
      </c>
      <c r="C967" s="19" t="str">
        <f>_xlfn.XLOOKUP(SalesTable[[#This Row],[Customer Name]],customerTable[Customer Name],customerTable[Customer ID],0,0)</f>
        <v>C0966</v>
      </c>
      <c r="D967" s="18" t="s">
        <v>1965</v>
      </c>
      <c r="E967" s="18" t="s">
        <v>2001</v>
      </c>
      <c r="F967" s="18" t="s">
        <v>2257</v>
      </c>
      <c r="G967" s="18" t="s">
        <v>2006</v>
      </c>
      <c r="H967" s="18" t="str">
        <f>_xlfn.XLOOKUP(SalesTable[[#This Row],[Product]],ProductTable[Product],ProductTable[Product ID],0,0)</f>
        <v>P005</v>
      </c>
      <c r="I967" s="18" t="s">
        <v>2015</v>
      </c>
      <c r="J967" s="18" t="str" cm="1">
        <f t="array" aca="1" ref="J967" ca="1">INDEX({"Credit Card","Cash","UPI"},RANDBETWEEN(1,3))</f>
        <v>Credit Card</v>
      </c>
      <c r="K967" s="18">
        <f t="shared" ca="1" si="47"/>
        <v>74</v>
      </c>
      <c r="L967" s="18">
        <v>186.06</v>
      </c>
      <c r="M967" s="18">
        <f ca="1">SalesTable[[#This Row],[Quantity]]*SalesTable[[#This Row],[Unit Price]]</f>
        <v>13768.44</v>
      </c>
      <c r="N967" s="18" t="str">
        <f t="shared" ca="1" si="45"/>
        <v>23%</v>
      </c>
      <c r="O967" s="18">
        <f ca="1">SalesTable[[#This Row],[Total Sale]]*SalesTable[[#This Row],[Profit Margin]]</f>
        <v>3166.7412000000004</v>
      </c>
    </row>
    <row r="968" spans="1:15" x14ac:dyDescent="0.3">
      <c r="A968" s="18" t="s">
        <v>975</v>
      </c>
      <c r="B968" s="19">
        <f t="shared" ca="1" si="46"/>
        <v>45810</v>
      </c>
      <c r="C968" s="19" t="str">
        <f>_xlfn.XLOOKUP(SalesTable[[#This Row],[Customer Name]],customerTable[Customer Name],customerTable[Customer ID],0,0)</f>
        <v>C0967</v>
      </c>
      <c r="D968" s="18" t="s">
        <v>1966</v>
      </c>
      <c r="E968" s="18" t="s">
        <v>1998</v>
      </c>
      <c r="F968" s="18" t="s">
        <v>2155</v>
      </c>
      <c r="G968" s="18" t="s">
        <v>2011</v>
      </c>
      <c r="H968" s="18" t="str">
        <f>_xlfn.XLOOKUP(SalesTable[[#This Row],[Product]],ProductTable[Product],ProductTable[Product ID],0,0)</f>
        <v>P010</v>
      </c>
      <c r="I968" s="18" t="s">
        <v>2015</v>
      </c>
      <c r="J968" s="18" t="str" cm="1">
        <f t="array" aca="1" ref="J968" ca="1">INDEX({"Credit Card","Cash","UPI"},RANDBETWEEN(1,3))</f>
        <v>UPI</v>
      </c>
      <c r="K968" s="18">
        <f t="shared" ca="1" si="47"/>
        <v>89</v>
      </c>
      <c r="L968" s="18">
        <v>5.05</v>
      </c>
      <c r="M968" s="18">
        <f ca="1">SalesTable[[#This Row],[Quantity]]*SalesTable[[#This Row],[Unit Price]]</f>
        <v>449.45</v>
      </c>
      <c r="N968" s="18" t="str">
        <f t="shared" ca="1" si="45"/>
        <v>20%</v>
      </c>
      <c r="O968" s="18">
        <f ca="1">SalesTable[[#This Row],[Total Sale]]*SalesTable[[#This Row],[Profit Margin]]</f>
        <v>89.89</v>
      </c>
    </row>
    <row r="969" spans="1:15" x14ac:dyDescent="0.3">
      <c r="A969" s="18" t="s">
        <v>976</v>
      </c>
      <c r="B969" s="19">
        <f t="shared" ca="1" si="46"/>
        <v>45800</v>
      </c>
      <c r="C969" s="19" t="str">
        <f>_xlfn.XLOOKUP(SalesTable[[#This Row],[Customer Name]],customerTable[Customer Name],customerTable[Customer ID],0,0)</f>
        <v>C0968</v>
      </c>
      <c r="D969" s="18" t="s">
        <v>1967</v>
      </c>
      <c r="E969" s="18" t="s">
        <v>2000</v>
      </c>
      <c r="F969" s="18" t="s">
        <v>2140</v>
      </c>
      <c r="G969" s="18" t="s">
        <v>2008</v>
      </c>
      <c r="H969" s="18" t="str">
        <f>_xlfn.XLOOKUP(SalesTable[[#This Row],[Product]],ProductTable[Product],ProductTable[Product ID],0,0)</f>
        <v>P007</v>
      </c>
      <c r="I969" s="18" t="s">
        <v>2016</v>
      </c>
      <c r="J969" s="18" t="str" cm="1">
        <f t="array" aca="1" ref="J969" ca="1">INDEX({"Credit Card","Cash","UPI"},RANDBETWEEN(1,3))</f>
        <v>Cash</v>
      </c>
      <c r="K969" s="18">
        <f t="shared" ca="1" si="47"/>
        <v>43</v>
      </c>
      <c r="L969" s="18">
        <v>269.87</v>
      </c>
      <c r="M969" s="18">
        <f ca="1">SalesTable[[#This Row],[Quantity]]*SalesTable[[#This Row],[Unit Price]]</f>
        <v>11604.41</v>
      </c>
      <c r="N969" s="18" t="str">
        <f t="shared" ca="1" si="45"/>
        <v>17%</v>
      </c>
      <c r="O969" s="18">
        <f ca="1">SalesTable[[#This Row],[Total Sale]]*SalesTable[[#This Row],[Profit Margin]]</f>
        <v>1972.7497000000001</v>
      </c>
    </row>
    <row r="970" spans="1:15" x14ac:dyDescent="0.3">
      <c r="A970" s="18" t="s">
        <v>977</v>
      </c>
      <c r="B970" s="19">
        <f t="shared" ca="1" si="46"/>
        <v>45562</v>
      </c>
      <c r="C970" s="19" t="str">
        <f>_xlfn.XLOOKUP(SalesTable[[#This Row],[Customer Name]],customerTable[Customer Name],customerTable[Customer ID],0,0)</f>
        <v>C0969</v>
      </c>
      <c r="D970" s="18" t="s">
        <v>1968</v>
      </c>
      <c r="E970" s="18" t="s">
        <v>2001</v>
      </c>
      <c r="F970" s="18" t="s">
        <v>2114</v>
      </c>
      <c r="G970" s="18" t="s">
        <v>2008</v>
      </c>
      <c r="H970" s="18" t="str">
        <f>_xlfn.XLOOKUP(SalesTable[[#This Row],[Product]],ProductTable[Product],ProductTable[Product ID],0,0)</f>
        <v>P007</v>
      </c>
      <c r="I970" s="18" t="s">
        <v>2016</v>
      </c>
      <c r="J970" s="18" t="str" cm="1">
        <f t="array" aca="1" ref="J970" ca="1">INDEX({"Credit Card","Cash","UPI"},RANDBETWEEN(1,3))</f>
        <v>Cash</v>
      </c>
      <c r="K970" s="18">
        <f t="shared" ca="1" si="47"/>
        <v>87</v>
      </c>
      <c r="L970" s="18">
        <v>384.11</v>
      </c>
      <c r="M970" s="18">
        <f ca="1">SalesTable[[#This Row],[Quantity]]*SalesTable[[#This Row],[Unit Price]]</f>
        <v>33417.57</v>
      </c>
      <c r="N970" s="18" t="str">
        <f t="shared" ca="1" si="45"/>
        <v>24%</v>
      </c>
      <c r="O970" s="18">
        <f ca="1">SalesTable[[#This Row],[Total Sale]]*SalesTable[[#This Row],[Profit Margin]]</f>
        <v>8020.2167999999992</v>
      </c>
    </row>
    <row r="971" spans="1:15" x14ac:dyDescent="0.3">
      <c r="A971" s="18" t="s">
        <v>978</v>
      </c>
      <c r="B971" s="19">
        <f t="shared" ca="1" si="46"/>
        <v>45253</v>
      </c>
      <c r="C971" s="19" t="str">
        <f>_xlfn.XLOOKUP(SalesTable[[#This Row],[Customer Name]],customerTable[Customer Name],customerTable[Customer ID],0,0)</f>
        <v>C0970</v>
      </c>
      <c r="D971" s="18" t="s">
        <v>1969</v>
      </c>
      <c r="E971" s="18" t="s">
        <v>1998</v>
      </c>
      <c r="F971" s="18" t="s">
        <v>2158</v>
      </c>
      <c r="G971" s="18" t="s">
        <v>2009</v>
      </c>
      <c r="H971" s="18" t="str">
        <f>_xlfn.XLOOKUP(SalesTable[[#This Row],[Product]],ProductTable[Product],ProductTable[Product ID],0,0)</f>
        <v>P008</v>
      </c>
      <c r="I971" s="18" t="s">
        <v>2014</v>
      </c>
      <c r="J971" s="18" t="str" cm="1">
        <f t="array" aca="1" ref="J971" ca="1">INDEX({"Credit Card","Cash","UPI"},RANDBETWEEN(1,3))</f>
        <v>UPI</v>
      </c>
      <c r="K971" s="18">
        <f t="shared" ca="1" si="47"/>
        <v>59</v>
      </c>
      <c r="L971" s="18">
        <v>276.37</v>
      </c>
      <c r="M971" s="18">
        <f ca="1">SalesTable[[#This Row],[Quantity]]*SalesTable[[#This Row],[Unit Price]]</f>
        <v>16305.83</v>
      </c>
      <c r="N971" s="18" t="str">
        <f t="shared" ca="1" si="45"/>
        <v>23%</v>
      </c>
      <c r="O971" s="18">
        <f ca="1">SalesTable[[#This Row],[Total Sale]]*SalesTable[[#This Row],[Profit Margin]]</f>
        <v>3750.3409000000001</v>
      </c>
    </row>
    <row r="972" spans="1:15" x14ac:dyDescent="0.3">
      <c r="A972" s="18" t="s">
        <v>979</v>
      </c>
      <c r="B972" s="19">
        <f t="shared" ca="1" si="46"/>
        <v>45056</v>
      </c>
      <c r="C972" s="19" t="str">
        <f>_xlfn.XLOOKUP(SalesTable[[#This Row],[Customer Name]],customerTable[Customer Name],customerTable[Customer ID],0,0)</f>
        <v>C0971</v>
      </c>
      <c r="D972" s="18" t="s">
        <v>1970</v>
      </c>
      <c r="E972" s="18" t="s">
        <v>2000</v>
      </c>
      <c r="F972" s="18" t="s">
        <v>2223</v>
      </c>
      <c r="G972" s="18" t="s">
        <v>2010</v>
      </c>
      <c r="H972" s="18" t="str">
        <f>_xlfn.XLOOKUP(SalesTable[[#This Row],[Product]],ProductTable[Product],ProductTable[Product ID],0,0)</f>
        <v>P009</v>
      </c>
      <c r="I972" s="18" t="s">
        <v>2016</v>
      </c>
      <c r="J972" s="18" t="str" cm="1">
        <f t="array" aca="1" ref="J972" ca="1">INDEX({"Credit Card","Cash","UPI"},RANDBETWEEN(1,3))</f>
        <v>Credit Card</v>
      </c>
      <c r="K972" s="18">
        <f t="shared" ca="1" si="47"/>
        <v>74</v>
      </c>
      <c r="L972" s="18">
        <v>128.69999999999999</v>
      </c>
      <c r="M972" s="18">
        <f ca="1">SalesTable[[#This Row],[Quantity]]*SalesTable[[#This Row],[Unit Price]]</f>
        <v>9523.7999999999993</v>
      </c>
      <c r="N972" s="18" t="str">
        <f t="shared" ca="1" si="45"/>
        <v>17%</v>
      </c>
      <c r="O972" s="18">
        <f ca="1">SalesTable[[#This Row],[Total Sale]]*SalesTable[[#This Row],[Profit Margin]]</f>
        <v>1619.046</v>
      </c>
    </row>
    <row r="973" spans="1:15" x14ac:dyDescent="0.3">
      <c r="A973" s="18" t="s">
        <v>980</v>
      </c>
      <c r="B973" s="19">
        <f t="shared" ca="1" si="46"/>
        <v>45485</v>
      </c>
      <c r="C973" s="19" t="str">
        <f>_xlfn.XLOOKUP(SalesTable[[#This Row],[Customer Name]],customerTable[Customer Name],customerTable[Customer ID],0,0)</f>
        <v>C0727</v>
      </c>
      <c r="D973" s="18" t="s">
        <v>1728</v>
      </c>
      <c r="E973" s="18" t="s">
        <v>1998</v>
      </c>
      <c r="F973" s="18" t="s">
        <v>2166</v>
      </c>
      <c r="G973" s="18" t="s">
        <v>2013</v>
      </c>
      <c r="H973" s="18" t="str">
        <f>_xlfn.XLOOKUP(SalesTable[[#This Row],[Product]],ProductTable[Product],ProductTable[Product ID],0,0)</f>
        <v>P012</v>
      </c>
      <c r="I973" s="18" t="s">
        <v>2016</v>
      </c>
      <c r="J973" s="18" t="str" cm="1">
        <f t="array" aca="1" ref="J973" ca="1">INDEX({"Credit Card","Cash","UPI"},RANDBETWEEN(1,3))</f>
        <v>UPI</v>
      </c>
      <c r="K973" s="18">
        <f t="shared" ca="1" si="47"/>
        <v>43</v>
      </c>
      <c r="L973" s="18">
        <v>44.21</v>
      </c>
      <c r="M973" s="18">
        <f ca="1">SalesTable[[#This Row],[Quantity]]*SalesTable[[#This Row],[Unit Price]]</f>
        <v>1901.03</v>
      </c>
      <c r="N973" s="18" t="str">
        <f t="shared" ca="1" si="45"/>
        <v>22%</v>
      </c>
      <c r="O973" s="18">
        <f ca="1">SalesTable[[#This Row],[Total Sale]]*SalesTable[[#This Row],[Profit Margin]]</f>
        <v>418.22660000000002</v>
      </c>
    </row>
    <row r="974" spans="1:15" x14ac:dyDescent="0.3">
      <c r="A974" s="18" t="s">
        <v>981</v>
      </c>
      <c r="B974" s="19">
        <f t="shared" ca="1" si="46"/>
        <v>45250</v>
      </c>
      <c r="C974" s="19" t="str">
        <f>_xlfn.XLOOKUP(SalesTable[[#This Row],[Customer Name]],customerTable[Customer Name],customerTable[Customer ID],0,0)</f>
        <v>C0973</v>
      </c>
      <c r="D974" s="18" t="s">
        <v>1971</v>
      </c>
      <c r="E974" s="18" t="s">
        <v>2001</v>
      </c>
      <c r="F974" s="18" t="s">
        <v>2167</v>
      </c>
      <c r="G974" s="18" t="s">
        <v>2012</v>
      </c>
      <c r="H974" s="18" t="str">
        <f>_xlfn.XLOOKUP(SalesTable[[#This Row],[Product]],ProductTable[Product],ProductTable[Product ID],0,0)</f>
        <v>P011</v>
      </c>
      <c r="I974" s="18" t="s">
        <v>2014</v>
      </c>
      <c r="J974" s="18" t="str" cm="1">
        <f t="array" aca="1" ref="J974" ca="1">INDEX({"Credit Card","Cash","UPI"},RANDBETWEEN(1,3))</f>
        <v>UPI</v>
      </c>
      <c r="K974" s="18">
        <f t="shared" ca="1" si="47"/>
        <v>63</v>
      </c>
      <c r="L974" s="18">
        <v>325.99</v>
      </c>
      <c r="M974" s="18">
        <f ca="1">SalesTable[[#This Row],[Quantity]]*SalesTable[[#This Row],[Unit Price]]</f>
        <v>20537.37</v>
      </c>
      <c r="N974" s="18" t="str">
        <f t="shared" ca="1" si="45"/>
        <v>22%</v>
      </c>
      <c r="O974" s="18">
        <f ca="1">SalesTable[[#This Row],[Total Sale]]*SalesTable[[#This Row],[Profit Margin]]</f>
        <v>4518.2213999999994</v>
      </c>
    </row>
    <row r="975" spans="1:15" x14ac:dyDescent="0.3">
      <c r="A975" s="18" t="s">
        <v>982</v>
      </c>
      <c r="B975" s="19">
        <f t="shared" ca="1" si="46"/>
        <v>44779</v>
      </c>
      <c r="C975" s="19" t="str">
        <f>_xlfn.XLOOKUP(SalesTable[[#This Row],[Customer Name]],customerTable[Customer Name],customerTable[Customer ID],0,0)</f>
        <v>C0974</v>
      </c>
      <c r="D975" s="18" t="s">
        <v>1972</v>
      </c>
      <c r="E975" s="18" t="s">
        <v>2001</v>
      </c>
      <c r="F975" s="18" t="s">
        <v>2028</v>
      </c>
      <c r="G975" s="18" t="s">
        <v>2013</v>
      </c>
      <c r="H975" s="18" t="str">
        <f>_xlfn.XLOOKUP(SalesTable[[#This Row],[Product]],ProductTable[Product],ProductTable[Product ID],0,0)</f>
        <v>P012</v>
      </c>
      <c r="I975" s="18" t="s">
        <v>2016</v>
      </c>
      <c r="J975" s="18" t="str" cm="1">
        <f t="array" aca="1" ref="J975" ca="1">INDEX({"Credit Card","Cash","UPI"},RANDBETWEEN(1,3))</f>
        <v>Cash</v>
      </c>
      <c r="K975" s="18">
        <f t="shared" ca="1" si="47"/>
        <v>33</v>
      </c>
      <c r="L975" s="18">
        <v>95.29</v>
      </c>
      <c r="M975" s="18">
        <f ca="1">SalesTable[[#This Row],[Quantity]]*SalesTable[[#This Row],[Unit Price]]</f>
        <v>3144.57</v>
      </c>
      <c r="N975" s="18" t="str">
        <f t="shared" ca="1" si="45"/>
        <v>24%</v>
      </c>
      <c r="O975" s="18">
        <f ca="1">SalesTable[[#This Row],[Total Sale]]*SalesTable[[#This Row],[Profit Margin]]</f>
        <v>754.69680000000005</v>
      </c>
    </row>
    <row r="976" spans="1:15" x14ac:dyDescent="0.3">
      <c r="A976" s="18" t="s">
        <v>983</v>
      </c>
      <c r="B976" s="19">
        <f t="shared" ca="1" si="46"/>
        <v>44778</v>
      </c>
      <c r="C976" s="19" t="str">
        <f>_xlfn.XLOOKUP(SalesTable[[#This Row],[Customer Name]],customerTable[Customer Name],customerTable[Customer ID],0,0)</f>
        <v>C0975</v>
      </c>
      <c r="D976" s="18" t="s">
        <v>1973</v>
      </c>
      <c r="E976" s="18" t="s">
        <v>2000</v>
      </c>
      <c r="F976" s="18" t="s">
        <v>2215</v>
      </c>
      <c r="G976" s="18" t="s">
        <v>2006</v>
      </c>
      <c r="H976" s="18" t="str">
        <f>_xlfn.XLOOKUP(SalesTable[[#This Row],[Product]],ProductTable[Product],ProductTable[Product ID],0,0)</f>
        <v>P005</v>
      </c>
      <c r="I976" s="18" t="s">
        <v>2015</v>
      </c>
      <c r="J976" s="18" t="str" cm="1">
        <f t="array" aca="1" ref="J976" ca="1">INDEX({"Credit Card","Cash","UPI"},RANDBETWEEN(1,3))</f>
        <v>Cash</v>
      </c>
      <c r="K976" s="18">
        <f t="shared" ca="1" si="47"/>
        <v>88</v>
      </c>
      <c r="L976" s="18">
        <v>229.12</v>
      </c>
      <c r="M976" s="18">
        <f ca="1">SalesTable[[#This Row],[Quantity]]*SalesTable[[#This Row],[Unit Price]]</f>
        <v>20162.560000000001</v>
      </c>
      <c r="N976" s="18" t="str">
        <f t="shared" ca="1" si="45"/>
        <v>22%</v>
      </c>
      <c r="O976" s="18">
        <f ca="1">SalesTable[[#This Row],[Total Sale]]*SalesTable[[#This Row],[Profit Margin]]</f>
        <v>4435.7632000000003</v>
      </c>
    </row>
    <row r="977" spans="1:15" x14ac:dyDescent="0.3">
      <c r="A977" s="18" t="s">
        <v>984</v>
      </c>
      <c r="B977" s="19">
        <f t="shared" ca="1" si="46"/>
        <v>45021</v>
      </c>
      <c r="C977" s="19" t="str">
        <f>_xlfn.XLOOKUP(SalesTable[[#This Row],[Customer Name]],customerTable[Customer Name],customerTable[Customer ID],0,0)</f>
        <v>C0976</v>
      </c>
      <c r="D977" s="18" t="s">
        <v>1974</v>
      </c>
      <c r="E977" s="18" t="s">
        <v>1999</v>
      </c>
      <c r="F977" s="18" t="s">
        <v>2145</v>
      </c>
      <c r="G977" s="18" t="s">
        <v>2011</v>
      </c>
      <c r="H977" s="18" t="str">
        <f>_xlfn.XLOOKUP(SalesTable[[#This Row],[Product]],ProductTable[Product],ProductTable[Product ID],0,0)</f>
        <v>P010</v>
      </c>
      <c r="I977" s="18" t="s">
        <v>2015</v>
      </c>
      <c r="J977" s="18" t="str" cm="1">
        <f t="array" aca="1" ref="J977" ca="1">INDEX({"Credit Card","Cash","UPI"},RANDBETWEEN(1,3))</f>
        <v>Credit Card</v>
      </c>
      <c r="K977" s="18">
        <f t="shared" ca="1" si="47"/>
        <v>86</v>
      </c>
      <c r="L977" s="18">
        <v>80.31</v>
      </c>
      <c r="M977" s="18">
        <f ca="1">SalesTable[[#This Row],[Quantity]]*SalesTable[[#This Row],[Unit Price]]</f>
        <v>6906.66</v>
      </c>
      <c r="N977" s="18" t="str">
        <f t="shared" ca="1" si="45"/>
        <v>20%</v>
      </c>
      <c r="O977" s="18">
        <f ca="1">SalesTable[[#This Row],[Total Sale]]*SalesTable[[#This Row],[Profit Margin]]</f>
        <v>1381.3320000000001</v>
      </c>
    </row>
    <row r="978" spans="1:15" x14ac:dyDescent="0.3">
      <c r="A978" s="18" t="s">
        <v>985</v>
      </c>
      <c r="B978" s="19">
        <f t="shared" ca="1" si="46"/>
        <v>45736</v>
      </c>
      <c r="C978" s="19" t="str">
        <f>_xlfn.XLOOKUP(SalesTable[[#This Row],[Customer Name]],customerTable[Customer Name],customerTable[Customer ID],0,0)</f>
        <v>C0977</v>
      </c>
      <c r="D978" s="18" t="s">
        <v>1975</v>
      </c>
      <c r="E978" s="18" t="s">
        <v>2000</v>
      </c>
      <c r="F978" s="18" t="s">
        <v>2122</v>
      </c>
      <c r="G978" s="18" t="s">
        <v>2005</v>
      </c>
      <c r="H978" s="18" t="str">
        <f>_xlfn.XLOOKUP(SalesTable[[#This Row],[Product]],ProductTable[Product],ProductTable[Product ID],0,0)</f>
        <v>P004</v>
      </c>
      <c r="I978" s="18" t="s">
        <v>2015</v>
      </c>
      <c r="J978" s="18" t="str" cm="1">
        <f t="array" aca="1" ref="J978" ca="1">INDEX({"Credit Card","Cash","UPI"},RANDBETWEEN(1,3))</f>
        <v>Cash</v>
      </c>
      <c r="K978" s="18">
        <f t="shared" ca="1" si="47"/>
        <v>57</v>
      </c>
      <c r="L978" s="18">
        <v>138.25</v>
      </c>
      <c r="M978" s="18">
        <f ca="1">SalesTable[[#This Row],[Quantity]]*SalesTable[[#This Row],[Unit Price]]</f>
        <v>7880.25</v>
      </c>
      <c r="N978" s="18" t="str">
        <f t="shared" ca="1" si="45"/>
        <v>24%</v>
      </c>
      <c r="O978" s="18">
        <f ca="1">SalesTable[[#This Row],[Total Sale]]*SalesTable[[#This Row],[Profit Margin]]</f>
        <v>1891.26</v>
      </c>
    </row>
    <row r="979" spans="1:15" x14ac:dyDescent="0.3">
      <c r="A979" s="18" t="s">
        <v>986</v>
      </c>
      <c r="B979" s="19">
        <f t="shared" ca="1" si="46"/>
        <v>45577</v>
      </c>
      <c r="C979" s="19" t="str">
        <f>_xlfn.XLOOKUP(SalesTable[[#This Row],[Customer Name]],customerTable[Customer Name],customerTable[Customer ID],0,0)</f>
        <v>C0978</v>
      </c>
      <c r="D979" s="18" t="s">
        <v>1976</v>
      </c>
      <c r="E979" s="18" t="s">
        <v>1999</v>
      </c>
      <c r="F979" s="18" t="s">
        <v>2265</v>
      </c>
      <c r="G979" s="18" t="s">
        <v>2002</v>
      </c>
      <c r="H979" s="18" t="str">
        <f>_xlfn.XLOOKUP(SalesTable[[#This Row],[Product]],ProductTable[Product],ProductTable[Product ID],0,0)</f>
        <v>P001</v>
      </c>
      <c r="I979" s="18" t="s">
        <v>2014</v>
      </c>
      <c r="J979" s="18" t="str" cm="1">
        <f t="array" aca="1" ref="J979" ca="1">INDEX({"Credit Card","Cash","UPI"},RANDBETWEEN(1,3))</f>
        <v>Credit Card</v>
      </c>
      <c r="K979" s="18">
        <f t="shared" ca="1" si="47"/>
        <v>52</v>
      </c>
      <c r="L979" s="18">
        <v>49.65</v>
      </c>
      <c r="M979" s="18">
        <f ca="1">SalesTable[[#This Row],[Quantity]]*SalesTable[[#This Row],[Unit Price]]</f>
        <v>2581.7999999999997</v>
      </c>
      <c r="N979" s="18" t="str">
        <f t="shared" ca="1" si="45"/>
        <v>16%</v>
      </c>
      <c r="O979" s="18">
        <f ca="1">SalesTable[[#This Row],[Total Sale]]*SalesTable[[#This Row],[Profit Margin]]</f>
        <v>413.08799999999997</v>
      </c>
    </row>
    <row r="980" spans="1:15" x14ac:dyDescent="0.3">
      <c r="A980" s="18" t="s">
        <v>987</v>
      </c>
      <c r="B980" s="19">
        <f t="shared" ca="1" si="46"/>
        <v>44640</v>
      </c>
      <c r="C980" s="19" t="str">
        <f>_xlfn.XLOOKUP(SalesTable[[#This Row],[Customer Name]],customerTable[Customer Name],customerTable[Customer ID],0,0)</f>
        <v>C0979</v>
      </c>
      <c r="D980" s="18" t="s">
        <v>1977</v>
      </c>
      <c r="E980" s="18" t="s">
        <v>2000</v>
      </c>
      <c r="F980" s="18" t="s">
        <v>2164</v>
      </c>
      <c r="G980" s="18" t="s">
        <v>2013</v>
      </c>
      <c r="H980" s="18" t="str">
        <f>_xlfn.XLOOKUP(SalesTable[[#This Row],[Product]],ProductTable[Product],ProductTable[Product ID],0,0)</f>
        <v>P012</v>
      </c>
      <c r="I980" s="18" t="s">
        <v>2016</v>
      </c>
      <c r="J980" s="18" t="str" cm="1">
        <f t="array" aca="1" ref="J980" ca="1">INDEX({"Credit Card","Cash","UPI"},RANDBETWEEN(1,3))</f>
        <v>Cash</v>
      </c>
      <c r="K980" s="18">
        <f t="shared" ca="1" si="47"/>
        <v>34</v>
      </c>
      <c r="L980" s="18">
        <v>213.02</v>
      </c>
      <c r="M980" s="18">
        <f ca="1">SalesTable[[#This Row],[Quantity]]*SalesTable[[#This Row],[Unit Price]]</f>
        <v>7242.68</v>
      </c>
      <c r="N980" s="18" t="str">
        <f t="shared" ca="1" si="45"/>
        <v>20%</v>
      </c>
      <c r="O980" s="18">
        <f ca="1">SalesTable[[#This Row],[Total Sale]]*SalesTable[[#This Row],[Profit Margin]]</f>
        <v>1448.5360000000001</v>
      </c>
    </row>
    <row r="981" spans="1:15" x14ac:dyDescent="0.3">
      <c r="A981" s="18" t="s">
        <v>988</v>
      </c>
      <c r="B981" s="19">
        <f t="shared" ca="1" si="46"/>
        <v>45904</v>
      </c>
      <c r="C981" s="19" t="str">
        <f>_xlfn.XLOOKUP(SalesTable[[#This Row],[Customer Name]],customerTable[Customer Name],customerTable[Customer ID],0,0)</f>
        <v>C0980</v>
      </c>
      <c r="D981" s="18" t="s">
        <v>1978</v>
      </c>
      <c r="E981" s="18" t="s">
        <v>1998</v>
      </c>
      <c r="F981" s="18" t="s">
        <v>2146</v>
      </c>
      <c r="G981" s="18" t="s">
        <v>2010</v>
      </c>
      <c r="H981" s="18" t="str">
        <f>_xlfn.XLOOKUP(SalesTable[[#This Row],[Product]],ProductTable[Product],ProductTable[Product ID],0,0)</f>
        <v>P009</v>
      </c>
      <c r="I981" s="18" t="s">
        <v>2016</v>
      </c>
      <c r="J981" s="18" t="str" cm="1">
        <f t="array" aca="1" ref="J981" ca="1">INDEX({"Credit Card","Cash","UPI"},RANDBETWEEN(1,3))</f>
        <v>Credit Card</v>
      </c>
      <c r="K981" s="18">
        <f t="shared" ca="1" si="47"/>
        <v>84</v>
      </c>
      <c r="L981" s="18">
        <v>168.47</v>
      </c>
      <c r="M981" s="18">
        <f ca="1">SalesTable[[#This Row],[Quantity]]*SalesTable[[#This Row],[Unit Price]]</f>
        <v>14151.48</v>
      </c>
      <c r="N981" s="18" t="str">
        <f t="shared" ca="1" si="45"/>
        <v>16%</v>
      </c>
      <c r="O981" s="18">
        <f ca="1">SalesTable[[#This Row],[Total Sale]]*SalesTable[[#This Row],[Profit Margin]]</f>
        <v>2264.2368000000001</v>
      </c>
    </row>
    <row r="982" spans="1:15" x14ac:dyDescent="0.3">
      <c r="A982" s="18" t="s">
        <v>989</v>
      </c>
      <c r="B982" s="19">
        <f t="shared" ca="1" si="46"/>
        <v>45002</v>
      </c>
      <c r="C982" s="19" t="str">
        <f>_xlfn.XLOOKUP(SalesTable[[#This Row],[Customer Name]],customerTable[Customer Name],customerTable[Customer ID],0,0)</f>
        <v>C0981</v>
      </c>
      <c r="D982" s="18" t="s">
        <v>1979</v>
      </c>
      <c r="E982" s="18" t="s">
        <v>2000</v>
      </c>
      <c r="F982" s="18" t="s">
        <v>2232</v>
      </c>
      <c r="G982" s="18" t="s">
        <v>2011</v>
      </c>
      <c r="H982" s="18" t="str">
        <f>_xlfn.XLOOKUP(SalesTable[[#This Row],[Product]],ProductTable[Product],ProductTable[Product ID],0,0)</f>
        <v>P010</v>
      </c>
      <c r="I982" s="18" t="s">
        <v>2015</v>
      </c>
      <c r="J982" s="18" t="str" cm="1">
        <f t="array" aca="1" ref="J982" ca="1">INDEX({"Credit Card","Cash","UPI"},RANDBETWEEN(1,3))</f>
        <v>UPI</v>
      </c>
      <c r="K982" s="18">
        <f t="shared" ca="1" si="47"/>
        <v>38</v>
      </c>
      <c r="L982" s="18">
        <v>40.340000000000003</v>
      </c>
      <c r="M982" s="18">
        <f ca="1">SalesTable[[#This Row],[Quantity]]*SalesTable[[#This Row],[Unit Price]]</f>
        <v>1532.92</v>
      </c>
      <c r="N982" s="18" t="str">
        <f t="shared" ca="1" si="45"/>
        <v>15%</v>
      </c>
      <c r="O982" s="18">
        <f ca="1">SalesTable[[#This Row],[Total Sale]]*SalesTable[[#This Row],[Profit Margin]]</f>
        <v>229.93800000000002</v>
      </c>
    </row>
    <row r="983" spans="1:15" x14ac:dyDescent="0.3">
      <c r="A983" s="18" t="s">
        <v>990</v>
      </c>
      <c r="B983" s="19">
        <f t="shared" ca="1" si="46"/>
        <v>45279</v>
      </c>
      <c r="C983" s="19" t="str">
        <f>_xlfn.XLOOKUP(SalesTable[[#This Row],[Customer Name]],customerTable[Customer Name],customerTable[Customer ID],0,0)</f>
        <v>C0982</v>
      </c>
      <c r="D983" s="18" t="s">
        <v>1980</v>
      </c>
      <c r="E983" s="18" t="s">
        <v>1999</v>
      </c>
      <c r="F983" s="18" t="s">
        <v>2205</v>
      </c>
      <c r="G983" s="18" t="s">
        <v>2003</v>
      </c>
      <c r="H983" s="18" t="str">
        <f>_xlfn.XLOOKUP(SalesTable[[#This Row],[Product]],ProductTable[Product],ProductTable[Product ID],0,0)</f>
        <v>P002</v>
      </c>
      <c r="I983" s="18" t="s">
        <v>2015</v>
      </c>
      <c r="J983" s="18" t="str" cm="1">
        <f t="array" aca="1" ref="J983" ca="1">INDEX({"Credit Card","Cash","UPI"},RANDBETWEEN(1,3))</f>
        <v>UPI</v>
      </c>
      <c r="K983" s="18">
        <f t="shared" ca="1" si="47"/>
        <v>93</v>
      </c>
      <c r="L983" s="18">
        <v>409.54</v>
      </c>
      <c r="M983" s="18">
        <f ca="1">SalesTable[[#This Row],[Quantity]]*SalesTable[[#This Row],[Unit Price]]</f>
        <v>38087.22</v>
      </c>
      <c r="N983" s="18" t="str">
        <f t="shared" ca="1" si="45"/>
        <v>22%</v>
      </c>
      <c r="O983" s="18">
        <f ca="1">SalesTable[[#This Row],[Total Sale]]*SalesTable[[#This Row],[Profit Margin]]</f>
        <v>8379.1884000000009</v>
      </c>
    </row>
    <row r="984" spans="1:15" x14ac:dyDescent="0.3">
      <c r="A984" s="18" t="s">
        <v>991</v>
      </c>
      <c r="B984" s="19">
        <f t="shared" ca="1" si="46"/>
        <v>44563</v>
      </c>
      <c r="C984" s="19" t="str">
        <f>_xlfn.XLOOKUP(SalesTable[[#This Row],[Customer Name]],customerTable[Customer Name],customerTable[Customer ID],0,0)</f>
        <v>C0983</v>
      </c>
      <c r="D984" s="18" t="s">
        <v>1981</v>
      </c>
      <c r="E984" s="18" t="s">
        <v>2000</v>
      </c>
      <c r="F984" s="18" t="s">
        <v>2157</v>
      </c>
      <c r="G984" s="18" t="s">
        <v>2003</v>
      </c>
      <c r="H984" s="18" t="str">
        <f>_xlfn.XLOOKUP(SalesTable[[#This Row],[Product]],ProductTable[Product],ProductTable[Product ID],0,0)</f>
        <v>P002</v>
      </c>
      <c r="I984" s="18" t="s">
        <v>2015</v>
      </c>
      <c r="J984" s="18" t="str" cm="1">
        <f t="array" aca="1" ref="J984" ca="1">INDEX({"Credit Card","Cash","UPI"},RANDBETWEEN(1,3))</f>
        <v>Credit Card</v>
      </c>
      <c r="K984" s="18">
        <f t="shared" ca="1" si="47"/>
        <v>46</v>
      </c>
      <c r="L984" s="18">
        <v>386.76</v>
      </c>
      <c r="M984" s="18">
        <f ca="1">SalesTable[[#This Row],[Quantity]]*SalesTable[[#This Row],[Unit Price]]</f>
        <v>17790.96</v>
      </c>
      <c r="N984" s="18" t="str">
        <f t="shared" ca="1" si="45"/>
        <v>23%</v>
      </c>
      <c r="O984" s="18">
        <f ca="1">SalesTable[[#This Row],[Total Sale]]*SalesTable[[#This Row],[Profit Margin]]</f>
        <v>4091.9207999999999</v>
      </c>
    </row>
    <row r="985" spans="1:15" x14ac:dyDescent="0.3">
      <c r="A985" s="18" t="s">
        <v>992</v>
      </c>
      <c r="B985" s="19">
        <f t="shared" ca="1" si="46"/>
        <v>45819</v>
      </c>
      <c r="C985" s="19" t="str">
        <f>_xlfn.XLOOKUP(SalesTable[[#This Row],[Customer Name]],customerTable[Customer Name],customerTable[Customer ID],0,0)</f>
        <v>C0984</v>
      </c>
      <c r="D985" s="18" t="s">
        <v>1982</v>
      </c>
      <c r="E985" s="18" t="s">
        <v>1999</v>
      </c>
      <c r="F985" s="18" t="s">
        <v>2208</v>
      </c>
      <c r="G985" s="18" t="s">
        <v>2005</v>
      </c>
      <c r="H985" s="18" t="str">
        <f>_xlfn.XLOOKUP(SalesTable[[#This Row],[Product]],ProductTable[Product],ProductTable[Product ID],0,0)</f>
        <v>P004</v>
      </c>
      <c r="I985" s="18" t="s">
        <v>2015</v>
      </c>
      <c r="J985" s="18" t="str" cm="1">
        <f t="array" aca="1" ref="J985" ca="1">INDEX({"Credit Card","Cash","UPI"},RANDBETWEEN(1,3))</f>
        <v>UPI</v>
      </c>
      <c r="K985" s="18">
        <f t="shared" ca="1" si="47"/>
        <v>65</v>
      </c>
      <c r="L985" s="18">
        <v>233.11</v>
      </c>
      <c r="M985" s="18">
        <f ca="1">SalesTable[[#This Row],[Quantity]]*SalesTable[[#This Row],[Unit Price]]</f>
        <v>15152.150000000001</v>
      </c>
      <c r="N985" s="18" t="str">
        <f t="shared" ca="1" si="45"/>
        <v>20%</v>
      </c>
      <c r="O985" s="18">
        <f ca="1">SalesTable[[#This Row],[Total Sale]]*SalesTable[[#This Row],[Profit Margin]]</f>
        <v>3030.4300000000003</v>
      </c>
    </row>
    <row r="986" spans="1:15" x14ac:dyDescent="0.3">
      <c r="A986" s="18" t="s">
        <v>993</v>
      </c>
      <c r="B986" s="19">
        <f t="shared" ca="1" si="46"/>
        <v>44697</v>
      </c>
      <c r="C986" s="19" t="str">
        <f>_xlfn.XLOOKUP(SalesTable[[#This Row],[Customer Name]],customerTable[Customer Name],customerTable[Customer ID],0,0)</f>
        <v>C0985</v>
      </c>
      <c r="D986" s="18" t="s">
        <v>1983</v>
      </c>
      <c r="E986" s="18" t="s">
        <v>2001</v>
      </c>
      <c r="F986" s="18" t="s">
        <v>2044</v>
      </c>
      <c r="G986" s="18" t="s">
        <v>2009</v>
      </c>
      <c r="H986" s="18" t="str">
        <f>_xlfn.XLOOKUP(SalesTable[[#This Row],[Product]],ProductTable[Product],ProductTable[Product ID],0,0)</f>
        <v>P008</v>
      </c>
      <c r="I986" s="18" t="s">
        <v>2014</v>
      </c>
      <c r="J986" s="18" t="str" cm="1">
        <f t="array" aca="1" ref="J986" ca="1">INDEX({"Credit Card","Cash","UPI"},RANDBETWEEN(1,3))</f>
        <v>Cash</v>
      </c>
      <c r="K986" s="18">
        <f t="shared" ca="1" si="47"/>
        <v>68</v>
      </c>
      <c r="L986" s="18">
        <v>197.62</v>
      </c>
      <c r="M986" s="18">
        <f ca="1">SalesTable[[#This Row],[Quantity]]*SalesTable[[#This Row],[Unit Price]]</f>
        <v>13438.16</v>
      </c>
      <c r="N986" s="18" t="str">
        <f t="shared" ca="1" si="45"/>
        <v>15%</v>
      </c>
      <c r="O986" s="18">
        <f ca="1">SalesTable[[#This Row],[Total Sale]]*SalesTable[[#This Row],[Profit Margin]]</f>
        <v>2015.7239999999999</v>
      </c>
    </row>
    <row r="987" spans="1:15" x14ac:dyDescent="0.3">
      <c r="A987" s="18" t="s">
        <v>994</v>
      </c>
      <c r="B987" s="19">
        <f t="shared" ca="1" si="46"/>
        <v>45830</v>
      </c>
      <c r="C987" s="19" t="str">
        <f>_xlfn.XLOOKUP(SalesTable[[#This Row],[Customer Name]],customerTable[Customer Name],customerTable[Customer ID],0,0)</f>
        <v>C0986</v>
      </c>
      <c r="D987" s="18" t="s">
        <v>1984</v>
      </c>
      <c r="E987" s="18" t="s">
        <v>1999</v>
      </c>
      <c r="F987" s="18" t="s">
        <v>2198</v>
      </c>
      <c r="G987" s="18" t="s">
        <v>2013</v>
      </c>
      <c r="H987" s="18" t="str">
        <f>_xlfn.XLOOKUP(SalesTable[[#This Row],[Product]],ProductTable[Product],ProductTable[Product ID],0,0)</f>
        <v>P012</v>
      </c>
      <c r="I987" s="18" t="s">
        <v>2016</v>
      </c>
      <c r="J987" s="18" t="str" cm="1">
        <f t="array" aca="1" ref="J987" ca="1">INDEX({"Credit Card","Cash","UPI"},RANDBETWEEN(1,3))</f>
        <v>Credit Card</v>
      </c>
      <c r="K987" s="18">
        <f t="shared" ca="1" si="47"/>
        <v>85</v>
      </c>
      <c r="L987" s="18">
        <v>373.64</v>
      </c>
      <c r="M987" s="18">
        <f ca="1">SalesTable[[#This Row],[Quantity]]*SalesTable[[#This Row],[Unit Price]]</f>
        <v>31759.399999999998</v>
      </c>
      <c r="N987" s="18" t="str">
        <f t="shared" ca="1" si="45"/>
        <v>15%</v>
      </c>
      <c r="O987" s="18">
        <f ca="1">SalesTable[[#This Row],[Total Sale]]*SalesTable[[#This Row],[Profit Margin]]</f>
        <v>4763.91</v>
      </c>
    </row>
    <row r="988" spans="1:15" x14ac:dyDescent="0.3">
      <c r="A988" s="18" t="s">
        <v>995</v>
      </c>
      <c r="B988" s="19">
        <f t="shared" ca="1" si="46"/>
        <v>45927</v>
      </c>
      <c r="C988" s="19" t="str">
        <f>_xlfn.XLOOKUP(SalesTable[[#This Row],[Customer Name]],customerTable[Customer Name],customerTable[Customer ID],0,0)</f>
        <v>C0987</v>
      </c>
      <c r="D988" s="18" t="s">
        <v>1985</v>
      </c>
      <c r="E988" s="18" t="s">
        <v>1999</v>
      </c>
      <c r="F988" s="18" t="s">
        <v>2048</v>
      </c>
      <c r="G988" s="18" t="s">
        <v>2010</v>
      </c>
      <c r="H988" s="18" t="str">
        <f>_xlfn.XLOOKUP(SalesTable[[#This Row],[Product]],ProductTable[Product],ProductTable[Product ID],0,0)</f>
        <v>P009</v>
      </c>
      <c r="I988" s="18" t="s">
        <v>2016</v>
      </c>
      <c r="J988" s="18" t="str" cm="1">
        <f t="array" aca="1" ref="J988" ca="1">INDEX({"Credit Card","Cash","UPI"},RANDBETWEEN(1,3))</f>
        <v>UPI</v>
      </c>
      <c r="K988" s="18">
        <f t="shared" ca="1" si="47"/>
        <v>91</v>
      </c>
      <c r="L988" s="18">
        <v>103.37</v>
      </c>
      <c r="M988" s="18">
        <f ca="1">SalesTable[[#This Row],[Quantity]]*SalesTable[[#This Row],[Unit Price]]</f>
        <v>9406.67</v>
      </c>
      <c r="N988" s="18" t="str">
        <f t="shared" ca="1" si="45"/>
        <v>16%</v>
      </c>
      <c r="O988" s="18">
        <f ca="1">SalesTable[[#This Row],[Total Sale]]*SalesTable[[#This Row],[Profit Margin]]</f>
        <v>1505.0672</v>
      </c>
    </row>
    <row r="989" spans="1:15" x14ac:dyDescent="0.3">
      <c r="A989" s="18" t="s">
        <v>996</v>
      </c>
      <c r="B989" s="19">
        <f t="shared" ca="1" si="46"/>
        <v>45997</v>
      </c>
      <c r="C989" s="19" t="str">
        <f>_xlfn.XLOOKUP(SalesTable[[#This Row],[Customer Name]],customerTable[Customer Name],customerTable[Customer ID],0,0)</f>
        <v>C0988</v>
      </c>
      <c r="D989" s="18" t="s">
        <v>1986</v>
      </c>
      <c r="E989" s="18" t="s">
        <v>2000</v>
      </c>
      <c r="F989" s="18" t="s">
        <v>2266</v>
      </c>
      <c r="G989" s="18" t="s">
        <v>2009</v>
      </c>
      <c r="H989" s="18" t="str">
        <f>_xlfn.XLOOKUP(SalesTable[[#This Row],[Product]],ProductTable[Product],ProductTable[Product ID],0,0)</f>
        <v>P008</v>
      </c>
      <c r="I989" s="18" t="s">
        <v>2014</v>
      </c>
      <c r="J989" s="18" t="str" cm="1">
        <f t="array" aca="1" ref="J989" ca="1">INDEX({"Credit Card","Cash","UPI"},RANDBETWEEN(1,3))</f>
        <v>UPI</v>
      </c>
      <c r="K989" s="18">
        <f t="shared" ca="1" si="47"/>
        <v>74</v>
      </c>
      <c r="L989" s="18">
        <v>121.8</v>
      </c>
      <c r="M989" s="18">
        <f ca="1">SalesTable[[#This Row],[Quantity]]*SalesTable[[#This Row],[Unit Price]]</f>
        <v>9013.1999999999989</v>
      </c>
      <c r="N989" s="18" t="str">
        <f t="shared" ca="1" si="45"/>
        <v>18%</v>
      </c>
      <c r="O989" s="18">
        <f ca="1">SalesTable[[#This Row],[Total Sale]]*SalesTable[[#This Row],[Profit Margin]]</f>
        <v>1622.3759999999997</v>
      </c>
    </row>
    <row r="990" spans="1:15" x14ac:dyDescent="0.3">
      <c r="A990" s="18" t="s">
        <v>997</v>
      </c>
      <c r="B990" s="19">
        <f t="shared" ca="1" si="46"/>
        <v>45822</v>
      </c>
      <c r="C990" s="19" t="str">
        <f>_xlfn.XLOOKUP(SalesTable[[#This Row],[Customer Name]],customerTable[Customer Name],customerTable[Customer ID],0,0)</f>
        <v>C0989</v>
      </c>
      <c r="D990" s="18" t="s">
        <v>1987</v>
      </c>
      <c r="E990" s="18" t="s">
        <v>1999</v>
      </c>
      <c r="F990" s="18" t="s">
        <v>2055</v>
      </c>
      <c r="G990" s="18" t="s">
        <v>2007</v>
      </c>
      <c r="H990" s="18" t="str">
        <f>_xlfn.XLOOKUP(SalesTable[[#This Row],[Product]],ProductTable[Product],ProductTable[Product ID],0,0)</f>
        <v>P006</v>
      </c>
      <c r="I990" s="18" t="s">
        <v>2016</v>
      </c>
      <c r="J990" s="18" t="str" cm="1">
        <f t="array" aca="1" ref="J990" ca="1">INDEX({"Credit Card","Cash","UPI"},RANDBETWEEN(1,3))</f>
        <v>UPI</v>
      </c>
      <c r="K990" s="18">
        <f t="shared" ca="1" si="47"/>
        <v>36</v>
      </c>
      <c r="L990" s="18">
        <v>398.22</v>
      </c>
      <c r="M990" s="18">
        <f ca="1">SalesTable[[#This Row],[Quantity]]*SalesTable[[#This Row],[Unit Price]]</f>
        <v>14335.920000000002</v>
      </c>
      <c r="N990" s="18" t="str">
        <f t="shared" ca="1" si="45"/>
        <v>18%</v>
      </c>
      <c r="O990" s="18">
        <f ca="1">SalesTable[[#This Row],[Total Sale]]*SalesTable[[#This Row],[Profit Margin]]</f>
        <v>2580.4656000000004</v>
      </c>
    </row>
    <row r="991" spans="1:15" x14ac:dyDescent="0.3">
      <c r="A991" s="18" t="s">
        <v>998</v>
      </c>
      <c r="B991" s="19">
        <f t="shared" ca="1" si="46"/>
        <v>44902</v>
      </c>
      <c r="C991" s="19" t="str">
        <f>_xlfn.XLOOKUP(SalesTable[[#This Row],[Customer Name]],customerTable[Customer Name],customerTable[Customer ID],0,0)</f>
        <v>C0990</v>
      </c>
      <c r="D991" s="18" t="s">
        <v>1988</v>
      </c>
      <c r="E991" s="18" t="s">
        <v>2000</v>
      </c>
      <c r="F991" s="18" t="s">
        <v>2198</v>
      </c>
      <c r="G991" s="18" t="s">
        <v>2013</v>
      </c>
      <c r="H991" s="18" t="str">
        <f>_xlfn.XLOOKUP(SalesTable[[#This Row],[Product]],ProductTable[Product],ProductTable[Product ID],0,0)</f>
        <v>P012</v>
      </c>
      <c r="I991" s="18" t="s">
        <v>2016</v>
      </c>
      <c r="J991" s="18" t="str" cm="1">
        <f t="array" aca="1" ref="J991" ca="1">INDEX({"Credit Card","Cash","UPI"},RANDBETWEEN(1,3))</f>
        <v>UPI</v>
      </c>
      <c r="K991" s="18">
        <f t="shared" ca="1" si="47"/>
        <v>47</v>
      </c>
      <c r="L991" s="18">
        <v>484.57</v>
      </c>
      <c r="M991" s="18">
        <f ca="1">SalesTable[[#This Row],[Quantity]]*SalesTable[[#This Row],[Unit Price]]</f>
        <v>22774.79</v>
      </c>
      <c r="N991" s="18" t="str">
        <f t="shared" ca="1" si="45"/>
        <v>23%</v>
      </c>
      <c r="O991" s="18">
        <f ca="1">SalesTable[[#This Row],[Total Sale]]*SalesTable[[#This Row],[Profit Margin]]</f>
        <v>5238.2017000000005</v>
      </c>
    </row>
    <row r="992" spans="1:15" x14ac:dyDescent="0.3">
      <c r="A992" s="18" t="s">
        <v>999</v>
      </c>
      <c r="B992" s="19">
        <f t="shared" ca="1" si="46"/>
        <v>45808</v>
      </c>
      <c r="C992" s="19" t="str">
        <f>_xlfn.XLOOKUP(SalesTable[[#This Row],[Customer Name]],customerTable[Customer Name],customerTable[Customer ID],0,0)</f>
        <v>C0991</v>
      </c>
      <c r="D992" s="18" t="s">
        <v>1989</v>
      </c>
      <c r="E992" s="18" t="s">
        <v>1998</v>
      </c>
      <c r="F992" s="18" t="s">
        <v>2168</v>
      </c>
      <c r="G992" s="18" t="s">
        <v>2009</v>
      </c>
      <c r="H992" s="18" t="str">
        <f>_xlfn.XLOOKUP(SalesTable[[#This Row],[Product]],ProductTable[Product],ProductTable[Product ID],0,0)</f>
        <v>P008</v>
      </c>
      <c r="I992" s="18" t="s">
        <v>2014</v>
      </c>
      <c r="J992" s="18" t="str" cm="1">
        <f t="array" aca="1" ref="J992" ca="1">INDEX({"Credit Card","Cash","UPI"},RANDBETWEEN(1,3))</f>
        <v>Credit Card</v>
      </c>
      <c r="K992" s="18">
        <f t="shared" ca="1" si="47"/>
        <v>64</v>
      </c>
      <c r="L992" s="18">
        <v>386.54</v>
      </c>
      <c r="M992" s="18">
        <f ca="1">SalesTable[[#This Row],[Quantity]]*SalesTable[[#This Row],[Unit Price]]</f>
        <v>24738.560000000001</v>
      </c>
      <c r="N992" s="18" t="str">
        <f t="shared" ca="1" si="45"/>
        <v>21%</v>
      </c>
      <c r="O992" s="18">
        <f ca="1">SalesTable[[#This Row],[Total Sale]]*SalesTable[[#This Row],[Profit Margin]]</f>
        <v>5195.0976000000001</v>
      </c>
    </row>
    <row r="993" spans="1:15" x14ac:dyDescent="0.3">
      <c r="A993" s="18" t="s">
        <v>1000</v>
      </c>
      <c r="B993" s="19">
        <f t="shared" ca="1" si="46"/>
        <v>45060</v>
      </c>
      <c r="C993" s="19" t="str">
        <f>_xlfn.XLOOKUP(SalesTable[[#This Row],[Customer Name]],customerTable[Customer Name],customerTable[Customer ID],0,0)</f>
        <v>C0992</v>
      </c>
      <c r="D993" s="18" t="s">
        <v>1990</v>
      </c>
      <c r="E993" s="18" t="s">
        <v>2001</v>
      </c>
      <c r="F993" s="18" t="s">
        <v>2164</v>
      </c>
      <c r="G993" s="18" t="s">
        <v>2006</v>
      </c>
      <c r="H993" s="18" t="str">
        <f>_xlfn.XLOOKUP(SalesTable[[#This Row],[Product]],ProductTable[Product],ProductTable[Product ID],0,0)</f>
        <v>P005</v>
      </c>
      <c r="I993" s="18" t="s">
        <v>2015</v>
      </c>
      <c r="J993" s="18" t="str" cm="1">
        <f t="array" aca="1" ref="J993" ca="1">INDEX({"Credit Card","Cash","UPI"},RANDBETWEEN(1,3))</f>
        <v>Credit Card</v>
      </c>
      <c r="K993" s="18">
        <f t="shared" ca="1" si="47"/>
        <v>30</v>
      </c>
      <c r="L993" s="18">
        <v>344.54</v>
      </c>
      <c r="M993" s="18">
        <f ca="1">SalesTable[[#This Row],[Quantity]]*SalesTable[[#This Row],[Unit Price]]</f>
        <v>10336.200000000001</v>
      </c>
      <c r="N993" s="18" t="str">
        <f t="shared" ca="1" si="45"/>
        <v>25%</v>
      </c>
      <c r="O993" s="18">
        <f ca="1">SalesTable[[#This Row],[Total Sale]]*SalesTable[[#This Row],[Profit Margin]]</f>
        <v>2584.0500000000002</v>
      </c>
    </row>
    <row r="994" spans="1:15" x14ac:dyDescent="0.3">
      <c r="A994" s="18" t="s">
        <v>1001</v>
      </c>
      <c r="B994" s="19">
        <f t="shared" ca="1" si="46"/>
        <v>45232</v>
      </c>
      <c r="C994" s="19" t="str">
        <f>_xlfn.XLOOKUP(SalesTable[[#This Row],[Customer Name]],customerTable[Customer Name],customerTable[Customer ID],0,0)</f>
        <v>C0993</v>
      </c>
      <c r="D994" s="18" t="s">
        <v>1991</v>
      </c>
      <c r="E994" s="18" t="s">
        <v>1998</v>
      </c>
      <c r="F994" s="18" t="s">
        <v>2239</v>
      </c>
      <c r="G994" s="18" t="s">
        <v>2002</v>
      </c>
      <c r="H994" s="18" t="str">
        <f>_xlfn.XLOOKUP(SalesTable[[#This Row],[Product]],ProductTable[Product],ProductTable[Product ID],0,0)</f>
        <v>P001</v>
      </c>
      <c r="I994" s="18" t="s">
        <v>2014</v>
      </c>
      <c r="J994" s="18" t="str" cm="1">
        <f t="array" aca="1" ref="J994" ca="1">INDEX({"Credit Card","Cash","UPI"},RANDBETWEEN(1,3))</f>
        <v>Cash</v>
      </c>
      <c r="K994" s="18">
        <f t="shared" ca="1" si="47"/>
        <v>100</v>
      </c>
      <c r="L994" s="18">
        <v>180.98</v>
      </c>
      <c r="M994" s="18">
        <f ca="1">SalesTable[[#This Row],[Quantity]]*SalesTable[[#This Row],[Unit Price]]</f>
        <v>18098</v>
      </c>
      <c r="N994" s="18" t="str">
        <f t="shared" ca="1" si="45"/>
        <v>20%</v>
      </c>
      <c r="O994" s="18">
        <f ca="1">SalesTable[[#This Row],[Total Sale]]*SalesTable[[#This Row],[Profit Margin]]</f>
        <v>3619.6000000000004</v>
      </c>
    </row>
    <row r="995" spans="1:15" x14ac:dyDescent="0.3">
      <c r="A995" s="18" t="s">
        <v>1002</v>
      </c>
      <c r="B995" s="19">
        <f t="shared" ca="1" si="46"/>
        <v>44814</v>
      </c>
      <c r="C995" s="19" t="str">
        <f>_xlfn.XLOOKUP(SalesTable[[#This Row],[Customer Name]],customerTable[Customer Name],customerTable[Customer ID],0,0)</f>
        <v>C0994</v>
      </c>
      <c r="D995" s="18" t="s">
        <v>1992</v>
      </c>
      <c r="E995" s="18" t="s">
        <v>2001</v>
      </c>
      <c r="F995" s="18" t="s">
        <v>2230</v>
      </c>
      <c r="G995" s="18" t="s">
        <v>2002</v>
      </c>
      <c r="H995" s="18" t="str">
        <f>_xlfn.XLOOKUP(SalesTable[[#This Row],[Product]],ProductTable[Product],ProductTable[Product ID],0,0)</f>
        <v>P001</v>
      </c>
      <c r="I995" s="18" t="s">
        <v>2014</v>
      </c>
      <c r="J995" s="18" t="str" cm="1">
        <f t="array" aca="1" ref="J995" ca="1">INDEX({"Credit Card","Cash","UPI"},RANDBETWEEN(1,3))</f>
        <v>Cash</v>
      </c>
      <c r="K995" s="18">
        <f t="shared" ca="1" si="47"/>
        <v>73</v>
      </c>
      <c r="L995" s="18">
        <v>246.48</v>
      </c>
      <c r="M995" s="18">
        <f ca="1">SalesTable[[#This Row],[Quantity]]*SalesTable[[#This Row],[Unit Price]]</f>
        <v>17993.04</v>
      </c>
      <c r="N995" s="18" t="str">
        <f t="shared" ca="1" si="45"/>
        <v>22%</v>
      </c>
      <c r="O995" s="18">
        <f ca="1">SalesTable[[#This Row],[Total Sale]]*SalesTable[[#This Row],[Profit Margin]]</f>
        <v>3958.4688000000001</v>
      </c>
    </row>
    <row r="996" spans="1:15" x14ac:dyDescent="0.3">
      <c r="A996" s="18" t="s">
        <v>1003</v>
      </c>
      <c r="B996" s="19">
        <f t="shared" ca="1" si="46"/>
        <v>45710</v>
      </c>
      <c r="C996" s="19" t="str">
        <f>_xlfn.XLOOKUP(SalesTable[[#This Row],[Customer Name]],customerTable[Customer Name],customerTable[Customer ID],0,0)</f>
        <v>C0995</v>
      </c>
      <c r="D996" s="18" t="s">
        <v>1993</v>
      </c>
      <c r="E996" s="18" t="s">
        <v>1999</v>
      </c>
      <c r="F996" s="18" t="s">
        <v>2035</v>
      </c>
      <c r="G996" s="18" t="s">
        <v>2012</v>
      </c>
      <c r="H996" s="18" t="str">
        <f>_xlfn.XLOOKUP(SalesTable[[#This Row],[Product]],ProductTable[Product],ProductTable[Product ID],0,0)</f>
        <v>P011</v>
      </c>
      <c r="I996" s="18" t="s">
        <v>2014</v>
      </c>
      <c r="J996" s="18" t="str" cm="1">
        <f t="array" aca="1" ref="J996" ca="1">INDEX({"Credit Card","Cash","UPI"},RANDBETWEEN(1,3))</f>
        <v>Cash</v>
      </c>
      <c r="K996" s="18">
        <f t="shared" ca="1" si="47"/>
        <v>81</v>
      </c>
      <c r="L996" s="18">
        <v>367.93</v>
      </c>
      <c r="M996" s="18">
        <f ca="1">SalesTable[[#This Row],[Quantity]]*SalesTable[[#This Row],[Unit Price]]</f>
        <v>29802.33</v>
      </c>
      <c r="N996" s="18" t="str">
        <f t="shared" ca="1" si="45"/>
        <v>21%</v>
      </c>
      <c r="O996" s="18">
        <f ca="1">SalesTable[[#This Row],[Total Sale]]*SalesTable[[#This Row],[Profit Margin]]</f>
        <v>6258.4893000000002</v>
      </c>
    </row>
    <row r="997" spans="1:15" x14ac:dyDescent="0.3">
      <c r="A997" s="18" t="s">
        <v>1004</v>
      </c>
      <c r="B997" s="19">
        <f t="shared" ca="1" si="46"/>
        <v>45308</v>
      </c>
      <c r="C997" s="19" t="str">
        <f>_xlfn.XLOOKUP(SalesTable[[#This Row],[Customer Name]],customerTable[Customer Name],customerTable[Customer ID],0,0)</f>
        <v>C0996</v>
      </c>
      <c r="D997" s="18" t="s">
        <v>1994</v>
      </c>
      <c r="E997" s="18" t="s">
        <v>2001</v>
      </c>
      <c r="F997" s="18" t="s">
        <v>2215</v>
      </c>
      <c r="G997" s="18" t="s">
        <v>2004</v>
      </c>
      <c r="H997" s="18" t="str">
        <f>_xlfn.XLOOKUP(SalesTable[[#This Row],[Product]],ProductTable[Product],ProductTable[Product ID],0,0)</f>
        <v>P003</v>
      </c>
      <c r="I997" s="18" t="s">
        <v>2014</v>
      </c>
      <c r="J997" s="18" t="str" cm="1">
        <f t="array" aca="1" ref="J997" ca="1">INDEX({"Credit Card","Cash","UPI"},RANDBETWEEN(1,3))</f>
        <v>UPI</v>
      </c>
      <c r="K997" s="18">
        <f t="shared" ca="1" si="47"/>
        <v>71</v>
      </c>
      <c r="L997" s="18">
        <v>363.58</v>
      </c>
      <c r="M997" s="18">
        <f ca="1">SalesTable[[#This Row],[Quantity]]*SalesTable[[#This Row],[Unit Price]]</f>
        <v>25814.18</v>
      </c>
      <c r="N997" s="18" t="str">
        <f t="shared" ca="1" si="45"/>
        <v>17%</v>
      </c>
      <c r="O997" s="18">
        <f ca="1">SalesTable[[#This Row],[Total Sale]]*SalesTable[[#This Row],[Profit Margin]]</f>
        <v>4388.4106000000002</v>
      </c>
    </row>
    <row r="998" spans="1:15" x14ac:dyDescent="0.3">
      <c r="A998" s="18" t="s">
        <v>1005</v>
      </c>
      <c r="B998" s="19">
        <f t="shared" ca="1" si="46"/>
        <v>44651</v>
      </c>
      <c r="C998" s="19" t="str">
        <f>_xlfn.XLOOKUP(SalesTable[[#This Row],[Customer Name]],customerTable[Customer Name],customerTable[Customer ID],0,0)</f>
        <v>C0997</v>
      </c>
      <c r="D998" s="18" t="s">
        <v>1995</v>
      </c>
      <c r="E998" s="18" t="s">
        <v>2000</v>
      </c>
      <c r="F998" s="18" t="s">
        <v>2128</v>
      </c>
      <c r="G998" s="18" t="s">
        <v>2006</v>
      </c>
      <c r="H998" s="18" t="str">
        <f>_xlfn.XLOOKUP(SalesTable[[#This Row],[Product]],ProductTable[Product],ProductTable[Product ID],0,0)</f>
        <v>P005</v>
      </c>
      <c r="I998" s="18" t="s">
        <v>2015</v>
      </c>
      <c r="J998" s="18" t="str" cm="1">
        <f t="array" aca="1" ref="J998" ca="1">INDEX({"Credit Card","Cash","UPI"},RANDBETWEEN(1,3))</f>
        <v>Cash</v>
      </c>
      <c r="K998" s="18">
        <f t="shared" ca="1" si="47"/>
        <v>73</v>
      </c>
      <c r="L998" s="18">
        <v>281.72000000000003</v>
      </c>
      <c r="M998" s="18">
        <f ca="1">SalesTable[[#This Row],[Quantity]]*SalesTable[[#This Row],[Unit Price]]</f>
        <v>20565.560000000001</v>
      </c>
      <c r="N998" s="18" t="str">
        <f t="shared" ca="1" si="45"/>
        <v>21%</v>
      </c>
      <c r="O998" s="18">
        <f ca="1">SalesTable[[#This Row],[Total Sale]]*SalesTable[[#This Row],[Profit Margin]]</f>
        <v>4318.7676000000001</v>
      </c>
    </row>
    <row r="999" spans="1:15" x14ac:dyDescent="0.3">
      <c r="A999" s="18" t="s">
        <v>1006</v>
      </c>
      <c r="B999" s="19">
        <f t="shared" ca="1" si="46"/>
        <v>44592</v>
      </c>
      <c r="C999" s="19" t="str">
        <f>_xlfn.XLOOKUP(SalesTable[[#This Row],[Customer Name]],customerTable[Customer Name],customerTable[Customer ID],0,0)</f>
        <v>C0998</v>
      </c>
      <c r="D999" s="18" t="s">
        <v>1996</v>
      </c>
      <c r="E999" s="18" t="s">
        <v>2000</v>
      </c>
      <c r="F999" s="18" t="s">
        <v>2171</v>
      </c>
      <c r="G999" s="18" t="s">
        <v>2003</v>
      </c>
      <c r="H999" s="18" t="str">
        <f>_xlfn.XLOOKUP(SalesTable[[#This Row],[Product]],ProductTable[Product],ProductTable[Product ID],0,0)</f>
        <v>P002</v>
      </c>
      <c r="I999" s="18" t="s">
        <v>2015</v>
      </c>
      <c r="J999" s="18" t="str" cm="1">
        <f t="array" aca="1" ref="J999" ca="1">INDEX({"Credit Card","Cash","UPI"},RANDBETWEEN(1,3))</f>
        <v>Cash</v>
      </c>
      <c r="K999" s="18">
        <f t="shared" ca="1" si="47"/>
        <v>38</v>
      </c>
      <c r="L999" s="18">
        <v>177.09</v>
      </c>
      <c r="M999" s="18">
        <f ca="1">SalesTable[[#This Row],[Quantity]]*SalesTable[[#This Row],[Unit Price]]</f>
        <v>6729.42</v>
      </c>
      <c r="N999" s="18" t="str">
        <f t="shared" ca="1" si="45"/>
        <v>19%</v>
      </c>
      <c r="O999" s="18">
        <f ca="1">SalesTable[[#This Row],[Total Sale]]*SalesTable[[#This Row],[Profit Margin]]</f>
        <v>1278.5898</v>
      </c>
    </row>
    <row r="1000" spans="1:15" x14ac:dyDescent="0.3">
      <c r="A1000" s="18" t="s">
        <v>1007</v>
      </c>
      <c r="B1000" s="19">
        <f t="shared" ca="1" si="46"/>
        <v>45092</v>
      </c>
      <c r="C1000" s="19" t="str">
        <f>_xlfn.XLOOKUP(SalesTable[[#This Row],[Customer Name]],customerTable[Customer Name],customerTable[Customer ID],0,0)</f>
        <v>C0719</v>
      </c>
      <c r="D1000" s="18" t="s">
        <v>1720</v>
      </c>
      <c r="E1000" s="18" t="s">
        <v>2000</v>
      </c>
      <c r="F1000" s="18" t="s">
        <v>2227</v>
      </c>
      <c r="G1000" s="18" t="s">
        <v>2013</v>
      </c>
      <c r="H1000" s="18" t="str">
        <f>_xlfn.XLOOKUP(SalesTable[[#This Row],[Product]],ProductTable[Product],ProductTable[Product ID],0,0)</f>
        <v>P012</v>
      </c>
      <c r="I1000" s="18" t="s">
        <v>2016</v>
      </c>
      <c r="J1000" s="18" t="str" cm="1">
        <f t="array" aca="1" ref="J1000" ca="1">INDEX({"Credit Card","Cash","UPI"},RANDBETWEEN(1,3))</f>
        <v>Credit Card</v>
      </c>
      <c r="K1000" s="18">
        <f t="shared" ca="1" si="47"/>
        <v>72</v>
      </c>
      <c r="L1000" s="18">
        <v>267.91000000000003</v>
      </c>
      <c r="M1000" s="18">
        <f ca="1">SalesTable[[#This Row],[Quantity]]*SalesTable[[#This Row],[Unit Price]]</f>
        <v>19289.52</v>
      </c>
      <c r="N1000" s="18" t="str">
        <f t="shared" ca="1" si="45"/>
        <v>23%</v>
      </c>
      <c r="O1000" s="18">
        <f ca="1">SalesTable[[#This Row],[Total Sale]]*SalesTable[[#This Row],[Profit Margin]]</f>
        <v>4436.5896000000002</v>
      </c>
    </row>
    <row r="1001" spans="1:15" x14ac:dyDescent="0.3">
      <c r="A1001" s="18" t="s">
        <v>1008</v>
      </c>
      <c r="B1001" s="19">
        <f t="shared" ca="1" si="46"/>
        <v>45308</v>
      </c>
      <c r="C1001" s="19" t="str">
        <f>_xlfn.XLOOKUP(SalesTable[[#This Row],[Customer Name]],customerTable[Customer Name],customerTable[Customer ID],0,0)</f>
        <v>C1000</v>
      </c>
      <c r="D1001" s="18" t="s">
        <v>1997</v>
      </c>
      <c r="E1001" s="18" t="s">
        <v>1999</v>
      </c>
      <c r="F1001" s="18" t="s">
        <v>2038</v>
      </c>
      <c r="G1001" s="18" t="s">
        <v>2008</v>
      </c>
      <c r="H1001" s="18" t="str">
        <f>_xlfn.XLOOKUP(SalesTable[[#This Row],[Product]],ProductTable[Product],ProductTable[Product ID],0,0)</f>
        <v>P007</v>
      </c>
      <c r="I1001" s="18" t="s">
        <v>2016</v>
      </c>
      <c r="J1001" s="18" t="str" cm="1">
        <f t="array" aca="1" ref="J1001" ca="1">INDEX({"Credit Card","Cash","UPI"},RANDBETWEEN(1,3))</f>
        <v>Credit Card</v>
      </c>
      <c r="K1001" s="18">
        <f t="shared" ca="1" si="47"/>
        <v>91</v>
      </c>
      <c r="L1001" s="18">
        <v>186.72</v>
      </c>
      <c r="M1001" s="18">
        <f ca="1">SalesTable[[#This Row],[Quantity]]*SalesTable[[#This Row],[Unit Price]]</f>
        <v>16991.52</v>
      </c>
      <c r="N1001" s="18" t="str">
        <f t="shared" ca="1" si="45"/>
        <v>22%</v>
      </c>
      <c r="O1001" s="18">
        <f ca="1">SalesTable[[#This Row],[Total Sale]]*SalesTable[[#This Row],[Profit Margin]]</f>
        <v>3738.1343999999999</v>
      </c>
    </row>
  </sheetData>
  <conditionalFormatting sqref="O2:O1001">
    <cfRule type="cellIs" dxfId="56" priority="4" operator="lessThan">
      <formula>5000</formula>
    </cfRule>
    <cfRule type="cellIs" dxfId="55" priority="5" operator="greaterThan">
      <formula>5000</formula>
    </cfRule>
  </conditionalFormatting>
  <conditionalFormatting sqref="M2:M1001">
    <cfRule type="cellIs" dxfId="54" priority="2" operator="lessThan">
      <formula>10000</formula>
    </cfRule>
    <cfRule type="cellIs" dxfId="53" priority="3" operator="greaterThan">
      <formula>10000</formula>
    </cfRule>
  </conditionalFormatting>
  <conditionalFormatting sqref="K2:K10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29180-1FBA-48B7-809F-D6A5A3AD371A}">
  <dimension ref="A1:J720"/>
  <sheetViews>
    <sheetView workbookViewId="0">
      <selection activeCell="E7" sqref="E7"/>
    </sheetView>
  </sheetViews>
  <sheetFormatPr defaultRowHeight="14.4" x14ac:dyDescent="0.3"/>
  <cols>
    <col min="1" max="1" width="14.88671875" customWidth="1"/>
    <col min="4" max="4" width="15" customWidth="1"/>
    <col min="5" max="5" width="16.44140625" customWidth="1"/>
    <col min="6" max="6" width="9.88671875" customWidth="1"/>
    <col min="7" max="7" width="18.6640625" customWidth="1"/>
    <col min="8" max="8" width="15.6640625" customWidth="1"/>
    <col min="9" max="9" width="19.44140625" customWidth="1"/>
    <col min="10" max="10" width="16.109375" customWidth="1"/>
  </cols>
  <sheetData>
    <row r="1" spans="1:10" x14ac:dyDescent="0.3">
      <c r="A1" s="25" t="s">
        <v>1</v>
      </c>
      <c r="B1" s="28" t="s">
        <v>3293</v>
      </c>
      <c r="C1" s="28" t="s">
        <v>3294</v>
      </c>
      <c r="D1" s="28" t="s">
        <v>3295</v>
      </c>
      <c r="E1" s="28" t="s">
        <v>3296</v>
      </c>
      <c r="F1" s="28" t="s">
        <v>3297</v>
      </c>
      <c r="G1" s="28" t="s">
        <v>3298</v>
      </c>
      <c r="H1" s="28" t="s">
        <v>3299</v>
      </c>
      <c r="I1" s="28" t="s">
        <v>3300</v>
      </c>
      <c r="J1" s="28" t="s">
        <v>3301</v>
      </c>
    </row>
    <row r="2" spans="1:10" x14ac:dyDescent="0.3">
      <c r="A2" s="26">
        <f t="shared" ref="A2:A65" ca="1" si="0">RANDBETWEEN(DATE(2022,1,1),DATE(2025,12,31))</f>
        <v>44739</v>
      </c>
      <c r="B2" s="18">
        <f ca="1">YEAR(A2)</f>
        <v>2022</v>
      </c>
      <c r="C2" s="18">
        <f ca="1">MONTH(A2)</f>
        <v>6</v>
      </c>
      <c r="D2" s="18" t="str">
        <f ca="1">TEXT(A2,"MMMM")</f>
        <v>June</v>
      </c>
      <c r="E2" s="18">
        <f ca="1">MONTH(A2)</f>
        <v>6</v>
      </c>
      <c r="F2" s="18">
        <f ca="1">ROUNDUP(MONTH(A2)/3,0)</f>
        <v>2</v>
      </c>
      <c r="G2" s="18">
        <f ca="1">WEEKNUM(A2,2)</f>
        <v>27</v>
      </c>
      <c r="H2" s="18">
        <f ca="1">DAY(A2)</f>
        <v>27</v>
      </c>
      <c r="I2" s="18" t="str">
        <f ca="1">TEXT(A2,"DDDD")</f>
        <v>Monday</v>
      </c>
      <c r="J2" s="18" t="b">
        <f ca="1">OR(WEEKDAY(A2,2)&gt;5)</f>
        <v>0</v>
      </c>
    </row>
    <row r="3" spans="1:10" x14ac:dyDescent="0.3">
      <c r="A3" s="27">
        <f t="shared" ca="1" si="0"/>
        <v>45290</v>
      </c>
      <c r="B3" s="18">
        <f t="shared" ref="B3:B66" ca="1" si="1">YEAR(A3)</f>
        <v>2023</v>
      </c>
      <c r="C3" s="18">
        <f t="shared" ref="C3:C66" ca="1" si="2">MONTH(A3)</f>
        <v>12</v>
      </c>
      <c r="D3" s="18" t="str">
        <f t="shared" ref="D3:D66" ca="1" si="3">TEXT(A3,"MMMM")</f>
        <v>December</v>
      </c>
      <c r="E3" s="18">
        <f t="shared" ref="E3:E66" ca="1" si="4">MONTH(A3)</f>
        <v>12</v>
      </c>
      <c r="F3" s="18">
        <f t="shared" ref="F3:F66" ca="1" si="5">ROUNDUP(MONTH(A3)/3,0)</f>
        <v>4</v>
      </c>
      <c r="G3" s="18">
        <f t="shared" ref="G3:G66" ca="1" si="6">WEEKNUM(A3,2)</f>
        <v>53</v>
      </c>
      <c r="H3" s="18">
        <f t="shared" ref="H3:H66" ca="1" si="7">DAY(A3)</f>
        <v>30</v>
      </c>
      <c r="I3" s="18" t="str">
        <f t="shared" ref="I3:I66" ca="1" si="8">TEXT(A3,"DDDD")</f>
        <v>Saturday</v>
      </c>
      <c r="J3" s="18" t="b">
        <f t="shared" ref="J3:J66" ca="1" si="9">OR(WEEKDAY(A3,2)&gt;5)</f>
        <v>1</v>
      </c>
    </row>
    <row r="4" spans="1:10" x14ac:dyDescent="0.3">
      <c r="A4" s="26">
        <f t="shared" ca="1" si="0"/>
        <v>44728</v>
      </c>
      <c r="B4" s="18">
        <f t="shared" ca="1" si="1"/>
        <v>2022</v>
      </c>
      <c r="C4" s="18">
        <f t="shared" ca="1" si="2"/>
        <v>6</v>
      </c>
      <c r="D4" s="18" t="str">
        <f t="shared" ca="1" si="3"/>
        <v>June</v>
      </c>
      <c r="E4" s="18">
        <f t="shared" ca="1" si="4"/>
        <v>6</v>
      </c>
      <c r="F4" s="18">
        <f t="shared" ca="1" si="5"/>
        <v>2</v>
      </c>
      <c r="G4" s="18">
        <f t="shared" ca="1" si="6"/>
        <v>25</v>
      </c>
      <c r="H4" s="18">
        <f t="shared" ca="1" si="7"/>
        <v>16</v>
      </c>
      <c r="I4" s="18" t="str">
        <f t="shared" ca="1" si="8"/>
        <v>Thursday</v>
      </c>
      <c r="J4" s="18" t="b">
        <f t="shared" ca="1" si="9"/>
        <v>0</v>
      </c>
    </row>
    <row r="5" spans="1:10" x14ac:dyDescent="0.3">
      <c r="A5" s="27">
        <f t="shared" ca="1" si="0"/>
        <v>45959</v>
      </c>
      <c r="B5" s="18">
        <f t="shared" ca="1" si="1"/>
        <v>2025</v>
      </c>
      <c r="C5" s="18">
        <f t="shared" ca="1" si="2"/>
        <v>10</v>
      </c>
      <c r="D5" s="18" t="str">
        <f t="shared" ca="1" si="3"/>
        <v>October</v>
      </c>
      <c r="E5" s="18">
        <f t="shared" ca="1" si="4"/>
        <v>10</v>
      </c>
      <c r="F5" s="18">
        <f t="shared" ca="1" si="5"/>
        <v>4</v>
      </c>
      <c r="G5" s="18">
        <f t="shared" ca="1" si="6"/>
        <v>44</v>
      </c>
      <c r="H5" s="18">
        <f t="shared" ca="1" si="7"/>
        <v>29</v>
      </c>
      <c r="I5" s="18" t="str">
        <f t="shared" ca="1" si="8"/>
        <v>Wednesday</v>
      </c>
      <c r="J5" s="18" t="b">
        <f t="shared" ca="1" si="9"/>
        <v>0</v>
      </c>
    </row>
    <row r="6" spans="1:10" x14ac:dyDescent="0.3">
      <c r="A6" s="26">
        <f t="shared" ca="1" si="0"/>
        <v>45046</v>
      </c>
      <c r="B6" s="18">
        <f t="shared" ca="1" si="1"/>
        <v>2023</v>
      </c>
      <c r="C6" s="18">
        <f t="shared" ca="1" si="2"/>
        <v>4</v>
      </c>
      <c r="D6" s="18" t="str">
        <f t="shared" ca="1" si="3"/>
        <v>April</v>
      </c>
      <c r="E6" s="18">
        <f t="shared" ca="1" si="4"/>
        <v>4</v>
      </c>
      <c r="F6" s="18">
        <f t="shared" ca="1" si="5"/>
        <v>2</v>
      </c>
      <c r="G6" s="18">
        <f t="shared" ca="1" si="6"/>
        <v>18</v>
      </c>
      <c r="H6" s="18">
        <f t="shared" ca="1" si="7"/>
        <v>30</v>
      </c>
      <c r="I6" s="18" t="str">
        <f t="shared" ca="1" si="8"/>
        <v>Sunday</v>
      </c>
      <c r="J6" s="18" t="b">
        <f t="shared" ca="1" si="9"/>
        <v>1</v>
      </c>
    </row>
    <row r="7" spans="1:10" x14ac:dyDescent="0.3">
      <c r="A7" s="27">
        <f t="shared" ca="1" si="0"/>
        <v>45060</v>
      </c>
      <c r="B7" s="18">
        <f t="shared" ca="1" si="1"/>
        <v>2023</v>
      </c>
      <c r="C7" s="18">
        <f t="shared" ca="1" si="2"/>
        <v>5</v>
      </c>
      <c r="D7" s="18" t="str">
        <f t="shared" ca="1" si="3"/>
        <v>May</v>
      </c>
      <c r="E7" s="18">
        <f t="shared" ca="1" si="4"/>
        <v>5</v>
      </c>
      <c r="F7" s="18">
        <f t="shared" ca="1" si="5"/>
        <v>2</v>
      </c>
      <c r="G7" s="18">
        <f t="shared" ca="1" si="6"/>
        <v>20</v>
      </c>
      <c r="H7" s="18">
        <f t="shared" ca="1" si="7"/>
        <v>14</v>
      </c>
      <c r="I7" s="18" t="str">
        <f t="shared" ca="1" si="8"/>
        <v>Sunday</v>
      </c>
      <c r="J7" s="18" t="b">
        <f t="shared" ca="1" si="9"/>
        <v>1</v>
      </c>
    </row>
    <row r="8" spans="1:10" x14ac:dyDescent="0.3">
      <c r="A8" s="26">
        <f t="shared" ca="1" si="0"/>
        <v>45383</v>
      </c>
      <c r="B8" s="18">
        <f t="shared" ca="1" si="1"/>
        <v>2024</v>
      </c>
      <c r="C8" s="18">
        <f t="shared" ca="1" si="2"/>
        <v>4</v>
      </c>
      <c r="D8" s="18" t="str">
        <f t="shared" ca="1" si="3"/>
        <v>April</v>
      </c>
      <c r="E8" s="18">
        <f t="shared" ca="1" si="4"/>
        <v>4</v>
      </c>
      <c r="F8" s="18">
        <f t="shared" ca="1" si="5"/>
        <v>2</v>
      </c>
      <c r="G8" s="18">
        <f t="shared" ca="1" si="6"/>
        <v>14</v>
      </c>
      <c r="H8" s="18">
        <f t="shared" ca="1" si="7"/>
        <v>1</v>
      </c>
      <c r="I8" s="18" t="str">
        <f t="shared" ca="1" si="8"/>
        <v>Monday</v>
      </c>
      <c r="J8" s="18" t="b">
        <f t="shared" ca="1" si="9"/>
        <v>0</v>
      </c>
    </row>
    <row r="9" spans="1:10" x14ac:dyDescent="0.3">
      <c r="A9" s="27">
        <f t="shared" ca="1" si="0"/>
        <v>45141</v>
      </c>
      <c r="B9" s="18">
        <f t="shared" ca="1" si="1"/>
        <v>2023</v>
      </c>
      <c r="C9" s="18">
        <f t="shared" ca="1" si="2"/>
        <v>8</v>
      </c>
      <c r="D9" s="18" t="str">
        <f t="shared" ca="1" si="3"/>
        <v>August</v>
      </c>
      <c r="E9" s="18">
        <f t="shared" ca="1" si="4"/>
        <v>8</v>
      </c>
      <c r="F9" s="18">
        <f t="shared" ca="1" si="5"/>
        <v>3</v>
      </c>
      <c r="G9" s="18">
        <f t="shared" ca="1" si="6"/>
        <v>32</v>
      </c>
      <c r="H9" s="18">
        <f t="shared" ca="1" si="7"/>
        <v>3</v>
      </c>
      <c r="I9" s="18" t="str">
        <f t="shared" ca="1" si="8"/>
        <v>Thursday</v>
      </c>
      <c r="J9" s="18" t="b">
        <f t="shared" ca="1" si="9"/>
        <v>0</v>
      </c>
    </row>
    <row r="10" spans="1:10" x14ac:dyDescent="0.3">
      <c r="A10" s="26">
        <f t="shared" ca="1" si="0"/>
        <v>45351</v>
      </c>
      <c r="B10" s="18">
        <f t="shared" ca="1" si="1"/>
        <v>2024</v>
      </c>
      <c r="C10" s="18">
        <f t="shared" ca="1" si="2"/>
        <v>2</v>
      </c>
      <c r="D10" s="18" t="str">
        <f t="shared" ca="1" si="3"/>
        <v>February</v>
      </c>
      <c r="E10" s="18">
        <f t="shared" ca="1" si="4"/>
        <v>2</v>
      </c>
      <c r="F10" s="18">
        <f t="shared" ca="1" si="5"/>
        <v>1</v>
      </c>
      <c r="G10" s="18">
        <f t="shared" ca="1" si="6"/>
        <v>9</v>
      </c>
      <c r="H10" s="18">
        <f t="shared" ca="1" si="7"/>
        <v>29</v>
      </c>
      <c r="I10" s="18" t="str">
        <f t="shared" ca="1" si="8"/>
        <v>Thursday</v>
      </c>
      <c r="J10" s="18" t="b">
        <f t="shared" ca="1" si="9"/>
        <v>0</v>
      </c>
    </row>
    <row r="11" spans="1:10" x14ac:dyDescent="0.3">
      <c r="A11" s="27">
        <f t="shared" ca="1" si="0"/>
        <v>45401</v>
      </c>
      <c r="B11" s="18">
        <f t="shared" ca="1" si="1"/>
        <v>2024</v>
      </c>
      <c r="C11" s="18">
        <f t="shared" ca="1" si="2"/>
        <v>4</v>
      </c>
      <c r="D11" s="18" t="str">
        <f t="shared" ca="1" si="3"/>
        <v>April</v>
      </c>
      <c r="E11" s="18">
        <f t="shared" ca="1" si="4"/>
        <v>4</v>
      </c>
      <c r="F11" s="18">
        <f t="shared" ca="1" si="5"/>
        <v>2</v>
      </c>
      <c r="G11" s="18">
        <f t="shared" ca="1" si="6"/>
        <v>16</v>
      </c>
      <c r="H11" s="18">
        <f t="shared" ca="1" si="7"/>
        <v>19</v>
      </c>
      <c r="I11" s="18" t="str">
        <f t="shared" ca="1" si="8"/>
        <v>Friday</v>
      </c>
      <c r="J11" s="18" t="b">
        <f t="shared" ca="1" si="9"/>
        <v>0</v>
      </c>
    </row>
    <row r="12" spans="1:10" x14ac:dyDescent="0.3">
      <c r="A12" s="26">
        <f t="shared" ca="1" si="0"/>
        <v>45645</v>
      </c>
      <c r="B12" s="18">
        <f t="shared" ca="1" si="1"/>
        <v>2024</v>
      </c>
      <c r="C12" s="18">
        <f t="shared" ca="1" si="2"/>
        <v>12</v>
      </c>
      <c r="D12" s="18" t="str">
        <f t="shared" ca="1" si="3"/>
        <v>December</v>
      </c>
      <c r="E12" s="18">
        <f t="shared" ca="1" si="4"/>
        <v>12</v>
      </c>
      <c r="F12" s="18">
        <f t="shared" ca="1" si="5"/>
        <v>4</v>
      </c>
      <c r="G12" s="18">
        <f t="shared" ca="1" si="6"/>
        <v>51</v>
      </c>
      <c r="H12" s="18">
        <f t="shared" ca="1" si="7"/>
        <v>19</v>
      </c>
      <c r="I12" s="18" t="str">
        <f t="shared" ca="1" si="8"/>
        <v>Thursday</v>
      </c>
      <c r="J12" s="18" t="b">
        <f t="shared" ca="1" si="9"/>
        <v>0</v>
      </c>
    </row>
    <row r="13" spans="1:10" x14ac:dyDescent="0.3">
      <c r="A13" s="26">
        <f t="shared" ca="1" si="0"/>
        <v>45220</v>
      </c>
      <c r="B13" s="18">
        <f t="shared" ca="1" si="1"/>
        <v>2023</v>
      </c>
      <c r="C13" s="18">
        <f t="shared" ca="1" si="2"/>
        <v>10</v>
      </c>
      <c r="D13" s="18" t="str">
        <f t="shared" ca="1" si="3"/>
        <v>October</v>
      </c>
      <c r="E13" s="18">
        <f t="shared" ca="1" si="4"/>
        <v>10</v>
      </c>
      <c r="F13" s="18">
        <f t="shared" ca="1" si="5"/>
        <v>4</v>
      </c>
      <c r="G13" s="18">
        <f t="shared" ca="1" si="6"/>
        <v>43</v>
      </c>
      <c r="H13" s="18">
        <f t="shared" ca="1" si="7"/>
        <v>21</v>
      </c>
      <c r="I13" s="18" t="str">
        <f t="shared" ca="1" si="8"/>
        <v>Saturday</v>
      </c>
      <c r="J13" s="18" t="b">
        <f t="shared" ca="1" si="9"/>
        <v>1</v>
      </c>
    </row>
    <row r="14" spans="1:10" x14ac:dyDescent="0.3">
      <c r="A14" s="27">
        <f t="shared" ca="1" si="0"/>
        <v>45227</v>
      </c>
      <c r="B14" s="18">
        <f t="shared" ca="1" si="1"/>
        <v>2023</v>
      </c>
      <c r="C14" s="18">
        <f t="shared" ca="1" si="2"/>
        <v>10</v>
      </c>
      <c r="D14" s="18" t="str">
        <f t="shared" ca="1" si="3"/>
        <v>October</v>
      </c>
      <c r="E14" s="18">
        <f t="shared" ca="1" si="4"/>
        <v>10</v>
      </c>
      <c r="F14" s="18">
        <f t="shared" ca="1" si="5"/>
        <v>4</v>
      </c>
      <c r="G14" s="18">
        <f t="shared" ca="1" si="6"/>
        <v>44</v>
      </c>
      <c r="H14" s="18">
        <f t="shared" ca="1" si="7"/>
        <v>28</v>
      </c>
      <c r="I14" s="18" t="str">
        <f t="shared" ca="1" si="8"/>
        <v>Saturday</v>
      </c>
      <c r="J14" s="18" t="b">
        <f t="shared" ca="1" si="9"/>
        <v>1</v>
      </c>
    </row>
    <row r="15" spans="1:10" x14ac:dyDescent="0.3">
      <c r="A15" s="26">
        <f t="shared" ca="1" si="0"/>
        <v>45631</v>
      </c>
      <c r="B15" s="18">
        <f t="shared" ca="1" si="1"/>
        <v>2024</v>
      </c>
      <c r="C15" s="18">
        <f t="shared" ca="1" si="2"/>
        <v>12</v>
      </c>
      <c r="D15" s="18" t="str">
        <f t="shared" ca="1" si="3"/>
        <v>December</v>
      </c>
      <c r="E15" s="18">
        <f t="shared" ca="1" si="4"/>
        <v>12</v>
      </c>
      <c r="F15" s="18">
        <f t="shared" ca="1" si="5"/>
        <v>4</v>
      </c>
      <c r="G15" s="18">
        <f t="shared" ca="1" si="6"/>
        <v>49</v>
      </c>
      <c r="H15" s="18">
        <f t="shared" ca="1" si="7"/>
        <v>5</v>
      </c>
      <c r="I15" s="18" t="str">
        <f t="shared" ca="1" si="8"/>
        <v>Thursday</v>
      </c>
      <c r="J15" s="18" t="b">
        <f t="shared" ca="1" si="9"/>
        <v>0</v>
      </c>
    </row>
    <row r="16" spans="1:10" x14ac:dyDescent="0.3">
      <c r="A16" s="27">
        <f t="shared" ca="1" si="0"/>
        <v>45869</v>
      </c>
      <c r="B16" s="18">
        <f t="shared" ca="1" si="1"/>
        <v>2025</v>
      </c>
      <c r="C16" s="18">
        <f t="shared" ca="1" si="2"/>
        <v>7</v>
      </c>
      <c r="D16" s="18" t="str">
        <f t="shared" ca="1" si="3"/>
        <v>July</v>
      </c>
      <c r="E16" s="18">
        <f t="shared" ca="1" si="4"/>
        <v>7</v>
      </c>
      <c r="F16" s="18">
        <f t="shared" ca="1" si="5"/>
        <v>3</v>
      </c>
      <c r="G16" s="18">
        <f t="shared" ca="1" si="6"/>
        <v>31</v>
      </c>
      <c r="H16" s="18">
        <f t="shared" ca="1" si="7"/>
        <v>31</v>
      </c>
      <c r="I16" s="18" t="str">
        <f t="shared" ca="1" si="8"/>
        <v>Thursday</v>
      </c>
      <c r="J16" s="18" t="b">
        <f t="shared" ca="1" si="9"/>
        <v>0</v>
      </c>
    </row>
    <row r="17" spans="1:10" x14ac:dyDescent="0.3">
      <c r="A17" s="26">
        <f t="shared" ca="1" si="0"/>
        <v>45200</v>
      </c>
      <c r="B17" s="18">
        <f t="shared" ca="1" si="1"/>
        <v>2023</v>
      </c>
      <c r="C17" s="18">
        <f t="shared" ca="1" si="2"/>
        <v>10</v>
      </c>
      <c r="D17" s="18" t="str">
        <f t="shared" ca="1" si="3"/>
        <v>October</v>
      </c>
      <c r="E17" s="18">
        <f t="shared" ca="1" si="4"/>
        <v>10</v>
      </c>
      <c r="F17" s="18">
        <f t="shared" ca="1" si="5"/>
        <v>4</v>
      </c>
      <c r="G17" s="18">
        <f t="shared" ca="1" si="6"/>
        <v>40</v>
      </c>
      <c r="H17" s="18">
        <f t="shared" ca="1" si="7"/>
        <v>1</v>
      </c>
      <c r="I17" s="18" t="str">
        <f t="shared" ca="1" si="8"/>
        <v>Sunday</v>
      </c>
      <c r="J17" s="18" t="b">
        <f t="shared" ca="1" si="9"/>
        <v>1</v>
      </c>
    </row>
    <row r="18" spans="1:10" x14ac:dyDescent="0.3">
      <c r="A18" s="27">
        <f t="shared" ca="1" si="0"/>
        <v>45662</v>
      </c>
      <c r="B18" s="18">
        <f t="shared" ca="1" si="1"/>
        <v>2025</v>
      </c>
      <c r="C18" s="18">
        <f t="shared" ca="1" si="2"/>
        <v>1</v>
      </c>
      <c r="D18" s="18" t="str">
        <f t="shared" ca="1" si="3"/>
        <v>January</v>
      </c>
      <c r="E18" s="18">
        <f t="shared" ca="1" si="4"/>
        <v>1</v>
      </c>
      <c r="F18" s="18">
        <f t="shared" ca="1" si="5"/>
        <v>1</v>
      </c>
      <c r="G18" s="18">
        <f t="shared" ca="1" si="6"/>
        <v>1</v>
      </c>
      <c r="H18" s="18">
        <f t="shared" ca="1" si="7"/>
        <v>5</v>
      </c>
      <c r="I18" s="18" t="str">
        <f t="shared" ca="1" si="8"/>
        <v>Sunday</v>
      </c>
      <c r="J18" s="18" t="b">
        <f t="shared" ca="1" si="9"/>
        <v>1</v>
      </c>
    </row>
    <row r="19" spans="1:10" x14ac:dyDescent="0.3">
      <c r="A19" s="26">
        <f t="shared" ca="1" si="0"/>
        <v>45405</v>
      </c>
      <c r="B19" s="18">
        <f t="shared" ca="1" si="1"/>
        <v>2024</v>
      </c>
      <c r="C19" s="18">
        <f t="shared" ca="1" si="2"/>
        <v>4</v>
      </c>
      <c r="D19" s="18" t="str">
        <f t="shared" ca="1" si="3"/>
        <v>April</v>
      </c>
      <c r="E19" s="18">
        <f t="shared" ca="1" si="4"/>
        <v>4</v>
      </c>
      <c r="F19" s="18">
        <f t="shared" ca="1" si="5"/>
        <v>2</v>
      </c>
      <c r="G19" s="18">
        <f t="shared" ca="1" si="6"/>
        <v>17</v>
      </c>
      <c r="H19" s="18">
        <f t="shared" ca="1" si="7"/>
        <v>23</v>
      </c>
      <c r="I19" s="18" t="str">
        <f t="shared" ca="1" si="8"/>
        <v>Tuesday</v>
      </c>
      <c r="J19" s="18" t="b">
        <f t="shared" ca="1" si="9"/>
        <v>0</v>
      </c>
    </row>
    <row r="20" spans="1:10" x14ac:dyDescent="0.3">
      <c r="A20" s="27">
        <f t="shared" ca="1" si="0"/>
        <v>44759</v>
      </c>
      <c r="B20" s="18">
        <f t="shared" ca="1" si="1"/>
        <v>2022</v>
      </c>
      <c r="C20" s="18">
        <f t="shared" ca="1" si="2"/>
        <v>7</v>
      </c>
      <c r="D20" s="18" t="str">
        <f t="shared" ca="1" si="3"/>
        <v>July</v>
      </c>
      <c r="E20" s="18">
        <f t="shared" ca="1" si="4"/>
        <v>7</v>
      </c>
      <c r="F20" s="18">
        <f t="shared" ca="1" si="5"/>
        <v>3</v>
      </c>
      <c r="G20" s="18">
        <f t="shared" ca="1" si="6"/>
        <v>29</v>
      </c>
      <c r="H20" s="18">
        <f t="shared" ca="1" si="7"/>
        <v>17</v>
      </c>
      <c r="I20" s="18" t="str">
        <f t="shared" ca="1" si="8"/>
        <v>Sunday</v>
      </c>
      <c r="J20" s="18" t="b">
        <f t="shared" ca="1" si="9"/>
        <v>1</v>
      </c>
    </row>
    <row r="21" spans="1:10" x14ac:dyDescent="0.3">
      <c r="A21" s="26">
        <f t="shared" ca="1" si="0"/>
        <v>44671</v>
      </c>
      <c r="B21" s="18">
        <f t="shared" ca="1" si="1"/>
        <v>2022</v>
      </c>
      <c r="C21" s="18">
        <f t="shared" ca="1" si="2"/>
        <v>4</v>
      </c>
      <c r="D21" s="18" t="str">
        <f t="shared" ca="1" si="3"/>
        <v>April</v>
      </c>
      <c r="E21" s="18">
        <f t="shared" ca="1" si="4"/>
        <v>4</v>
      </c>
      <c r="F21" s="18">
        <f t="shared" ca="1" si="5"/>
        <v>2</v>
      </c>
      <c r="G21" s="18">
        <f t="shared" ca="1" si="6"/>
        <v>17</v>
      </c>
      <c r="H21" s="18">
        <f t="shared" ca="1" si="7"/>
        <v>20</v>
      </c>
      <c r="I21" s="18" t="str">
        <f t="shared" ca="1" si="8"/>
        <v>Wednesday</v>
      </c>
      <c r="J21" s="18" t="b">
        <f t="shared" ca="1" si="9"/>
        <v>0</v>
      </c>
    </row>
    <row r="22" spans="1:10" x14ac:dyDescent="0.3">
      <c r="A22" s="27">
        <f t="shared" ca="1" si="0"/>
        <v>45573</v>
      </c>
      <c r="B22" s="18">
        <f t="shared" ca="1" si="1"/>
        <v>2024</v>
      </c>
      <c r="C22" s="18">
        <f t="shared" ca="1" si="2"/>
        <v>10</v>
      </c>
      <c r="D22" s="18" t="str">
        <f t="shared" ca="1" si="3"/>
        <v>October</v>
      </c>
      <c r="E22" s="18">
        <f t="shared" ca="1" si="4"/>
        <v>10</v>
      </c>
      <c r="F22" s="18">
        <f t="shared" ca="1" si="5"/>
        <v>4</v>
      </c>
      <c r="G22" s="18">
        <f t="shared" ca="1" si="6"/>
        <v>41</v>
      </c>
      <c r="H22" s="18">
        <f t="shared" ca="1" si="7"/>
        <v>8</v>
      </c>
      <c r="I22" s="18" t="str">
        <f t="shared" ca="1" si="8"/>
        <v>Tuesday</v>
      </c>
      <c r="J22" s="18" t="b">
        <f t="shared" ca="1" si="9"/>
        <v>0</v>
      </c>
    </row>
    <row r="23" spans="1:10" x14ac:dyDescent="0.3">
      <c r="A23" s="26">
        <f t="shared" ca="1" si="0"/>
        <v>45121</v>
      </c>
      <c r="B23" s="18">
        <f t="shared" ca="1" si="1"/>
        <v>2023</v>
      </c>
      <c r="C23" s="18">
        <f t="shared" ca="1" si="2"/>
        <v>7</v>
      </c>
      <c r="D23" s="18" t="str">
        <f t="shared" ca="1" si="3"/>
        <v>July</v>
      </c>
      <c r="E23" s="18">
        <f t="shared" ca="1" si="4"/>
        <v>7</v>
      </c>
      <c r="F23" s="18">
        <f t="shared" ca="1" si="5"/>
        <v>3</v>
      </c>
      <c r="G23" s="18">
        <f t="shared" ca="1" si="6"/>
        <v>29</v>
      </c>
      <c r="H23" s="18">
        <f t="shared" ca="1" si="7"/>
        <v>14</v>
      </c>
      <c r="I23" s="18" t="str">
        <f t="shared" ca="1" si="8"/>
        <v>Friday</v>
      </c>
      <c r="J23" s="18" t="b">
        <f t="shared" ca="1" si="9"/>
        <v>0</v>
      </c>
    </row>
    <row r="24" spans="1:10" x14ac:dyDescent="0.3">
      <c r="A24" s="27">
        <f t="shared" ca="1" si="0"/>
        <v>44813</v>
      </c>
      <c r="B24" s="18">
        <f t="shared" ca="1" si="1"/>
        <v>2022</v>
      </c>
      <c r="C24" s="18">
        <f t="shared" ca="1" si="2"/>
        <v>9</v>
      </c>
      <c r="D24" s="18" t="str">
        <f t="shared" ca="1" si="3"/>
        <v>September</v>
      </c>
      <c r="E24" s="18">
        <f t="shared" ca="1" si="4"/>
        <v>9</v>
      </c>
      <c r="F24" s="18">
        <f t="shared" ca="1" si="5"/>
        <v>3</v>
      </c>
      <c r="G24" s="18">
        <f t="shared" ca="1" si="6"/>
        <v>37</v>
      </c>
      <c r="H24" s="18">
        <f t="shared" ca="1" si="7"/>
        <v>9</v>
      </c>
      <c r="I24" s="18" t="str">
        <f t="shared" ca="1" si="8"/>
        <v>Friday</v>
      </c>
      <c r="J24" s="18" t="b">
        <f t="shared" ca="1" si="9"/>
        <v>0</v>
      </c>
    </row>
    <row r="25" spans="1:10" x14ac:dyDescent="0.3">
      <c r="A25" s="26">
        <f t="shared" ca="1" si="0"/>
        <v>45599</v>
      </c>
      <c r="B25" s="18">
        <f t="shared" ca="1" si="1"/>
        <v>2024</v>
      </c>
      <c r="C25" s="18">
        <f t="shared" ca="1" si="2"/>
        <v>11</v>
      </c>
      <c r="D25" s="18" t="str">
        <f t="shared" ca="1" si="3"/>
        <v>November</v>
      </c>
      <c r="E25" s="18">
        <f t="shared" ca="1" si="4"/>
        <v>11</v>
      </c>
      <c r="F25" s="18">
        <f t="shared" ca="1" si="5"/>
        <v>4</v>
      </c>
      <c r="G25" s="18">
        <f t="shared" ca="1" si="6"/>
        <v>44</v>
      </c>
      <c r="H25" s="18">
        <f t="shared" ca="1" si="7"/>
        <v>3</v>
      </c>
      <c r="I25" s="18" t="str">
        <f t="shared" ca="1" si="8"/>
        <v>Sunday</v>
      </c>
      <c r="J25" s="18" t="b">
        <f t="shared" ca="1" si="9"/>
        <v>1</v>
      </c>
    </row>
    <row r="26" spans="1:10" x14ac:dyDescent="0.3">
      <c r="A26" s="27">
        <f t="shared" ca="1" si="0"/>
        <v>45121</v>
      </c>
      <c r="B26" s="18">
        <f t="shared" ca="1" si="1"/>
        <v>2023</v>
      </c>
      <c r="C26" s="18">
        <f t="shared" ca="1" si="2"/>
        <v>7</v>
      </c>
      <c r="D26" s="18" t="str">
        <f t="shared" ca="1" si="3"/>
        <v>July</v>
      </c>
      <c r="E26" s="18">
        <f t="shared" ca="1" si="4"/>
        <v>7</v>
      </c>
      <c r="F26" s="18">
        <f t="shared" ca="1" si="5"/>
        <v>3</v>
      </c>
      <c r="G26" s="18">
        <f t="shared" ca="1" si="6"/>
        <v>29</v>
      </c>
      <c r="H26" s="18">
        <f t="shared" ca="1" si="7"/>
        <v>14</v>
      </c>
      <c r="I26" s="18" t="str">
        <f t="shared" ca="1" si="8"/>
        <v>Friday</v>
      </c>
      <c r="J26" s="18" t="b">
        <f t="shared" ca="1" si="9"/>
        <v>0</v>
      </c>
    </row>
    <row r="27" spans="1:10" x14ac:dyDescent="0.3">
      <c r="A27" s="26">
        <f t="shared" ca="1" si="0"/>
        <v>45861</v>
      </c>
      <c r="B27" s="18">
        <f t="shared" ca="1" si="1"/>
        <v>2025</v>
      </c>
      <c r="C27" s="18">
        <f t="shared" ca="1" si="2"/>
        <v>7</v>
      </c>
      <c r="D27" s="18" t="str">
        <f t="shared" ca="1" si="3"/>
        <v>July</v>
      </c>
      <c r="E27" s="18">
        <f t="shared" ca="1" si="4"/>
        <v>7</v>
      </c>
      <c r="F27" s="18">
        <f t="shared" ca="1" si="5"/>
        <v>3</v>
      </c>
      <c r="G27" s="18">
        <f t="shared" ca="1" si="6"/>
        <v>30</v>
      </c>
      <c r="H27" s="18">
        <f t="shared" ca="1" si="7"/>
        <v>23</v>
      </c>
      <c r="I27" s="18" t="str">
        <f t="shared" ca="1" si="8"/>
        <v>Wednesday</v>
      </c>
      <c r="J27" s="18" t="b">
        <f t="shared" ca="1" si="9"/>
        <v>0</v>
      </c>
    </row>
    <row r="28" spans="1:10" x14ac:dyDescent="0.3">
      <c r="A28" s="27">
        <f t="shared" ca="1" si="0"/>
        <v>45611</v>
      </c>
      <c r="B28" s="18">
        <f t="shared" ca="1" si="1"/>
        <v>2024</v>
      </c>
      <c r="C28" s="18">
        <f t="shared" ca="1" si="2"/>
        <v>11</v>
      </c>
      <c r="D28" s="18" t="str">
        <f t="shared" ca="1" si="3"/>
        <v>November</v>
      </c>
      <c r="E28" s="18">
        <f t="shared" ca="1" si="4"/>
        <v>11</v>
      </c>
      <c r="F28" s="18">
        <f t="shared" ca="1" si="5"/>
        <v>4</v>
      </c>
      <c r="G28" s="18">
        <f t="shared" ca="1" si="6"/>
        <v>46</v>
      </c>
      <c r="H28" s="18">
        <f t="shared" ca="1" si="7"/>
        <v>15</v>
      </c>
      <c r="I28" s="18" t="str">
        <f t="shared" ca="1" si="8"/>
        <v>Friday</v>
      </c>
      <c r="J28" s="18" t="b">
        <f t="shared" ca="1" si="9"/>
        <v>0</v>
      </c>
    </row>
    <row r="29" spans="1:10" x14ac:dyDescent="0.3">
      <c r="A29" s="26">
        <f t="shared" ca="1" si="0"/>
        <v>45348</v>
      </c>
      <c r="B29" s="18">
        <f t="shared" ca="1" si="1"/>
        <v>2024</v>
      </c>
      <c r="C29" s="18">
        <f t="shared" ca="1" si="2"/>
        <v>2</v>
      </c>
      <c r="D29" s="18" t="str">
        <f t="shared" ca="1" si="3"/>
        <v>February</v>
      </c>
      <c r="E29" s="18">
        <f t="shared" ca="1" si="4"/>
        <v>2</v>
      </c>
      <c r="F29" s="18">
        <f t="shared" ca="1" si="5"/>
        <v>1</v>
      </c>
      <c r="G29" s="18">
        <f t="shared" ca="1" si="6"/>
        <v>9</v>
      </c>
      <c r="H29" s="18">
        <f t="shared" ca="1" si="7"/>
        <v>26</v>
      </c>
      <c r="I29" s="18" t="str">
        <f t="shared" ca="1" si="8"/>
        <v>Monday</v>
      </c>
      <c r="J29" s="18" t="b">
        <f t="shared" ca="1" si="9"/>
        <v>0</v>
      </c>
    </row>
    <row r="30" spans="1:10" x14ac:dyDescent="0.3">
      <c r="A30" s="27">
        <f t="shared" ca="1" si="0"/>
        <v>44947</v>
      </c>
      <c r="B30" s="18">
        <f t="shared" ca="1" si="1"/>
        <v>2023</v>
      </c>
      <c r="C30" s="18">
        <f t="shared" ca="1" si="2"/>
        <v>1</v>
      </c>
      <c r="D30" s="18" t="str">
        <f t="shared" ca="1" si="3"/>
        <v>January</v>
      </c>
      <c r="E30" s="18">
        <f t="shared" ca="1" si="4"/>
        <v>1</v>
      </c>
      <c r="F30" s="18">
        <f t="shared" ca="1" si="5"/>
        <v>1</v>
      </c>
      <c r="G30" s="18">
        <f t="shared" ca="1" si="6"/>
        <v>4</v>
      </c>
      <c r="H30" s="18">
        <f t="shared" ca="1" si="7"/>
        <v>21</v>
      </c>
      <c r="I30" s="18" t="str">
        <f t="shared" ca="1" si="8"/>
        <v>Saturday</v>
      </c>
      <c r="J30" s="18" t="b">
        <f t="shared" ca="1" si="9"/>
        <v>1</v>
      </c>
    </row>
    <row r="31" spans="1:10" x14ac:dyDescent="0.3">
      <c r="A31" s="26">
        <f t="shared" ca="1" si="0"/>
        <v>45045</v>
      </c>
      <c r="B31" s="18">
        <f t="shared" ca="1" si="1"/>
        <v>2023</v>
      </c>
      <c r="C31" s="18">
        <f t="shared" ca="1" si="2"/>
        <v>4</v>
      </c>
      <c r="D31" s="18" t="str">
        <f t="shared" ca="1" si="3"/>
        <v>April</v>
      </c>
      <c r="E31" s="18">
        <f t="shared" ca="1" si="4"/>
        <v>4</v>
      </c>
      <c r="F31" s="18">
        <f t="shared" ca="1" si="5"/>
        <v>2</v>
      </c>
      <c r="G31" s="18">
        <f t="shared" ca="1" si="6"/>
        <v>18</v>
      </c>
      <c r="H31" s="18">
        <f t="shared" ca="1" si="7"/>
        <v>29</v>
      </c>
      <c r="I31" s="18" t="str">
        <f t="shared" ca="1" si="8"/>
        <v>Saturday</v>
      </c>
      <c r="J31" s="18" t="b">
        <f t="shared" ca="1" si="9"/>
        <v>1</v>
      </c>
    </row>
    <row r="32" spans="1:10" x14ac:dyDescent="0.3">
      <c r="A32" s="27">
        <f t="shared" ca="1" si="0"/>
        <v>44656</v>
      </c>
      <c r="B32" s="18">
        <f t="shared" ca="1" si="1"/>
        <v>2022</v>
      </c>
      <c r="C32" s="18">
        <f t="shared" ca="1" si="2"/>
        <v>4</v>
      </c>
      <c r="D32" s="18" t="str">
        <f t="shared" ca="1" si="3"/>
        <v>April</v>
      </c>
      <c r="E32" s="18">
        <f t="shared" ca="1" si="4"/>
        <v>4</v>
      </c>
      <c r="F32" s="18">
        <f t="shared" ca="1" si="5"/>
        <v>2</v>
      </c>
      <c r="G32" s="18">
        <f t="shared" ca="1" si="6"/>
        <v>15</v>
      </c>
      <c r="H32" s="18">
        <f t="shared" ca="1" si="7"/>
        <v>5</v>
      </c>
      <c r="I32" s="18" t="str">
        <f t="shared" ca="1" si="8"/>
        <v>Tuesday</v>
      </c>
      <c r="J32" s="18" t="b">
        <f t="shared" ca="1" si="9"/>
        <v>0</v>
      </c>
    </row>
    <row r="33" spans="1:10" x14ac:dyDescent="0.3">
      <c r="A33" s="26">
        <f t="shared" ca="1" si="0"/>
        <v>45435</v>
      </c>
      <c r="B33" s="18">
        <f t="shared" ca="1" si="1"/>
        <v>2024</v>
      </c>
      <c r="C33" s="18">
        <f t="shared" ca="1" si="2"/>
        <v>5</v>
      </c>
      <c r="D33" s="18" t="str">
        <f t="shared" ca="1" si="3"/>
        <v>May</v>
      </c>
      <c r="E33" s="18">
        <f t="shared" ca="1" si="4"/>
        <v>5</v>
      </c>
      <c r="F33" s="18">
        <f t="shared" ca="1" si="5"/>
        <v>2</v>
      </c>
      <c r="G33" s="18">
        <f t="shared" ca="1" si="6"/>
        <v>21</v>
      </c>
      <c r="H33" s="18">
        <f t="shared" ca="1" si="7"/>
        <v>23</v>
      </c>
      <c r="I33" s="18" t="str">
        <f t="shared" ca="1" si="8"/>
        <v>Thursday</v>
      </c>
      <c r="J33" s="18" t="b">
        <f t="shared" ca="1" si="9"/>
        <v>0</v>
      </c>
    </row>
    <row r="34" spans="1:10" x14ac:dyDescent="0.3">
      <c r="A34" s="27">
        <f t="shared" ca="1" si="0"/>
        <v>44637</v>
      </c>
      <c r="B34" s="18">
        <f t="shared" ca="1" si="1"/>
        <v>2022</v>
      </c>
      <c r="C34" s="18">
        <f t="shared" ca="1" si="2"/>
        <v>3</v>
      </c>
      <c r="D34" s="18" t="str">
        <f t="shared" ca="1" si="3"/>
        <v>March</v>
      </c>
      <c r="E34" s="18">
        <f t="shared" ca="1" si="4"/>
        <v>3</v>
      </c>
      <c r="F34" s="18">
        <f t="shared" ca="1" si="5"/>
        <v>1</v>
      </c>
      <c r="G34" s="18">
        <f t="shared" ca="1" si="6"/>
        <v>12</v>
      </c>
      <c r="H34" s="18">
        <f t="shared" ca="1" si="7"/>
        <v>17</v>
      </c>
      <c r="I34" s="18" t="str">
        <f t="shared" ca="1" si="8"/>
        <v>Thursday</v>
      </c>
      <c r="J34" s="18" t="b">
        <f t="shared" ca="1" si="9"/>
        <v>0</v>
      </c>
    </row>
    <row r="35" spans="1:10" x14ac:dyDescent="0.3">
      <c r="A35" s="26">
        <f t="shared" ca="1" si="0"/>
        <v>45835</v>
      </c>
      <c r="B35" s="18">
        <f t="shared" ca="1" si="1"/>
        <v>2025</v>
      </c>
      <c r="C35" s="18">
        <f t="shared" ca="1" si="2"/>
        <v>6</v>
      </c>
      <c r="D35" s="18" t="str">
        <f t="shared" ca="1" si="3"/>
        <v>June</v>
      </c>
      <c r="E35" s="18">
        <f t="shared" ca="1" si="4"/>
        <v>6</v>
      </c>
      <c r="F35" s="18">
        <f t="shared" ca="1" si="5"/>
        <v>2</v>
      </c>
      <c r="G35" s="18">
        <f t="shared" ca="1" si="6"/>
        <v>26</v>
      </c>
      <c r="H35" s="18">
        <f t="shared" ca="1" si="7"/>
        <v>27</v>
      </c>
      <c r="I35" s="18" t="str">
        <f t="shared" ca="1" si="8"/>
        <v>Friday</v>
      </c>
      <c r="J35" s="18" t="b">
        <f t="shared" ca="1" si="9"/>
        <v>0</v>
      </c>
    </row>
    <row r="36" spans="1:10" x14ac:dyDescent="0.3">
      <c r="A36" s="27">
        <f t="shared" ca="1" si="0"/>
        <v>44701</v>
      </c>
      <c r="B36" s="18">
        <f t="shared" ca="1" si="1"/>
        <v>2022</v>
      </c>
      <c r="C36" s="18">
        <f t="shared" ca="1" si="2"/>
        <v>5</v>
      </c>
      <c r="D36" s="18" t="str">
        <f t="shared" ca="1" si="3"/>
        <v>May</v>
      </c>
      <c r="E36" s="18">
        <f t="shared" ca="1" si="4"/>
        <v>5</v>
      </c>
      <c r="F36" s="18">
        <f t="shared" ca="1" si="5"/>
        <v>2</v>
      </c>
      <c r="G36" s="18">
        <f t="shared" ca="1" si="6"/>
        <v>21</v>
      </c>
      <c r="H36" s="18">
        <f t="shared" ca="1" si="7"/>
        <v>20</v>
      </c>
      <c r="I36" s="18" t="str">
        <f t="shared" ca="1" si="8"/>
        <v>Friday</v>
      </c>
      <c r="J36" s="18" t="b">
        <f t="shared" ca="1" si="9"/>
        <v>0</v>
      </c>
    </row>
    <row r="37" spans="1:10" x14ac:dyDescent="0.3">
      <c r="A37" s="26">
        <f t="shared" ca="1" si="0"/>
        <v>44704</v>
      </c>
      <c r="B37" s="18">
        <f t="shared" ca="1" si="1"/>
        <v>2022</v>
      </c>
      <c r="C37" s="18">
        <f t="shared" ca="1" si="2"/>
        <v>5</v>
      </c>
      <c r="D37" s="18" t="str">
        <f t="shared" ca="1" si="3"/>
        <v>May</v>
      </c>
      <c r="E37" s="18">
        <f t="shared" ca="1" si="4"/>
        <v>5</v>
      </c>
      <c r="F37" s="18">
        <f t="shared" ca="1" si="5"/>
        <v>2</v>
      </c>
      <c r="G37" s="18">
        <f t="shared" ca="1" si="6"/>
        <v>22</v>
      </c>
      <c r="H37" s="18">
        <f t="shared" ca="1" si="7"/>
        <v>23</v>
      </c>
      <c r="I37" s="18" t="str">
        <f t="shared" ca="1" si="8"/>
        <v>Monday</v>
      </c>
      <c r="J37" s="18" t="b">
        <f t="shared" ca="1" si="9"/>
        <v>0</v>
      </c>
    </row>
    <row r="38" spans="1:10" x14ac:dyDescent="0.3">
      <c r="A38" s="27">
        <f t="shared" ca="1" si="0"/>
        <v>44826</v>
      </c>
      <c r="B38" s="18">
        <f t="shared" ca="1" si="1"/>
        <v>2022</v>
      </c>
      <c r="C38" s="18">
        <f t="shared" ca="1" si="2"/>
        <v>9</v>
      </c>
      <c r="D38" s="18" t="str">
        <f t="shared" ca="1" si="3"/>
        <v>September</v>
      </c>
      <c r="E38" s="18">
        <f t="shared" ca="1" si="4"/>
        <v>9</v>
      </c>
      <c r="F38" s="18">
        <f t="shared" ca="1" si="5"/>
        <v>3</v>
      </c>
      <c r="G38" s="18">
        <f t="shared" ca="1" si="6"/>
        <v>39</v>
      </c>
      <c r="H38" s="18">
        <f t="shared" ca="1" si="7"/>
        <v>22</v>
      </c>
      <c r="I38" s="18" t="str">
        <f t="shared" ca="1" si="8"/>
        <v>Thursday</v>
      </c>
      <c r="J38" s="18" t="b">
        <f t="shared" ca="1" si="9"/>
        <v>0</v>
      </c>
    </row>
    <row r="39" spans="1:10" x14ac:dyDescent="0.3">
      <c r="A39" s="26">
        <f t="shared" ca="1" si="0"/>
        <v>44811</v>
      </c>
      <c r="B39" s="18">
        <f t="shared" ca="1" si="1"/>
        <v>2022</v>
      </c>
      <c r="C39" s="18">
        <f t="shared" ca="1" si="2"/>
        <v>9</v>
      </c>
      <c r="D39" s="18" t="str">
        <f t="shared" ca="1" si="3"/>
        <v>September</v>
      </c>
      <c r="E39" s="18">
        <f t="shared" ca="1" si="4"/>
        <v>9</v>
      </c>
      <c r="F39" s="18">
        <f t="shared" ca="1" si="5"/>
        <v>3</v>
      </c>
      <c r="G39" s="18">
        <f t="shared" ca="1" si="6"/>
        <v>37</v>
      </c>
      <c r="H39" s="18">
        <f t="shared" ca="1" si="7"/>
        <v>7</v>
      </c>
      <c r="I39" s="18" t="str">
        <f t="shared" ca="1" si="8"/>
        <v>Wednesday</v>
      </c>
      <c r="J39" s="18" t="b">
        <f t="shared" ca="1" si="9"/>
        <v>0</v>
      </c>
    </row>
    <row r="40" spans="1:10" x14ac:dyDescent="0.3">
      <c r="A40" s="27">
        <f t="shared" ca="1" si="0"/>
        <v>45091</v>
      </c>
      <c r="B40" s="18">
        <f t="shared" ca="1" si="1"/>
        <v>2023</v>
      </c>
      <c r="C40" s="18">
        <f t="shared" ca="1" si="2"/>
        <v>6</v>
      </c>
      <c r="D40" s="18" t="str">
        <f t="shared" ca="1" si="3"/>
        <v>June</v>
      </c>
      <c r="E40" s="18">
        <f t="shared" ca="1" si="4"/>
        <v>6</v>
      </c>
      <c r="F40" s="18">
        <f t="shared" ca="1" si="5"/>
        <v>2</v>
      </c>
      <c r="G40" s="18">
        <f t="shared" ca="1" si="6"/>
        <v>25</v>
      </c>
      <c r="H40" s="18">
        <f t="shared" ca="1" si="7"/>
        <v>14</v>
      </c>
      <c r="I40" s="18" t="str">
        <f t="shared" ca="1" si="8"/>
        <v>Wednesday</v>
      </c>
      <c r="J40" s="18" t="b">
        <f t="shared" ca="1" si="9"/>
        <v>0</v>
      </c>
    </row>
    <row r="41" spans="1:10" x14ac:dyDescent="0.3">
      <c r="A41" s="26">
        <f t="shared" ca="1" si="0"/>
        <v>44641</v>
      </c>
      <c r="B41" s="18">
        <f t="shared" ca="1" si="1"/>
        <v>2022</v>
      </c>
      <c r="C41" s="18">
        <f t="shared" ca="1" si="2"/>
        <v>3</v>
      </c>
      <c r="D41" s="18" t="str">
        <f t="shared" ca="1" si="3"/>
        <v>March</v>
      </c>
      <c r="E41" s="18">
        <f t="shared" ca="1" si="4"/>
        <v>3</v>
      </c>
      <c r="F41" s="18">
        <f t="shared" ca="1" si="5"/>
        <v>1</v>
      </c>
      <c r="G41" s="18">
        <f t="shared" ca="1" si="6"/>
        <v>13</v>
      </c>
      <c r="H41" s="18">
        <f t="shared" ca="1" si="7"/>
        <v>21</v>
      </c>
      <c r="I41" s="18" t="str">
        <f t="shared" ca="1" si="8"/>
        <v>Monday</v>
      </c>
      <c r="J41" s="18" t="b">
        <f t="shared" ca="1" si="9"/>
        <v>0</v>
      </c>
    </row>
    <row r="42" spans="1:10" x14ac:dyDescent="0.3">
      <c r="A42" s="27">
        <f t="shared" ca="1" si="0"/>
        <v>45855</v>
      </c>
      <c r="B42" s="18">
        <f t="shared" ca="1" si="1"/>
        <v>2025</v>
      </c>
      <c r="C42" s="18">
        <f t="shared" ca="1" si="2"/>
        <v>7</v>
      </c>
      <c r="D42" s="18" t="str">
        <f t="shared" ca="1" si="3"/>
        <v>July</v>
      </c>
      <c r="E42" s="18">
        <f t="shared" ca="1" si="4"/>
        <v>7</v>
      </c>
      <c r="F42" s="18">
        <f t="shared" ca="1" si="5"/>
        <v>3</v>
      </c>
      <c r="G42" s="18">
        <f t="shared" ca="1" si="6"/>
        <v>29</v>
      </c>
      <c r="H42" s="18">
        <f t="shared" ca="1" si="7"/>
        <v>17</v>
      </c>
      <c r="I42" s="18" t="str">
        <f t="shared" ca="1" si="8"/>
        <v>Thursday</v>
      </c>
      <c r="J42" s="18" t="b">
        <f t="shared" ca="1" si="9"/>
        <v>0</v>
      </c>
    </row>
    <row r="43" spans="1:10" x14ac:dyDescent="0.3">
      <c r="A43" s="26">
        <f t="shared" ca="1" si="0"/>
        <v>45258</v>
      </c>
      <c r="B43" s="18">
        <f t="shared" ca="1" si="1"/>
        <v>2023</v>
      </c>
      <c r="C43" s="18">
        <f t="shared" ca="1" si="2"/>
        <v>11</v>
      </c>
      <c r="D43" s="18" t="str">
        <f t="shared" ca="1" si="3"/>
        <v>November</v>
      </c>
      <c r="E43" s="18">
        <f t="shared" ca="1" si="4"/>
        <v>11</v>
      </c>
      <c r="F43" s="18">
        <f t="shared" ca="1" si="5"/>
        <v>4</v>
      </c>
      <c r="G43" s="18">
        <f t="shared" ca="1" si="6"/>
        <v>49</v>
      </c>
      <c r="H43" s="18">
        <f t="shared" ca="1" si="7"/>
        <v>28</v>
      </c>
      <c r="I43" s="18" t="str">
        <f t="shared" ca="1" si="8"/>
        <v>Tuesday</v>
      </c>
      <c r="J43" s="18" t="b">
        <f t="shared" ca="1" si="9"/>
        <v>0</v>
      </c>
    </row>
    <row r="44" spans="1:10" x14ac:dyDescent="0.3">
      <c r="A44" s="27">
        <f t="shared" ca="1" si="0"/>
        <v>45173</v>
      </c>
      <c r="B44" s="18">
        <f t="shared" ca="1" si="1"/>
        <v>2023</v>
      </c>
      <c r="C44" s="18">
        <f t="shared" ca="1" si="2"/>
        <v>9</v>
      </c>
      <c r="D44" s="18" t="str">
        <f t="shared" ca="1" si="3"/>
        <v>September</v>
      </c>
      <c r="E44" s="18">
        <f t="shared" ca="1" si="4"/>
        <v>9</v>
      </c>
      <c r="F44" s="18">
        <f t="shared" ca="1" si="5"/>
        <v>3</v>
      </c>
      <c r="G44" s="18">
        <f t="shared" ca="1" si="6"/>
        <v>37</v>
      </c>
      <c r="H44" s="18">
        <f t="shared" ca="1" si="7"/>
        <v>4</v>
      </c>
      <c r="I44" s="18" t="str">
        <f t="shared" ca="1" si="8"/>
        <v>Monday</v>
      </c>
      <c r="J44" s="18" t="b">
        <f t="shared" ca="1" si="9"/>
        <v>0</v>
      </c>
    </row>
    <row r="45" spans="1:10" x14ac:dyDescent="0.3">
      <c r="A45" s="26">
        <f t="shared" ca="1" si="0"/>
        <v>45695</v>
      </c>
      <c r="B45" s="18">
        <f t="shared" ca="1" si="1"/>
        <v>2025</v>
      </c>
      <c r="C45" s="18">
        <f t="shared" ca="1" si="2"/>
        <v>2</v>
      </c>
      <c r="D45" s="18" t="str">
        <f t="shared" ca="1" si="3"/>
        <v>February</v>
      </c>
      <c r="E45" s="18">
        <f t="shared" ca="1" si="4"/>
        <v>2</v>
      </c>
      <c r="F45" s="18">
        <f t="shared" ca="1" si="5"/>
        <v>1</v>
      </c>
      <c r="G45" s="18">
        <f t="shared" ca="1" si="6"/>
        <v>6</v>
      </c>
      <c r="H45" s="18">
        <f t="shared" ca="1" si="7"/>
        <v>7</v>
      </c>
      <c r="I45" s="18" t="str">
        <f t="shared" ca="1" si="8"/>
        <v>Friday</v>
      </c>
      <c r="J45" s="18" t="b">
        <f t="shared" ca="1" si="9"/>
        <v>0</v>
      </c>
    </row>
    <row r="46" spans="1:10" x14ac:dyDescent="0.3">
      <c r="A46" s="27">
        <f t="shared" ca="1" si="0"/>
        <v>44808</v>
      </c>
      <c r="B46" s="18">
        <f t="shared" ca="1" si="1"/>
        <v>2022</v>
      </c>
      <c r="C46" s="18">
        <f t="shared" ca="1" si="2"/>
        <v>9</v>
      </c>
      <c r="D46" s="18" t="str">
        <f t="shared" ca="1" si="3"/>
        <v>September</v>
      </c>
      <c r="E46" s="18">
        <f t="shared" ca="1" si="4"/>
        <v>9</v>
      </c>
      <c r="F46" s="18">
        <f t="shared" ca="1" si="5"/>
        <v>3</v>
      </c>
      <c r="G46" s="18">
        <f t="shared" ca="1" si="6"/>
        <v>36</v>
      </c>
      <c r="H46" s="18">
        <f t="shared" ca="1" si="7"/>
        <v>4</v>
      </c>
      <c r="I46" s="18" t="str">
        <f t="shared" ca="1" si="8"/>
        <v>Sunday</v>
      </c>
      <c r="J46" s="18" t="b">
        <f t="shared" ca="1" si="9"/>
        <v>1</v>
      </c>
    </row>
    <row r="47" spans="1:10" x14ac:dyDescent="0.3">
      <c r="A47" s="26">
        <f t="shared" ca="1" si="0"/>
        <v>45935</v>
      </c>
      <c r="B47" s="18">
        <f t="shared" ca="1" si="1"/>
        <v>2025</v>
      </c>
      <c r="C47" s="18">
        <f t="shared" ca="1" si="2"/>
        <v>10</v>
      </c>
      <c r="D47" s="18" t="str">
        <f t="shared" ca="1" si="3"/>
        <v>October</v>
      </c>
      <c r="E47" s="18">
        <f t="shared" ca="1" si="4"/>
        <v>10</v>
      </c>
      <c r="F47" s="18">
        <f t="shared" ca="1" si="5"/>
        <v>4</v>
      </c>
      <c r="G47" s="18">
        <f t="shared" ca="1" si="6"/>
        <v>40</v>
      </c>
      <c r="H47" s="18">
        <f t="shared" ca="1" si="7"/>
        <v>5</v>
      </c>
      <c r="I47" s="18" t="str">
        <f t="shared" ca="1" si="8"/>
        <v>Sunday</v>
      </c>
      <c r="J47" s="18" t="b">
        <f t="shared" ca="1" si="9"/>
        <v>1</v>
      </c>
    </row>
    <row r="48" spans="1:10" x14ac:dyDescent="0.3">
      <c r="A48" s="27">
        <f t="shared" ca="1" si="0"/>
        <v>45966</v>
      </c>
      <c r="B48" s="18">
        <f t="shared" ca="1" si="1"/>
        <v>2025</v>
      </c>
      <c r="C48" s="18">
        <f t="shared" ca="1" si="2"/>
        <v>11</v>
      </c>
      <c r="D48" s="18" t="str">
        <f t="shared" ca="1" si="3"/>
        <v>November</v>
      </c>
      <c r="E48" s="18">
        <f t="shared" ca="1" si="4"/>
        <v>11</v>
      </c>
      <c r="F48" s="18">
        <f t="shared" ca="1" si="5"/>
        <v>4</v>
      </c>
      <c r="G48" s="18">
        <f t="shared" ca="1" si="6"/>
        <v>45</v>
      </c>
      <c r="H48" s="18">
        <f t="shared" ca="1" si="7"/>
        <v>5</v>
      </c>
      <c r="I48" s="18" t="str">
        <f t="shared" ca="1" si="8"/>
        <v>Wednesday</v>
      </c>
      <c r="J48" s="18" t="b">
        <f t="shared" ca="1" si="9"/>
        <v>0</v>
      </c>
    </row>
    <row r="49" spans="1:10" x14ac:dyDescent="0.3">
      <c r="A49" s="26">
        <f t="shared" ca="1" si="0"/>
        <v>45851</v>
      </c>
      <c r="B49" s="18">
        <f t="shared" ca="1" si="1"/>
        <v>2025</v>
      </c>
      <c r="C49" s="18">
        <f t="shared" ca="1" si="2"/>
        <v>7</v>
      </c>
      <c r="D49" s="18" t="str">
        <f t="shared" ca="1" si="3"/>
        <v>July</v>
      </c>
      <c r="E49" s="18">
        <f t="shared" ca="1" si="4"/>
        <v>7</v>
      </c>
      <c r="F49" s="18">
        <f t="shared" ca="1" si="5"/>
        <v>3</v>
      </c>
      <c r="G49" s="18">
        <f t="shared" ca="1" si="6"/>
        <v>28</v>
      </c>
      <c r="H49" s="18">
        <f t="shared" ca="1" si="7"/>
        <v>13</v>
      </c>
      <c r="I49" s="18" t="str">
        <f t="shared" ca="1" si="8"/>
        <v>Sunday</v>
      </c>
      <c r="J49" s="18" t="b">
        <f t="shared" ca="1" si="9"/>
        <v>1</v>
      </c>
    </row>
    <row r="50" spans="1:10" x14ac:dyDescent="0.3">
      <c r="A50" s="27">
        <f t="shared" ca="1" si="0"/>
        <v>45962</v>
      </c>
      <c r="B50" s="18">
        <f t="shared" ca="1" si="1"/>
        <v>2025</v>
      </c>
      <c r="C50" s="18">
        <f t="shared" ca="1" si="2"/>
        <v>11</v>
      </c>
      <c r="D50" s="18" t="str">
        <f t="shared" ca="1" si="3"/>
        <v>November</v>
      </c>
      <c r="E50" s="18">
        <f t="shared" ca="1" si="4"/>
        <v>11</v>
      </c>
      <c r="F50" s="18">
        <f t="shared" ca="1" si="5"/>
        <v>4</v>
      </c>
      <c r="G50" s="18">
        <f t="shared" ca="1" si="6"/>
        <v>44</v>
      </c>
      <c r="H50" s="18">
        <f t="shared" ca="1" si="7"/>
        <v>1</v>
      </c>
      <c r="I50" s="18" t="str">
        <f t="shared" ca="1" si="8"/>
        <v>Saturday</v>
      </c>
      <c r="J50" s="18" t="b">
        <f t="shared" ca="1" si="9"/>
        <v>1</v>
      </c>
    </row>
    <row r="51" spans="1:10" x14ac:dyDescent="0.3">
      <c r="A51" s="26">
        <f t="shared" ca="1" si="0"/>
        <v>45329</v>
      </c>
      <c r="B51" s="18">
        <f t="shared" ca="1" si="1"/>
        <v>2024</v>
      </c>
      <c r="C51" s="18">
        <f t="shared" ca="1" si="2"/>
        <v>2</v>
      </c>
      <c r="D51" s="18" t="str">
        <f t="shared" ca="1" si="3"/>
        <v>February</v>
      </c>
      <c r="E51" s="18">
        <f t="shared" ca="1" si="4"/>
        <v>2</v>
      </c>
      <c r="F51" s="18">
        <f t="shared" ca="1" si="5"/>
        <v>1</v>
      </c>
      <c r="G51" s="18">
        <f t="shared" ca="1" si="6"/>
        <v>6</v>
      </c>
      <c r="H51" s="18">
        <f t="shared" ca="1" si="7"/>
        <v>7</v>
      </c>
      <c r="I51" s="18" t="str">
        <f t="shared" ca="1" si="8"/>
        <v>Wednesday</v>
      </c>
      <c r="J51" s="18" t="b">
        <f t="shared" ca="1" si="9"/>
        <v>0</v>
      </c>
    </row>
    <row r="52" spans="1:10" x14ac:dyDescent="0.3">
      <c r="A52" s="27">
        <f t="shared" ca="1" si="0"/>
        <v>44971</v>
      </c>
      <c r="B52" s="18">
        <f t="shared" ca="1" si="1"/>
        <v>2023</v>
      </c>
      <c r="C52" s="18">
        <f t="shared" ca="1" si="2"/>
        <v>2</v>
      </c>
      <c r="D52" s="18" t="str">
        <f t="shared" ca="1" si="3"/>
        <v>February</v>
      </c>
      <c r="E52" s="18">
        <f t="shared" ca="1" si="4"/>
        <v>2</v>
      </c>
      <c r="F52" s="18">
        <f t="shared" ca="1" si="5"/>
        <v>1</v>
      </c>
      <c r="G52" s="18">
        <f t="shared" ca="1" si="6"/>
        <v>8</v>
      </c>
      <c r="H52" s="18">
        <f t="shared" ca="1" si="7"/>
        <v>14</v>
      </c>
      <c r="I52" s="18" t="str">
        <f t="shared" ca="1" si="8"/>
        <v>Tuesday</v>
      </c>
      <c r="J52" s="18" t="b">
        <f t="shared" ca="1" si="9"/>
        <v>0</v>
      </c>
    </row>
    <row r="53" spans="1:10" x14ac:dyDescent="0.3">
      <c r="A53" s="26">
        <f t="shared" ca="1" si="0"/>
        <v>45886</v>
      </c>
      <c r="B53" s="18">
        <f t="shared" ca="1" si="1"/>
        <v>2025</v>
      </c>
      <c r="C53" s="18">
        <f t="shared" ca="1" si="2"/>
        <v>8</v>
      </c>
      <c r="D53" s="18" t="str">
        <f t="shared" ca="1" si="3"/>
        <v>August</v>
      </c>
      <c r="E53" s="18">
        <f t="shared" ca="1" si="4"/>
        <v>8</v>
      </c>
      <c r="F53" s="18">
        <f t="shared" ca="1" si="5"/>
        <v>3</v>
      </c>
      <c r="G53" s="18">
        <f t="shared" ca="1" si="6"/>
        <v>33</v>
      </c>
      <c r="H53" s="18">
        <f t="shared" ca="1" si="7"/>
        <v>17</v>
      </c>
      <c r="I53" s="18" t="str">
        <f t="shared" ca="1" si="8"/>
        <v>Sunday</v>
      </c>
      <c r="J53" s="18" t="b">
        <f t="shared" ca="1" si="9"/>
        <v>1</v>
      </c>
    </row>
    <row r="54" spans="1:10" x14ac:dyDescent="0.3">
      <c r="A54" s="26">
        <f t="shared" ca="1" si="0"/>
        <v>45185</v>
      </c>
      <c r="B54" s="18">
        <f t="shared" ca="1" si="1"/>
        <v>2023</v>
      </c>
      <c r="C54" s="18">
        <f t="shared" ca="1" si="2"/>
        <v>9</v>
      </c>
      <c r="D54" s="18" t="str">
        <f t="shared" ca="1" si="3"/>
        <v>September</v>
      </c>
      <c r="E54" s="18">
        <f t="shared" ca="1" si="4"/>
        <v>9</v>
      </c>
      <c r="F54" s="18">
        <f t="shared" ca="1" si="5"/>
        <v>3</v>
      </c>
      <c r="G54" s="18">
        <f t="shared" ca="1" si="6"/>
        <v>38</v>
      </c>
      <c r="H54" s="18">
        <f t="shared" ca="1" si="7"/>
        <v>16</v>
      </c>
      <c r="I54" s="18" t="str">
        <f t="shared" ca="1" si="8"/>
        <v>Saturday</v>
      </c>
      <c r="J54" s="18" t="b">
        <f t="shared" ca="1" si="9"/>
        <v>1</v>
      </c>
    </row>
    <row r="55" spans="1:10" x14ac:dyDescent="0.3">
      <c r="A55" s="27">
        <f t="shared" ca="1" si="0"/>
        <v>44721</v>
      </c>
      <c r="B55" s="18">
        <f t="shared" ca="1" si="1"/>
        <v>2022</v>
      </c>
      <c r="C55" s="18">
        <f t="shared" ca="1" si="2"/>
        <v>6</v>
      </c>
      <c r="D55" s="18" t="str">
        <f t="shared" ca="1" si="3"/>
        <v>June</v>
      </c>
      <c r="E55" s="18">
        <f t="shared" ca="1" si="4"/>
        <v>6</v>
      </c>
      <c r="F55" s="18">
        <f t="shared" ca="1" si="5"/>
        <v>2</v>
      </c>
      <c r="G55" s="18">
        <f t="shared" ca="1" si="6"/>
        <v>24</v>
      </c>
      <c r="H55" s="18">
        <f t="shared" ca="1" si="7"/>
        <v>9</v>
      </c>
      <c r="I55" s="18" t="str">
        <f t="shared" ca="1" si="8"/>
        <v>Thursday</v>
      </c>
      <c r="J55" s="18" t="b">
        <f t="shared" ca="1" si="9"/>
        <v>0</v>
      </c>
    </row>
    <row r="56" spans="1:10" x14ac:dyDescent="0.3">
      <c r="A56" s="26">
        <f t="shared" ca="1" si="0"/>
        <v>45340</v>
      </c>
      <c r="B56" s="18">
        <f t="shared" ca="1" si="1"/>
        <v>2024</v>
      </c>
      <c r="C56" s="18">
        <f t="shared" ca="1" si="2"/>
        <v>2</v>
      </c>
      <c r="D56" s="18" t="str">
        <f t="shared" ca="1" si="3"/>
        <v>February</v>
      </c>
      <c r="E56" s="18">
        <f t="shared" ca="1" si="4"/>
        <v>2</v>
      </c>
      <c r="F56" s="18">
        <f t="shared" ca="1" si="5"/>
        <v>1</v>
      </c>
      <c r="G56" s="18">
        <f t="shared" ca="1" si="6"/>
        <v>7</v>
      </c>
      <c r="H56" s="18">
        <f t="shared" ca="1" si="7"/>
        <v>18</v>
      </c>
      <c r="I56" s="18" t="str">
        <f t="shared" ca="1" si="8"/>
        <v>Sunday</v>
      </c>
      <c r="J56" s="18" t="b">
        <f t="shared" ca="1" si="9"/>
        <v>1</v>
      </c>
    </row>
    <row r="57" spans="1:10" x14ac:dyDescent="0.3">
      <c r="A57" s="27">
        <f t="shared" ca="1" si="0"/>
        <v>44646</v>
      </c>
      <c r="B57" s="18">
        <f t="shared" ca="1" si="1"/>
        <v>2022</v>
      </c>
      <c r="C57" s="18">
        <f t="shared" ca="1" si="2"/>
        <v>3</v>
      </c>
      <c r="D57" s="18" t="str">
        <f t="shared" ca="1" si="3"/>
        <v>March</v>
      </c>
      <c r="E57" s="18">
        <f t="shared" ca="1" si="4"/>
        <v>3</v>
      </c>
      <c r="F57" s="18">
        <f t="shared" ca="1" si="5"/>
        <v>1</v>
      </c>
      <c r="G57" s="18">
        <f t="shared" ca="1" si="6"/>
        <v>13</v>
      </c>
      <c r="H57" s="18">
        <f t="shared" ca="1" si="7"/>
        <v>26</v>
      </c>
      <c r="I57" s="18" t="str">
        <f t="shared" ca="1" si="8"/>
        <v>Saturday</v>
      </c>
      <c r="J57" s="18" t="b">
        <f t="shared" ca="1" si="9"/>
        <v>1</v>
      </c>
    </row>
    <row r="58" spans="1:10" x14ac:dyDescent="0.3">
      <c r="A58" s="26">
        <f t="shared" ca="1" si="0"/>
        <v>45504</v>
      </c>
      <c r="B58" s="18">
        <f t="shared" ca="1" si="1"/>
        <v>2024</v>
      </c>
      <c r="C58" s="18">
        <f t="shared" ca="1" si="2"/>
        <v>7</v>
      </c>
      <c r="D58" s="18" t="str">
        <f t="shared" ca="1" si="3"/>
        <v>July</v>
      </c>
      <c r="E58" s="18">
        <f t="shared" ca="1" si="4"/>
        <v>7</v>
      </c>
      <c r="F58" s="18">
        <f t="shared" ca="1" si="5"/>
        <v>3</v>
      </c>
      <c r="G58" s="18">
        <f t="shared" ca="1" si="6"/>
        <v>31</v>
      </c>
      <c r="H58" s="18">
        <f t="shared" ca="1" si="7"/>
        <v>31</v>
      </c>
      <c r="I58" s="18" t="str">
        <f t="shared" ca="1" si="8"/>
        <v>Wednesday</v>
      </c>
      <c r="J58" s="18" t="b">
        <f t="shared" ca="1" si="9"/>
        <v>0</v>
      </c>
    </row>
    <row r="59" spans="1:10" x14ac:dyDescent="0.3">
      <c r="A59" s="27">
        <f t="shared" ca="1" si="0"/>
        <v>45364</v>
      </c>
      <c r="B59" s="18">
        <f t="shared" ca="1" si="1"/>
        <v>2024</v>
      </c>
      <c r="C59" s="18">
        <f t="shared" ca="1" si="2"/>
        <v>3</v>
      </c>
      <c r="D59" s="18" t="str">
        <f t="shared" ca="1" si="3"/>
        <v>March</v>
      </c>
      <c r="E59" s="18">
        <f t="shared" ca="1" si="4"/>
        <v>3</v>
      </c>
      <c r="F59" s="18">
        <f t="shared" ca="1" si="5"/>
        <v>1</v>
      </c>
      <c r="G59" s="18">
        <f t="shared" ca="1" si="6"/>
        <v>11</v>
      </c>
      <c r="H59" s="18">
        <f t="shared" ca="1" si="7"/>
        <v>13</v>
      </c>
      <c r="I59" s="18" t="str">
        <f t="shared" ca="1" si="8"/>
        <v>Wednesday</v>
      </c>
      <c r="J59" s="18" t="b">
        <f t="shared" ca="1" si="9"/>
        <v>0</v>
      </c>
    </row>
    <row r="60" spans="1:10" x14ac:dyDescent="0.3">
      <c r="A60" s="26">
        <f t="shared" ca="1" si="0"/>
        <v>44669</v>
      </c>
      <c r="B60" s="18">
        <f t="shared" ca="1" si="1"/>
        <v>2022</v>
      </c>
      <c r="C60" s="18">
        <f t="shared" ca="1" si="2"/>
        <v>4</v>
      </c>
      <c r="D60" s="18" t="str">
        <f t="shared" ca="1" si="3"/>
        <v>April</v>
      </c>
      <c r="E60" s="18">
        <f t="shared" ca="1" si="4"/>
        <v>4</v>
      </c>
      <c r="F60" s="18">
        <f t="shared" ca="1" si="5"/>
        <v>2</v>
      </c>
      <c r="G60" s="18">
        <f t="shared" ca="1" si="6"/>
        <v>17</v>
      </c>
      <c r="H60" s="18">
        <f t="shared" ca="1" si="7"/>
        <v>18</v>
      </c>
      <c r="I60" s="18" t="str">
        <f t="shared" ca="1" si="8"/>
        <v>Monday</v>
      </c>
      <c r="J60" s="18" t="b">
        <f t="shared" ca="1" si="9"/>
        <v>0</v>
      </c>
    </row>
    <row r="61" spans="1:10" x14ac:dyDescent="0.3">
      <c r="A61" s="27">
        <f t="shared" ca="1" si="0"/>
        <v>44632</v>
      </c>
      <c r="B61" s="18">
        <f t="shared" ca="1" si="1"/>
        <v>2022</v>
      </c>
      <c r="C61" s="18">
        <f t="shared" ca="1" si="2"/>
        <v>3</v>
      </c>
      <c r="D61" s="18" t="str">
        <f t="shared" ca="1" si="3"/>
        <v>March</v>
      </c>
      <c r="E61" s="18">
        <f t="shared" ca="1" si="4"/>
        <v>3</v>
      </c>
      <c r="F61" s="18">
        <f t="shared" ca="1" si="5"/>
        <v>1</v>
      </c>
      <c r="G61" s="18">
        <f t="shared" ca="1" si="6"/>
        <v>11</v>
      </c>
      <c r="H61" s="18">
        <f t="shared" ca="1" si="7"/>
        <v>12</v>
      </c>
      <c r="I61" s="18" t="str">
        <f t="shared" ca="1" si="8"/>
        <v>Saturday</v>
      </c>
      <c r="J61" s="18" t="b">
        <f t="shared" ca="1" si="9"/>
        <v>1</v>
      </c>
    </row>
    <row r="62" spans="1:10" x14ac:dyDescent="0.3">
      <c r="A62" s="26">
        <f t="shared" ca="1" si="0"/>
        <v>45825</v>
      </c>
      <c r="B62" s="18">
        <f t="shared" ca="1" si="1"/>
        <v>2025</v>
      </c>
      <c r="C62" s="18">
        <f t="shared" ca="1" si="2"/>
        <v>6</v>
      </c>
      <c r="D62" s="18" t="str">
        <f t="shared" ca="1" si="3"/>
        <v>June</v>
      </c>
      <c r="E62" s="18">
        <f t="shared" ca="1" si="4"/>
        <v>6</v>
      </c>
      <c r="F62" s="18">
        <f t="shared" ca="1" si="5"/>
        <v>2</v>
      </c>
      <c r="G62" s="18">
        <f t="shared" ca="1" si="6"/>
        <v>25</v>
      </c>
      <c r="H62" s="18">
        <f t="shared" ca="1" si="7"/>
        <v>17</v>
      </c>
      <c r="I62" s="18" t="str">
        <f t="shared" ca="1" si="8"/>
        <v>Tuesday</v>
      </c>
      <c r="J62" s="18" t="b">
        <f t="shared" ca="1" si="9"/>
        <v>0</v>
      </c>
    </row>
    <row r="63" spans="1:10" x14ac:dyDescent="0.3">
      <c r="A63" s="27">
        <f t="shared" ca="1" si="0"/>
        <v>44871</v>
      </c>
      <c r="B63" s="18">
        <f t="shared" ca="1" si="1"/>
        <v>2022</v>
      </c>
      <c r="C63" s="18">
        <f t="shared" ca="1" si="2"/>
        <v>11</v>
      </c>
      <c r="D63" s="18" t="str">
        <f t="shared" ca="1" si="3"/>
        <v>November</v>
      </c>
      <c r="E63" s="18">
        <f t="shared" ca="1" si="4"/>
        <v>11</v>
      </c>
      <c r="F63" s="18">
        <f t="shared" ca="1" si="5"/>
        <v>4</v>
      </c>
      <c r="G63" s="18">
        <f t="shared" ca="1" si="6"/>
        <v>45</v>
      </c>
      <c r="H63" s="18">
        <f t="shared" ca="1" si="7"/>
        <v>6</v>
      </c>
      <c r="I63" s="18" t="str">
        <f t="shared" ca="1" si="8"/>
        <v>Sunday</v>
      </c>
      <c r="J63" s="18" t="b">
        <f t="shared" ca="1" si="9"/>
        <v>1</v>
      </c>
    </row>
    <row r="64" spans="1:10" x14ac:dyDescent="0.3">
      <c r="A64" s="26">
        <f t="shared" ca="1" si="0"/>
        <v>44940</v>
      </c>
      <c r="B64" s="18">
        <f t="shared" ca="1" si="1"/>
        <v>2023</v>
      </c>
      <c r="C64" s="18">
        <f t="shared" ca="1" si="2"/>
        <v>1</v>
      </c>
      <c r="D64" s="18" t="str">
        <f t="shared" ca="1" si="3"/>
        <v>January</v>
      </c>
      <c r="E64" s="18">
        <f t="shared" ca="1" si="4"/>
        <v>1</v>
      </c>
      <c r="F64" s="18">
        <f t="shared" ca="1" si="5"/>
        <v>1</v>
      </c>
      <c r="G64" s="18">
        <f t="shared" ca="1" si="6"/>
        <v>3</v>
      </c>
      <c r="H64" s="18">
        <f t="shared" ca="1" si="7"/>
        <v>14</v>
      </c>
      <c r="I64" s="18" t="str">
        <f t="shared" ca="1" si="8"/>
        <v>Saturday</v>
      </c>
      <c r="J64" s="18" t="b">
        <f t="shared" ca="1" si="9"/>
        <v>1</v>
      </c>
    </row>
    <row r="65" spans="1:10" x14ac:dyDescent="0.3">
      <c r="A65" s="27">
        <f t="shared" ca="1" si="0"/>
        <v>44944</v>
      </c>
      <c r="B65" s="18">
        <f t="shared" ca="1" si="1"/>
        <v>2023</v>
      </c>
      <c r="C65" s="18">
        <f t="shared" ca="1" si="2"/>
        <v>1</v>
      </c>
      <c r="D65" s="18" t="str">
        <f t="shared" ca="1" si="3"/>
        <v>January</v>
      </c>
      <c r="E65" s="18">
        <f t="shared" ca="1" si="4"/>
        <v>1</v>
      </c>
      <c r="F65" s="18">
        <f t="shared" ca="1" si="5"/>
        <v>1</v>
      </c>
      <c r="G65" s="18">
        <f t="shared" ca="1" si="6"/>
        <v>4</v>
      </c>
      <c r="H65" s="18">
        <f t="shared" ca="1" si="7"/>
        <v>18</v>
      </c>
      <c r="I65" s="18" t="str">
        <f t="shared" ca="1" si="8"/>
        <v>Wednesday</v>
      </c>
      <c r="J65" s="18" t="b">
        <f t="shared" ca="1" si="9"/>
        <v>0</v>
      </c>
    </row>
    <row r="66" spans="1:10" x14ac:dyDescent="0.3">
      <c r="A66" s="26">
        <f t="shared" ref="A66:A129" ca="1" si="10">RANDBETWEEN(DATE(2022,1,1),DATE(2025,12,31))</f>
        <v>44629</v>
      </c>
      <c r="B66" s="18">
        <f t="shared" ca="1" si="1"/>
        <v>2022</v>
      </c>
      <c r="C66" s="18">
        <f t="shared" ca="1" si="2"/>
        <v>3</v>
      </c>
      <c r="D66" s="18" t="str">
        <f t="shared" ca="1" si="3"/>
        <v>March</v>
      </c>
      <c r="E66" s="18">
        <f t="shared" ca="1" si="4"/>
        <v>3</v>
      </c>
      <c r="F66" s="18">
        <f t="shared" ca="1" si="5"/>
        <v>1</v>
      </c>
      <c r="G66" s="18">
        <f t="shared" ca="1" si="6"/>
        <v>11</v>
      </c>
      <c r="H66" s="18">
        <f t="shared" ca="1" si="7"/>
        <v>9</v>
      </c>
      <c r="I66" s="18" t="str">
        <f t="shared" ca="1" si="8"/>
        <v>Wednesday</v>
      </c>
      <c r="J66" s="18" t="b">
        <f t="shared" ca="1" si="9"/>
        <v>0</v>
      </c>
    </row>
    <row r="67" spans="1:10" x14ac:dyDescent="0.3">
      <c r="A67" s="27">
        <f t="shared" ca="1" si="10"/>
        <v>44830</v>
      </c>
      <c r="B67" s="18">
        <f t="shared" ref="B67:B130" ca="1" si="11">YEAR(A67)</f>
        <v>2022</v>
      </c>
      <c r="C67" s="18">
        <f t="shared" ref="C67:C130" ca="1" si="12">MONTH(A67)</f>
        <v>9</v>
      </c>
      <c r="D67" s="18" t="str">
        <f t="shared" ref="D67:D130" ca="1" si="13">TEXT(A67,"MMMM")</f>
        <v>September</v>
      </c>
      <c r="E67" s="18">
        <f t="shared" ref="E67:E130" ca="1" si="14">MONTH(A67)</f>
        <v>9</v>
      </c>
      <c r="F67" s="18">
        <f t="shared" ref="F67:F130" ca="1" si="15">ROUNDUP(MONTH(A67)/3,0)</f>
        <v>3</v>
      </c>
      <c r="G67" s="18">
        <f t="shared" ref="G67:G130" ca="1" si="16">WEEKNUM(A67,2)</f>
        <v>40</v>
      </c>
      <c r="H67" s="18">
        <f t="shared" ref="H67:H130" ca="1" si="17">DAY(A67)</f>
        <v>26</v>
      </c>
      <c r="I67" s="18" t="str">
        <f t="shared" ref="I67:I130" ca="1" si="18">TEXT(A67,"DDDD")</f>
        <v>Monday</v>
      </c>
      <c r="J67" s="18" t="b">
        <f t="shared" ref="J67:J130" ca="1" si="19">OR(WEEKDAY(A67,2)&gt;5)</f>
        <v>0</v>
      </c>
    </row>
    <row r="68" spans="1:10" x14ac:dyDescent="0.3">
      <c r="A68" s="26">
        <f t="shared" ca="1" si="10"/>
        <v>46017</v>
      </c>
      <c r="B68" s="18">
        <f t="shared" ca="1" si="11"/>
        <v>2025</v>
      </c>
      <c r="C68" s="18">
        <f t="shared" ca="1" si="12"/>
        <v>12</v>
      </c>
      <c r="D68" s="18" t="str">
        <f t="shared" ca="1" si="13"/>
        <v>December</v>
      </c>
      <c r="E68" s="18">
        <f t="shared" ca="1" si="14"/>
        <v>12</v>
      </c>
      <c r="F68" s="18">
        <f t="shared" ca="1" si="15"/>
        <v>4</v>
      </c>
      <c r="G68" s="18">
        <f t="shared" ca="1" si="16"/>
        <v>52</v>
      </c>
      <c r="H68" s="18">
        <f t="shared" ca="1" si="17"/>
        <v>26</v>
      </c>
      <c r="I68" s="18" t="str">
        <f t="shared" ca="1" si="18"/>
        <v>Friday</v>
      </c>
      <c r="J68" s="18" t="b">
        <f t="shared" ca="1" si="19"/>
        <v>0</v>
      </c>
    </row>
    <row r="69" spans="1:10" x14ac:dyDescent="0.3">
      <c r="A69" s="27">
        <f t="shared" ca="1" si="10"/>
        <v>44740</v>
      </c>
      <c r="B69" s="18">
        <f t="shared" ca="1" si="11"/>
        <v>2022</v>
      </c>
      <c r="C69" s="18">
        <f t="shared" ca="1" si="12"/>
        <v>6</v>
      </c>
      <c r="D69" s="18" t="str">
        <f t="shared" ca="1" si="13"/>
        <v>June</v>
      </c>
      <c r="E69" s="18">
        <f t="shared" ca="1" si="14"/>
        <v>6</v>
      </c>
      <c r="F69" s="18">
        <f t="shared" ca="1" si="15"/>
        <v>2</v>
      </c>
      <c r="G69" s="18">
        <f t="shared" ca="1" si="16"/>
        <v>27</v>
      </c>
      <c r="H69" s="18">
        <f t="shared" ca="1" si="17"/>
        <v>28</v>
      </c>
      <c r="I69" s="18" t="str">
        <f t="shared" ca="1" si="18"/>
        <v>Tuesday</v>
      </c>
      <c r="J69" s="18" t="b">
        <f t="shared" ca="1" si="19"/>
        <v>0</v>
      </c>
    </row>
    <row r="70" spans="1:10" x14ac:dyDescent="0.3">
      <c r="A70" s="26">
        <f t="shared" ca="1" si="10"/>
        <v>45861</v>
      </c>
      <c r="B70" s="18">
        <f t="shared" ca="1" si="11"/>
        <v>2025</v>
      </c>
      <c r="C70" s="18">
        <f t="shared" ca="1" si="12"/>
        <v>7</v>
      </c>
      <c r="D70" s="18" t="str">
        <f t="shared" ca="1" si="13"/>
        <v>July</v>
      </c>
      <c r="E70" s="18">
        <f t="shared" ca="1" si="14"/>
        <v>7</v>
      </c>
      <c r="F70" s="18">
        <f t="shared" ca="1" si="15"/>
        <v>3</v>
      </c>
      <c r="G70" s="18">
        <f t="shared" ca="1" si="16"/>
        <v>30</v>
      </c>
      <c r="H70" s="18">
        <f t="shared" ca="1" si="17"/>
        <v>23</v>
      </c>
      <c r="I70" s="18" t="str">
        <f t="shared" ca="1" si="18"/>
        <v>Wednesday</v>
      </c>
      <c r="J70" s="18" t="b">
        <f t="shared" ca="1" si="19"/>
        <v>0</v>
      </c>
    </row>
    <row r="71" spans="1:10" x14ac:dyDescent="0.3">
      <c r="A71" s="27">
        <f t="shared" ca="1" si="10"/>
        <v>44878</v>
      </c>
      <c r="B71" s="18">
        <f t="shared" ca="1" si="11"/>
        <v>2022</v>
      </c>
      <c r="C71" s="18">
        <f t="shared" ca="1" si="12"/>
        <v>11</v>
      </c>
      <c r="D71" s="18" t="str">
        <f t="shared" ca="1" si="13"/>
        <v>November</v>
      </c>
      <c r="E71" s="18">
        <f t="shared" ca="1" si="14"/>
        <v>11</v>
      </c>
      <c r="F71" s="18">
        <f t="shared" ca="1" si="15"/>
        <v>4</v>
      </c>
      <c r="G71" s="18">
        <f t="shared" ca="1" si="16"/>
        <v>46</v>
      </c>
      <c r="H71" s="18">
        <f t="shared" ca="1" si="17"/>
        <v>13</v>
      </c>
      <c r="I71" s="18" t="str">
        <f t="shared" ca="1" si="18"/>
        <v>Sunday</v>
      </c>
      <c r="J71" s="18" t="b">
        <f t="shared" ca="1" si="19"/>
        <v>1</v>
      </c>
    </row>
    <row r="72" spans="1:10" x14ac:dyDescent="0.3">
      <c r="A72" s="26">
        <f t="shared" ca="1" si="10"/>
        <v>45093</v>
      </c>
      <c r="B72" s="18">
        <f t="shared" ca="1" si="11"/>
        <v>2023</v>
      </c>
      <c r="C72" s="18">
        <f t="shared" ca="1" si="12"/>
        <v>6</v>
      </c>
      <c r="D72" s="18" t="str">
        <f t="shared" ca="1" si="13"/>
        <v>June</v>
      </c>
      <c r="E72" s="18">
        <f t="shared" ca="1" si="14"/>
        <v>6</v>
      </c>
      <c r="F72" s="18">
        <f t="shared" ca="1" si="15"/>
        <v>2</v>
      </c>
      <c r="G72" s="18">
        <f t="shared" ca="1" si="16"/>
        <v>25</v>
      </c>
      <c r="H72" s="18">
        <f t="shared" ca="1" si="17"/>
        <v>16</v>
      </c>
      <c r="I72" s="18" t="str">
        <f t="shared" ca="1" si="18"/>
        <v>Friday</v>
      </c>
      <c r="J72" s="18" t="b">
        <f t="shared" ca="1" si="19"/>
        <v>0</v>
      </c>
    </row>
    <row r="73" spans="1:10" x14ac:dyDescent="0.3">
      <c r="A73" s="27">
        <f t="shared" ca="1" si="10"/>
        <v>45051</v>
      </c>
      <c r="B73" s="18">
        <f t="shared" ca="1" si="11"/>
        <v>2023</v>
      </c>
      <c r="C73" s="18">
        <f t="shared" ca="1" si="12"/>
        <v>5</v>
      </c>
      <c r="D73" s="18" t="str">
        <f t="shared" ca="1" si="13"/>
        <v>May</v>
      </c>
      <c r="E73" s="18">
        <f t="shared" ca="1" si="14"/>
        <v>5</v>
      </c>
      <c r="F73" s="18">
        <f t="shared" ca="1" si="15"/>
        <v>2</v>
      </c>
      <c r="G73" s="18">
        <f t="shared" ca="1" si="16"/>
        <v>19</v>
      </c>
      <c r="H73" s="18">
        <f t="shared" ca="1" si="17"/>
        <v>5</v>
      </c>
      <c r="I73" s="18" t="str">
        <f t="shared" ca="1" si="18"/>
        <v>Friday</v>
      </c>
      <c r="J73" s="18" t="b">
        <f t="shared" ca="1" si="19"/>
        <v>0</v>
      </c>
    </row>
    <row r="74" spans="1:10" x14ac:dyDescent="0.3">
      <c r="A74" s="26">
        <f t="shared" ca="1" si="10"/>
        <v>45338</v>
      </c>
      <c r="B74" s="18">
        <f t="shared" ca="1" si="11"/>
        <v>2024</v>
      </c>
      <c r="C74" s="18">
        <f t="shared" ca="1" si="12"/>
        <v>2</v>
      </c>
      <c r="D74" s="18" t="str">
        <f t="shared" ca="1" si="13"/>
        <v>February</v>
      </c>
      <c r="E74" s="18">
        <f t="shared" ca="1" si="14"/>
        <v>2</v>
      </c>
      <c r="F74" s="18">
        <f t="shared" ca="1" si="15"/>
        <v>1</v>
      </c>
      <c r="G74" s="18">
        <f t="shared" ca="1" si="16"/>
        <v>7</v>
      </c>
      <c r="H74" s="18">
        <f t="shared" ca="1" si="17"/>
        <v>16</v>
      </c>
      <c r="I74" s="18" t="str">
        <f t="shared" ca="1" si="18"/>
        <v>Friday</v>
      </c>
      <c r="J74" s="18" t="b">
        <f t="shared" ca="1" si="19"/>
        <v>0</v>
      </c>
    </row>
    <row r="75" spans="1:10" x14ac:dyDescent="0.3">
      <c r="A75" s="27">
        <f t="shared" ca="1" si="10"/>
        <v>45611</v>
      </c>
      <c r="B75" s="18">
        <f t="shared" ca="1" si="11"/>
        <v>2024</v>
      </c>
      <c r="C75" s="18">
        <f t="shared" ca="1" si="12"/>
        <v>11</v>
      </c>
      <c r="D75" s="18" t="str">
        <f t="shared" ca="1" si="13"/>
        <v>November</v>
      </c>
      <c r="E75" s="18">
        <f t="shared" ca="1" si="14"/>
        <v>11</v>
      </c>
      <c r="F75" s="18">
        <f t="shared" ca="1" si="15"/>
        <v>4</v>
      </c>
      <c r="G75" s="18">
        <f t="shared" ca="1" si="16"/>
        <v>46</v>
      </c>
      <c r="H75" s="18">
        <f t="shared" ca="1" si="17"/>
        <v>15</v>
      </c>
      <c r="I75" s="18" t="str">
        <f t="shared" ca="1" si="18"/>
        <v>Friday</v>
      </c>
      <c r="J75" s="18" t="b">
        <f t="shared" ca="1" si="19"/>
        <v>0</v>
      </c>
    </row>
    <row r="76" spans="1:10" x14ac:dyDescent="0.3">
      <c r="A76" s="26">
        <f t="shared" ca="1" si="10"/>
        <v>45134</v>
      </c>
      <c r="B76" s="18">
        <f t="shared" ca="1" si="11"/>
        <v>2023</v>
      </c>
      <c r="C76" s="18">
        <f t="shared" ca="1" si="12"/>
        <v>7</v>
      </c>
      <c r="D76" s="18" t="str">
        <f t="shared" ca="1" si="13"/>
        <v>July</v>
      </c>
      <c r="E76" s="18">
        <f t="shared" ca="1" si="14"/>
        <v>7</v>
      </c>
      <c r="F76" s="18">
        <f t="shared" ca="1" si="15"/>
        <v>3</v>
      </c>
      <c r="G76" s="18">
        <f t="shared" ca="1" si="16"/>
        <v>31</v>
      </c>
      <c r="H76" s="18">
        <f t="shared" ca="1" si="17"/>
        <v>27</v>
      </c>
      <c r="I76" s="18" t="str">
        <f t="shared" ca="1" si="18"/>
        <v>Thursday</v>
      </c>
      <c r="J76" s="18" t="b">
        <f t="shared" ca="1" si="19"/>
        <v>0</v>
      </c>
    </row>
    <row r="77" spans="1:10" x14ac:dyDescent="0.3">
      <c r="A77" s="27">
        <f t="shared" ca="1" si="10"/>
        <v>45843</v>
      </c>
      <c r="B77" s="18">
        <f t="shared" ca="1" si="11"/>
        <v>2025</v>
      </c>
      <c r="C77" s="18">
        <f t="shared" ca="1" si="12"/>
        <v>7</v>
      </c>
      <c r="D77" s="18" t="str">
        <f t="shared" ca="1" si="13"/>
        <v>July</v>
      </c>
      <c r="E77" s="18">
        <f t="shared" ca="1" si="14"/>
        <v>7</v>
      </c>
      <c r="F77" s="18">
        <f t="shared" ca="1" si="15"/>
        <v>3</v>
      </c>
      <c r="G77" s="18">
        <f t="shared" ca="1" si="16"/>
        <v>27</v>
      </c>
      <c r="H77" s="18">
        <f t="shared" ca="1" si="17"/>
        <v>5</v>
      </c>
      <c r="I77" s="18" t="str">
        <f t="shared" ca="1" si="18"/>
        <v>Saturday</v>
      </c>
      <c r="J77" s="18" t="b">
        <f t="shared" ca="1" si="19"/>
        <v>1</v>
      </c>
    </row>
    <row r="78" spans="1:10" x14ac:dyDescent="0.3">
      <c r="A78" s="26">
        <f t="shared" ca="1" si="10"/>
        <v>44579</v>
      </c>
      <c r="B78" s="18">
        <f t="shared" ca="1" si="11"/>
        <v>2022</v>
      </c>
      <c r="C78" s="18">
        <f t="shared" ca="1" si="12"/>
        <v>1</v>
      </c>
      <c r="D78" s="18" t="str">
        <f t="shared" ca="1" si="13"/>
        <v>January</v>
      </c>
      <c r="E78" s="18">
        <f t="shared" ca="1" si="14"/>
        <v>1</v>
      </c>
      <c r="F78" s="18">
        <f t="shared" ca="1" si="15"/>
        <v>1</v>
      </c>
      <c r="G78" s="18">
        <f t="shared" ca="1" si="16"/>
        <v>4</v>
      </c>
      <c r="H78" s="18">
        <f t="shared" ca="1" si="17"/>
        <v>18</v>
      </c>
      <c r="I78" s="18" t="str">
        <f t="shared" ca="1" si="18"/>
        <v>Tuesday</v>
      </c>
      <c r="J78" s="18" t="b">
        <f t="shared" ca="1" si="19"/>
        <v>0</v>
      </c>
    </row>
    <row r="79" spans="1:10" x14ac:dyDescent="0.3">
      <c r="A79" s="27">
        <f t="shared" ca="1" si="10"/>
        <v>45525</v>
      </c>
      <c r="B79" s="18">
        <f t="shared" ca="1" si="11"/>
        <v>2024</v>
      </c>
      <c r="C79" s="18">
        <f t="shared" ca="1" si="12"/>
        <v>8</v>
      </c>
      <c r="D79" s="18" t="str">
        <f t="shared" ca="1" si="13"/>
        <v>August</v>
      </c>
      <c r="E79" s="18">
        <f t="shared" ca="1" si="14"/>
        <v>8</v>
      </c>
      <c r="F79" s="18">
        <f t="shared" ca="1" si="15"/>
        <v>3</v>
      </c>
      <c r="G79" s="18">
        <f t="shared" ca="1" si="16"/>
        <v>34</v>
      </c>
      <c r="H79" s="18">
        <f t="shared" ca="1" si="17"/>
        <v>21</v>
      </c>
      <c r="I79" s="18" t="str">
        <f t="shared" ca="1" si="18"/>
        <v>Wednesday</v>
      </c>
      <c r="J79" s="18" t="b">
        <f t="shared" ca="1" si="19"/>
        <v>0</v>
      </c>
    </row>
    <row r="80" spans="1:10" x14ac:dyDescent="0.3">
      <c r="A80" s="26">
        <f t="shared" ca="1" si="10"/>
        <v>45189</v>
      </c>
      <c r="B80" s="18">
        <f t="shared" ca="1" si="11"/>
        <v>2023</v>
      </c>
      <c r="C80" s="18">
        <f t="shared" ca="1" si="12"/>
        <v>9</v>
      </c>
      <c r="D80" s="18" t="str">
        <f t="shared" ca="1" si="13"/>
        <v>September</v>
      </c>
      <c r="E80" s="18">
        <f t="shared" ca="1" si="14"/>
        <v>9</v>
      </c>
      <c r="F80" s="18">
        <f t="shared" ca="1" si="15"/>
        <v>3</v>
      </c>
      <c r="G80" s="18">
        <f t="shared" ca="1" si="16"/>
        <v>39</v>
      </c>
      <c r="H80" s="18">
        <f t="shared" ca="1" si="17"/>
        <v>20</v>
      </c>
      <c r="I80" s="18" t="str">
        <f t="shared" ca="1" si="18"/>
        <v>Wednesday</v>
      </c>
      <c r="J80" s="18" t="b">
        <f t="shared" ca="1" si="19"/>
        <v>0</v>
      </c>
    </row>
    <row r="81" spans="1:10" x14ac:dyDescent="0.3">
      <c r="A81" s="26">
        <f t="shared" ca="1" si="10"/>
        <v>45722</v>
      </c>
      <c r="B81" s="18">
        <f t="shared" ca="1" si="11"/>
        <v>2025</v>
      </c>
      <c r="C81" s="18">
        <f t="shared" ca="1" si="12"/>
        <v>3</v>
      </c>
      <c r="D81" s="18" t="str">
        <f t="shared" ca="1" si="13"/>
        <v>March</v>
      </c>
      <c r="E81" s="18">
        <f t="shared" ca="1" si="14"/>
        <v>3</v>
      </c>
      <c r="F81" s="18">
        <f t="shared" ca="1" si="15"/>
        <v>1</v>
      </c>
      <c r="G81" s="18">
        <f t="shared" ca="1" si="16"/>
        <v>10</v>
      </c>
      <c r="H81" s="18">
        <f t="shared" ca="1" si="17"/>
        <v>6</v>
      </c>
      <c r="I81" s="18" t="str">
        <f t="shared" ca="1" si="18"/>
        <v>Thursday</v>
      </c>
      <c r="J81" s="18" t="b">
        <f t="shared" ca="1" si="19"/>
        <v>0</v>
      </c>
    </row>
    <row r="82" spans="1:10" x14ac:dyDescent="0.3">
      <c r="A82" s="27">
        <f t="shared" ca="1" si="10"/>
        <v>45485</v>
      </c>
      <c r="B82" s="18">
        <f t="shared" ca="1" si="11"/>
        <v>2024</v>
      </c>
      <c r="C82" s="18">
        <f t="shared" ca="1" si="12"/>
        <v>7</v>
      </c>
      <c r="D82" s="18" t="str">
        <f t="shared" ca="1" si="13"/>
        <v>July</v>
      </c>
      <c r="E82" s="18">
        <f t="shared" ca="1" si="14"/>
        <v>7</v>
      </c>
      <c r="F82" s="18">
        <f t="shared" ca="1" si="15"/>
        <v>3</v>
      </c>
      <c r="G82" s="18">
        <f t="shared" ca="1" si="16"/>
        <v>28</v>
      </c>
      <c r="H82" s="18">
        <f t="shared" ca="1" si="17"/>
        <v>12</v>
      </c>
      <c r="I82" s="18" t="str">
        <f t="shared" ca="1" si="18"/>
        <v>Friday</v>
      </c>
      <c r="J82" s="18" t="b">
        <f t="shared" ca="1" si="19"/>
        <v>0</v>
      </c>
    </row>
    <row r="83" spans="1:10" x14ac:dyDescent="0.3">
      <c r="A83" s="26">
        <f t="shared" ca="1" si="10"/>
        <v>45827</v>
      </c>
      <c r="B83" s="18">
        <f t="shared" ca="1" si="11"/>
        <v>2025</v>
      </c>
      <c r="C83" s="18">
        <f t="shared" ca="1" si="12"/>
        <v>6</v>
      </c>
      <c r="D83" s="18" t="str">
        <f t="shared" ca="1" si="13"/>
        <v>June</v>
      </c>
      <c r="E83" s="18">
        <f t="shared" ca="1" si="14"/>
        <v>6</v>
      </c>
      <c r="F83" s="18">
        <f t="shared" ca="1" si="15"/>
        <v>2</v>
      </c>
      <c r="G83" s="18">
        <f t="shared" ca="1" si="16"/>
        <v>25</v>
      </c>
      <c r="H83" s="18">
        <f t="shared" ca="1" si="17"/>
        <v>19</v>
      </c>
      <c r="I83" s="18" t="str">
        <f t="shared" ca="1" si="18"/>
        <v>Thursday</v>
      </c>
      <c r="J83" s="18" t="b">
        <f t="shared" ca="1" si="19"/>
        <v>0</v>
      </c>
    </row>
    <row r="84" spans="1:10" x14ac:dyDescent="0.3">
      <c r="A84" s="27">
        <f t="shared" ca="1" si="10"/>
        <v>45934</v>
      </c>
      <c r="B84" s="18">
        <f t="shared" ca="1" si="11"/>
        <v>2025</v>
      </c>
      <c r="C84" s="18">
        <f t="shared" ca="1" si="12"/>
        <v>10</v>
      </c>
      <c r="D84" s="18" t="str">
        <f t="shared" ca="1" si="13"/>
        <v>October</v>
      </c>
      <c r="E84" s="18">
        <f t="shared" ca="1" si="14"/>
        <v>10</v>
      </c>
      <c r="F84" s="18">
        <f t="shared" ca="1" si="15"/>
        <v>4</v>
      </c>
      <c r="G84" s="18">
        <f t="shared" ca="1" si="16"/>
        <v>40</v>
      </c>
      <c r="H84" s="18">
        <f t="shared" ca="1" si="17"/>
        <v>4</v>
      </c>
      <c r="I84" s="18" t="str">
        <f t="shared" ca="1" si="18"/>
        <v>Saturday</v>
      </c>
      <c r="J84" s="18" t="b">
        <f t="shared" ca="1" si="19"/>
        <v>1</v>
      </c>
    </row>
    <row r="85" spans="1:10" x14ac:dyDescent="0.3">
      <c r="A85" s="26">
        <f t="shared" ca="1" si="10"/>
        <v>45436</v>
      </c>
      <c r="B85" s="18">
        <f t="shared" ca="1" si="11"/>
        <v>2024</v>
      </c>
      <c r="C85" s="18">
        <f t="shared" ca="1" si="12"/>
        <v>5</v>
      </c>
      <c r="D85" s="18" t="str">
        <f t="shared" ca="1" si="13"/>
        <v>May</v>
      </c>
      <c r="E85" s="18">
        <f t="shared" ca="1" si="14"/>
        <v>5</v>
      </c>
      <c r="F85" s="18">
        <f t="shared" ca="1" si="15"/>
        <v>2</v>
      </c>
      <c r="G85" s="18">
        <f t="shared" ca="1" si="16"/>
        <v>21</v>
      </c>
      <c r="H85" s="18">
        <f t="shared" ca="1" si="17"/>
        <v>24</v>
      </c>
      <c r="I85" s="18" t="str">
        <f t="shared" ca="1" si="18"/>
        <v>Friday</v>
      </c>
      <c r="J85" s="18" t="b">
        <f t="shared" ca="1" si="19"/>
        <v>0</v>
      </c>
    </row>
    <row r="86" spans="1:10" x14ac:dyDescent="0.3">
      <c r="A86" s="27">
        <f t="shared" ca="1" si="10"/>
        <v>45409</v>
      </c>
      <c r="B86" s="18">
        <f t="shared" ca="1" si="11"/>
        <v>2024</v>
      </c>
      <c r="C86" s="18">
        <f t="shared" ca="1" si="12"/>
        <v>4</v>
      </c>
      <c r="D86" s="18" t="str">
        <f t="shared" ca="1" si="13"/>
        <v>April</v>
      </c>
      <c r="E86" s="18">
        <f t="shared" ca="1" si="14"/>
        <v>4</v>
      </c>
      <c r="F86" s="18">
        <f t="shared" ca="1" si="15"/>
        <v>2</v>
      </c>
      <c r="G86" s="18">
        <f t="shared" ca="1" si="16"/>
        <v>17</v>
      </c>
      <c r="H86" s="18">
        <f t="shared" ca="1" si="17"/>
        <v>27</v>
      </c>
      <c r="I86" s="18" t="str">
        <f t="shared" ca="1" si="18"/>
        <v>Saturday</v>
      </c>
      <c r="J86" s="18" t="b">
        <f t="shared" ca="1" si="19"/>
        <v>1</v>
      </c>
    </row>
    <row r="87" spans="1:10" x14ac:dyDescent="0.3">
      <c r="A87" s="26">
        <f t="shared" ca="1" si="10"/>
        <v>45550</v>
      </c>
      <c r="B87" s="18">
        <f t="shared" ca="1" si="11"/>
        <v>2024</v>
      </c>
      <c r="C87" s="18">
        <f t="shared" ca="1" si="12"/>
        <v>9</v>
      </c>
      <c r="D87" s="18" t="str">
        <f t="shared" ca="1" si="13"/>
        <v>September</v>
      </c>
      <c r="E87" s="18">
        <f t="shared" ca="1" si="14"/>
        <v>9</v>
      </c>
      <c r="F87" s="18">
        <f t="shared" ca="1" si="15"/>
        <v>3</v>
      </c>
      <c r="G87" s="18">
        <f t="shared" ca="1" si="16"/>
        <v>37</v>
      </c>
      <c r="H87" s="18">
        <f t="shared" ca="1" si="17"/>
        <v>15</v>
      </c>
      <c r="I87" s="18" t="str">
        <f t="shared" ca="1" si="18"/>
        <v>Sunday</v>
      </c>
      <c r="J87" s="18" t="b">
        <f t="shared" ca="1" si="19"/>
        <v>1</v>
      </c>
    </row>
    <row r="88" spans="1:10" x14ac:dyDescent="0.3">
      <c r="A88" s="27">
        <f t="shared" ca="1" si="10"/>
        <v>45968</v>
      </c>
      <c r="B88" s="18">
        <f t="shared" ca="1" si="11"/>
        <v>2025</v>
      </c>
      <c r="C88" s="18">
        <f t="shared" ca="1" si="12"/>
        <v>11</v>
      </c>
      <c r="D88" s="18" t="str">
        <f t="shared" ca="1" si="13"/>
        <v>November</v>
      </c>
      <c r="E88" s="18">
        <f t="shared" ca="1" si="14"/>
        <v>11</v>
      </c>
      <c r="F88" s="18">
        <f t="shared" ca="1" si="15"/>
        <v>4</v>
      </c>
      <c r="G88" s="18">
        <f t="shared" ca="1" si="16"/>
        <v>45</v>
      </c>
      <c r="H88" s="18">
        <f t="shared" ca="1" si="17"/>
        <v>7</v>
      </c>
      <c r="I88" s="18" t="str">
        <f t="shared" ca="1" si="18"/>
        <v>Friday</v>
      </c>
      <c r="J88" s="18" t="b">
        <f t="shared" ca="1" si="19"/>
        <v>0</v>
      </c>
    </row>
    <row r="89" spans="1:10" x14ac:dyDescent="0.3">
      <c r="A89" s="26">
        <f t="shared" ca="1" si="10"/>
        <v>45012</v>
      </c>
      <c r="B89" s="18">
        <f t="shared" ca="1" si="11"/>
        <v>2023</v>
      </c>
      <c r="C89" s="18">
        <f t="shared" ca="1" si="12"/>
        <v>3</v>
      </c>
      <c r="D89" s="18" t="str">
        <f t="shared" ca="1" si="13"/>
        <v>March</v>
      </c>
      <c r="E89" s="18">
        <f t="shared" ca="1" si="14"/>
        <v>3</v>
      </c>
      <c r="F89" s="18">
        <f t="shared" ca="1" si="15"/>
        <v>1</v>
      </c>
      <c r="G89" s="18">
        <f t="shared" ca="1" si="16"/>
        <v>14</v>
      </c>
      <c r="H89" s="18">
        <f t="shared" ca="1" si="17"/>
        <v>27</v>
      </c>
      <c r="I89" s="18" t="str">
        <f t="shared" ca="1" si="18"/>
        <v>Monday</v>
      </c>
      <c r="J89" s="18" t="b">
        <f t="shared" ca="1" si="19"/>
        <v>0</v>
      </c>
    </row>
    <row r="90" spans="1:10" x14ac:dyDescent="0.3">
      <c r="A90" s="27">
        <f t="shared" ca="1" si="10"/>
        <v>45384</v>
      </c>
      <c r="B90" s="18">
        <f t="shared" ca="1" si="11"/>
        <v>2024</v>
      </c>
      <c r="C90" s="18">
        <f t="shared" ca="1" si="12"/>
        <v>4</v>
      </c>
      <c r="D90" s="18" t="str">
        <f t="shared" ca="1" si="13"/>
        <v>April</v>
      </c>
      <c r="E90" s="18">
        <f t="shared" ca="1" si="14"/>
        <v>4</v>
      </c>
      <c r="F90" s="18">
        <f t="shared" ca="1" si="15"/>
        <v>2</v>
      </c>
      <c r="G90" s="18">
        <f t="shared" ca="1" si="16"/>
        <v>14</v>
      </c>
      <c r="H90" s="18">
        <f t="shared" ca="1" si="17"/>
        <v>2</v>
      </c>
      <c r="I90" s="18" t="str">
        <f t="shared" ca="1" si="18"/>
        <v>Tuesday</v>
      </c>
      <c r="J90" s="18" t="b">
        <f t="shared" ca="1" si="19"/>
        <v>0</v>
      </c>
    </row>
    <row r="91" spans="1:10" x14ac:dyDescent="0.3">
      <c r="A91" s="26">
        <f t="shared" ca="1" si="10"/>
        <v>45528</v>
      </c>
      <c r="B91" s="18">
        <f t="shared" ca="1" si="11"/>
        <v>2024</v>
      </c>
      <c r="C91" s="18">
        <f t="shared" ca="1" si="12"/>
        <v>8</v>
      </c>
      <c r="D91" s="18" t="str">
        <f t="shared" ca="1" si="13"/>
        <v>August</v>
      </c>
      <c r="E91" s="18">
        <f t="shared" ca="1" si="14"/>
        <v>8</v>
      </c>
      <c r="F91" s="18">
        <f t="shared" ca="1" si="15"/>
        <v>3</v>
      </c>
      <c r="G91" s="18">
        <f t="shared" ca="1" si="16"/>
        <v>34</v>
      </c>
      <c r="H91" s="18">
        <f t="shared" ca="1" si="17"/>
        <v>24</v>
      </c>
      <c r="I91" s="18" t="str">
        <f t="shared" ca="1" si="18"/>
        <v>Saturday</v>
      </c>
      <c r="J91" s="18" t="b">
        <f t="shared" ca="1" si="19"/>
        <v>1</v>
      </c>
    </row>
    <row r="92" spans="1:10" x14ac:dyDescent="0.3">
      <c r="A92" s="27">
        <f t="shared" ca="1" si="10"/>
        <v>44809</v>
      </c>
      <c r="B92" s="18">
        <f t="shared" ca="1" si="11"/>
        <v>2022</v>
      </c>
      <c r="C92" s="18">
        <f t="shared" ca="1" si="12"/>
        <v>9</v>
      </c>
      <c r="D92" s="18" t="str">
        <f t="shared" ca="1" si="13"/>
        <v>September</v>
      </c>
      <c r="E92" s="18">
        <f t="shared" ca="1" si="14"/>
        <v>9</v>
      </c>
      <c r="F92" s="18">
        <f t="shared" ca="1" si="15"/>
        <v>3</v>
      </c>
      <c r="G92" s="18">
        <f t="shared" ca="1" si="16"/>
        <v>37</v>
      </c>
      <c r="H92" s="18">
        <f t="shared" ca="1" si="17"/>
        <v>5</v>
      </c>
      <c r="I92" s="18" t="str">
        <f t="shared" ca="1" si="18"/>
        <v>Monday</v>
      </c>
      <c r="J92" s="18" t="b">
        <f t="shared" ca="1" si="19"/>
        <v>0</v>
      </c>
    </row>
    <row r="93" spans="1:10" x14ac:dyDescent="0.3">
      <c r="A93" s="26">
        <f t="shared" ca="1" si="10"/>
        <v>44885</v>
      </c>
      <c r="B93" s="18">
        <f t="shared" ca="1" si="11"/>
        <v>2022</v>
      </c>
      <c r="C93" s="18">
        <f t="shared" ca="1" si="12"/>
        <v>11</v>
      </c>
      <c r="D93" s="18" t="str">
        <f t="shared" ca="1" si="13"/>
        <v>November</v>
      </c>
      <c r="E93" s="18">
        <f t="shared" ca="1" si="14"/>
        <v>11</v>
      </c>
      <c r="F93" s="18">
        <f t="shared" ca="1" si="15"/>
        <v>4</v>
      </c>
      <c r="G93" s="18">
        <f t="shared" ca="1" si="16"/>
        <v>47</v>
      </c>
      <c r="H93" s="18">
        <f t="shared" ca="1" si="17"/>
        <v>20</v>
      </c>
      <c r="I93" s="18" t="str">
        <f t="shared" ca="1" si="18"/>
        <v>Sunday</v>
      </c>
      <c r="J93" s="18" t="b">
        <f t="shared" ca="1" si="19"/>
        <v>1</v>
      </c>
    </row>
    <row r="94" spans="1:10" x14ac:dyDescent="0.3">
      <c r="A94" s="27">
        <f t="shared" ca="1" si="10"/>
        <v>45173</v>
      </c>
      <c r="B94" s="18">
        <f t="shared" ca="1" si="11"/>
        <v>2023</v>
      </c>
      <c r="C94" s="18">
        <f t="shared" ca="1" si="12"/>
        <v>9</v>
      </c>
      <c r="D94" s="18" t="str">
        <f t="shared" ca="1" si="13"/>
        <v>September</v>
      </c>
      <c r="E94" s="18">
        <f t="shared" ca="1" si="14"/>
        <v>9</v>
      </c>
      <c r="F94" s="18">
        <f t="shared" ca="1" si="15"/>
        <v>3</v>
      </c>
      <c r="G94" s="18">
        <f t="shared" ca="1" si="16"/>
        <v>37</v>
      </c>
      <c r="H94" s="18">
        <f t="shared" ca="1" si="17"/>
        <v>4</v>
      </c>
      <c r="I94" s="18" t="str">
        <f t="shared" ca="1" si="18"/>
        <v>Monday</v>
      </c>
      <c r="J94" s="18" t="b">
        <f t="shared" ca="1" si="19"/>
        <v>0</v>
      </c>
    </row>
    <row r="95" spans="1:10" x14ac:dyDescent="0.3">
      <c r="A95" s="26">
        <f t="shared" ca="1" si="10"/>
        <v>44579</v>
      </c>
      <c r="B95" s="18">
        <f t="shared" ca="1" si="11"/>
        <v>2022</v>
      </c>
      <c r="C95" s="18">
        <f t="shared" ca="1" si="12"/>
        <v>1</v>
      </c>
      <c r="D95" s="18" t="str">
        <f t="shared" ca="1" si="13"/>
        <v>January</v>
      </c>
      <c r="E95" s="18">
        <f t="shared" ca="1" si="14"/>
        <v>1</v>
      </c>
      <c r="F95" s="18">
        <f t="shared" ca="1" si="15"/>
        <v>1</v>
      </c>
      <c r="G95" s="18">
        <f t="shared" ca="1" si="16"/>
        <v>4</v>
      </c>
      <c r="H95" s="18">
        <f t="shared" ca="1" si="17"/>
        <v>18</v>
      </c>
      <c r="I95" s="18" t="str">
        <f t="shared" ca="1" si="18"/>
        <v>Tuesday</v>
      </c>
      <c r="J95" s="18" t="b">
        <f t="shared" ca="1" si="19"/>
        <v>0</v>
      </c>
    </row>
    <row r="96" spans="1:10" x14ac:dyDescent="0.3">
      <c r="A96" s="27">
        <f t="shared" ca="1" si="10"/>
        <v>45033</v>
      </c>
      <c r="B96" s="18">
        <f t="shared" ca="1" si="11"/>
        <v>2023</v>
      </c>
      <c r="C96" s="18">
        <f t="shared" ca="1" si="12"/>
        <v>4</v>
      </c>
      <c r="D96" s="18" t="str">
        <f t="shared" ca="1" si="13"/>
        <v>April</v>
      </c>
      <c r="E96" s="18">
        <f t="shared" ca="1" si="14"/>
        <v>4</v>
      </c>
      <c r="F96" s="18">
        <f t="shared" ca="1" si="15"/>
        <v>2</v>
      </c>
      <c r="G96" s="18">
        <f t="shared" ca="1" si="16"/>
        <v>17</v>
      </c>
      <c r="H96" s="18">
        <f t="shared" ca="1" si="17"/>
        <v>17</v>
      </c>
      <c r="I96" s="18" t="str">
        <f t="shared" ca="1" si="18"/>
        <v>Monday</v>
      </c>
      <c r="J96" s="18" t="b">
        <f t="shared" ca="1" si="19"/>
        <v>0</v>
      </c>
    </row>
    <row r="97" spans="1:10" x14ac:dyDescent="0.3">
      <c r="A97" s="26">
        <f t="shared" ca="1" si="10"/>
        <v>45232</v>
      </c>
      <c r="B97" s="18">
        <f t="shared" ca="1" si="11"/>
        <v>2023</v>
      </c>
      <c r="C97" s="18">
        <f t="shared" ca="1" si="12"/>
        <v>11</v>
      </c>
      <c r="D97" s="18" t="str">
        <f t="shared" ca="1" si="13"/>
        <v>November</v>
      </c>
      <c r="E97" s="18">
        <f t="shared" ca="1" si="14"/>
        <v>11</v>
      </c>
      <c r="F97" s="18">
        <f t="shared" ca="1" si="15"/>
        <v>4</v>
      </c>
      <c r="G97" s="18">
        <f t="shared" ca="1" si="16"/>
        <v>45</v>
      </c>
      <c r="H97" s="18">
        <f t="shared" ca="1" si="17"/>
        <v>2</v>
      </c>
      <c r="I97" s="18" t="str">
        <f t="shared" ca="1" si="18"/>
        <v>Thursday</v>
      </c>
      <c r="J97" s="18" t="b">
        <f t="shared" ca="1" si="19"/>
        <v>0</v>
      </c>
    </row>
    <row r="98" spans="1:10" x14ac:dyDescent="0.3">
      <c r="A98" s="27">
        <f t="shared" ca="1" si="10"/>
        <v>45171</v>
      </c>
      <c r="B98" s="18">
        <f t="shared" ca="1" si="11"/>
        <v>2023</v>
      </c>
      <c r="C98" s="18">
        <f t="shared" ca="1" si="12"/>
        <v>9</v>
      </c>
      <c r="D98" s="18" t="str">
        <f t="shared" ca="1" si="13"/>
        <v>September</v>
      </c>
      <c r="E98" s="18">
        <f t="shared" ca="1" si="14"/>
        <v>9</v>
      </c>
      <c r="F98" s="18">
        <f t="shared" ca="1" si="15"/>
        <v>3</v>
      </c>
      <c r="G98" s="18">
        <f t="shared" ca="1" si="16"/>
        <v>36</v>
      </c>
      <c r="H98" s="18">
        <f t="shared" ca="1" si="17"/>
        <v>2</v>
      </c>
      <c r="I98" s="18" t="str">
        <f t="shared" ca="1" si="18"/>
        <v>Saturday</v>
      </c>
      <c r="J98" s="18" t="b">
        <f t="shared" ca="1" si="19"/>
        <v>1</v>
      </c>
    </row>
    <row r="99" spans="1:10" x14ac:dyDescent="0.3">
      <c r="A99" s="26">
        <f t="shared" ca="1" si="10"/>
        <v>45836</v>
      </c>
      <c r="B99" s="18">
        <f t="shared" ca="1" si="11"/>
        <v>2025</v>
      </c>
      <c r="C99" s="18">
        <f t="shared" ca="1" si="12"/>
        <v>6</v>
      </c>
      <c r="D99" s="18" t="str">
        <f t="shared" ca="1" si="13"/>
        <v>June</v>
      </c>
      <c r="E99" s="18">
        <f t="shared" ca="1" si="14"/>
        <v>6</v>
      </c>
      <c r="F99" s="18">
        <f t="shared" ca="1" si="15"/>
        <v>2</v>
      </c>
      <c r="G99" s="18">
        <f t="shared" ca="1" si="16"/>
        <v>26</v>
      </c>
      <c r="H99" s="18">
        <f t="shared" ca="1" si="17"/>
        <v>28</v>
      </c>
      <c r="I99" s="18" t="str">
        <f t="shared" ca="1" si="18"/>
        <v>Saturday</v>
      </c>
      <c r="J99" s="18" t="b">
        <f t="shared" ca="1" si="19"/>
        <v>1</v>
      </c>
    </row>
    <row r="100" spans="1:10" x14ac:dyDescent="0.3">
      <c r="A100" s="27">
        <f t="shared" ca="1" si="10"/>
        <v>45476</v>
      </c>
      <c r="B100" s="18">
        <f t="shared" ca="1" si="11"/>
        <v>2024</v>
      </c>
      <c r="C100" s="18">
        <f t="shared" ca="1" si="12"/>
        <v>7</v>
      </c>
      <c r="D100" s="18" t="str">
        <f t="shared" ca="1" si="13"/>
        <v>July</v>
      </c>
      <c r="E100" s="18">
        <f t="shared" ca="1" si="14"/>
        <v>7</v>
      </c>
      <c r="F100" s="18">
        <f t="shared" ca="1" si="15"/>
        <v>3</v>
      </c>
      <c r="G100" s="18">
        <f t="shared" ca="1" si="16"/>
        <v>27</v>
      </c>
      <c r="H100" s="18">
        <f t="shared" ca="1" si="17"/>
        <v>3</v>
      </c>
      <c r="I100" s="18" t="str">
        <f t="shared" ca="1" si="18"/>
        <v>Wednesday</v>
      </c>
      <c r="J100" s="18" t="b">
        <f t="shared" ca="1" si="19"/>
        <v>0</v>
      </c>
    </row>
    <row r="101" spans="1:10" x14ac:dyDescent="0.3">
      <c r="A101" s="26">
        <f t="shared" ca="1" si="10"/>
        <v>44894</v>
      </c>
      <c r="B101" s="18">
        <f t="shared" ca="1" si="11"/>
        <v>2022</v>
      </c>
      <c r="C101" s="18">
        <f t="shared" ca="1" si="12"/>
        <v>11</v>
      </c>
      <c r="D101" s="18" t="str">
        <f t="shared" ca="1" si="13"/>
        <v>November</v>
      </c>
      <c r="E101" s="18">
        <f t="shared" ca="1" si="14"/>
        <v>11</v>
      </c>
      <c r="F101" s="18">
        <f t="shared" ca="1" si="15"/>
        <v>4</v>
      </c>
      <c r="G101" s="18">
        <f t="shared" ca="1" si="16"/>
        <v>49</v>
      </c>
      <c r="H101" s="18">
        <f t="shared" ca="1" si="17"/>
        <v>29</v>
      </c>
      <c r="I101" s="18" t="str">
        <f t="shared" ca="1" si="18"/>
        <v>Tuesday</v>
      </c>
      <c r="J101" s="18" t="b">
        <f t="shared" ca="1" si="19"/>
        <v>0</v>
      </c>
    </row>
    <row r="102" spans="1:10" x14ac:dyDescent="0.3">
      <c r="A102" s="27">
        <f t="shared" ca="1" si="10"/>
        <v>45627</v>
      </c>
      <c r="B102" s="18">
        <f t="shared" ca="1" si="11"/>
        <v>2024</v>
      </c>
      <c r="C102" s="18">
        <f t="shared" ca="1" si="12"/>
        <v>12</v>
      </c>
      <c r="D102" s="18" t="str">
        <f t="shared" ca="1" si="13"/>
        <v>December</v>
      </c>
      <c r="E102" s="18">
        <f t="shared" ca="1" si="14"/>
        <v>12</v>
      </c>
      <c r="F102" s="18">
        <f t="shared" ca="1" si="15"/>
        <v>4</v>
      </c>
      <c r="G102" s="18">
        <f t="shared" ca="1" si="16"/>
        <v>48</v>
      </c>
      <c r="H102" s="18">
        <f t="shared" ca="1" si="17"/>
        <v>1</v>
      </c>
      <c r="I102" s="18" t="str">
        <f t="shared" ca="1" si="18"/>
        <v>Sunday</v>
      </c>
      <c r="J102" s="18" t="b">
        <f t="shared" ca="1" si="19"/>
        <v>1</v>
      </c>
    </row>
    <row r="103" spans="1:10" x14ac:dyDescent="0.3">
      <c r="A103" s="26">
        <f t="shared" ca="1" si="10"/>
        <v>44934</v>
      </c>
      <c r="B103" s="18">
        <f t="shared" ca="1" si="11"/>
        <v>2023</v>
      </c>
      <c r="C103" s="18">
        <f t="shared" ca="1" si="12"/>
        <v>1</v>
      </c>
      <c r="D103" s="18" t="str">
        <f t="shared" ca="1" si="13"/>
        <v>January</v>
      </c>
      <c r="E103" s="18">
        <f t="shared" ca="1" si="14"/>
        <v>1</v>
      </c>
      <c r="F103" s="18">
        <f t="shared" ca="1" si="15"/>
        <v>1</v>
      </c>
      <c r="G103" s="18">
        <f t="shared" ca="1" si="16"/>
        <v>2</v>
      </c>
      <c r="H103" s="18">
        <f t="shared" ca="1" si="17"/>
        <v>8</v>
      </c>
      <c r="I103" s="18" t="str">
        <f t="shared" ca="1" si="18"/>
        <v>Sunday</v>
      </c>
      <c r="J103" s="18" t="b">
        <f t="shared" ca="1" si="19"/>
        <v>1</v>
      </c>
    </row>
    <row r="104" spans="1:10" x14ac:dyDescent="0.3">
      <c r="A104" s="27">
        <f t="shared" ca="1" si="10"/>
        <v>44990</v>
      </c>
      <c r="B104" s="18">
        <f t="shared" ca="1" si="11"/>
        <v>2023</v>
      </c>
      <c r="C104" s="18">
        <f t="shared" ca="1" si="12"/>
        <v>3</v>
      </c>
      <c r="D104" s="18" t="str">
        <f t="shared" ca="1" si="13"/>
        <v>March</v>
      </c>
      <c r="E104" s="18">
        <f t="shared" ca="1" si="14"/>
        <v>3</v>
      </c>
      <c r="F104" s="18">
        <f t="shared" ca="1" si="15"/>
        <v>1</v>
      </c>
      <c r="G104" s="18">
        <f t="shared" ca="1" si="16"/>
        <v>10</v>
      </c>
      <c r="H104" s="18">
        <f t="shared" ca="1" si="17"/>
        <v>5</v>
      </c>
      <c r="I104" s="18" t="str">
        <f t="shared" ca="1" si="18"/>
        <v>Sunday</v>
      </c>
      <c r="J104" s="18" t="b">
        <f t="shared" ca="1" si="19"/>
        <v>1</v>
      </c>
    </row>
    <row r="105" spans="1:10" x14ac:dyDescent="0.3">
      <c r="A105" s="26">
        <f t="shared" ca="1" si="10"/>
        <v>45952</v>
      </c>
      <c r="B105" s="18">
        <f t="shared" ca="1" si="11"/>
        <v>2025</v>
      </c>
      <c r="C105" s="18">
        <f t="shared" ca="1" si="12"/>
        <v>10</v>
      </c>
      <c r="D105" s="18" t="str">
        <f t="shared" ca="1" si="13"/>
        <v>October</v>
      </c>
      <c r="E105" s="18">
        <f t="shared" ca="1" si="14"/>
        <v>10</v>
      </c>
      <c r="F105" s="18">
        <f t="shared" ca="1" si="15"/>
        <v>4</v>
      </c>
      <c r="G105" s="18">
        <f t="shared" ca="1" si="16"/>
        <v>43</v>
      </c>
      <c r="H105" s="18">
        <f t="shared" ca="1" si="17"/>
        <v>22</v>
      </c>
      <c r="I105" s="18" t="str">
        <f t="shared" ca="1" si="18"/>
        <v>Wednesday</v>
      </c>
      <c r="J105" s="18" t="b">
        <f t="shared" ca="1" si="19"/>
        <v>0</v>
      </c>
    </row>
    <row r="106" spans="1:10" x14ac:dyDescent="0.3">
      <c r="A106" s="27">
        <f t="shared" ca="1" si="10"/>
        <v>46008</v>
      </c>
      <c r="B106" s="18">
        <f t="shared" ca="1" si="11"/>
        <v>2025</v>
      </c>
      <c r="C106" s="18">
        <f t="shared" ca="1" si="12"/>
        <v>12</v>
      </c>
      <c r="D106" s="18" t="str">
        <f t="shared" ca="1" si="13"/>
        <v>December</v>
      </c>
      <c r="E106" s="18">
        <f t="shared" ca="1" si="14"/>
        <v>12</v>
      </c>
      <c r="F106" s="18">
        <f t="shared" ca="1" si="15"/>
        <v>4</v>
      </c>
      <c r="G106" s="18">
        <f t="shared" ca="1" si="16"/>
        <v>51</v>
      </c>
      <c r="H106" s="18">
        <f t="shared" ca="1" si="17"/>
        <v>17</v>
      </c>
      <c r="I106" s="18" t="str">
        <f t="shared" ca="1" si="18"/>
        <v>Wednesday</v>
      </c>
      <c r="J106" s="18" t="b">
        <f t="shared" ca="1" si="19"/>
        <v>0</v>
      </c>
    </row>
    <row r="107" spans="1:10" x14ac:dyDescent="0.3">
      <c r="A107" s="26">
        <f t="shared" ca="1" si="10"/>
        <v>45488</v>
      </c>
      <c r="B107" s="18">
        <f t="shared" ca="1" si="11"/>
        <v>2024</v>
      </c>
      <c r="C107" s="18">
        <f t="shared" ca="1" si="12"/>
        <v>7</v>
      </c>
      <c r="D107" s="18" t="str">
        <f t="shared" ca="1" si="13"/>
        <v>July</v>
      </c>
      <c r="E107" s="18">
        <f t="shared" ca="1" si="14"/>
        <v>7</v>
      </c>
      <c r="F107" s="18">
        <f t="shared" ca="1" si="15"/>
        <v>3</v>
      </c>
      <c r="G107" s="18">
        <f t="shared" ca="1" si="16"/>
        <v>29</v>
      </c>
      <c r="H107" s="18">
        <f t="shared" ca="1" si="17"/>
        <v>15</v>
      </c>
      <c r="I107" s="18" t="str">
        <f t="shared" ca="1" si="18"/>
        <v>Monday</v>
      </c>
      <c r="J107" s="18" t="b">
        <f t="shared" ca="1" si="19"/>
        <v>0</v>
      </c>
    </row>
    <row r="108" spans="1:10" x14ac:dyDescent="0.3">
      <c r="A108" s="27">
        <f t="shared" ca="1" si="10"/>
        <v>45503</v>
      </c>
      <c r="B108" s="18">
        <f t="shared" ca="1" si="11"/>
        <v>2024</v>
      </c>
      <c r="C108" s="18">
        <f t="shared" ca="1" si="12"/>
        <v>7</v>
      </c>
      <c r="D108" s="18" t="str">
        <f t="shared" ca="1" si="13"/>
        <v>July</v>
      </c>
      <c r="E108" s="18">
        <f t="shared" ca="1" si="14"/>
        <v>7</v>
      </c>
      <c r="F108" s="18">
        <f t="shared" ca="1" si="15"/>
        <v>3</v>
      </c>
      <c r="G108" s="18">
        <f t="shared" ca="1" si="16"/>
        <v>31</v>
      </c>
      <c r="H108" s="18">
        <f t="shared" ca="1" si="17"/>
        <v>30</v>
      </c>
      <c r="I108" s="18" t="str">
        <f t="shared" ca="1" si="18"/>
        <v>Tuesday</v>
      </c>
      <c r="J108" s="18" t="b">
        <f t="shared" ca="1" si="19"/>
        <v>0</v>
      </c>
    </row>
    <row r="109" spans="1:10" x14ac:dyDescent="0.3">
      <c r="A109" s="26">
        <f t="shared" ca="1" si="10"/>
        <v>45667</v>
      </c>
      <c r="B109" s="18">
        <f t="shared" ca="1" si="11"/>
        <v>2025</v>
      </c>
      <c r="C109" s="18">
        <f t="shared" ca="1" si="12"/>
        <v>1</v>
      </c>
      <c r="D109" s="18" t="str">
        <f t="shared" ca="1" si="13"/>
        <v>January</v>
      </c>
      <c r="E109" s="18">
        <f t="shared" ca="1" si="14"/>
        <v>1</v>
      </c>
      <c r="F109" s="18">
        <f t="shared" ca="1" si="15"/>
        <v>1</v>
      </c>
      <c r="G109" s="18">
        <f t="shared" ca="1" si="16"/>
        <v>2</v>
      </c>
      <c r="H109" s="18">
        <f t="shared" ca="1" si="17"/>
        <v>10</v>
      </c>
      <c r="I109" s="18" t="str">
        <f t="shared" ca="1" si="18"/>
        <v>Friday</v>
      </c>
      <c r="J109" s="18" t="b">
        <f t="shared" ca="1" si="19"/>
        <v>0</v>
      </c>
    </row>
    <row r="110" spans="1:10" x14ac:dyDescent="0.3">
      <c r="A110" s="27">
        <f t="shared" ca="1" si="10"/>
        <v>45042</v>
      </c>
      <c r="B110" s="18">
        <f t="shared" ca="1" si="11"/>
        <v>2023</v>
      </c>
      <c r="C110" s="18">
        <f t="shared" ca="1" si="12"/>
        <v>4</v>
      </c>
      <c r="D110" s="18" t="str">
        <f t="shared" ca="1" si="13"/>
        <v>April</v>
      </c>
      <c r="E110" s="18">
        <f t="shared" ca="1" si="14"/>
        <v>4</v>
      </c>
      <c r="F110" s="18">
        <f t="shared" ca="1" si="15"/>
        <v>2</v>
      </c>
      <c r="G110" s="18">
        <f t="shared" ca="1" si="16"/>
        <v>18</v>
      </c>
      <c r="H110" s="18">
        <f t="shared" ca="1" si="17"/>
        <v>26</v>
      </c>
      <c r="I110" s="18" t="str">
        <f t="shared" ca="1" si="18"/>
        <v>Wednesday</v>
      </c>
      <c r="J110" s="18" t="b">
        <f t="shared" ca="1" si="19"/>
        <v>0</v>
      </c>
    </row>
    <row r="111" spans="1:10" x14ac:dyDescent="0.3">
      <c r="A111" s="26">
        <f t="shared" ca="1" si="10"/>
        <v>45368</v>
      </c>
      <c r="B111" s="18">
        <f t="shared" ca="1" si="11"/>
        <v>2024</v>
      </c>
      <c r="C111" s="18">
        <f t="shared" ca="1" si="12"/>
        <v>3</v>
      </c>
      <c r="D111" s="18" t="str">
        <f t="shared" ca="1" si="13"/>
        <v>March</v>
      </c>
      <c r="E111" s="18">
        <f t="shared" ca="1" si="14"/>
        <v>3</v>
      </c>
      <c r="F111" s="18">
        <f t="shared" ca="1" si="15"/>
        <v>1</v>
      </c>
      <c r="G111" s="18">
        <f t="shared" ca="1" si="16"/>
        <v>11</v>
      </c>
      <c r="H111" s="18">
        <f t="shared" ca="1" si="17"/>
        <v>17</v>
      </c>
      <c r="I111" s="18" t="str">
        <f t="shared" ca="1" si="18"/>
        <v>Sunday</v>
      </c>
      <c r="J111" s="18" t="b">
        <f t="shared" ca="1" si="19"/>
        <v>1</v>
      </c>
    </row>
    <row r="112" spans="1:10" x14ac:dyDescent="0.3">
      <c r="A112" s="27">
        <f t="shared" ca="1" si="10"/>
        <v>45897</v>
      </c>
      <c r="B112" s="18">
        <f t="shared" ca="1" si="11"/>
        <v>2025</v>
      </c>
      <c r="C112" s="18">
        <f t="shared" ca="1" si="12"/>
        <v>8</v>
      </c>
      <c r="D112" s="18" t="str">
        <f t="shared" ca="1" si="13"/>
        <v>August</v>
      </c>
      <c r="E112" s="18">
        <f t="shared" ca="1" si="14"/>
        <v>8</v>
      </c>
      <c r="F112" s="18">
        <f t="shared" ca="1" si="15"/>
        <v>3</v>
      </c>
      <c r="G112" s="18">
        <f t="shared" ca="1" si="16"/>
        <v>35</v>
      </c>
      <c r="H112" s="18">
        <f t="shared" ca="1" si="17"/>
        <v>28</v>
      </c>
      <c r="I112" s="18" t="str">
        <f t="shared" ca="1" si="18"/>
        <v>Thursday</v>
      </c>
      <c r="J112" s="18" t="b">
        <f t="shared" ca="1" si="19"/>
        <v>0</v>
      </c>
    </row>
    <row r="113" spans="1:10" x14ac:dyDescent="0.3">
      <c r="A113" s="26">
        <f t="shared" ca="1" si="10"/>
        <v>45517</v>
      </c>
      <c r="B113" s="18">
        <f t="shared" ca="1" si="11"/>
        <v>2024</v>
      </c>
      <c r="C113" s="18">
        <f t="shared" ca="1" si="12"/>
        <v>8</v>
      </c>
      <c r="D113" s="18" t="str">
        <f t="shared" ca="1" si="13"/>
        <v>August</v>
      </c>
      <c r="E113" s="18">
        <f t="shared" ca="1" si="14"/>
        <v>8</v>
      </c>
      <c r="F113" s="18">
        <f t="shared" ca="1" si="15"/>
        <v>3</v>
      </c>
      <c r="G113" s="18">
        <f t="shared" ca="1" si="16"/>
        <v>33</v>
      </c>
      <c r="H113" s="18">
        <f t="shared" ca="1" si="17"/>
        <v>13</v>
      </c>
      <c r="I113" s="18" t="str">
        <f t="shared" ca="1" si="18"/>
        <v>Tuesday</v>
      </c>
      <c r="J113" s="18" t="b">
        <f t="shared" ca="1" si="19"/>
        <v>0</v>
      </c>
    </row>
    <row r="114" spans="1:10" x14ac:dyDescent="0.3">
      <c r="A114" s="27">
        <f t="shared" ca="1" si="10"/>
        <v>45483</v>
      </c>
      <c r="B114" s="18">
        <f t="shared" ca="1" si="11"/>
        <v>2024</v>
      </c>
      <c r="C114" s="18">
        <f t="shared" ca="1" si="12"/>
        <v>7</v>
      </c>
      <c r="D114" s="18" t="str">
        <f t="shared" ca="1" si="13"/>
        <v>July</v>
      </c>
      <c r="E114" s="18">
        <f t="shared" ca="1" si="14"/>
        <v>7</v>
      </c>
      <c r="F114" s="18">
        <f t="shared" ca="1" si="15"/>
        <v>3</v>
      </c>
      <c r="G114" s="18">
        <f t="shared" ca="1" si="16"/>
        <v>28</v>
      </c>
      <c r="H114" s="18">
        <f t="shared" ca="1" si="17"/>
        <v>10</v>
      </c>
      <c r="I114" s="18" t="str">
        <f t="shared" ca="1" si="18"/>
        <v>Wednesday</v>
      </c>
      <c r="J114" s="18" t="b">
        <f t="shared" ca="1" si="19"/>
        <v>0</v>
      </c>
    </row>
    <row r="115" spans="1:10" x14ac:dyDescent="0.3">
      <c r="A115" s="26">
        <f t="shared" ca="1" si="10"/>
        <v>45316</v>
      </c>
      <c r="B115" s="18">
        <f t="shared" ca="1" si="11"/>
        <v>2024</v>
      </c>
      <c r="C115" s="18">
        <f t="shared" ca="1" si="12"/>
        <v>1</v>
      </c>
      <c r="D115" s="18" t="str">
        <f t="shared" ca="1" si="13"/>
        <v>January</v>
      </c>
      <c r="E115" s="18">
        <f t="shared" ca="1" si="14"/>
        <v>1</v>
      </c>
      <c r="F115" s="18">
        <f t="shared" ca="1" si="15"/>
        <v>1</v>
      </c>
      <c r="G115" s="18">
        <f t="shared" ca="1" si="16"/>
        <v>4</v>
      </c>
      <c r="H115" s="18">
        <f t="shared" ca="1" si="17"/>
        <v>25</v>
      </c>
      <c r="I115" s="18" t="str">
        <f t="shared" ca="1" si="18"/>
        <v>Thursday</v>
      </c>
      <c r="J115" s="18" t="b">
        <f t="shared" ca="1" si="19"/>
        <v>0</v>
      </c>
    </row>
    <row r="116" spans="1:10" x14ac:dyDescent="0.3">
      <c r="A116" s="27">
        <f t="shared" ca="1" si="10"/>
        <v>44784</v>
      </c>
      <c r="B116" s="18">
        <f t="shared" ca="1" si="11"/>
        <v>2022</v>
      </c>
      <c r="C116" s="18">
        <f t="shared" ca="1" si="12"/>
        <v>8</v>
      </c>
      <c r="D116" s="18" t="str">
        <f t="shared" ca="1" si="13"/>
        <v>August</v>
      </c>
      <c r="E116" s="18">
        <f t="shared" ca="1" si="14"/>
        <v>8</v>
      </c>
      <c r="F116" s="18">
        <f t="shared" ca="1" si="15"/>
        <v>3</v>
      </c>
      <c r="G116" s="18">
        <f t="shared" ca="1" si="16"/>
        <v>33</v>
      </c>
      <c r="H116" s="18">
        <f t="shared" ca="1" si="17"/>
        <v>11</v>
      </c>
      <c r="I116" s="18" t="str">
        <f t="shared" ca="1" si="18"/>
        <v>Thursday</v>
      </c>
      <c r="J116" s="18" t="b">
        <f t="shared" ca="1" si="19"/>
        <v>0</v>
      </c>
    </row>
    <row r="117" spans="1:10" x14ac:dyDescent="0.3">
      <c r="A117" s="26">
        <f t="shared" ca="1" si="10"/>
        <v>45121</v>
      </c>
      <c r="B117" s="18">
        <f t="shared" ca="1" si="11"/>
        <v>2023</v>
      </c>
      <c r="C117" s="18">
        <f t="shared" ca="1" si="12"/>
        <v>7</v>
      </c>
      <c r="D117" s="18" t="str">
        <f t="shared" ca="1" si="13"/>
        <v>July</v>
      </c>
      <c r="E117" s="18">
        <f t="shared" ca="1" si="14"/>
        <v>7</v>
      </c>
      <c r="F117" s="18">
        <f t="shared" ca="1" si="15"/>
        <v>3</v>
      </c>
      <c r="G117" s="18">
        <f t="shared" ca="1" si="16"/>
        <v>29</v>
      </c>
      <c r="H117" s="18">
        <f t="shared" ca="1" si="17"/>
        <v>14</v>
      </c>
      <c r="I117" s="18" t="str">
        <f t="shared" ca="1" si="18"/>
        <v>Friday</v>
      </c>
      <c r="J117" s="18" t="b">
        <f t="shared" ca="1" si="19"/>
        <v>0</v>
      </c>
    </row>
    <row r="118" spans="1:10" x14ac:dyDescent="0.3">
      <c r="A118" s="27">
        <f t="shared" ca="1" si="10"/>
        <v>45961</v>
      </c>
      <c r="B118" s="18">
        <f t="shared" ca="1" si="11"/>
        <v>2025</v>
      </c>
      <c r="C118" s="18">
        <f t="shared" ca="1" si="12"/>
        <v>10</v>
      </c>
      <c r="D118" s="18" t="str">
        <f t="shared" ca="1" si="13"/>
        <v>October</v>
      </c>
      <c r="E118" s="18">
        <f t="shared" ca="1" si="14"/>
        <v>10</v>
      </c>
      <c r="F118" s="18">
        <f t="shared" ca="1" si="15"/>
        <v>4</v>
      </c>
      <c r="G118" s="18">
        <f t="shared" ca="1" si="16"/>
        <v>44</v>
      </c>
      <c r="H118" s="18">
        <f t="shared" ca="1" si="17"/>
        <v>31</v>
      </c>
      <c r="I118" s="18" t="str">
        <f t="shared" ca="1" si="18"/>
        <v>Friday</v>
      </c>
      <c r="J118" s="18" t="b">
        <f t="shared" ca="1" si="19"/>
        <v>0</v>
      </c>
    </row>
    <row r="119" spans="1:10" x14ac:dyDescent="0.3">
      <c r="A119" s="26">
        <f t="shared" ca="1" si="10"/>
        <v>44870</v>
      </c>
      <c r="B119" s="18">
        <f t="shared" ca="1" si="11"/>
        <v>2022</v>
      </c>
      <c r="C119" s="18">
        <f t="shared" ca="1" si="12"/>
        <v>11</v>
      </c>
      <c r="D119" s="18" t="str">
        <f t="shared" ca="1" si="13"/>
        <v>November</v>
      </c>
      <c r="E119" s="18">
        <f t="shared" ca="1" si="14"/>
        <v>11</v>
      </c>
      <c r="F119" s="18">
        <f t="shared" ca="1" si="15"/>
        <v>4</v>
      </c>
      <c r="G119" s="18">
        <f t="shared" ca="1" si="16"/>
        <v>45</v>
      </c>
      <c r="H119" s="18">
        <f t="shared" ca="1" si="17"/>
        <v>5</v>
      </c>
      <c r="I119" s="18" t="str">
        <f t="shared" ca="1" si="18"/>
        <v>Saturday</v>
      </c>
      <c r="J119" s="18" t="b">
        <f t="shared" ca="1" si="19"/>
        <v>1</v>
      </c>
    </row>
    <row r="120" spans="1:10" x14ac:dyDescent="0.3">
      <c r="A120" s="27">
        <f t="shared" ca="1" si="10"/>
        <v>45028</v>
      </c>
      <c r="B120" s="18">
        <f t="shared" ca="1" si="11"/>
        <v>2023</v>
      </c>
      <c r="C120" s="18">
        <f t="shared" ca="1" si="12"/>
        <v>4</v>
      </c>
      <c r="D120" s="18" t="str">
        <f t="shared" ca="1" si="13"/>
        <v>April</v>
      </c>
      <c r="E120" s="18">
        <f t="shared" ca="1" si="14"/>
        <v>4</v>
      </c>
      <c r="F120" s="18">
        <f t="shared" ca="1" si="15"/>
        <v>2</v>
      </c>
      <c r="G120" s="18">
        <f t="shared" ca="1" si="16"/>
        <v>16</v>
      </c>
      <c r="H120" s="18">
        <f t="shared" ca="1" si="17"/>
        <v>12</v>
      </c>
      <c r="I120" s="18" t="str">
        <f t="shared" ca="1" si="18"/>
        <v>Wednesday</v>
      </c>
      <c r="J120" s="18" t="b">
        <f t="shared" ca="1" si="19"/>
        <v>0</v>
      </c>
    </row>
    <row r="121" spans="1:10" x14ac:dyDescent="0.3">
      <c r="A121" s="26">
        <f t="shared" ca="1" si="10"/>
        <v>44630</v>
      </c>
      <c r="B121" s="18">
        <f t="shared" ca="1" si="11"/>
        <v>2022</v>
      </c>
      <c r="C121" s="18">
        <f t="shared" ca="1" si="12"/>
        <v>3</v>
      </c>
      <c r="D121" s="18" t="str">
        <f t="shared" ca="1" si="13"/>
        <v>March</v>
      </c>
      <c r="E121" s="18">
        <f t="shared" ca="1" si="14"/>
        <v>3</v>
      </c>
      <c r="F121" s="18">
        <f t="shared" ca="1" si="15"/>
        <v>1</v>
      </c>
      <c r="G121" s="18">
        <f t="shared" ca="1" si="16"/>
        <v>11</v>
      </c>
      <c r="H121" s="18">
        <f t="shared" ca="1" si="17"/>
        <v>10</v>
      </c>
      <c r="I121" s="18" t="str">
        <f t="shared" ca="1" si="18"/>
        <v>Thursday</v>
      </c>
      <c r="J121" s="18" t="b">
        <f t="shared" ca="1" si="19"/>
        <v>0</v>
      </c>
    </row>
    <row r="122" spans="1:10" x14ac:dyDescent="0.3">
      <c r="A122" s="27">
        <f t="shared" ca="1" si="10"/>
        <v>45982</v>
      </c>
      <c r="B122" s="18">
        <f t="shared" ca="1" si="11"/>
        <v>2025</v>
      </c>
      <c r="C122" s="18">
        <f t="shared" ca="1" si="12"/>
        <v>11</v>
      </c>
      <c r="D122" s="18" t="str">
        <f t="shared" ca="1" si="13"/>
        <v>November</v>
      </c>
      <c r="E122" s="18">
        <f t="shared" ca="1" si="14"/>
        <v>11</v>
      </c>
      <c r="F122" s="18">
        <f t="shared" ca="1" si="15"/>
        <v>4</v>
      </c>
      <c r="G122" s="18">
        <f t="shared" ca="1" si="16"/>
        <v>47</v>
      </c>
      <c r="H122" s="18">
        <f t="shared" ca="1" si="17"/>
        <v>21</v>
      </c>
      <c r="I122" s="18" t="str">
        <f t="shared" ca="1" si="18"/>
        <v>Friday</v>
      </c>
      <c r="J122" s="18" t="b">
        <f t="shared" ca="1" si="19"/>
        <v>0</v>
      </c>
    </row>
    <row r="123" spans="1:10" x14ac:dyDescent="0.3">
      <c r="A123" s="27">
        <f t="shared" ca="1" si="10"/>
        <v>44826</v>
      </c>
      <c r="B123" s="18">
        <f t="shared" ca="1" si="11"/>
        <v>2022</v>
      </c>
      <c r="C123" s="18">
        <f t="shared" ca="1" si="12"/>
        <v>9</v>
      </c>
      <c r="D123" s="18" t="str">
        <f t="shared" ca="1" si="13"/>
        <v>September</v>
      </c>
      <c r="E123" s="18">
        <f t="shared" ca="1" si="14"/>
        <v>9</v>
      </c>
      <c r="F123" s="18">
        <f t="shared" ca="1" si="15"/>
        <v>3</v>
      </c>
      <c r="G123" s="18">
        <f t="shared" ca="1" si="16"/>
        <v>39</v>
      </c>
      <c r="H123" s="18">
        <f t="shared" ca="1" si="17"/>
        <v>22</v>
      </c>
      <c r="I123" s="18" t="str">
        <f t="shared" ca="1" si="18"/>
        <v>Thursday</v>
      </c>
      <c r="J123" s="18" t="b">
        <f t="shared" ca="1" si="19"/>
        <v>0</v>
      </c>
    </row>
    <row r="124" spans="1:10" x14ac:dyDescent="0.3">
      <c r="A124" s="26">
        <f t="shared" ca="1" si="10"/>
        <v>45817</v>
      </c>
      <c r="B124" s="18">
        <f t="shared" ca="1" si="11"/>
        <v>2025</v>
      </c>
      <c r="C124" s="18">
        <f t="shared" ca="1" si="12"/>
        <v>6</v>
      </c>
      <c r="D124" s="18" t="str">
        <f t="shared" ca="1" si="13"/>
        <v>June</v>
      </c>
      <c r="E124" s="18">
        <f t="shared" ca="1" si="14"/>
        <v>6</v>
      </c>
      <c r="F124" s="18">
        <f t="shared" ca="1" si="15"/>
        <v>2</v>
      </c>
      <c r="G124" s="18">
        <f t="shared" ca="1" si="16"/>
        <v>24</v>
      </c>
      <c r="H124" s="18">
        <f t="shared" ca="1" si="17"/>
        <v>9</v>
      </c>
      <c r="I124" s="18" t="str">
        <f t="shared" ca="1" si="18"/>
        <v>Monday</v>
      </c>
      <c r="J124" s="18" t="b">
        <f t="shared" ca="1" si="19"/>
        <v>0</v>
      </c>
    </row>
    <row r="125" spans="1:10" x14ac:dyDescent="0.3">
      <c r="A125" s="27">
        <f t="shared" ca="1" si="10"/>
        <v>45434</v>
      </c>
      <c r="B125" s="18">
        <f t="shared" ca="1" si="11"/>
        <v>2024</v>
      </c>
      <c r="C125" s="18">
        <f t="shared" ca="1" si="12"/>
        <v>5</v>
      </c>
      <c r="D125" s="18" t="str">
        <f t="shared" ca="1" si="13"/>
        <v>May</v>
      </c>
      <c r="E125" s="18">
        <f t="shared" ca="1" si="14"/>
        <v>5</v>
      </c>
      <c r="F125" s="18">
        <f t="shared" ca="1" si="15"/>
        <v>2</v>
      </c>
      <c r="G125" s="18">
        <f t="shared" ca="1" si="16"/>
        <v>21</v>
      </c>
      <c r="H125" s="18">
        <f t="shared" ca="1" si="17"/>
        <v>22</v>
      </c>
      <c r="I125" s="18" t="str">
        <f t="shared" ca="1" si="18"/>
        <v>Wednesday</v>
      </c>
      <c r="J125" s="18" t="b">
        <f t="shared" ca="1" si="19"/>
        <v>0</v>
      </c>
    </row>
    <row r="126" spans="1:10" x14ac:dyDescent="0.3">
      <c r="A126" s="26">
        <f t="shared" ca="1" si="10"/>
        <v>45690</v>
      </c>
      <c r="B126" s="18">
        <f t="shared" ca="1" si="11"/>
        <v>2025</v>
      </c>
      <c r="C126" s="18">
        <f t="shared" ca="1" si="12"/>
        <v>2</v>
      </c>
      <c r="D126" s="18" t="str">
        <f t="shared" ca="1" si="13"/>
        <v>February</v>
      </c>
      <c r="E126" s="18">
        <f t="shared" ca="1" si="14"/>
        <v>2</v>
      </c>
      <c r="F126" s="18">
        <f t="shared" ca="1" si="15"/>
        <v>1</v>
      </c>
      <c r="G126" s="18">
        <f t="shared" ca="1" si="16"/>
        <v>5</v>
      </c>
      <c r="H126" s="18">
        <f t="shared" ca="1" si="17"/>
        <v>2</v>
      </c>
      <c r="I126" s="18" t="str">
        <f t="shared" ca="1" si="18"/>
        <v>Sunday</v>
      </c>
      <c r="J126" s="18" t="b">
        <f t="shared" ca="1" si="19"/>
        <v>1</v>
      </c>
    </row>
    <row r="127" spans="1:10" x14ac:dyDescent="0.3">
      <c r="A127" s="27">
        <f t="shared" ca="1" si="10"/>
        <v>44975</v>
      </c>
      <c r="B127" s="18">
        <f t="shared" ca="1" si="11"/>
        <v>2023</v>
      </c>
      <c r="C127" s="18">
        <f t="shared" ca="1" si="12"/>
        <v>2</v>
      </c>
      <c r="D127" s="18" t="str">
        <f t="shared" ca="1" si="13"/>
        <v>February</v>
      </c>
      <c r="E127" s="18">
        <f t="shared" ca="1" si="14"/>
        <v>2</v>
      </c>
      <c r="F127" s="18">
        <f t="shared" ca="1" si="15"/>
        <v>1</v>
      </c>
      <c r="G127" s="18">
        <f t="shared" ca="1" si="16"/>
        <v>8</v>
      </c>
      <c r="H127" s="18">
        <f t="shared" ca="1" si="17"/>
        <v>18</v>
      </c>
      <c r="I127" s="18" t="str">
        <f t="shared" ca="1" si="18"/>
        <v>Saturday</v>
      </c>
      <c r="J127" s="18" t="b">
        <f t="shared" ca="1" si="19"/>
        <v>1</v>
      </c>
    </row>
    <row r="128" spans="1:10" x14ac:dyDescent="0.3">
      <c r="A128" s="26">
        <f t="shared" ca="1" si="10"/>
        <v>44650</v>
      </c>
      <c r="B128" s="18">
        <f t="shared" ca="1" si="11"/>
        <v>2022</v>
      </c>
      <c r="C128" s="18">
        <f t="shared" ca="1" si="12"/>
        <v>3</v>
      </c>
      <c r="D128" s="18" t="str">
        <f t="shared" ca="1" si="13"/>
        <v>March</v>
      </c>
      <c r="E128" s="18">
        <f t="shared" ca="1" si="14"/>
        <v>3</v>
      </c>
      <c r="F128" s="18">
        <f t="shared" ca="1" si="15"/>
        <v>1</v>
      </c>
      <c r="G128" s="18">
        <f t="shared" ca="1" si="16"/>
        <v>14</v>
      </c>
      <c r="H128" s="18">
        <f t="shared" ca="1" si="17"/>
        <v>30</v>
      </c>
      <c r="I128" s="18" t="str">
        <f t="shared" ca="1" si="18"/>
        <v>Wednesday</v>
      </c>
      <c r="J128" s="18" t="b">
        <f t="shared" ca="1" si="19"/>
        <v>0</v>
      </c>
    </row>
    <row r="129" spans="1:10" x14ac:dyDescent="0.3">
      <c r="A129" s="27">
        <f t="shared" ca="1" si="10"/>
        <v>45897</v>
      </c>
      <c r="B129" s="18">
        <f t="shared" ca="1" si="11"/>
        <v>2025</v>
      </c>
      <c r="C129" s="18">
        <f t="shared" ca="1" si="12"/>
        <v>8</v>
      </c>
      <c r="D129" s="18" t="str">
        <f t="shared" ca="1" si="13"/>
        <v>August</v>
      </c>
      <c r="E129" s="18">
        <f t="shared" ca="1" si="14"/>
        <v>8</v>
      </c>
      <c r="F129" s="18">
        <f t="shared" ca="1" si="15"/>
        <v>3</v>
      </c>
      <c r="G129" s="18">
        <f t="shared" ca="1" si="16"/>
        <v>35</v>
      </c>
      <c r="H129" s="18">
        <f t="shared" ca="1" si="17"/>
        <v>28</v>
      </c>
      <c r="I129" s="18" t="str">
        <f t="shared" ca="1" si="18"/>
        <v>Thursday</v>
      </c>
      <c r="J129" s="18" t="b">
        <f t="shared" ca="1" si="19"/>
        <v>0</v>
      </c>
    </row>
    <row r="130" spans="1:10" x14ac:dyDescent="0.3">
      <c r="A130" s="26">
        <f t="shared" ref="A130:A193" ca="1" si="20">RANDBETWEEN(DATE(2022,1,1),DATE(2025,12,31))</f>
        <v>45793</v>
      </c>
      <c r="B130" s="18">
        <f t="shared" ca="1" si="11"/>
        <v>2025</v>
      </c>
      <c r="C130" s="18">
        <f t="shared" ca="1" si="12"/>
        <v>5</v>
      </c>
      <c r="D130" s="18" t="str">
        <f t="shared" ca="1" si="13"/>
        <v>May</v>
      </c>
      <c r="E130" s="18">
        <f t="shared" ca="1" si="14"/>
        <v>5</v>
      </c>
      <c r="F130" s="18">
        <f t="shared" ca="1" si="15"/>
        <v>2</v>
      </c>
      <c r="G130" s="18">
        <f t="shared" ca="1" si="16"/>
        <v>20</v>
      </c>
      <c r="H130" s="18">
        <f t="shared" ca="1" si="17"/>
        <v>16</v>
      </c>
      <c r="I130" s="18" t="str">
        <f t="shared" ca="1" si="18"/>
        <v>Friday</v>
      </c>
      <c r="J130" s="18" t="b">
        <f t="shared" ca="1" si="19"/>
        <v>0</v>
      </c>
    </row>
    <row r="131" spans="1:10" x14ac:dyDescent="0.3">
      <c r="A131" s="27">
        <f t="shared" ca="1" si="20"/>
        <v>44935</v>
      </c>
      <c r="B131" s="18">
        <f t="shared" ref="B131:B194" ca="1" si="21">YEAR(A131)</f>
        <v>2023</v>
      </c>
      <c r="C131" s="18">
        <f t="shared" ref="C131:C194" ca="1" si="22">MONTH(A131)</f>
        <v>1</v>
      </c>
      <c r="D131" s="18" t="str">
        <f t="shared" ref="D131:D194" ca="1" si="23">TEXT(A131,"MMMM")</f>
        <v>January</v>
      </c>
      <c r="E131" s="18">
        <f t="shared" ref="E131:E194" ca="1" si="24">MONTH(A131)</f>
        <v>1</v>
      </c>
      <c r="F131" s="18">
        <f t="shared" ref="F131:F194" ca="1" si="25">ROUNDUP(MONTH(A131)/3,0)</f>
        <v>1</v>
      </c>
      <c r="G131" s="18">
        <f t="shared" ref="G131:G194" ca="1" si="26">WEEKNUM(A131,2)</f>
        <v>3</v>
      </c>
      <c r="H131" s="18">
        <f t="shared" ref="H131:H194" ca="1" si="27">DAY(A131)</f>
        <v>9</v>
      </c>
      <c r="I131" s="18" t="str">
        <f t="shared" ref="I131:I194" ca="1" si="28">TEXT(A131,"DDDD")</f>
        <v>Monday</v>
      </c>
      <c r="J131" s="18" t="b">
        <f t="shared" ref="J131:J194" ca="1" si="29">OR(WEEKDAY(A131,2)&gt;5)</f>
        <v>0</v>
      </c>
    </row>
    <row r="132" spans="1:10" x14ac:dyDescent="0.3">
      <c r="A132" s="26">
        <f t="shared" ca="1" si="20"/>
        <v>45493</v>
      </c>
      <c r="B132" s="18">
        <f t="shared" ca="1" si="21"/>
        <v>2024</v>
      </c>
      <c r="C132" s="18">
        <f t="shared" ca="1" si="22"/>
        <v>7</v>
      </c>
      <c r="D132" s="18" t="str">
        <f t="shared" ca="1" si="23"/>
        <v>July</v>
      </c>
      <c r="E132" s="18">
        <f t="shared" ca="1" si="24"/>
        <v>7</v>
      </c>
      <c r="F132" s="18">
        <f t="shared" ca="1" si="25"/>
        <v>3</v>
      </c>
      <c r="G132" s="18">
        <f t="shared" ca="1" si="26"/>
        <v>29</v>
      </c>
      <c r="H132" s="18">
        <f t="shared" ca="1" si="27"/>
        <v>20</v>
      </c>
      <c r="I132" s="18" t="str">
        <f t="shared" ca="1" si="28"/>
        <v>Saturday</v>
      </c>
      <c r="J132" s="18" t="b">
        <f t="shared" ca="1" si="29"/>
        <v>1</v>
      </c>
    </row>
    <row r="133" spans="1:10" x14ac:dyDescent="0.3">
      <c r="A133" s="27">
        <f t="shared" ca="1" si="20"/>
        <v>45407</v>
      </c>
      <c r="B133" s="18">
        <f t="shared" ca="1" si="21"/>
        <v>2024</v>
      </c>
      <c r="C133" s="18">
        <f t="shared" ca="1" si="22"/>
        <v>4</v>
      </c>
      <c r="D133" s="18" t="str">
        <f t="shared" ca="1" si="23"/>
        <v>April</v>
      </c>
      <c r="E133" s="18">
        <f t="shared" ca="1" si="24"/>
        <v>4</v>
      </c>
      <c r="F133" s="18">
        <f t="shared" ca="1" si="25"/>
        <v>2</v>
      </c>
      <c r="G133" s="18">
        <f t="shared" ca="1" si="26"/>
        <v>17</v>
      </c>
      <c r="H133" s="18">
        <f t="shared" ca="1" si="27"/>
        <v>25</v>
      </c>
      <c r="I133" s="18" t="str">
        <f t="shared" ca="1" si="28"/>
        <v>Thursday</v>
      </c>
      <c r="J133" s="18" t="b">
        <f t="shared" ca="1" si="29"/>
        <v>0</v>
      </c>
    </row>
    <row r="134" spans="1:10" x14ac:dyDescent="0.3">
      <c r="A134" s="26">
        <f t="shared" ca="1" si="20"/>
        <v>44705</v>
      </c>
      <c r="B134" s="18">
        <f t="shared" ca="1" si="21"/>
        <v>2022</v>
      </c>
      <c r="C134" s="18">
        <f t="shared" ca="1" si="22"/>
        <v>5</v>
      </c>
      <c r="D134" s="18" t="str">
        <f t="shared" ca="1" si="23"/>
        <v>May</v>
      </c>
      <c r="E134" s="18">
        <f t="shared" ca="1" si="24"/>
        <v>5</v>
      </c>
      <c r="F134" s="18">
        <f t="shared" ca="1" si="25"/>
        <v>2</v>
      </c>
      <c r="G134" s="18">
        <f t="shared" ca="1" si="26"/>
        <v>22</v>
      </c>
      <c r="H134" s="18">
        <f t="shared" ca="1" si="27"/>
        <v>24</v>
      </c>
      <c r="I134" s="18" t="str">
        <f t="shared" ca="1" si="28"/>
        <v>Tuesday</v>
      </c>
      <c r="J134" s="18" t="b">
        <f t="shared" ca="1" si="29"/>
        <v>0</v>
      </c>
    </row>
    <row r="135" spans="1:10" x14ac:dyDescent="0.3">
      <c r="A135" s="27">
        <f t="shared" ca="1" si="20"/>
        <v>45761</v>
      </c>
      <c r="B135" s="18">
        <f t="shared" ca="1" si="21"/>
        <v>2025</v>
      </c>
      <c r="C135" s="18">
        <f t="shared" ca="1" si="22"/>
        <v>4</v>
      </c>
      <c r="D135" s="18" t="str">
        <f t="shared" ca="1" si="23"/>
        <v>April</v>
      </c>
      <c r="E135" s="18">
        <f t="shared" ca="1" si="24"/>
        <v>4</v>
      </c>
      <c r="F135" s="18">
        <f t="shared" ca="1" si="25"/>
        <v>2</v>
      </c>
      <c r="G135" s="18">
        <f t="shared" ca="1" si="26"/>
        <v>16</v>
      </c>
      <c r="H135" s="18">
        <f t="shared" ca="1" si="27"/>
        <v>14</v>
      </c>
      <c r="I135" s="18" t="str">
        <f t="shared" ca="1" si="28"/>
        <v>Monday</v>
      </c>
      <c r="J135" s="18" t="b">
        <f t="shared" ca="1" si="29"/>
        <v>0</v>
      </c>
    </row>
    <row r="136" spans="1:10" x14ac:dyDescent="0.3">
      <c r="A136" s="26">
        <f t="shared" ca="1" si="20"/>
        <v>45712</v>
      </c>
      <c r="B136" s="18">
        <f t="shared" ca="1" si="21"/>
        <v>2025</v>
      </c>
      <c r="C136" s="18">
        <f t="shared" ca="1" si="22"/>
        <v>2</v>
      </c>
      <c r="D136" s="18" t="str">
        <f t="shared" ca="1" si="23"/>
        <v>February</v>
      </c>
      <c r="E136" s="18">
        <f t="shared" ca="1" si="24"/>
        <v>2</v>
      </c>
      <c r="F136" s="18">
        <f t="shared" ca="1" si="25"/>
        <v>1</v>
      </c>
      <c r="G136" s="18">
        <f t="shared" ca="1" si="26"/>
        <v>9</v>
      </c>
      <c r="H136" s="18">
        <f t="shared" ca="1" si="27"/>
        <v>24</v>
      </c>
      <c r="I136" s="18" t="str">
        <f t="shared" ca="1" si="28"/>
        <v>Monday</v>
      </c>
      <c r="J136" s="18" t="b">
        <f t="shared" ca="1" si="29"/>
        <v>0</v>
      </c>
    </row>
    <row r="137" spans="1:10" x14ac:dyDescent="0.3">
      <c r="A137" s="27">
        <f t="shared" ca="1" si="20"/>
        <v>44703</v>
      </c>
      <c r="B137" s="18">
        <f t="shared" ca="1" si="21"/>
        <v>2022</v>
      </c>
      <c r="C137" s="18">
        <f t="shared" ca="1" si="22"/>
        <v>5</v>
      </c>
      <c r="D137" s="18" t="str">
        <f t="shared" ca="1" si="23"/>
        <v>May</v>
      </c>
      <c r="E137" s="18">
        <f t="shared" ca="1" si="24"/>
        <v>5</v>
      </c>
      <c r="F137" s="18">
        <f t="shared" ca="1" si="25"/>
        <v>2</v>
      </c>
      <c r="G137" s="18">
        <f t="shared" ca="1" si="26"/>
        <v>21</v>
      </c>
      <c r="H137" s="18">
        <f t="shared" ca="1" si="27"/>
        <v>22</v>
      </c>
      <c r="I137" s="18" t="str">
        <f t="shared" ca="1" si="28"/>
        <v>Sunday</v>
      </c>
      <c r="J137" s="18" t="b">
        <f t="shared" ca="1" si="29"/>
        <v>1</v>
      </c>
    </row>
    <row r="138" spans="1:10" x14ac:dyDescent="0.3">
      <c r="A138" s="26">
        <f t="shared" ca="1" si="20"/>
        <v>44662</v>
      </c>
      <c r="B138" s="18">
        <f t="shared" ca="1" si="21"/>
        <v>2022</v>
      </c>
      <c r="C138" s="18">
        <f t="shared" ca="1" si="22"/>
        <v>4</v>
      </c>
      <c r="D138" s="18" t="str">
        <f t="shared" ca="1" si="23"/>
        <v>April</v>
      </c>
      <c r="E138" s="18">
        <f t="shared" ca="1" si="24"/>
        <v>4</v>
      </c>
      <c r="F138" s="18">
        <f t="shared" ca="1" si="25"/>
        <v>2</v>
      </c>
      <c r="G138" s="18">
        <f t="shared" ca="1" si="26"/>
        <v>16</v>
      </c>
      <c r="H138" s="18">
        <f t="shared" ca="1" si="27"/>
        <v>11</v>
      </c>
      <c r="I138" s="18" t="str">
        <f t="shared" ca="1" si="28"/>
        <v>Monday</v>
      </c>
      <c r="J138" s="18" t="b">
        <f t="shared" ca="1" si="29"/>
        <v>0</v>
      </c>
    </row>
    <row r="139" spans="1:10" x14ac:dyDescent="0.3">
      <c r="A139" s="27">
        <f t="shared" ca="1" si="20"/>
        <v>44737</v>
      </c>
      <c r="B139" s="18">
        <f t="shared" ca="1" si="21"/>
        <v>2022</v>
      </c>
      <c r="C139" s="18">
        <f t="shared" ca="1" si="22"/>
        <v>6</v>
      </c>
      <c r="D139" s="18" t="str">
        <f t="shared" ca="1" si="23"/>
        <v>June</v>
      </c>
      <c r="E139" s="18">
        <f t="shared" ca="1" si="24"/>
        <v>6</v>
      </c>
      <c r="F139" s="18">
        <f t="shared" ca="1" si="25"/>
        <v>2</v>
      </c>
      <c r="G139" s="18">
        <f t="shared" ca="1" si="26"/>
        <v>26</v>
      </c>
      <c r="H139" s="18">
        <f t="shared" ca="1" si="27"/>
        <v>25</v>
      </c>
      <c r="I139" s="18" t="str">
        <f t="shared" ca="1" si="28"/>
        <v>Saturday</v>
      </c>
      <c r="J139" s="18" t="b">
        <f t="shared" ca="1" si="29"/>
        <v>1</v>
      </c>
    </row>
    <row r="140" spans="1:10" x14ac:dyDescent="0.3">
      <c r="A140" s="26">
        <f t="shared" ca="1" si="20"/>
        <v>45407</v>
      </c>
      <c r="B140" s="18">
        <f t="shared" ca="1" si="21"/>
        <v>2024</v>
      </c>
      <c r="C140" s="18">
        <f t="shared" ca="1" si="22"/>
        <v>4</v>
      </c>
      <c r="D140" s="18" t="str">
        <f t="shared" ca="1" si="23"/>
        <v>April</v>
      </c>
      <c r="E140" s="18">
        <f t="shared" ca="1" si="24"/>
        <v>4</v>
      </c>
      <c r="F140" s="18">
        <f t="shared" ca="1" si="25"/>
        <v>2</v>
      </c>
      <c r="G140" s="18">
        <f t="shared" ca="1" si="26"/>
        <v>17</v>
      </c>
      <c r="H140" s="18">
        <f t="shared" ca="1" si="27"/>
        <v>25</v>
      </c>
      <c r="I140" s="18" t="str">
        <f t="shared" ca="1" si="28"/>
        <v>Thursday</v>
      </c>
      <c r="J140" s="18" t="b">
        <f t="shared" ca="1" si="29"/>
        <v>0</v>
      </c>
    </row>
    <row r="141" spans="1:10" x14ac:dyDescent="0.3">
      <c r="A141" s="27">
        <f t="shared" ca="1" si="20"/>
        <v>44880</v>
      </c>
      <c r="B141" s="18">
        <f t="shared" ca="1" si="21"/>
        <v>2022</v>
      </c>
      <c r="C141" s="18">
        <f t="shared" ca="1" si="22"/>
        <v>11</v>
      </c>
      <c r="D141" s="18" t="str">
        <f t="shared" ca="1" si="23"/>
        <v>November</v>
      </c>
      <c r="E141" s="18">
        <f t="shared" ca="1" si="24"/>
        <v>11</v>
      </c>
      <c r="F141" s="18">
        <f t="shared" ca="1" si="25"/>
        <v>4</v>
      </c>
      <c r="G141" s="18">
        <f t="shared" ca="1" si="26"/>
        <v>47</v>
      </c>
      <c r="H141" s="18">
        <f t="shared" ca="1" si="27"/>
        <v>15</v>
      </c>
      <c r="I141" s="18" t="str">
        <f t="shared" ca="1" si="28"/>
        <v>Tuesday</v>
      </c>
      <c r="J141" s="18" t="b">
        <f t="shared" ca="1" si="29"/>
        <v>0</v>
      </c>
    </row>
    <row r="142" spans="1:10" x14ac:dyDescent="0.3">
      <c r="A142" s="26">
        <f t="shared" ca="1" si="20"/>
        <v>45786</v>
      </c>
      <c r="B142" s="18">
        <f t="shared" ca="1" si="21"/>
        <v>2025</v>
      </c>
      <c r="C142" s="18">
        <f t="shared" ca="1" si="22"/>
        <v>5</v>
      </c>
      <c r="D142" s="18" t="str">
        <f t="shared" ca="1" si="23"/>
        <v>May</v>
      </c>
      <c r="E142" s="18">
        <f t="shared" ca="1" si="24"/>
        <v>5</v>
      </c>
      <c r="F142" s="18">
        <f t="shared" ca="1" si="25"/>
        <v>2</v>
      </c>
      <c r="G142" s="18">
        <f t="shared" ca="1" si="26"/>
        <v>19</v>
      </c>
      <c r="H142" s="18">
        <f t="shared" ca="1" si="27"/>
        <v>9</v>
      </c>
      <c r="I142" s="18" t="str">
        <f t="shared" ca="1" si="28"/>
        <v>Friday</v>
      </c>
      <c r="J142" s="18" t="b">
        <f t="shared" ca="1" si="29"/>
        <v>0</v>
      </c>
    </row>
    <row r="143" spans="1:10" x14ac:dyDescent="0.3">
      <c r="A143" s="27">
        <f t="shared" ca="1" si="20"/>
        <v>44713</v>
      </c>
      <c r="B143" s="18">
        <f t="shared" ca="1" si="21"/>
        <v>2022</v>
      </c>
      <c r="C143" s="18">
        <f t="shared" ca="1" si="22"/>
        <v>6</v>
      </c>
      <c r="D143" s="18" t="str">
        <f t="shared" ca="1" si="23"/>
        <v>June</v>
      </c>
      <c r="E143" s="18">
        <f t="shared" ca="1" si="24"/>
        <v>6</v>
      </c>
      <c r="F143" s="18">
        <f t="shared" ca="1" si="25"/>
        <v>2</v>
      </c>
      <c r="G143" s="18">
        <f t="shared" ca="1" si="26"/>
        <v>23</v>
      </c>
      <c r="H143" s="18">
        <f t="shared" ca="1" si="27"/>
        <v>1</v>
      </c>
      <c r="I143" s="18" t="str">
        <f t="shared" ca="1" si="28"/>
        <v>Wednesday</v>
      </c>
      <c r="J143" s="18" t="b">
        <f t="shared" ca="1" si="29"/>
        <v>0</v>
      </c>
    </row>
    <row r="144" spans="1:10" x14ac:dyDescent="0.3">
      <c r="A144" s="26">
        <f t="shared" ca="1" si="20"/>
        <v>44818</v>
      </c>
      <c r="B144" s="18">
        <f t="shared" ca="1" si="21"/>
        <v>2022</v>
      </c>
      <c r="C144" s="18">
        <f t="shared" ca="1" si="22"/>
        <v>9</v>
      </c>
      <c r="D144" s="18" t="str">
        <f t="shared" ca="1" si="23"/>
        <v>September</v>
      </c>
      <c r="E144" s="18">
        <f t="shared" ca="1" si="24"/>
        <v>9</v>
      </c>
      <c r="F144" s="18">
        <f t="shared" ca="1" si="25"/>
        <v>3</v>
      </c>
      <c r="G144" s="18">
        <f t="shared" ca="1" si="26"/>
        <v>38</v>
      </c>
      <c r="H144" s="18">
        <f t="shared" ca="1" si="27"/>
        <v>14</v>
      </c>
      <c r="I144" s="18" t="str">
        <f t="shared" ca="1" si="28"/>
        <v>Wednesday</v>
      </c>
      <c r="J144" s="18" t="b">
        <f t="shared" ca="1" si="29"/>
        <v>0</v>
      </c>
    </row>
    <row r="145" spans="1:10" x14ac:dyDescent="0.3">
      <c r="A145" s="27">
        <f t="shared" ca="1" si="20"/>
        <v>44838</v>
      </c>
      <c r="B145" s="18">
        <f t="shared" ca="1" si="21"/>
        <v>2022</v>
      </c>
      <c r="C145" s="18">
        <f t="shared" ca="1" si="22"/>
        <v>10</v>
      </c>
      <c r="D145" s="18" t="str">
        <f t="shared" ca="1" si="23"/>
        <v>October</v>
      </c>
      <c r="E145" s="18">
        <f t="shared" ca="1" si="24"/>
        <v>10</v>
      </c>
      <c r="F145" s="18">
        <f t="shared" ca="1" si="25"/>
        <v>4</v>
      </c>
      <c r="G145" s="18">
        <f t="shared" ca="1" si="26"/>
        <v>41</v>
      </c>
      <c r="H145" s="18">
        <f t="shared" ca="1" si="27"/>
        <v>4</v>
      </c>
      <c r="I145" s="18" t="str">
        <f t="shared" ca="1" si="28"/>
        <v>Tuesday</v>
      </c>
      <c r="J145" s="18" t="b">
        <f t="shared" ca="1" si="29"/>
        <v>0</v>
      </c>
    </row>
    <row r="146" spans="1:10" x14ac:dyDescent="0.3">
      <c r="A146" s="26">
        <f t="shared" ca="1" si="20"/>
        <v>44681</v>
      </c>
      <c r="B146" s="18">
        <f t="shared" ca="1" si="21"/>
        <v>2022</v>
      </c>
      <c r="C146" s="18">
        <f t="shared" ca="1" si="22"/>
        <v>4</v>
      </c>
      <c r="D146" s="18" t="str">
        <f t="shared" ca="1" si="23"/>
        <v>April</v>
      </c>
      <c r="E146" s="18">
        <f t="shared" ca="1" si="24"/>
        <v>4</v>
      </c>
      <c r="F146" s="18">
        <f t="shared" ca="1" si="25"/>
        <v>2</v>
      </c>
      <c r="G146" s="18">
        <f t="shared" ca="1" si="26"/>
        <v>18</v>
      </c>
      <c r="H146" s="18">
        <f t="shared" ca="1" si="27"/>
        <v>30</v>
      </c>
      <c r="I146" s="18" t="str">
        <f t="shared" ca="1" si="28"/>
        <v>Saturday</v>
      </c>
      <c r="J146" s="18" t="b">
        <f t="shared" ca="1" si="29"/>
        <v>1</v>
      </c>
    </row>
    <row r="147" spans="1:10" x14ac:dyDescent="0.3">
      <c r="A147" s="27">
        <f t="shared" ca="1" si="20"/>
        <v>45128</v>
      </c>
      <c r="B147" s="18">
        <f t="shared" ca="1" si="21"/>
        <v>2023</v>
      </c>
      <c r="C147" s="18">
        <f t="shared" ca="1" si="22"/>
        <v>7</v>
      </c>
      <c r="D147" s="18" t="str">
        <f t="shared" ca="1" si="23"/>
        <v>July</v>
      </c>
      <c r="E147" s="18">
        <f t="shared" ca="1" si="24"/>
        <v>7</v>
      </c>
      <c r="F147" s="18">
        <f t="shared" ca="1" si="25"/>
        <v>3</v>
      </c>
      <c r="G147" s="18">
        <f t="shared" ca="1" si="26"/>
        <v>30</v>
      </c>
      <c r="H147" s="18">
        <f t="shared" ca="1" si="27"/>
        <v>21</v>
      </c>
      <c r="I147" s="18" t="str">
        <f t="shared" ca="1" si="28"/>
        <v>Friday</v>
      </c>
      <c r="J147" s="18" t="b">
        <f t="shared" ca="1" si="29"/>
        <v>0</v>
      </c>
    </row>
    <row r="148" spans="1:10" x14ac:dyDescent="0.3">
      <c r="A148" s="26">
        <f t="shared" ca="1" si="20"/>
        <v>45581</v>
      </c>
      <c r="B148" s="18">
        <f t="shared" ca="1" si="21"/>
        <v>2024</v>
      </c>
      <c r="C148" s="18">
        <f t="shared" ca="1" si="22"/>
        <v>10</v>
      </c>
      <c r="D148" s="18" t="str">
        <f t="shared" ca="1" si="23"/>
        <v>October</v>
      </c>
      <c r="E148" s="18">
        <f t="shared" ca="1" si="24"/>
        <v>10</v>
      </c>
      <c r="F148" s="18">
        <f t="shared" ca="1" si="25"/>
        <v>4</v>
      </c>
      <c r="G148" s="18">
        <f t="shared" ca="1" si="26"/>
        <v>42</v>
      </c>
      <c r="H148" s="18">
        <f t="shared" ca="1" si="27"/>
        <v>16</v>
      </c>
      <c r="I148" s="18" t="str">
        <f t="shared" ca="1" si="28"/>
        <v>Wednesday</v>
      </c>
      <c r="J148" s="18" t="b">
        <f t="shared" ca="1" si="29"/>
        <v>0</v>
      </c>
    </row>
    <row r="149" spans="1:10" x14ac:dyDescent="0.3">
      <c r="A149" s="27">
        <f t="shared" ca="1" si="20"/>
        <v>45558</v>
      </c>
      <c r="B149" s="18">
        <f t="shared" ca="1" si="21"/>
        <v>2024</v>
      </c>
      <c r="C149" s="18">
        <f t="shared" ca="1" si="22"/>
        <v>9</v>
      </c>
      <c r="D149" s="18" t="str">
        <f t="shared" ca="1" si="23"/>
        <v>September</v>
      </c>
      <c r="E149" s="18">
        <f t="shared" ca="1" si="24"/>
        <v>9</v>
      </c>
      <c r="F149" s="18">
        <f t="shared" ca="1" si="25"/>
        <v>3</v>
      </c>
      <c r="G149" s="18">
        <f t="shared" ca="1" si="26"/>
        <v>39</v>
      </c>
      <c r="H149" s="18">
        <f t="shared" ca="1" si="27"/>
        <v>23</v>
      </c>
      <c r="I149" s="18" t="str">
        <f t="shared" ca="1" si="28"/>
        <v>Monday</v>
      </c>
      <c r="J149" s="18" t="b">
        <f t="shared" ca="1" si="29"/>
        <v>0</v>
      </c>
    </row>
    <row r="150" spans="1:10" x14ac:dyDescent="0.3">
      <c r="A150" s="26">
        <f t="shared" ca="1" si="20"/>
        <v>45978</v>
      </c>
      <c r="B150" s="18">
        <f t="shared" ca="1" si="21"/>
        <v>2025</v>
      </c>
      <c r="C150" s="18">
        <f t="shared" ca="1" si="22"/>
        <v>11</v>
      </c>
      <c r="D150" s="18" t="str">
        <f t="shared" ca="1" si="23"/>
        <v>November</v>
      </c>
      <c r="E150" s="18">
        <f t="shared" ca="1" si="24"/>
        <v>11</v>
      </c>
      <c r="F150" s="18">
        <f t="shared" ca="1" si="25"/>
        <v>4</v>
      </c>
      <c r="G150" s="18">
        <f t="shared" ca="1" si="26"/>
        <v>47</v>
      </c>
      <c r="H150" s="18">
        <f t="shared" ca="1" si="27"/>
        <v>17</v>
      </c>
      <c r="I150" s="18" t="str">
        <f t="shared" ca="1" si="28"/>
        <v>Monday</v>
      </c>
      <c r="J150" s="18" t="b">
        <f t="shared" ca="1" si="29"/>
        <v>0</v>
      </c>
    </row>
    <row r="151" spans="1:10" x14ac:dyDescent="0.3">
      <c r="A151" s="27">
        <f t="shared" ca="1" si="20"/>
        <v>44745</v>
      </c>
      <c r="B151" s="18">
        <f t="shared" ca="1" si="21"/>
        <v>2022</v>
      </c>
      <c r="C151" s="18">
        <f t="shared" ca="1" si="22"/>
        <v>7</v>
      </c>
      <c r="D151" s="18" t="str">
        <f t="shared" ca="1" si="23"/>
        <v>July</v>
      </c>
      <c r="E151" s="18">
        <f t="shared" ca="1" si="24"/>
        <v>7</v>
      </c>
      <c r="F151" s="18">
        <f t="shared" ca="1" si="25"/>
        <v>3</v>
      </c>
      <c r="G151" s="18">
        <f t="shared" ca="1" si="26"/>
        <v>27</v>
      </c>
      <c r="H151" s="18">
        <f t="shared" ca="1" si="27"/>
        <v>3</v>
      </c>
      <c r="I151" s="18" t="str">
        <f t="shared" ca="1" si="28"/>
        <v>Sunday</v>
      </c>
      <c r="J151" s="18" t="b">
        <f t="shared" ca="1" si="29"/>
        <v>1</v>
      </c>
    </row>
    <row r="152" spans="1:10" x14ac:dyDescent="0.3">
      <c r="A152" s="26">
        <f t="shared" ca="1" si="20"/>
        <v>45888</v>
      </c>
      <c r="B152" s="18">
        <f t="shared" ca="1" si="21"/>
        <v>2025</v>
      </c>
      <c r="C152" s="18">
        <f t="shared" ca="1" si="22"/>
        <v>8</v>
      </c>
      <c r="D152" s="18" t="str">
        <f t="shared" ca="1" si="23"/>
        <v>August</v>
      </c>
      <c r="E152" s="18">
        <f t="shared" ca="1" si="24"/>
        <v>8</v>
      </c>
      <c r="F152" s="18">
        <f t="shared" ca="1" si="25"/>
        <v>3</v>
      </c>
      <c r="G152" s="18">
        <f t="shared" ca="1" si="26"/>
        <v>34</v>
      </c>
      <c r="H152" s="18">
        <f t="shared" ca="1" si="27"/>
        <v>19</v>
      </c>
      <c r="I152" s="18" t="str">
        <f t="shared" ca="1" si="28"/>
        <v>Tuesday</v>
      </c>
      <c r="J152" s="18" t="b">
        <f t="shared" ca="1" si="29"/>
        <v>0</v>
      </c>
    </row>
    <row r="153" spans="1:10" x14ac:dyDescent="0.3">
      <c r="A153" s="27">
        <f t="shared" ca="1" si="20"/>
        <v>44922</v>
      </c>
      <c r="B153" s="18">
        <f t="shared" ca="1" si="21"/>
        <v>2022</v>
      </c>
      <c r="C153" s="18">
        <f t="shared" ca="1" si="22"/>
        <v>12</v>
      </c>
      <c r="D153" s="18" t="str">
        <f t="shared" ca="1" si="23"/>
        <v>December</v>
      </c>
      <c r="E153" s="18">
        <f t="shared" ca="1" si="24"/>
        <v>12</v>
      </c>
      <c r="F153" s="18">
        <f t="shared" ca="1" si="25"/>
        <v>4</v>
      </c>
      <c r="G153" s="18">
        <f t="shared" ca="1" si="26"/>
        <v>53</v>
      </c>
      <c r="H153" s="18">
        <f t="shared" ca="1" si="27"/>
        <v>27</v>
      </c>
      <c r="I153" s="18" t="str">
        <f t="shared" ca="1" si="28"/>
        <v>Tuesday</v>
      </c>
      <c r="J153" s="18" t="b">
        <f t="shared" ca="1" si="29"/>
        <v>0</v>
      </c>
    </row>
    <row r="154" spans="1:10" x14ac:dyDescent="0.3">
      <c r="A154" s="26">
        <f t="shared" ca="1" si="20"/>
        <v>45950</v>
      </c>
      <c r="B154" s="18">
        <f t="shared" ca="1" si="21"/>
        <v>2025</v>
      </c>
      <c r="C154" s="18">
        <f t="shared" ca="1" si="22"/>
        <v>10</v>
      </c>
      <c r="D154" s="18" t="str">
        <f t="shared" ca="1" si="23"/>
        <v>October</v>
      </c>
      <c r="E154" s="18">
        <f t="shared" ca="1" si="24"/>
        <v>10</v>
      </c>
      <c r="F154" s="18">
        <f t="shared" ca="1" si="25"/>
        <v>4</v>
      </c>
      <c r="G154" s="18">
        <f t="shared" ca="1" si="26"/>
        <v>43</v>
      </c>
      <c r="H154" s="18">
        <f t="shared" ca="1" si="27"/>
        <v>20</v>
      </c>
      <c r="I154" s="18" t="str">
        <f t="shared" ca="1" si="28"/>
        <v>Monday</v>
      </c>
      <c r="J154" s="18" t="b">
        <f t="shared" ca="1" si="29"/>
        <v>0</v>
      </c>
    </row>
    <row r="155" spans="1:10" x14ac:dyDescent="0.3">
      <c r="A155" s="27">
        <f t="shared" ca="1" si="20"/>
        <v>45348</v>
      </c>
      <c r="B155" s="18">
        <f t="shared" ca="1" si="21"/>
        <v>2024</v>
      </c>
      <c r="C155" s="18">
        <f t="shared" ca="1" si="22"/>
        <v>2</v>
      </c>
      <c r="D155" s="18" t="str">
        <f t="shared" ca="1" si="23"/>
        <v>February</v>
      </c>
      <c r="E155" s="18">
        <f t="shared" ca="1" si="24"/>
        <v>2</v>
      </c>
      <c r="F155" s="18">
        <f t="shared" ca="1" si="25"/>
        <v>1</v>
      </c>
      <c r="G155" s="18">
        <f t="shared" ca="1" si="26"/>
        <v>9</v>
      </c>
      <c r="H155" s="18">
        <f t="shared" ca="1" si="27"/>
        <v>26</v>
      </c>
      <c r="I155" s="18" t="str">
        <f t="shared" ca="1" si="28"/>
        <v>Monday</v>
      </c>
      <c r="J155" s="18" t="b">
        <f t="shared" ca="1" si="29"/>
        <v>0</v>
      </c>
    </row>
    <row r="156" spans="1:10" x14ac:dyDescent="0.3">
      <c r="A156" s="26">
        <f t="shared" ca="1" si="20"/>
        <v>45913</v>
      </c>
      <c r="B156" s="18">
        <f t="shared" ca="1" si="21"/>
        <v>2025</v>
      </c>
      <c r="C156" s="18">
        <f t="shared" ca="1" si="22"/>
        <v>9</v>
      </c>
      <c r="D156" s="18" t="str">
        <f t="shared" ca="1" si="23"/>
        <v>September</v>
      </c>
      <c r="E156" s="18">
        <f t="shared" ca="1" si="24"/>
        <v>9</v>
      </c>
      <c r="F156" s="18">
        <f t="shared" ca="1" si="25"/>
        <v>3</v>
      </c>
      <c r="G156" s="18">
        <f t="shared" ca="1" si="26"/>
        <v>37</v>
      </c>
      <c r="H156" s="18">
        <f t="shared" ca="1" si="27"/>
        <v>13</v>
      </c>
      <c r="I156" s="18" t="str">
        <f t="shared" ca="1" si="28"/>
        <v>Saturday</v>
      </c>
      <c r="J156" s="18" t="b">
        <f t="shared" ca="1" si="29"/>
        <v>1</v>
      </c>
    </row>
    <row r="157" spans="1:10" x14ac:dyDescent="0.3">
      <c r="A157" s="27">
        <f t="shared" ca="1" si="20"/>
        <v>44944</v>
      </c>
      <c r="B157" s="18">
        <f t="shared" ca="1" si="21"/>
        <v>2023</v>
      </c>
      <c r="C157" s="18">
        <f t="shared" ca="1" si="22"/>
        <v>1</v>
      </c>
      <c r="D157" s="18" t="str">
        <f t="shared" ca="1" si="23"/>
        <v>January</v>
      </c>
      <c r="E157" s="18">
        <f t="shared" ca="1" si="24"/>
        <v>1</v>
      </c>
      <c r="F157" s="18">
        <f t="shared" ca="1" si="25"/>
        <v>1</v>
      </c>
      <c r="G157" s="18">
        <f t="shared" ca="1" si="26"/>
        <v>4</v>
      </c>
      <c r="H157" s="18">
        <f t="shared" ca="1" si="27"/>
        <v>18</v>
      </c>
      <c r="I157" s="18" t="str">
        <f t="shared" ca="1" si="28"/>
        <v>Wednesday</v>
      </c>
      <c r="J157" s="18" t="b">
        <f t="shared" ca="1" si="29"/>
        <v>0</v>
      </c>
    </row>
    <row r="158" spans="1:10" x14ac:dyDescent="0.3">
      <c r="A158" s="26">
        <f t="shared" ca="1" si="20"/>
        <v>45934</v>
      </c>
      <c r="B158" s="18">
        <f t="shared" ca="1" si="21"/>
        <v>2025</v>
      </c>
      <c r="C158" s="18">
        <f t="shared" ca="1" si="22"/>
        <v>10</v>
      </c>
      <c r="D158" s="18" t="str">
        <f t="shared" ca="1" si="23"/>
        <v>October</v>
      </c>
      <c r="E158" s="18">
        <f t="shared" ca="1" si="24"/>
        <v>10</v>
      </c>
      <c r="F158" s="18">
        <f t="shared" ca="1" si="25"/>
        <v>4</v>
      </c>
      <c r="G158" s="18">
        <f t="shared" ca="1" si="26"/>
        <v>40</v>
      </c>
      <c r="H158" s="18">
        <f t="shared" ca="1" si="27"/>
        <v>4</v>
      </c>
      <c r="I158" s="18" t="str">
        <f t="shared" ca="1" si="28"/>
        <v>Saturday</v>
      </c>
      <c r="J158" s="18" t="b">
        <f t="shared" ca="1" si="29"/>
        <v>1</v>
      </c>
    </row>
    <row r="159" spans="1:10" x14ac:dyDescent="0.3">
      <c r="A159" s="27">
        <f t="shared" ca="1" si="20"/>
        <v>45891</v>
      </c>
      <c r="B159" s="18">
        <f t="shared" ca="1" si="21"/>
        <v>2025</v>
      </c>
      <c r="C159" s="18">
        <f t="shared" ca="1" si="22"/>
        <v>8</v>
      </c>
      <c r="D159" s="18" t="str">
        <f t="shared" ca="1" si="23"/>
        <v>August</v>
      </c>
      <c r="E159" s="18">
        <f t="shared" ca="1" si="24"/>
        <v>8</v>
      </c>
      <c r="F159" s="18">
        <f t="shared" ca="1" si="25"/>
        <v>3</v>
      </c>
      <c r="G159" s="18">
        <f t="shared" ca="1" si="26"/>
        <v>34</v>
      </c>
      <c r="H159" s="18">
        <f t="shared" ca="1" si="27"/>
        <v>22</v>
      </c>
      <c r="I159" s="18" t="str">
        <f t="shared" ca="1" si="28"/>
        <v>Friday</v>
      </c>
      <c r="J159" s="18" t="b">
        <f t="shared" ca="1" si="29"/>
        <v>0</v>
      </c>
    </row>
    <row r="160" spans="1:10" x14ac:dyDescent="0.3">
      <c r="A160" s="26">
        <f t="shared" ca="1" si="20"/>
        <v>44913</v>
      </c>
      <c r="B160" s="18">
        <f t="shared" ca="1" si="21"/>
        <v>2022</v>
      </c>
      <c r="C160" s="18">
        <f t="shared" ca="1" si="22"/>
        <v>12</v>
      </c>
      <c r="D160" s="18" t="str">
        <f t="shared" ca="1" si="23"/>
        <v>December</v>
      </c>
      <c r="E160" s="18">
        <f t="shared" ca="1" si="24"/>
        <v>12</v>
      </c>
      <c r="F160" s="18">
        <f t="shared" ca="1" si="25"/>
        <v>4</v>
      </c>
      <c r="G160" s="18">
        <f t="shared" ca="1" si="26"/>
        <v>51</v>
      </c>
      <c r="H160" s="18">
        <f t="shared" ca="1" si="27"/>
        <v>18</v>
      </c>
      <c r="I160" s="18" t="str">
        <f t="shared" ca="1" si="28"/>
        <v>Sunday</v>
      </c>
      <c r="J160" s="18" t="b">
        <f t="shared" ca="1" si="29"/>
        <v>1</v>
      </c>
    </row>
    <row r="161" spans="1:10" x14ac:dyDescent="0.3">
      <c r="A161" s="27">
        <f t="shared" ca="1" si="20"/>
        <v>45754</v>
      </c>
      <c r="B161" s="18">
        <f t="shared" ca="1" si="21"/>
        <v>2025</v>
      </c>
      <c r="C161" s="18">
        <f t="shared" ca="1" si="22"/>
        <v>4</v>
      </c>
      <c r="D161" s="18" t="str">
        <f t="shared" ca="1" si="23"/>
        <v>April</v>
      </c>
      <c r="E161" s="18">
        <f t="shared" ca="1" si="24"/>
        <v>4</v>
      </c>
      <c r="F161" s="18">
        <f t="shared" ca="1" si="25"/>
        <v>2</v>
      </c>
      <c r="G161" s="18">
        <f t="shared" ca="1" si="26"/>
        <v>15</v>
      </c>
      <c r="H161" s="18">
        <f t="shared" ca="1" si="27"/>
        <v>7</v>
      </c>
      <c r="I161" s="18" t="str">
        <f t="shared" ca="1" si="28"/>
        <v>Monday</v>
      </c>
      <c r="J161" s="18" t="b">
        <f t="shared" ca="1" si="29"/>
        <v>0</v>
      </c>
    </row>
    <row r="162" spans="1:10" x14ac:dyDescent="0.3">
      <c r="A162" s="26">
        <f t="shared" ca="1" si="20"/>
        <v>45270</v>
      </c>
      <c r="B162" s="18">
        <f t="shared" ca="1" si="21"/>
        <v>2023</v>
      </c>
      <c r="C162" s="18">
        <f t="shared" ca="1" si="22"/>
        <v>12</v>
      </c>
      <c r="D162" s="18" t="str">
        <f t="shared" ca="1" si="23"/>
        <v>December</v>
      </c>
      <c r="E162" s="18">
        <f t="shared" ca="1" si="24"/>
        <v>12</v>
      </c>
      <c r="F162" s="18">
        <f t="shared" ca="1" si="25"/>
        <v>4</v>
      </c>
      <c r="G162" s="18">
        <f t="shared" ca="1" si="26"/>
        <v>50</v>
      </c>
      <c r="H162" s="18">
        <f t="shared" ca="1" si="27"/>
        <v>10</v>
      </c>
      <c r="I162" s="18" t="str">
        <f t="shared" ca="1" si="28"/>
        <v>Sunday</v>
      </c>
      <c r="J162" s="18" t="b">
        <f t="shared" ca="1" si="29"/>
        <v>1</v>
      </c>
    </row>
    <row r="163" spans="1:10" x14ac:dyDescent="0.3">
      <c r="A163" s="27">
        <f t="shared" ca="1" si="20"/>
        <v>45704</v>
      </c>
      <c r="B163" s="18">
        <f t="shared" ca="1" si="21"/>
        <v>2025</v>
      </c>
      <c r="C163" s="18">
        <f t="shared" ca="1" si="22"/>
        <v>2</v>
      </c>
      <c r="D163" s="18" t="str">
        <f t="shared" ca="1" si="23"/>
        <v>February</v>
      </c>
      <c r="E163" s="18">
        <f t="shared" ca="1" si="24"/>
        <v>2</v>
      </c>
      <c r="F163" s="18">
        <f t="shared" ca="1" si="25"/>
        <v>1</v>
      </c>
      <c r="G163" s="18">
        <f t="shared" ca="1" si="26"/>
        <v>7</v>
      </c>
      <c r="H163" s="18">
        <f t="shared" ca="1" si="27"/>
        <v>16</v>
      </c>
      <c r="I163" s="18" t="str">
        <f t="shared" ca="1" si="28"/>
        <v>Sunday</v>
      </c>
      <c r="J163" s="18" t="b">
        <f t="shared" ca="1" si="29"/>
        <v>1</v>
      </c>
    </row>
    <row r="164" spans="1:10" x14ac:dyDescent="0.3">
      <c r="A164" s="26">
        <f t="shared" ca="1" si="20"/>
        <v>45856</v>
      </c>
      <c r="B164" s="18">
        <f t="shared" ca="1" si="21"/>
        <v>2025</v>
      </c>
      <c r="C164" s="18">
        <f t="shared" ca="1" si="22"/>
        <v>7</v>
      </c>
      <c r="D164" s="18" t="str">
        <f t="shared" ca="1" si="23"/>
        <v>July</v>
      </c>
      <c r="E164" s="18">
        <f t="shared" ca="1" si="24"/>
        <v>7</v>
      </c>
      <c r="F164" s="18">
        <f t="shared" ca="1" si="25"/>
        <v>3</v>
      </c>
      <c r="G164" s="18">
        <f t="shared" ca="1" si="26"/>
        <v>29</v>
      </c>
      <c r="H164" s="18">
        <f t="shared" ca="1" si="27"/>
        <v>18</v>
      </c>
      <c r="I164" s="18" t="str">
        <f t="shared" ca="1" si="28"/>
        <v>Friday</v>
      </c>
      <c r="J164" s="18" t="b">
        <f t="shared" ca="1" si="29"/>
        <v>0</v>
      </c>
    </row>
    <row r="165" spans="1:10" x14ac:dyDescent="0.3">
      <c r="A165" s="27">
        <f t="shared" ca="1" si="20"/>
        <v>44758</v>
      </c>
      <c r="B165" s="18">
        <f t="shared" ca="1" si="21"/>
        <v>2022</v>
      </c>
      <c r="C165" s="18">
        <f t="shared" ca="1" si="22"/>
        <v>7</v>
      </c>
      <c r="D165" s="18" t="str">
        <f t="shared" ca="1" si="23"/>
        <v>July</v>
      </c>
      <c r="E165" s="18">
        <f t="shared" ca="1" si="24"/>
        <v>7</v>
      </c>
      <c r="F165" s="18">
        <f t="shared" ca="1" si="25"/>
        <v>3</v>
      </c>
      <c r="G165" s="18">
        <f t="shared" ca="1" si="26"/>
        <v>29</v>
      </c>
      <c r="H165" s="18">
        <f t="shared" ca="1" si="27"/>
        <v>16</v>
      </c>
      <c r="I165" s="18" t="str">
        <f t="shared" ca="1" si="28"/>
        <v>Saturday</v>
      </c>
      <c r="J165" s="18" t="b">
        <f t="shared" ca="1" si="29"/>
        <v>1</v>
      </c>
    </row>
    <row r="166" spans="1:10" x14ac:dyDescent="0.3">
      <c r="A166" s="26">
        <f t="shared" ca="1" si="20"/>
        <v>45379</v>
      </c>
      <c r="B166" s="18">
        <f t="shared" ca="1" si="21"/>
        <v>2024</v>
      </c>
      <c r="C166" s="18">
        <f t="shared" ca="1" si="22"/>
        <v>3</v>
      </c>
      <c r="D166" s="18" t="str">
        <f t="shared" ca="1" si="23"/>
        <v>March</v>
      </c>
      <c r="E166" s="18">
        <f t="shared" ca="1" si="24"/>
        <v>3</v>
      </c>
      <c r="F166" s="18">
        <f t="shared" ca="1" si="25"/>
        <v>1</v>
      </c>
      <c r="G166" s="18">
        <f t="shared" ca="1" si="26"/>
        <v>13</v>
      </c>
      <c r="H166" s="18">
        <f t="shared" ca="1" si="27"/>
        <v>28</v>
      </c>
      <c r="I166" s="18" t="str">
        <f t="shared" ca="1" si="28"/>
        <v>Thursday</v>
      </c>
      <c r="J166" s="18" t="b">
        <f t="shared" ca="1" si="29"/>
        <v>0</v>
      </c>
    </row>
    <row r="167" spans="1:10" x14ac:dyDescent="0.3">
      <c r="A167" s="26">
        <f t="shared" ca="1" si="20"/>
        <v>45910</v>
      </c>
      <c r="B167" s="18">
        <f t="shared" ca="1" si="21"/>
        <v>2025</v>
      </c>
      <c r="C167" s="18">
        <f t="shared" ca="1" si="22"/>
        <v>9</v>
      </c>
      <c r="D167" s="18" t="str">
        <f t="shared" ca="1" si="23"/>
        <v>September</v>
      </c>
      <c r="E167" s="18">
        <f t="shared" ca="1" si="24"/>
        <v>9</v>
      </c>
      <c r="F167" s="18">
        <f t="shared" ca="1" si="25"/>
        <v>3</v>
      </c>
      <c r="G167" s="18">
        <f t="shared" ca="1" si="26"/>
        <v>37</v>
      </c>
      <c r="H167" s="18">
        <f t="shared" ca="1" si="27"/>
        <v>10</v>
      </c>
      <c r="I167" s="18" t="str">
        <f t="shared" ca="1" si="28"/>
        <v>Wednesday</v>
      </c>
      <c r="J167" s="18" t="b">
        <f t="shared" ca="1" si="29"/>
        <v>0</v>
      </c>
    </row>
    <row r="168" spans="1:10" x14ac:dyDescent="0.3">
      <c r="A168" s="26">
        <f t="shared" ca="1" si="20"/>
        <v>45496</v>
      </c>
      <c r="B168" s="18">
        <f t="shared" ca="1" si="21"/>
        <v>2024</v>
      </c>
      <c r="C168" s="18">
        <f t="shared" ca="1" si="22"/>
        <v>7</v>
      </c>
      <c r="D168" s="18" t="str">
        <f t="shared" ca="1" si="23"/>
        <v>July</v>
      </c>
      <c r="E168" s="18">
        <f t="shared" ca="1" si="24"/>
        <v>7</v>
      </c>
      <c r="F168" s="18">
        <f t="shared" ca="1" si="25"/>
        <v>3</v>
      </c>
      <c r="G168" s="18">
        <f t="shared" ca="1" si="26"/>
        <v>30</v>
      </c>
      <c r="H168" s="18">
        <f t="shared" ca="1" si="27"/>
        <v>23</v>
      </c>
      <c r="I168" s="18" t="str">
        <f t="shared" ca="1" si="28"/>
        <v>Tuesday</v>
      </c>
      <c r="J168" s="18" t="b">
        <f t="shared" ca="1" si="29"/>
        <v>0</v>
      </c>
    </row>
    <row r="169" spans="1:10" x14ac:dyDescent="0.3">
      <c r="A169" s="27">
        <f t="shared" ca="1" si="20"/>
        <v>45547</v>
      </c>
      <c r="B169" s="18">
        <f t="shared" ca="1" si="21"/>
        <v>2024</v>
      </c>
      <c r="C169" s="18">
        <f t="shared" ca="1" si="22"/>
        <v>9</v>
      </c>
      <c r="D169" s="18" t="str">
        <f t="shared" ca="1" si="23"/>
        <v>September</v>
      </c>
      <c r="E169" s="18">
        <f t="shared" ca="1" si="24"/>
        <v>9</v>
      </c>
      <c r="F169" s="18">
        <f t="shared" ca="1" si="25"/>
        <v>3</v>
      </c>
      <c r="G169" s="18">
        <f t="shared" ca="1" si="26"/>
        <v>37</v>
      </c>
      <c r="H169" s="18">
        <f t="shared" ca="1" si="27"/>
        <v>12</v>
      </c>
      <c r="I169" s="18" t="str">
        <f t="shared" ca="1" si="28"/>
        <v>Thursday</v>
      </c>
      <c r="J169" s="18" t="b">
        <f t="shared" ca="1" si="29"/>
        <v>0</v>
      </c>
    </row>
    <row r="170" spans="1:10" x14ac:dyDescent="0.3">
      <c r="A170" s="26">
        <f t="shared" ca="1" si="20"/>
        <v>45657</v>
      </c>
      <c r="B170" s="18">
        <f t="shared" ca="1" si="21"/>
        <v>2024</v>
      </c>
      <c r="C170" s="18">
        <f t="shared" ca="1" si="22"/>
        <v>12</v>
      </c>
      <c r="D170" s="18" t="str">
        <f t="shared" ca="1" si="23"/>
        <v>December</v>
      </c>
      <c r="E170" s="18">
        <f t="shared" ca="1" si="24"/>
        <v>12</v>
      </c>
      <c r="F170" s="18">
        <f t="shared" ca="1" si="25"/>
        <v>4</v>
      </c>
      <c r="G170" s="18">
        <f t="shared" ca="1" si="26"/>
        <v>53</v>
      </c>
      <c r="H170" s="18">
        <f t="shared" ca="1" si="27"/>
        <v>31</v>
      </c>
      <c r="I170" s="18" t="str">
        <f t="shared" ca="1" si="28"/>
        <v>Tuesday</v>
      </c>
      <c r="J170" s="18" t="b">
        <f t="shared" ca="1" si="29"/>
        <v>0</v>
      </c>
    </row>
    <row r="171" spans="1:10" x14ac:dyDescent="0.3">
      <c r="A171" s="27">
        <f t="shared" ca="1" si="20"/>
        <v>45065</v>
      </c>
      <c r="B171" s="18">
        <f t="shared" ca="1" si="21"/>
        <v>2023</v>
      </c>
      <c r="C171" s="18">
        <f t="shared" ca="1" si="22"/>
        <v>5</v>
      </c>
      <c r="D171" s="18" t="str">
        <f t="shared" ca="1" si="23"/>
        <v>May</v>
      </c>
      <c r="E171" s="18">
        <f t="shared" ca="1" si="24"/>
        <v>5</v>
      </c>
      <c r="F171" s="18">
        <f t="shared" ca="1" si="25"/>
        <v>2</v>
      </c>
      <c r="G171" s="18">
        <f t="shared" ca="1" si="26"/>
        <v>21</v>
      </c>
      <c r="H171" s="18">
        <f t="shared" ca="1" si="27"/>
        <v>19</v>
      </c>
      <c r="I171" s="18" t="str">
        <f t="shared" ca="1" si="28"/>
        <v>Friday</v>
      </c>
      <c r="J171" s="18" t="b">
        <f t="shared" ca="1" si="29"/>
        <v>0</v>
      </c>
    </row>
    <row r="172" spans="1:10" x14ac:dyDescent="0.3">
      <c r="A172" s="26">
        <f t="shared" ca="1" si="20"/>
        <v>45730</v>
      </c>
      <c r="B172" s="18">
        <f t="shared" ca="1" si="21"/>
        <v>2025</v>
      </c>
      <c r="C172" s="18">
        <f t="shared" ca="1" si="22"/>
        <v>3</v>
      </c>
      <c r="D172" s="18" t="str">
        <f t="shared" ca="1" si="23"/>
        <v>March</v>
      </c>
      <c r="E172" s="18">
        <f t="shared" ca="1" si="24"/>
        <v>3</v>
      </c>
      <c r="F172" s="18">
        <f t="shared" ca="1" si="25"/>
        <v>1</v>
      </c>
      <c r="G172" s="18">
        <f t="shared" ca="1" si="26"/>
        <v>11</v>
      </c>
      <c r="H172" s="18">
        <f t="shared" ca="1" si="27"/>
        <v>14</v>
      </c>
      <c r="I172" s="18" t="str">
        <f t="shared" ca="1" si="28"/>
        <v>Friday</v>
      </c>
      <c r="J172" s="18" t="b">
        <f t="shared" ca="1" si="29"/>
        <v>0</v>
      </c>
    </row>
    <row r="173" spans="1:10" x14ac:dyDescent="0.3">
      <c r="A173" s="26">
        <f t="shared" ca="1" si="20"/>
        <v>45533</v>
      </c>
      <c r="B173" s="18">
        <f t="shared" ca="1" si="21"/>
        <v>2024</v>
      </c>
      <c r="C173" s="18">
        <f t="shared" ca="1" si="22"/>
        <v>8</v>
      </c>
      <c r="D173" s="18" t="str">
        <f t="shared" ca="1" si="23"/>
        <v>August</v>
      </c>
      <c r="E173" s="18">
        <f t="shared" ca="1" si="24"/>
        <v>8</v>
      </c>
      <c r="F173" s="18">
        <f t="shared" ca="1" si="25"/>
        <v>3</v>
      </c>
      <c r="G173" s="18">
        <f t="shared" ca="1" si="26"/>
        <v>35</v>
      </c>
      <c r="H173" s="18">
        <f t="shared" ca="1" si="27"/>
        <v>29</v>
      </c>
      <c r="I173" s="18" t="str">
        <f t="shared" ca="1" si="28"/>
        <v>Thursday</v>
      </c>
      <c r="J173" s="18" t="b">
        <f t="shared" ca="1" si="29"/>
        <v>0</v>
      </c>
    </row>
    <row r="174" spans="1:10" x14ac:dyDescent="0.3">
      <c r="A174" s="27">
        <f t="shared" ca="1" si="20"/>
        <v>45006</v>
      </c>
      <c r="B174" s="18">
        <f t="shared" ca="1" si="21"/>
        <v>2023</v>
      </c>
      <c r="C174" s="18">
        <f t="shared" ca="1" si="22"/>
        <v>3</v>
      </c>
      <c r="D174" s="18" t="str">
        <f t="shared" ca="1" si="23"/>
        <v>March</v>
      </c>
      <c r="E174" s="18">
        <f t="shared" ca="1" si="24"/>
        <v>3</v>
      </c>
      <c r="F174" s="18">
        <f t="shared" ca="1" si="25"/>
        <v>1</v>
      </c>
      <c r="G174" s="18">
        <f t="shared" ca="1" si="26"/>
        <v>13</v>
      </c>
      <c r="H174" s="18">
        <f t="shared" ca="1" si="27"/>
        <v>21</v>
      </c>
      <c r="I174" s="18" t="str">
        <f t="shared" ca="1" si="28"/>
        <v>Tuesday</v>
      </c>
      <c r="J174" s="18" t="b">
        <f t="shared" ca="1" si="29"/>
        <v>0</v>
      </c>
    </row>
    <row r="175" spans="1:10" x14ac:dyDescent="0.3">
      <c r="A175" s="26">
        <f t="shared" ca="1" si="20"/>
        <v>45409</v>
      </c>
      <c r="B175" s="18">
        <f t="shared" ca="1" si="21"/>
        <v>2024</v>
      </c>
      <c r="C175" s="18">
        <f t="shared" ca="1" si="22"/>
        <v>4</v>
      </c>
      <c r="D175" s="18" t="str">
        <f t="shared" ca="1" si="23"/>
        <v>April</v>
      </c>
      <c r="E175" s="18">
        <f t="shared" ca="1" si="24"/>
        <v>4</v>
      </c>
      <c r="F175" s="18">
        <f t="shared" ca="1" si="25"/>
        <v>2</v>
      </c>
      <c r="G175" s="18">
        <f t="shared" ca="1" si="26"/>
        <v>17</v>
      </c>
      <c r="H175" s="18">
        <f t="shared" ca="1" si="27"/>
        <v>27</v>
      </c>
      <c r="I175" s="18" t="str">
        <f t="shared" ca="1" si="28"/>
        <v>Saturday</v>
      </c>
      <c r="J175" s="18" t="b">
        <f t="shared" ca="1" si="29"/>
        <v>1</v>
      </c>
    </row>
    <row r="176" spans="1:10" x14ac:dyDescent="0.3">
      <c r="A176" s="26">
        <f t="shared" ca="1" si="20"/>
        <v>45006</v>
      </c>
      <c r="B176" s="18">
        <f t="shared" ca="1" si="21"/>
        <v>2023</v>
      </c>
      <c r="C176" s="18">
        <f t="shared" ca="1" si="22"/>
        <v>3</v>
      </c>
      <c r="D176" s="18" t="str">
        <f t="shared" ca="1" si="23"/>
        <v>March</v>
      </c>
      <c r="E176" s="18">
        <f t="shared" ca="1" si="24"/>
        <v>3</v>
      </c>
      <c r="F176" s="18">
        <f t="shared" ca="1" si="25"/>
        <v>1</v>
      </c>
      <c r="G176" s="18">
        <f t="shared" ca="1" si="26"/>
        <v>13</v>
      </c>
      <c r="H176" s="18">
        <f t="shared" ca="1" si="27"/>
        <v>21</v>
      </c>
      <c r="I176" s="18" t="str">
        <f t="shared" ca="1" si="28"/>
        <v>Tuesday</v>
      </c>
      <c r="J176" s="18" t="b">
        <f t="shared" ca="1" si="29"/>
        <v>0</v>
      </c>
    </row>
    <row r="177" spans="1:10" x14ac:dyDescent="0.3">
      <c r="A177" s="27">
        <f t="shared" ca="1" si="20"/>
        <v>44751</v>
      </c>
      <c r="B177" s="18">
        <f t="shared" ca="1" si="21"/>
        <v>2022</v>
      </c>
      <c r="C177" s="18">
        <f t="shared" ca="1" si="22"/>
        <v>7</v>
      </c>
      <c r="D177" s="18" t="str">
        <f t="shared" ca="1" si="23"/>
        <v>July</v>
      </c>
      <c r="E177" s="18">
        <f t="shared" ca="1" si="24"/>
        <v>7</v>
      </c>
      <c r="F177" s="18">
        <f t="shared" ca="1" si="25"/>
        <v>3</v>
      </c>
      <c r="G177" s="18">
        <f t="shared" ca="1" si="26"/>
        <v>28</v>
      </c>
      <c r="H177" s="18">
        <f t="shared" ca="1" si="27"/>
        <v>9</v>
      </c>
      <c r="I177" s="18" t="str">
        <f t="shared" ca="1" si="28"/>
        <v>Saturday</v>
      </c>
      <c r="J177" s="18" t="b">
        <f t="shared" ca="1" si="29"/>
        <v>1</v>
      </c>
    </row>
    <row r="178" spans="1:10" x14ac:dyDescent="0.3">
      <c r="A178" s="27">
        <f t="shared" ca="1" si="20"/>
        <v>45533</v>
      </c>
      <c r="B178" s="18">
        <f t="shared" ca="1" si="21"/>
        <v>2024</v>
      </c>
      <c r="C178" s="18">
        <f t="shared" ca="1" si="22"/>
        <v>8</v>
      </c>
      <c r="D178" s="18" t="str">
        <f t="shared" ca="1" si="23"/>
        <v>August</v>
      </c>
      <c r="E178" s="18">
        <f t="shared" ca="1" si="24"/>
        <v>8</v>
      </c>
      <c r="F178" s="18">
        <f t="shared" ca="1" si="25"/>
        <v>3</v>
      </c>
      <c r="G178" s="18">
        <f t="shared" ca="1" si="26"/>
        <v>35</v>
      </c>
      <c r="H178" s="18">
        <f t="shared" ca="1" si="27"/>
        <v>29</v>
      </c>
      <c r="I178" s="18" t="str">
        <f t="shared" ca="1" si="28"/>
        <v>Thursday</v>
      </c>
      <c r="J178" s="18" t="b">
        <f t="shared" ca="1" si="29"/>
        <v>0</v>
      </c>
    </row>
    <row r="179" spans="1:10" x14ac:dyDescent="0.3">
      <c r="A179" s="26">
        <f t="shared" ca="1" si="20"/>
        <v>45257</v>
      </c>
      <c r="B179" s="18">
        <f t="shared" ca="1" si="21"/>
        <v>2023</v>
      </c>
      <c r="C179" s="18">
        <f t="shared" ca="1" si="22"/>
        <v>11</v>
      </c>
      <c r="D179" s="18" t="str">
        <f t="shared" ca="1" si="23"/>
        <v>November</v>
      </c>
      <c r="E179" s="18">
        <f t="shared" ca="1" si="24"/>
        <v>11</v>
      </c>
      <c r="F179" s="18">
        <f t="shared" ca="1" si="25"/>
        <v>4</v>
      </c>
      <c r="G179" s="18">
        <f t="shared" ca="1" si="26"/>
        <v>49</v>
      </c>
      <c r="H179" s="18">
        <f t="shared" ca="1" si="27"/>
        <v>27</v>
      </c>
      <c r="I179" s="18" t="str">
        <f t="shared" ca="1" si="28"/>
        <v>Monday</v>
      </c>
      <c r="J179" s="18" t="b">
        <f t="shared" ca="1" si="29"/>
        <v>0</v>
      </c>
    </row>
    <row r="180" spans="1:10" x14ac:dyDescent="0.3">
      <c r="A180" s="27">
        <f t="shared" ca="1" si="20"/>
        <v>45155</v>
      </c>
      <c r="B180" s="18">
        <f t="shared" ca="1" si="21"/>
        <v>2023</v>
      </c>
      <c r="C180" s="18">
        <f t="shared" ca="1" si="22"/>
        <v>8</v>
      </c>
      <c r="D180" s="18" t="str">
        <f t="shared" ca="1" si="23"/>
        <v>August</v>
      </c>
      <c r="E180" s="18">
        <f t="shared" ca="1" si="24"/>
        <v>8</v>
      </c>
      <c r="F180" s="18">
        <f t="shared" ca="1" si="25"/>
        <v>3</v>
      </c>
      <c r="G180" s="18">
        <f t="shared" ca="1" si="26"/>
        <v>34</v>
      </c>
      <c r="H180" s="18">
        <f t="shared" ca="1" si="27"/>
        <v>17</v>
      </c>
      <c r="I180" s="18" t="str">
        <f t="shared" ca="1" si="28"/>
        <v>Thursday</v>
      </c>
      <c r="J180" s="18" t="b">
        <f t="shared" ca="1" si="29"/>
        <v>0</v>
      </c>
    </row>
    <row r="181" spans="1:10" x14ac:dyDescent="0.3">
      <c r="A181" s="26">
        <f t="shared" ca="1" si="20"/>
        <v>45261</v>
      </c>
      <c r="B181" s="18">
        <f t="shared" ca="1" si="21"/>
        <v>2023</v>
      </c>
      <c r="C181" s="18">
        <f t="shared" ca="1" si="22"/>
        <v>12</v>
      </c>
      <c r="D181" s="18" t="str">
        <f t="shared" ca="1" si="23"/>
        <v>December</v>
      </c>
      <c r="E181" s="18">
        <f t="shared" ca="1" si="24"/>
        <v>12</v>
      </c>
      <c r="F181" s="18">
        <f t="shared" ca="1" si="25"/>
        <v>4</v>
      </c>
      <c r="G181" s="18">
        <f t="shared" ca="1" si="26"/>
        <v>49</v>
      </c>
      <c r="H181" s="18">
        <f t="shared" ca="1" si="27"/>
        <v>1</v>
      </c>
      <c r="I181" s="18" t="str">
        <f t="shared" ca="1" si="28"/>
        <v>Friday</v>
      </c>
      <c r="J181" s="18" t="b">
        <f t="shared" ca="1" si="29"/>
        <v>0</v>
      </c>
    </row>
    <row r="182" spans="1:10" x14ac:dyDescent="0.3">
      <c r="A182" s="27">
        <f t="shared" ca="1" si="20"/>
        <v>45644</v>
      </c>
      <c r="B182" s="18">
        <f t="shared" ca="1" si="21"/>
        <v>2024</v>
      </c>
      <c r="C182" s="18">
        <f t="shared" ca="1" si="22"/>
        <v>12</v>
      </c>
      <c r="D182" s="18" t="str">
        <f t="shared" ca="1" si="23"/>
        <v>December</v>
      </c>
      <c r="E182" s="18">
        <f t="shared" ca="1" si="24"/>
        <v>12</v>
      </c>
      <c r="F182" s="18">
        <f t="shared" ca="1" si="25"/>
        <v>4</v>
      </c>
      <c r="G182" s="18">
        <f t="shared" ca="1" si="26"/>
        <v>51</v>
      </c>
      <c r="H182" s="18">
        <f t="shared" ca="1" si="27"/>
        <v>18</v>
      </c>
      <c r="I182" s="18" t="str">
        <f t="shared" ca="1" si="28"/>
        <v>Wednesday</v>
      </c>
      <c r="J182" s="18" t="b">
        <f t="shared" ca="1" si="29"/>
        <v>0</v>
      </c>
    </row>
    <row r="183" spans="1:10" x14ac:dyDescent="0.3">
      <c r="A183" s="26">
        <f t="shared" ca="1" si="20"/>
        <v>45596</v>
      </c>
      <c r="B183" s="18">
        <f t="shared" ca="1" si="21"/>
        <v>2024</v>
      </c>
      <c r="C183" s="18">
        <f t="shared" ca="1" si="22"/>
        <v>10</v>
      </c>
      <c r="D183" s="18" t="str">
        <f t="shared" ca="1" si="23"/>
        <v>October</v>
      </c>
      <c r="E183" s="18">
        <f t="shared" ca="1" si="24"/>
        <v>10</v>
      </c>
      <c r="F183" s="18">
        <f t="shared" ca="1" si="25"/>
        <v>4</v>
      </c>
      <c r="G183" s="18">
        <f t="shared" ca="1" si="26"/>
        <v>44</v>
      </c>
      <c r="H183" s="18">
        <f t="shared" ca="1" si="27"/>
        <v>31</v>
      </c>
      <c r="I183" s="18" t="str">
        <f t="shared" ca="1" si="28"/>
        <v>Thursday</v>
      </c>
      <c r="J183" s="18" t="b">
        <f t="shared" ca="1" si="29"/>
        <v>0</v>
      </c>
    </row>
    <row r="184" spans="1:10" x14ac:dyDescent="0.3">
      <c r="A184" s="27">
        <f t="shared" ca="1" si="20"/>
        <v>44718</v>
      </c>
      <c r="B184" s="18">
        <f t="shared" ca="1" si="21"/>
        <v>2022</v>
      </c>
      <c r="C184" s="18">
        <f t="shared" ca="1" si="22"/>
        <v>6</v>
      </c>
      <c r="D184" s="18" t="str">
        <f t="shared" ca="1" si="23"/>
        <v>June</v>
      </c>
      <c r="E184" s="18">
        <f t="shared" ca="1" si="24"/>
        <v>6</v>
      </c>
      <c r="F184" s="18">
        <f t="shared" ca="1" si="25"/>
        <v>2</v>
      </c>
      <c r="G184" s="18">
        <f t="shared" ca="1" si="26"/>
        <v>24</v>
      </c>
      <c r="H184" s="18">
        <f t="shared" ca="1" si="27"/>
        <v>6</v>
      </c>
      <c r="I184" s="18" t="str">
        <f t="shared" ca="1" si="28"/>
        <v>Monday</v>
      </c>
      <c r="J184" s="18" t="b">
        <f t="shared" ca="1" si="29"/>
        <v>0</v>
      </c>
    </row>
    <row r="185" spans="1:10" x14ac:dyDescent="0.3">
      <c r="A185" s="26">
        <f t="shared" ca="1" si="20"/>
        <v>45473</v>
      </c>
      <c r="B185" s="18">
        <f t="shared" ca="1" si="21"/>
        <v>2024</v>
      </c>
      <c r="C185" s="18">
        <f t="shared" ca="1" si="22"/>
        <v>6</v>
      </c>
      <c r="D185" s="18" t="str">
        <f t="shared" ca="1" si="23"/>
        <v>June</v>
      </c>
      <c r="E185" s="18">
        <f t="shared" ca="1" si="24"/>
        <v>6</v>
      </c>
      <c r="F185" s="18">
        <f t="shared" ca="1" si="25"/>
        <v>2</v>
      </c>
      <c r="G185" s="18">
        <f t="shared" ca="1" si="26"/>
        <v>26</v>
      </c>
      <c r="H185" s="18">
        <f t="shared" ca="1" si="27"/>
        <v>30</v>
      </c>
      <c r="I185" s="18" t="str">
        <f t="shared" ca="1" si="28"/>
        <v>Sunday</v>
      </c>
      <c r="J185" s="18" t="b">
        <f t="shared" ca="1" si="29"/>
        <v>1</v>
      </c>
    </row>
    <row r="186" spans="1:10" x14ac:dyDescent="0.3">
      <c r="A186" s="27">
        <f t="shared" ca="1" si="20"/>
        <v>45296</v>
      </c>
      <c r="B186" s="18">
        <f t="shared" ca="1" si="21"/>
        <v>2024</v>
      </c>
      <c r="C186" s="18">
        <f t="shared" ca="1" si="22"/>
        <v>1</v>
      </c>
      <c r="D186" s="18" t="str">
        <f t="shared" ca="1" si="23"/>
        <v>January</v>
      </c>
      <c r="E186" s="18">
        <f t="shared" ca="1" si="24"/>
        <v>1</v>
      </c>
      <c r="F186" s="18">
        <f t="shared" ca="1" si="25"/>
        <v>1</v>
      </c>
      <c r="G186" s="18">
        <f t="shared" ca="1" si="26"/>
        <v>1</v>
      </c>
      <c r="H186" s="18">
        <f t="shared" ca="1" si="27"/>
        <v>5</v>
      </c>
      <c r="I186" s="18" t="str">
        <f t="shared" ca="1" si="28"/>
        <v>Friday</v>
      </c>
      <c r="J186" s="18" t="b">
        <f t="shared" ca="1" si="29"/>
        <v>0</v>
      </c>
    </row>
    <row r="187" spans="1:10" x14ac:dyDescent="0.3">
      <c r="A187" s="26">
        <f t="shared" ca="1" si="20"/>
        <v>45050</v>
      </c>
      <c r="B187" s="18">
        <f t="shared" ca="1" si="21"/>
        <v>2023</v>
      </c>
      <c r="C187" s="18">
        <f t="shared" ca="1" si="22"/>
        <v>5</v>
      </c>
      <c r="D187" s="18" t="str">
        <f t="shared" ca="1" si="23"/>
        <v>May</v>
      </c>
      <c r="E187" s="18">
        <f t="shared" ca="1" si="24"/>
        <v>5</v>
      </c>
      <c r="F187" s="18">
        <f t="shared" ca="1" si="25"/>
        <v>2</v>
      </c>
      <c r="G187" s="18">
        <f t="shared" ca="1" si="26"/>
        <v>19</v>
      </c>
      <c r="H187" s="18">
        <f t="shared" ca="1" si="27"/>
        <v>4</v>
      </c>
      <c r="I187" s="18" t="str">
        <f t="shared" ca="1" si="28"/>
        <v>Thursday</v>
      </c>
      <c r="J187" s="18" t="b">
        <f t="shared" ca="1" si="29"/>
        <v>0</v>
      </c>
    </row>
    <row r="188" spans="1:10" x14ac:dyDescent="0.3">
      <c r="A188" s="26">
        <f t="shared" ca="1" si="20"/>
        <v>45286</v>
      </c>
      <c r="B188" s="18">
        <f t="shared" ca="1" si="21"/>
        <v>2023</v>
      </c>
      <c r="C188" s="18">
        <f t="shared" ca="1" si="22"/>
        <v>12</v>
      </c>
      <c r="D188" s="18" t="str">
        <f t="shared" ca="1" si="23"/>
        <v>December</v>
      </c>
      <c r="E188" s="18">
        <f t="shared" ca="1" si="24"/>
        <v>12</v>
      </c>
      <c r="F188" s="18">
        <f t="shared" ca="1" si="25"/>
        <v>4</v>
      </c>
      <c r="G188" s="18">
        <f t="shared" ca="1" si="26"/>
        <v>53</v>
      </c>
      <c r="H188" s="18">
        <f t="shared" ca="1" si="27"/>
        <v>26</v>
      </c>
      <c r="I188" s="18" t="str">
        <f t="shared" ca="1" si="28"/>
        <v>Tuesday</v>
      </c>
      <c r="J188" s="18" t="b">
        <f t="shared" ca="1" si="29"/>
        <v>0</v>
      </c>
    </row>
    <row r="189" spans="1:10" x14ac:dyDescent="0.3">
      <c r="A189" s="27">
        <f t="shared" ca="1" si="20"/>
        <v>44575</v>
      </c>
      <c r="B189" s="18">
        <f t="shared" ca="1" si="21"/>
        <v>2022</v>
      </c>
      <c r="C189" s="18">
        <f t="shared" ca="1" si="22"/>
        <v>1</v>
      </c>
      <c r="D189" s="18" t="str">
        <f t="shared" ca="1" si="23"/>
        <v>January</v>
      </c>
      <c r="E189" s="18">
        <f t="shared" ca="1" si="24"/>
        <v>1</v>
      </c>
      <c r="F189" s="18">
        <f t="shared" ca="1" si="25"/>
        <v>1</v>
      </c>
      <c r="G189" s="18">
        <f t="shared" ca="1" si="26"/>
        <v>3</v>
      </c>
      <c r="H189" s="18">
        <f t="shared" ca="1" si="27"/>
        <v>14</v>
      </c>
      <c r="I189" s="18" t="str">
        <f t="shared" ca="1" si="28"/>
        <v>Friday</v>
      </c>
      <c r="J189" s="18" t="b">
        <f t="shared" ca="1" si="29"/>
        <v>0</v>
      </c>
    </row>
    <row r="190" spans="1:10" x14ac:dyDescent="0.3">
      <c r="A190" s="26">
        <f t="shared" ca="1" si="20"/>
        <v>45076</v>
      </c>
      <c r="B190" s="18">
        <f t="shared" ca="1" si="21"/>
        <v>2023</v>
      </c>
      <c r="C190" s="18">
        <f t="shared" ca="1" si="22"/>
        <v>5</v>
      </c>
      <c r="D190" s="18" t="str">
        <f t="shared" ca="1" si="23"/>
        <v>May</v>
      </c>
      <c r="E190" s="18">
        <f t="shared" ca="1" si="24"/>
        <v>5</v>
      </c>
      <c r="F190" s="18">
        <f t="shared" ca="1" si="25"/>
        <v>2</v>
      </c>
      <c r="G190" s="18">
        <f t="shared" ca="1" si="26"/>
        <v>23</v>
      </c>
      <c r="H190" s="18">
        <f t="shared" ca="1" si="27"/>
        <v>30</v>
      </c>
      <c r="I190" s="18" t="str">
        <f t="shared" ca="1" si="28"/>
        <v>Tuesday</v>
      </c>
      <c r="J190" s="18" t="b">
        <f t="shared" ca="1" si="29"/>
        <v>0</v>
      </c>
    </row>
    <row r="191" spans="1:10" x14ac:dyDescent="0.3">
      <c r="A191" s="26">
        <f t="shared" ca="1" si="20"/>
        <v>44587</v>
      </c>
      <c r="B191" s="18">
        <f t="shared" ca="1" si="21"/>
        <v>2022</v>
      </c>
      <c r="C191" s="18">
        <f t="shared" ca="1" si="22"/>
        <v>1</v>
      </c>
      <c r="D191" s="18" t="str">
        <f t="shared" ca="1" si="23"/>
        <v>January</v>
      </c>
      <c r="E191" s="18">
        <f t="shared" ca="1" si="24"/>
        <v>1</v>
      </c>
      <c r="F191" s="18">
        <f t="shared" ca="1" si="25"/>
        <v>1</v>
      </c>
      <c r="G191" s="18">
        <f t="shared" ca="1" si="26"/>
        <v>5</v>
      </c>
      <c r="H191" s="18">
        <f t="shared" ca="1" si="27"/>
        <v>26</v>
      </c>
      <c r="I191" s="18" t="str">
        <f t="shared" ca="1" si="28"/>
        <v>Wednesday</v>
      </c>
      <c r="J191" s="18" t="b">
        <f t="shared" ca="1" si="29"/>
        <v>0</v>
      </c>
    </row>
    <row r="192" spans="1:10" x14ac:dyDescent="0.3">
      <c r="A192" s="27">
        <f t="shared" ca="1" si="20"/>
        <v>45030</v>
      </c>
      <c r="B192" s="18">
        <f t="shared" ca="1" si="21"/>
        <v>2023</v>
      </c>
      <c r="C192" s="18">
        <f t="shared" ca="1" si="22"/>
        <v>4</v>
      </c>
      <c r="D192" s="18" t="str">
        <f t="shared" ca="1" si="23"/>
        <v>April</v>
      </c>
      <c r="E192" s="18">
        <f t="shared" ca="1" si="24"/>
        <v>4</v>
      </c>
      <c r="F192" s="18">
        <f t="shared" ca="1" si="25"/>
        <v>2</v>
      </c>
      <c r="G192" s="18">
        <f t="shared" ca="1" si="26"/>
        <v>16</v>
      </c>
      <c r="H192" s="18">
        <f t="shared" ca="1" si="27"/>
        <v>14</v>
      </c>
      <c r="I192" s="18" t="str">
        <f t="shared" ca="1" si="28"/>
        <v>Friday</v>
      </c>
      <c r="J192" s="18" t="b">
        <f t="shared" ca="1" si="29"/>
        <v>0</v>
      </c>
    </row>
    <row r="193" spans="1:10" x14ac:dyDescent="0.3">
      <c r="A193" s="26">
        <f t="shared" ca="1" si="20"/>
        <v>45147</v>
      </c>
      <c r="B193" s="18">
        <f t="shared" ca="1" si="21"/>
        <v>2023</v>
      </c>
      <c r="C193" s="18">
        <f t="shared" ca="1" si="22"/>
        <v>8</v>
      </c>
      <c r="D193" s="18" t="str">
        <f t="shared" ca="1" si="23"/>
        <v>August</v>
      </c>
      <c r="E193" s="18">
        <f t="shared" ca="1" si="24"/>
        <v>8</v>
      </c>
      <c r="F193" s="18">
        <f t="shared" ca="1" si="25"/>
        <v>3</v>
      </c>
      <c r="G193" s="18">
        <f t="shared" ca="1" si="26"/>
        <v>33</v>
      </c>
      <c r="H193" s="18">
        <f t="shared" ca="1" si="27"/>
        <v>9</v>
      </c>
      <c r="I193" s="18" t="str">
        <f t="shared" ca="1" si="28"/>
        <v>Wednesday</v>
      </c>
      <c r="J193" s="18" t="b">
        <f t="shared" ca="1" si="29"/>
        <v>0</v>
      </c>
    </row>
    <row r="194" spans="1:10" x14ac:dyDescent="0.3">
      <c r="A194" s="27">
        <f t="shared" ref="A194:A257" ca="1" si="30">RANDBETWEEN(DATE(2022,1,1),DATE(2025,12,31))</f>
        <v>44637</v>
      </c>
      <c r="B194" s="18">
        <f t="shared" ca="1" si="21"/>
        <v>2022</v>
      </c>
      <c r="C194" s="18">
        <f t="shared" ca="1" si="22"/>
        <v>3</v>
      </c>
      <c r="D194" s="18" t="str">
        <f t="shared" ca="1" si="23"/>
        <v>March</v>
      </c>
      <c r="E194" s="18">
        <f t="shared" ca="1" si="24"/>
        <v>3</v>
      </c>
      <c r="F194" s="18">
        <f t="shared" ca="1" si="25"/>
        <v>1</v>
      </c>
      <c r="G194" s="18">
        <f t="shared" ca="1" si="26"/>
        <v>12</v>
      </c>
      <c r="H194" s="18">
        <f t="shared" ca="1" si="27"/>
        <v>17</v>
      </c>
      <c r="I194" s="18" t="str">
        <f t="shared" ca="1" si="28"/>
        <v>Thursday</v>
      </c>
      <c r="J194" s="18" t="b">
        <f t="shared" ca="1" si="29"/>
        <v>0</v>
      </c>
    </row>
    <row r="195" spans="1:10" x14ac:dyDescent="0.3">
      <c r="A195" s="26">
        <f t="shared" ca="1" si="30"/>
        <v>44599</v>
      </c>
      <c r="B195" s="18">
        <f t="shared" ref="B195:B258" ca="1" si="31">YEAR(A195)</f>
        <v>2022</v>
      </c>
      <c r="C195" s="18">
        <f t="shared" ref="C195:C258" ca="1" si="32">MONTH(A195)</f>
        <v>2</v>
      </c>
      <c r="D195" s="18" t="str">
        <f t="shared" ref="D195:D258" ca="1" si="33">TEXT(A195,"MMMM")</f>
        <v>February</v>
      </c>
      <c r="E195" s="18">
        <f t="shared" ref="E195:E258" ca="1" si="34">MONTH(A195)</f>
        <v>2</v>
      </c>
      <c r="F195" s="18">
        <f t="shared" ref="F195:F258" ca="1" si="35">ROUNDUP(MONTH(A195)/3,0)</f>
        <v>1</v>
      </c>
      <c r="G195" s="18">
        <f t="shared" ref="G195:G258" ca="1" si="36">WEEKNUM(A195,2)</f>
        <v>7</v>
      </c>
      <c r="H195" s="18">
        <f t="shared" ref="H195:H258" ca="1" si="37">DAY(A195)</f>
        <v>7</v>
      </c>
      <c r="I195" s="18" t="str">
        <f t="shared" ref="I195:I258" ca="1" si="38">TEXT(A195,"DDDD")</f>
        <v>Monday</v>
      </c>
      <c r="J195" s="18" t="b">
        <f t="shared" ref="J195:J258" ca="1" si="39">OR(WEEKDAY(A195,2)&gt;5)</f>
        <v>0</v>
      </c>
    </row>
    <row r="196" spans="1:10" x14ac:dyDescent="0.3">
      <c r="A196" s="27">
        <f t="shared" ca="1" si="30"/>
        <v>44877</v>
      </c>
      <c r="B196" s="18">
        <f t="shared" ca="1" si="31"/>
        <v>2022</v>
      </c>
      <c r="C196" s="18">
        <f t="shared" ca="1" si="32"/>
        <v>11</v>
      </c>
      <c r="D196" s="18" t="str">
        <f t="shared" ca="1" si="33"/>
        <v>November</v>
      </c>
      <c r="E196" s="18">
        <f t="shared" ca="1" si="34"/>
        <v>11</v>
      </c>
      <c r="F196" s="18">
        <f t="shared" ca="1" si="35"/>
        <v>4</v>
      </c>
      <c r="G196" s="18">
        <f t="shared" ca="1" si="36"/>
        <v>46</v>
      </c>
      <c r="H196" s="18">
        <f t="shared" ca="1" si="37"/>
        <v>12</v>
      </c>
      <c r="I196" s="18" t="str">
        <f t="shared" ca="1" si="38"/>
        <v>Saturday</v>
      </c>
      <c r="J196" s="18" t="b">
        <f t="shared" ca="1" si="39"/>
        <v>1</v>
      </c>
    </row>
    <row r="197" spans="1:10" x14ac:dyDescent="0.3">
      <c r="A197" s="26">
        <f t="shared" ca="1" si="30"/>
        <v>44989</v>
      </c>
      <c r="B197" s="18">
        <f t="shared" ca="1" si="31"/>
        <v>2023</v>
      </c>
      <c r="C197" s="18">
        <f t="shared" ca="1" si="32"/>
        <v>3</v>
      </c>
      <c r="D197" s="18" t="str">
        <f t="shared" ca="1" si="33"/>
        <v>March</v>
      </c>
      <c r="E197" s="18">
        <f t="shared" ca="1" si="34"/>
        <v>3</v>
      </c>
      <c r="F197" s="18">
        <f t="shared" ca="1" si="35"/>
        <v>1</v>
      </c>
      <c r="G197" s="18">
        <f t="shared" ca="1" si="36"/>
        <v>10</v>
      </c>
      <c r="H197" s="18">
        <f t="shared" ca="1" si="37"/>
        <v>4</v>
      </c>
      <c r="I197" s="18" t="str">
        <f t="shared" ca="1" si="38"/>
        <v>Saturday</v>
      </c>
      <c r="J197" s="18" t="b">
        <f t="shared" ca="1" si="39"/>
        <v>1</v>
      </c>
    </row>
    <row r="198" spans="1:10" x14ac:dyDescent="0.3">
      <c r="A198" s="27">
        <f t="shared" ca="1" si="30"/>
        <v>45754</v>
      </c>
      <c r="B198" s="18">
        <f t="shared" ca="1" si="31"/>
        <v>2025</v>
      </c>
      <c r="C198" s="18">
        <f t="shared" ca="1" si="32"/>
        <v>4</v>
      </c>
      <c r="D198" s="18" t="str">
        <f t="shared" ca="1" si="33"/>
        <v>April</v>
      </c>
      <c r="E198" s="18">
        <f t="shared" ca="1" si="34"/>
        <v>4</v>
      </c>
      <c r="F198" s="18">
        <f t="shared" ca="1" si="35"/>
        <v>2</v>
      </c>
      <c r="G198" s="18">
        <f t="shared" ca="1" si="36"/>
        <v>15</v>
      </c>
      <c r="H198" s="18">
        <f t="shared" ca="1" si="37"/>
        <v>7</v>
      </c>
      <c r="I198" s="18" t="str">
        <f t="shared" ca="1" si="38"/>
        <v>Monday</v>
      </c>
      <c r="J198" s="18" t="b">
        <f t="shared" ca="1" si="39"/>
        <v>0</v>
      </c>
    </row>
    <row r="199" spans="1:10" x14ac:dyDescent="0.3">
      <c r="A199" s="26">
        <f t="shared" ca="1" si="30"/>
        <v>45391</v>
      </c>
      <c r="B199" s="18">
        <f t="shared" ca="1" si="31"/>
        <v>2024</v>
      </c>
      <c r="C199" s="18">
        <f t="shared" ca="1" si="32"/>
        <v>4</v>
      </c>
      <c r="D199" s="18" t="str">
        <f t="shared" ca="1" si="33"/>
        <v>April</v>
      </c>
      <c r="E199" s="18">
        <f t="shared" ca="1" si="34"/>
        <v>4</v>
      </c>
      <c r="F199" s="18">
        <f t="shared" ca="1" si="35"/>
        <v>2</v>
      </c>
      <c r="G199" s="18">
        <f t="shared" ca="1" si="36"/>
        <v>15</v>
      </c>
      <c r="H199" s="18">
        <f t="shared" ca="1" si="37"/>
        <v>9</v>
      </c>
      <c r="I199" s="18" t="str">
        <f t="shared" ca="1" si="38"/>
        <v>Tuesday</v>
      </c>
      <c r="J199" s="18" t="b">
        <f t="shared" ca="1" si="39"/>
        <v>0</v>
      </c>
    </row>
    <row r="200" spans="1:10" x14ac:dyDescent="0.3">
      <c r="A200" s="27">
        <f t="shared" ca="1" si="30"/>
        <v>45536</v>
      </c>
      <c r="B200" s="18">
        <f t="shared" ca="1" si="31"/>
        <v>2024</v>
      </c>
      <c r="C200" s="18">
        <f t="shared" ca="1" si="32"/>
        <v>9</v>
      </c>
      <c r="D200" s="18" t="str">
        <f t="shared" ca="1" si="33"/>
        <v>September</v>
      </c>
      <c r="E200" s="18">
        <f t="shared" ca="1" si="34"/>
        <v>9</v>
      </c>
      <c r="F200" s="18">
        <f t="shared" ca="1" si="35"/>
        <v>3</v>
      </c>
      <c r="G200" s="18">
        <f t="shared" ca="1" si="36"/>
        <v>35</v>
      </c>
      <c r="H200" s="18">
        <f t="shared" ca="1" si="37"/>
        <v>1</v>
      </c>
      <c r="I200" s="18" t="str">
        <f t="shared" ca="1" si="38"/>
        <v>Sunday</v>
      </c>
      <c r="J200" s="18" t="b">
        <f t="shared" ca="1" si="39"/>
        <v>1</v>
      </c>
    </row>
    <row r="201" spans="1:10" x14ac:dyDescent="0.3">
      <c r="A201" s="26">
        <f t="shared" ca="1" si="30"/>
        <v>45299</v>
      </c>
      <c r="B201" s="18">
        <f t="shared" ca="1" si="31"/>
        <v>2024</v>
      </c>
      <c r="C201" s="18">
        <f t="shared" ca="1" si="32"/>
        <v>1</v>
      </c>
      <c r="D201" s="18" t="str">
        <f t="shared" ca="1" si="33"/>
        <v>January</v>
      </c>
      <c r="E201" s="18">
        <f t="shared" ca="1" si="34"/>
        <v>1</v>
      </c>
      <c r="F201" s="18">
        <f t="shared" ca="1" si="35"/>
        <v>1</v>
      </c>
      <c r="G201" s="18">
        <f t="shared" ca="1" si="36"/>
        <v>2</v>
      </c>
      <c r="H201" s="18">
        <f t="shared" ca="1" si="37"/>
        <v>8</v>
      </c>
      <c r="I201" s="18" t="str">
        <f t="shared" ca="1" si="38"/>
        <v>Monday</v>
      </c>
      <c r="J201" s="18" t="b">
        <f t="shared" ca="1" si="39"/>
        <v>0</v>
      </c>
    </row>
    <row r="202" spans="1:10" x14ac:dyDescent="0.3">
      <c r="A202" s="26">
        <f t="shared" ca="1" si="30"/>
        <v>45595</v>
      </c>
      <c r="B202" s="18">
        <f t="shared" ca="1" si="31"/>
        <v>2024</v>
      </c>
      <c r="C202" s="18">
        <f t="shared" ca="1" si="32"/>
        <v>10</v>
      </c>
      <c r="D202" s="18" t="str">
        <f t="shared" ca="1" si="33"/>
        <v>October</v>
      </c>
      <c r="E202" s="18">
        <f t="shared" ca="1" si="34"/>
        <v>10</v>
      </c>
      <c r="F202" s="18">
        <f t="shared" ca="1" si="35"/>
        <v>4</v>
      </c>
      <c r="G202" s="18">
        <f t="shared" ca="1" si="36"/>
        <v>44</v>
      </c>
      <c r="H202" s="18">
        <f t="shared" ca="1" si="37"/>
        <v>30</v>
      </c>
      <c r="I202" s="18" t="str">
        <f t="shared" ca="1" si="38"/>
        <v>Wednesday</v>
      </c>
      <c r="J202" s="18" t="b">
        <f t="shared" ca="1" si="39"/>
        <v>0</v>
      </c>
    </row>
    <row r="203" spans="1:10" x14ac:dyDescent="0.3">
      <c r="A203" s="27">
        <f t="shared" ca="1" si="30"/>
        <v>44798</v>
      </c>
      <c r="B203" s="18">
        <f t="shared" ca="1" si="31"/>
        <v>2022</v>
      </c>
      <c r="C203" s="18">
        <f t="shared" ca="1" si="32"/>
        <v>8</v>
      </c>
      <c r="D203" s="18" t="str">
        <f t="shared" ca="1" si="33"/>
        <v>August</v>
      </c>
      <c r="E203" s="18">
        <f t="shared" ca="1" si="34"/>
        <v>8</v>
      </c>
      <c r="F203" s="18">
        <f t="shared" ca="1" si="35"/>
        <v>3</v>
      </c>
      <c r="G203" s="18">
        <f t="shared" ca="1" si="36"/>
        <v>35</v>
      </c>
      <c r="H203" s="18">
        <f t="shared" ca="1" si="37"/>
        <v>25</v>
      </c>
      <c r="I203" s="18" t="str">
        <f t="shared" ca="1" si="38"/>
        <v>Thursday</v>
      </c>
      <c r="J203" s="18" t="b">
        <f t="shared" ca="1" si="39"/>
        <v>0</v>
      </c>
    </row>
    <row r="204" spans="1:10" x14ac:dyDescent="0.3">
      <c r="A204" s="26">
        <f t="shared" ca="1" si="30"/>
        <v>45718</v>
      </c>
      <c r="B204" s="18">
        <f t="shared" ca="1" si="31"/>
        <v>2025</v>
      </c>
      <c r="C204" s="18">
        <f t="shared" ca="1" si="32"/>
        <v>3</v>
      </c>
      <c r="D204" s="18" t="str">
        <f t="shared" ca="1" si="33"/>
        <v>March</v>
      </c>
      <c r="E204" s="18">
        <f t="shared" ca="1" si="34"/>
        <v>3</v>
      </c>
      <c r="F204" s="18">
        <f t="shared" ca="1" si="35"/>
        <v>1</v>
      </c>
      <c r="G204" s="18">
        <f t="shared" ca="1" si="36"/>
        <v>9</v>
      </c>
      <c r="H204" s="18">
        <f t="shared" ca="1" si="37"/>
        <v>2</v>
      </c>
      <c r="I204" s="18" t="str">
        <f t="shared" ca="1" si="38"/>
        <v>Sunday</v>
      </c>
      <c r="J204" s="18" t="b">
        <f t="shared" ca="1" si="39"/>
        <v>1</v>
      </c>
    </row>
    <row r="205" spans="1:10" x14ac:dyDescent="0.3">
      <c r="A205" s="27">
        <f t="shared" ca="1" si="30"/>
        <v>44937</v>
      </c>
      <c r="B205" s="18">
        <f t="shared" ca="1" si="31"/>
        <v>2023</v>
      </c>
      <c r="C205" s="18">
        <f t="shared" ca="1" si="32"/>
        <v>1</v>
      </c>
      <c r="D205" s="18" t="str">
        <f t="shared" ca="1" si="33"/>
        <v>January</v>
      </c>
      <c r="E205" s="18">
        <f t="shared" ca="1" si="34"/>
        <v>1</v>
      </c>
      <c r="F205" s="18">
        <f t="shared" ca="1" si="35"/>
        <v>1</v>
      </c>
      <c r="G205" s="18">
        <f t="shared" ca="1" si="36"/>
        <v>3</v>
      </c>
      <c r="H205" s="18">
        <f t="shared" ca="1" si="37"/>
        <v>11</v>
      </c>
      <c r="I205" s="18" t="str">
        <f t="shared" ca="1" si="38"/>
        <v>Wednesday</v>
      </c>
      <c r="J205" s="18" t="b">
        <f t="shared" ca="1" si="39"/>
        <v>0</v>
      </c>
    </row>
    <row r="206" spans="1:10" x14ac:dyDescent="0.3">
      <c r="A206" s="26">
        <f t="shared" ca="1" si="30"/>
        <v>45076</v>
      </c>
      <c r="B206" s="18">
        <f t="shared" ca="1" si="31"/>
        <v>2023</v>
      </c>
      <c r="C206" s="18">
        <f t="shared" ca="1" si="32"/>
        <v>5</v>
      </c>
      <c r="D206" s="18" t="str">
        <f t="shared" ca="1" si="33"/>
        <v>May</v>
      </c>
      <c r="E206" s="18">
        <f t="shared" ca="1" si="34"/>
        <v>5</v>
      </c>
      <c r="F206" s="18">
        <f t="shared" ca="1" si="35"/>
        <v>2</v>
      </c>
      <c r="G206" s="18">
        <f t="shared" ca="1" si="36"/>
        <v>23</v>
      </c>
      <c r="H206" s="18">
        <f t="shared" ca="1" si="37"/>
        <v>30</v>
      </c>
      <c r="I206" s="18" t="str">
        <f t="shared" ca="1" si="38"/>
        <v>Tuesday</v>
      </c>
      <c r="J206" s="18" t="b">
        <f t="shared" ca="1" si="39"/>
        <v>0</v>
      </c>
    </row>
    <row r="207" spans="1:10" x14ac:dyDescent="0.3">
      <c r="A207" s="27">
        <f t="shared" ca="1" si="30"/>
        <v>44892</v>
      </c>
      <c r="B207" s="18">
        <f t="shared" ca="1" si="31"/>
        <v>2022</v>
      </c>
      <c r="C207" s="18">
        <f t="shared" ca="1" si="32"/>
        <v>11</v>
      </c>
      <c r="D207" s="18" t="str">
        <f t="shared" ca="1" si="33"/>
        <v>November</v>
      </c>
      <c r="E207" s="18">
        <f t="shared" ca="1" si="34"/>
        <v>11</v>
      </c>
      <c r="F207" s="18">
        <f t="shared" ca="1" si="35"/>
        <v>4</v>
      </c>
      <c r="G207" s="18">
        <f t="shared" ca="1" si="36"/>
        <v>48</v>
      </c>
      <c r="H207" s="18">
        <f t="shared" ca="1" si="37"/>
        <v>27</v>
      </c>
      <c r="I207" s="18" t="str">
        <f t="shared" ca="1" si="38"/>
        <v>Sunday</v>
      </c>
      <c r="J207" s="18" t="b">
        <f t="shared" ca="1" si="39"/>
        <v>1</v>
      </c>
    </row>
    <row r="208" spans="1:10" x14ac:dyDescent="0.3">
      <c r="A208" s="26">
        <f t="shared" ca="1" si="30"/>
        <v>45369</v>
      </c>
      <c r="B208" s="18">
        <f t="shared" ca="1" si="31"/>
        <v>2024</v>
      </c>
      <c r="C208" s="18">
        <f t="shared" ca="1" si="32"/>
        <v>3</v>
      </c>
      <c r="D208" s="18" t="str">
        <f t="shared" ca="1" si="33"/>
        <v>March</v>
      </c>
      <c r="E208" s="18">
        <f t="shared" ca="1" si="34"/>
        <v>3</v>
      </c>
      <c r="F208" s="18">
        <f t="shared" ca="1" si="35"/>
        <v>1</v>
      </c>
      <c r="G208" s="18">
        <f t="shared" ca="1" si="36"/>
        <v>12</v>
      </c>
      <c r="H208" s="18">
        <f t="shared" ca="1" si="37"/>
        <v>18</v>
      </c>
      <c r="I208" s="18" t="str">
        <f t="shared" ca="1" si="38"/>
        <v>Monday</v>
      </c>
      <c r="J208" s="18" t="b">
        <f t="shared" ca="1" si="39"/>
        <v>0</v>
      </c>
    </row>
    <row r="209" spans="1:10" x14ac:dyDescent="0.3">
      <c r="A209" s="27">
        <f t="shared" ca="1" si="30"/>
        <v>45560</v>
      </c>
      <c r="B209" s="18">
        <f t="shared" ca="1" si="31"/>
        <v>2024</v>
      </c>
      <c r="C209" s="18">
        <f t="shared" ca="1" si="32"/>
        <v>9</v>
      </c>
      <c r="D209" s="18" t="str">
        <f t="shared" ca="1" si="33"/>
        <v>September</v>
      </c>
      <c r="E209" s="18">
        <f t="shared" ca="1" si="34"/>
        <v>9</v>
      </c>
      <c r="F209" s="18">
        <f t="shared" ca="1" si="35"/>
        <v>3</v>
      </c>
      <c r="G209" s="18">
        <f t="shared" ca="1" si="36"/>
        <v>39</v>
      </c>
      <c r="H209" s="18">
        <f t="shared" ca="1" si="37"/>
        <v>25</v>
      </c>
      <c r="I209" s="18" t="str">
        <f t="shared" ca="1" si="38"/>
        <v>Wednesday</v>
      </c>
      <c r="J209" s="18" t="b">
        <f t="shared" ca="1" si="39"/>
        <v>0</v>
      </c>
    </row>
    <row r="210" spans="1:10" x14ac:dyDescent="0.3">
      <c r="A210" s="26">
        <f t="shared" ca="1" si="30"/>
        <v>45805</v>
      </c>
      <c r="B210" s="18">
        <f t="shared" ca="1" si="31"/>
        <v>2025</v>
      </c>
      <c r="C210" s="18">
        <f t="shared" ca="1" si="32"/>
        <v>5</v>
      </c>
      <c r="D210" s="18" t="str">
        <f t="shared" ca="1" si="33"/>
        <v>May</v>
      </c>
      <c r="E210" s="18">
        <f t="shared" ca="1" si="34"/>
        <v>5</v>
      </c>
      <c r="F210" s="18">
        <f t="shared" ca="1" si="35"/>
        <v>2</v>
      </c>
      <c r="G210" s="18">
        <f t="shared" ca="1" si="36"/>
        <v>22</v>
      </c>
      <c r="H210" s="18">
        <f t="shared" ca="1" si="37"/>
        <v>28</v>
      </c>
      <c r="I210" s="18" t="str">
        <f t="shared" ca="1" si="38"/>
        <v>Wednesday</v>
      </c>
      <c r="J210" s="18" t="b">
        <f t="shared" ca="1" si="39"/>
        <v>0</v>
      </c>
    </row>
    <row r="211" spans="1:10" x14ac:dyDescent="0.3">
      <c r="A211" s="26">
        <f t="shared" ca="1" si="30"/>
        <v>45026</v>
      </c>
      <c r="B211" s="18">
        <f t="shared" ca="1" si="31"/>
        <v>2023</v>
      </c>
      <c r="C211" s="18">
        <f t="shared" ca="1" si="32"/>
        <v>4</v>
      </c>
      <c r="D211" s="18" t="str">
        <f t="shared" ca="1" si="33"/>
        <v>April</v>
      </c>
      <c r="E211" s="18">
        <f t="shared" ca="1" si="34"/>
        <v>4</v>
      </c>
      <c r="F211" s="18">
        <f t="shared" ca="1" si="35"/>
        <v>2</v>
      </c>
      <c r="G211" s="18">
        <f t="shared" ca="1" si="36"/>
        <v>16</v>
      </c>
      <c r="H211" s="18">
        <f t="shared" ca="1" si="37"/>
        <v>10</v>
      </c>
      <c r="I211" s="18" t="str">
        <f t="shared" ca="1" si="38"/>
        <v>Monday</v>
      </c>
      <c r="J211" s="18" t="b">
        <f t="shared" ca="1" si="39"/>
        <v>0</v>
      </c>
    </row>
    <row r="212" spans="1:10" x14ac:dyDescent="0.3">
      <c r="A212" s="27">
        <f t="shared" ca="1" si="30"/>
        <v>45183</v>
      </c>
      <c r="B212" s="18">
        <f t="shared" ca="1" si="31"/>
        <v>2023</v>
      </c>
      <c r="C212" s="18">
        <f t="shared" ca="1" si="32"/>
        <v>9</v>
      </c>
      <c r="D212" s="18" t="str">
        <f t="shared" ca="1" si="33"/>
        <v>September</v>
      </c>
      <c r="E212" s="18">
        <f t="shared" ca="1" si="34"/>
        <v>9</v>
      </c>
      <c r="F212" s="18">
        <f t="shared" ca="1" si="35"/>
        <v>3</v>
      </c>
      <c r="G212" s="18">
        <f t="shared" ca="1" si="36"/>
        <v>38</v>
      </c>
      <c r="H212" s="18">
        <f t="shared" ca="1" si="37"/>
        <v>14</v>
      </c>
      <c r="I212" s="18" t="str">
        <f t="shared" ca="1" si="38"/>
        <v>Thursday</v>
      </c>
      <c r="J212" s="18" t="b">
        <f t="shared" ca="1" si="39"/>
        <v>0</v>
      </c>
    </row>
    <row r="213" spans="1:10" x14ac:dyDescent="0.3">
      <c r="A213" s="26">
        <f t="shared" ca="1" si="30"/>
        <v>45085</v>
      </c>
      <c r="B213" s="18">
        <f t="shared" ca="1" si="31"/>
        <v>2023</v>
      </c>
      <c r="C213" s="18">
        <f t="shared" ca="1" si="32"/>
        <v>6</v>
      </c>
      <c r="D213" s="18" t="str">
        <f t="shared" ca="1" si="33"/>
        <v>June</v>
      </c>
      <c r="E213" s="18">
        <f t="shared" ca="1" si="34"/>
        <v>6</v>
      </c>
      <c r="F213" s="18">
        <f t="shared" ca="1" si="35"/>
        <v>2</v>
      </c>
      <c r="G213" s="18">
        <f t="shared" ca="1" si="36"/>
        <v>24</v>
      </c>
      <c r="H213" s="18">
        <f t="shared" ca="1" si="37"/>
        <v>8</v>
      </c>
      <c r="I213" s="18" t="str">
        <f t="shared" ca="1" si="38"/>
        <v>Thursday</v>
      </c>
      <c r="J213" s="18" t="b">
        <f t="shared" ca="1" si="39"/>
        <v>0</v>
      </c>
    </row>
    <row r="214" spans="1:10" x14ac:dyDescent="0.3">
      <c r="A214" s="27">
        <f t="shared" ca="1" si="30"/>
        <v>44812</v>
      </c>
      <c r="B214" s="18">
        <f t="shared" ca="1" si="31"/>
        <v>2022</v>
      </c>
      <c r="C214" s="18">
        <f t="shared" ca="1" si="32"/>
        <v>9</v>
      </c>
      <c r="D214" s="18" t="str">
        <f t="shared" ca="1" si="33"/>
        <v>September</v>
      </c>
      <c r="E214" s="18">
        <f t="shared" ca="1" si="34"/>
        <v>9</v>
      </c>
      <c r="F214" s="18">
        <f t="shared" ca="1" si="35"/>
        <v>3</v>
      </c>
      <c r="G214" s="18">
        <f t="shared" ca="1" si="36"/>
        <v>37</v>
      </c>
      <c r="H214" s="18">
        <f t="shared" ca="1" si="37"/>
        <v>8</v>
      </c>
      <c r="I214" s="18" t="str">
        <f t="shared" ca="1" si="38"/>
        <v>Thursday</v>
      </c>
      <c r="J214" s="18" t="b">
        <f t="shared" ca="1" si="39"/>
        <v>0</v>
      </c>
    </row>
    <row r="215" spans="1:10" x14ac:dyDescent="0.3">
      <c r="A215" s="26">
        <f t="shared" ca="1" si="30"/>
        <v>45935</v>
      </c>
      <c r="B215" s="18">
        <f t="shared" ca="1" si="31"/>
        <v>2025</v>
      </c>
      <c r="C215" s="18">
        <f t="shared" ca="1" si="32"/>
        <v>10</v>
      </c>
      <c r="D215" s="18" t="str">
        <f t="shared" ca="1" si="33"/>
        <v>October</v>
      </c>
      <c r="E215" s="18">
        <f t="shared" ca="1" si="34"/>
        <v>10</v>
      </c>
      <c r="F215" s="18">
        <f t="shared" ca="1" si="35"/>
        <v>4</v>
      </c>
      <c r="G215" s="18">
        <f t="shared" ca="1" si="36"/>
        <v>40</v>
      </c>
      <c r="H215" s="18">
        <f t="shared" ca="1" si="37"/>
        <v>5</v>
      </c>
      <c r="I215" s="18" t="str">
        <f t="shared" ca="1" si="38"/>
        <v>Sunday</v>
      </c>
      <c r="J215" s="18" t="b">
        <f t="shared" ca="1" si="39"/>
        <v>1</v>
      </c>
    </row>
    <row r="216" spans="1:10" x14ac:dyDescent="0.3">
      <c r="A216" s="27">
        <f t="shared" ca="1" si="30"/>
        <v>45799</v>
      </c>
      <c r="B216" s="18">
        <f t="shared" ca="1" si="31"/>
        <v>2025</v>
      </c>
      <c r="C216" s="18">
        <f t="shared" ca="1" si="32"/>
        <v>5</v>
      </c>
      <c r="D216" s="18" t="str">
        <f t="shared" ca="1" si="33"/>
        <v>May</v>
      </c>
      <c r="E216" s="18">
        <f t="shared" ca="1" si="34"/>
        <v>5</v>
      </c>
      <c r="F216" s="18">
        <f t="shared" ca="1" si="35"/>
        <v>2</v>
      </c>
      <c r="G216" s="18">
        <f t="shared" ca="1" si="36"/>
        <v>21</v>
      </c>
      <c r="H216" s="18">
        <f t="shared" ca="1" si="37"/>
        <v>22</v>
      </c>
      <c r="I216" s="18" t="str">
        <f t="shared" ca="1" si="38"/>
        <v>Thursday</v>
      </c>
      <c r="J216" s="18" t="b">
        <f t="shared" ca="1" si="39"/>
        <v>0</v>
      </c>
    </row>
    <row r="217" spans="1:10" x14ac:dyDescent="0.3">
      <c r="A217" s="26">
        <f t="shared" ca="1" si="30"/>
        <v>45562</v>
      </c>
      <c r="B217" s="18">
        <f t="shared" ca="1" si="31"/>
        <v>2024</v>
      </c>
      <c r="C217" s="18">
        <f t="shared" ca="1" si="32"/>
        <v>9</v>
      </c>
      <c r="D217" s="18" t="str">
        <f t="shared" ca="1" si="33"/>
        <v>September</v>
      </c>
      <c r="E217" s="18">
        <f t="shared" ca="1" si="34"/>
        <v>9</v>
      </c>
      <c r="F217" s="18">
        <f t="shared" ca="1" si="35"/>
        <v>3</v>
      </c>
      <c r="G217" s="18">
        <f t="shared" ca="1" si="36"/>
        <v>39</v>
      </c>
      <c r="H217" s="18">
        <f t="shared" ca="1" si="37"/>
        <v>27</v>
      </c>
      <c r="I217" s="18" t="str">
        <f t="shared" ca="1" si="38"/>
        <v>Friday</v>
      </c>
      <c r="J217" s="18" t="b">
        <f t="shared" ca="1" si="39"/>
        <v>0</v>
      </c>
    </row>
    <row r="218" spans="1:10" x14ac:dyDescent="0.3">
      <c r="A218" s="27">
        <f t="shared" ca="1" si="30"/>
        <v>44880</v>
      </c>
      <c r="B218" s="18">
        <f t="shared" ca="1" si="31"/>
        <v>2022</v>
      </c>
      <c r="C218" s="18">
        <f t="shared" ca="1" si="32"/>
        <v>11</v>
      </c>
      <c r="D218" s="18" t="str">
        <f t="shared" ca="1" si="33"/>
        <v>November</v>
      </c>
      <c r="E218" s="18">
        <f t="shared" ca="1" si="34"/>
        <v>11</v>
      </c>
      <c r="F218" s="18">
        <f t="shared" ca="1" si="35"/>
        <v>4</v>
      </c>
      <c r="G218" s="18">
        <f t="shared" ca="1" si="36"/>
        <v>47</v>
      </c>
      <c r="H218" s="18">
        <f t="shared" ca="1" si="37"/>
        <v>15</v>
      </c>
      <c r="I218" s="18" t="str">
        <f t="shared" ca="1" si="38"/>
        <v>Tuesday</v>
      </c>
      <c r="J218" s="18" t="b">
        <f t="shared" ca="1" si="39"/>
        <v>0</v>
      </c>
    </row>
    <row r="219" spans="1:10" x14ac:dyDescent="0.3">
      <c r="A219" s="26">
        <f t="shared" ca="1" si="30"/>
        <v>45819</v>
      </c>
      <c r="B219" s="18">
        <f t="shared" ca="1" si="31"/>
        <v>2025</v>
      </c>
      <c r="C219" s="18">
        <f t="shared" ca="1" si="32"/>
        <v>6</v>
      </c>
      <c r="D219" s="18" t="str">
        <f t="shared" ca="1" si="33"/>
        <v>June</v>
      </c>
      <c r="E219" s="18">
        <f t="shared" ca="1" si="34"/>
        <v>6</v>
      </c>
      <c r="F219" s="18">
        <f t="shared" ca="1" si="35"/>
        <v>2</v>
      </c>
      <c r="G219" s="18">
        <f t="shared" ca="1" si="36"/>
        <v>24</v>
      </c>
      <c r="H219" s="18">
        <f t="shared" ca="1" si="37"/>
        <v>11</v>
      </c>
      <c r="I219" s="18" t="str">
        <f t="shared" ca="1" si="38"/>
        <v>Wednesday</v>
      </c>
      <c r="J219" s="18" t="b">
        <f t="shared" ca="1" si="39"/>
        <v>0</v>
      </c>
    </row>
    <row r="220" spans="1:10" x14ac:dyDescent="0.3">
      <c r="A220" s="27">
        <f t="shared" ca="1" si="30"/>
        <v>45825</v>
      </c>
      <c r="B220" s="18">
        <f t="shared" ca="1" si="31"/>
        <v>2025</v>
      </c>
      <c r="C220" s="18">
        <f t="shared" ca="1" si="32"/>
        <v>6</v>
      </c>
      <c r="D220" s="18" t="str">
        <f t="shared" ca="1" si="33"/>
        <v>June</v>
      </c>
      <c r="E220" s="18">
        <f t="shared" ca="1" si="34"/>
        <v>6</v>
      </c>
      <c r="F220" s="18">
        <f t="shared" ca="1" si="35"/>
        <v>2</v>
      </c>
      <c r="G220" s="18">
        <f t="shared" ca="1" si="36"/>
        <v>25</v>
      </c>
      <c r="H220" s="18">
        <f t="shared" ca="1" si="37"/>
        <v>17</v>
      </c>
      <c r="I220" s="18" t="str">
        <f t="shared" ca="1" si="38"/>
        <v>Tuesday</v>
      </c>
      <c r="J220" s="18" t="b">
        <f t="shared" ca="1" si="39"/>
        <v>0</v>
      </c>
    </row>
    <row r="221" spans="1:10" x14ac:dyDescent="0.3">
      <c r="A221" s="26">
        <f t="shared" ca="1" si="30"/>
        <v>44758</v>
      </c>
      <c r="B221" s="18">
        <f t="shared" ca="1" si="31"/>
        <v>2022</v>
      </c>
      <c r="C221" s="18">
        <f t="shared" ca="1" si="32"/>
        <v>7</v>
      </c>
      <c r="D221" s="18" t="str">
        <f t="shared" ca="1" si="33"/>
        <v>July</v>
      </c>
      <c r="E221" s="18">
        <f t="shared" ca="1" si="34"/>
        <v>7</v>
      </c>
      <c r="F221" s="18">
        <f t="shared" ca="1" si="35"/>
        <v>3</v>
      </c>
      <c r="G221" s="18">
        <f t="shared" ca="1" si="36"/>
        <v>29</v>
      </c>
      <c r="H221" s="18">
        <f t="shared" ca="1" si="37"/>
        <v>16</v>
      </c>
      <c r="I221" s="18" t="str">
        <f t="shared" ca="1" si="38"/>
        <v>Saturday</v>
      </c>
      <c r="J221" s="18" t="b">
        <f t="shared" ca="1" si="39"/>
        <v>1</v>
      </c>
    </row>
    <row r="222" spans="1:10" x14ac:dyDescent="0.3">
      <c r="A222" s="27">
        <f t="shared" ca="1" si="30"/>
        <v>44641</v>
      </c>
      <c r="B222" s="18">
        <f t="shared" ca="1" si="31"/>
        <v>2022</v>
      </c>
      <c r="C222" s="18">
        <f t="shared" ca="1" si="32"/>
        <v>3</v>
      </c>
      <c r="D222" s="18" t="str">
        <f t="shared" ca="1" si="33"/>
        <v>March</v>
      </c>
      <c r="E222" s="18">
        <f t="shared" ca="1" si="34"/>
        <v>3</v>
      </c>
      <c r="F222" s="18">
        <f t="shared" ca="1" si="35"/>
        <v>1</v>
      </c>
      <c r="G222" s="18">
        <f t="shared" ca="1" si="36"/>
        <v>13</v>
      </c>
      <c r="H222" s="18">
        <f t="shared" ca="1" si="37"/>
        <v>21</v>
      </c>
      <c r="I222" s="18" t="str">
        <f t="shared" ca="1" si="38"/>
        <v>Monday</v>
      </c>
      <c r="J222" s="18" t="b">
        <f t="shared" ca="1" si="39"/>
        <v>0</v>
      </c>
    </row>
    <row r="223" spans="1:10" x14ac:dyDescent="0.3">
      <c r="A223" s="26">
        <f t="shared" ca="1" si="30"/>
        <v>45770</v>
      </c>
      <c r="B223" s="18">
        <f t="shared" ca="1" si="31"/>
        <v>2025</v>
      </c>
      <c r="C223" s="18">
        <f t="shared" ca="1" si="32"/>
        <v>4</v>
      </c>
      <c r="D223" s="18" t="str">
        <f t="shared" ca="1" si="33"/>
        <v>April</v>
      </c>
      <c r="E223" s="18">
        <f t="shared" ca="1" si="34"/>
        <v>4</v>
      </c>
      <c r="F223" s="18">
        <f t="shared" ca="1" si="35"/>
        <v>2</v>
      </c>
      <c r="G223" s="18">
        <f t="shared" ca="1" si="36"/>
        <v>17</v>
      </c>
      <c r="H223" s="18">
        <f t="shared" ca="1" si="37"/>
        <v>23</v>
      </c>
      <c r="I223" s="18" t="str">
        <f t="shared" ca="1" si="38"/>
        <v>Wednesday</v>
      </c>
      <c r="J223" s="18" t="b">
        <f t="shared" ca="1" si="39"/>
        <v>0</v>
      </c>
    </row>
    <row r="224" spans="1:10" x14ac:dyDescent="0.3">
      <c r="A224" s="27">
        <f t="shared" ca="1" si="30"/>
        <v>45903</v>
      </c>
      <c r="B224" s="18">
        <f t="shared" ca="1" si="31"/>
        <v>2025</v>
      </c>
      <c r="C224" s="18">
        <f t="shared" ca="1" si="32"/>
        <v>9</v>
      </c>
      <c r="D224" s="18" t="str">
        <f t="shared" ca="1" si="33"/>
        <v>September</v>
      </c>
      <c r="E224" s="18">
        <f t="shared" ca="1" si="34"/>
        <v>9</v>
      </c>
      <c r="F224" s="18">
        <f t="shared" ca="1" si="35"/>
        <v>3</v>
      </c>
      <c r="G224" s="18">
        <f t="shared" ca="1" si="36"/>
        <v>36</v>
      </c>
      <c r="H224" s="18">
        <f t="shared" ca="1" si="37"/>
        <v>3</v>
      </c>
      <c r="I224" s="18" t="str">
        <f t="shared" ca="1" si="38"/>
        <v>Wednesday</v>
      </c>
      <c r="J224" s="18" t="b">
        <f t="shared" ca="1" si="39"/>
        <v>0</v>
      </c>
    </row>
    <row r="225" spans="1:10" x14ac:dyDescent="0.3">
      <c r="A225" s="27">
        <f t="shared" ca="1" si="30"/>
        <v>44849</v>
      </c>
      <c r="B225" s="18">
        <f t="shared" ca="1" si="31"/>
        <v>2022</v>
      </c>
      <c r="C225" s="18">
        <f t="shared" ca="1" si="32"/>
        <v>10</v>
      </c>
      <c r="D225" s="18" t="str">
        <f t="shared" ca="1" si="33"/>
        <v>October</v>
      </c>
      <c r="E225" s="18">
        <f t="shared" ca="1" si="34"/>
        <v>10</v>
      </c>
      <c r="F225" s="18">
        <f t="shared" ca="1" si="35"/>
        <v>4</v>
      </c>
      <c r="G225" s="18">
        <f t="shared" ca="1" si="36"/>
        <v>42</v>
      </c>
      <c r="H225" s="18">
        <f t="shared" ca="1" si="37"/>
        <v>15</v>
      </c>
      <c r="I225" s="18" t="str">
        <f t="shared" ca="1" si="38"/>
        <v>Saturday</v>
      </c>
      <c r="J225" s="18" t="b">
        <f t="shared" ca="1" si="39"/>
        <v>1</v>
      </c>
    </row>
    <row r="226" spans="1:10" x14ac:dyDescent="0.3">
      <c r="A226" s="26">
        <f t="shared" ca="1" si="30"/>
        <v>45942</v>
      </c>
      <c r="B226" s="18">
        <f t="shared" ca="1" si="31"/>
        <v>2025</v>
      </c>
      <c r="C226" s="18">
        <f t="shared" ca="1" si="32"/>
        <v>10</v>
      </c>
      <c r="D226" s="18" t="str">
        <f t="shared" ca="1" si="33"/>
        <v>October</v>
      </c>
      <c r="E226" s="18">
        <f t="shared" ca="1" si="34"/>
        <v>10</v>
      </c>
      <c r="F226" s="18">
        <f t="shared" ca="1" si="35"/>
        <v>4</v>
      </c>
      <c r="G226" s="18">
        <f t="shared" ca="1" si="36"/>
        <v>41</v>
      </c>
      <c r="H226" s="18">
        <f t="shared" ca="1" si="37"/>
        <v>12</v>
      </c>
      <c r="I226" s="18" t="str">
        <f t="shared" ca="1" si="38"/>
        <v>Sunday</v>
      </c>
      <c r="J226" s="18" t="b">
        <f t="shared" ca="1" si="39"/>
        <v>1</v>
      </c>
    </row>
    <row r="227" spans="1:10" x14ac:dyDescent="0.3">
      <c r="A227" s="27">
        <f t="shared" ca="1" si="30"/>
        <v>45444</v>
      </c>
      <c r="B227" s="18">
        <f t="shared" ca="1" si="31"/>
        <v>2024</v>
      </c>
      <c r="C227" s="18">
        <f t="shared" ca="1" si="32"/>
        <v>6</v>
      </c>
      <c r="D227" s="18" t="str">
        <f t="shared" ca="1" si="33"/>
        <v>June</v>
      </c>
      <c r="E227" s="18">
        <f t="shared" ca="1" si="34"/>
        <v>6</v>
      </c>
      <c r="F227" s="18">
        <f t="shared" ca="1" si="35"/>
        <v>2</v>
      </c>
      <c r="G227" s="18">
        <f t="shared" ca="1" si="36"/>
        <v>22</v>
      </c>
      <c r="H227" s="18">
        <f t="shared" ca="1" si="37"/>
        <v>1</v>
      </c>
      <c r="I227" s="18" t="str">
        <f t="shared" ca="1" si="38"/>
        <v>Saturday</v>
      </c>
      <c r="J227" s="18" t="b">
        <f t="shared" ca="1" si="39"/>
        <v>1</v>
      </c>
    </row>
    <row r="228" spans="1:10" x14ac:dyDescent="0.3">
      <c r="A228" s="26">
        <f t="shared" ca="1" si="30"/>
        <v>44602</v>
      </c>
      <c r="B228" s="18">
        <f t="shared" ca="1" si="31"/>
        <v>2022</v>
      </c>
      <c r="C228" s="18">
        <f t="shared" ca="1" si="32"/>
        <v>2</v>
      </c>
      <c r="D228" s="18" t="str">
        <f t="shared" ca="1" si="33"/>
        <v>February</v>
      </c>
      <c r="E228" s="18">
        <f t="shared" ca="1" si="34"/>
        <v>2</v>
      </c>
      <c r="F228" s="18">
        <f t="shared" ca="1" si="35"/>
        <v>1</v>
      </c>
      <c r="G228" s="18">
        <f t="shared" ca="1" si="36"/>
        <v>7</v>
      </c>
      <c r="H228" s="18">
        <f t="shared" ca="1" si="37"/>
        <v>10</v>
      </c>
      <c r="I228" s="18" t="str">
        <f t="shared" ca="1" si="38"/>
        <v>Thursday</v>
      </c>
      <c r="J228" s="18" t="b">
        <f t="shared" ca="1" si="39"/>
        <v>0</v>
      </c>
    </row>
    <row r="229" spans="1:10" x14ac:dyDescent="0.3">
      <c r="A229" s="27">
        <f t="shared" ca="1" si="30"/>
        <v>45604</v>
      </c>
      <c r="B229" s="18">
        <f t="shared" ca="1" si="31"/>
        <v>2024</v>
      </c>
      <c r="C229" s="18">
        <f t="shared" ca="1" si="32"/>
        <v>11</v>
      </c>
      <c r="D229" s="18" t="str">
        <f t="shared" ca="1" si="33"/>
        <v>November</v>
      </c>
      <c r="E229" s="18">
        <f t="shared" ca="1" si="34"/>
        <v>11</v>
      </c>
      <c r="F229" s="18">
        <f t="shared" ca="1" si="35"/>
        <v>4</v>
      </c>
      <c r="G229" s="18">
        <f t="shared" ca="1" si="36"/>
        <v>45</v>
      </c>
      <c r="H229" s="18">
        <f t="shared" ca="1" si="37"/>
        <v>8</v>
      </c>
      <c r="I229" s="18" t="str">
        <f t="shared" ca="1" si="38"/>
        <v>Friday</v>
      </c>
      <c r="J229" s="18" t="b">
        <f t="shared" ca="1" si="39"/>
        <v>0</v>
      </c>
    </row>
    <row r="230" spans="1:10" x14ac:dyDescent="0.3">
      <c r="A230" s="26">
        <f t="shared" ca="1" si="30"/>
        <v>44997</v>
      </c>
      <c r="B230" s="18">
        <f t="shared" ca="1" si="31"/>
        <v>2023</v>
      </c>
      <c r="C230" s="18">
        <f t="shared" ca="1" si="32"/>
        <v>3</v>
      </c>
      <c r="D230" s="18" t="str">
        <f t="shared" ca="1" si="33"/>
        <v>March</v>
      </c>
      <c r="E230" s="18">
        <f t="shared" ca="1" si="34"/>
        <v>3</v>
      </c>
      <c r="F230" s="18">
        <f t="shared" ca="1" si="35"/>
        <v>1</v>
      </c>
      <c r="G230" s="18">
        <f t="shared" ca="1" si="36"/>
        <v>11</v>
      </c>
      <c r="H230" s="18">
        <f t="shared" ca="1" si="37"/>
        <v>12</v>
      </c>
      <c r="I230" s="18" t="str">
        <f t="shared" ca="1" si="38"/>
        <v>Sunday</v>
      </c>
      <c r="J230" s="18" t="b">
        <f t="shared" ca="1" si="39"/>
        <v>1</v>
      </c>
    </row>
    <row r="231" spans="1:10" x14ac:dyDescent="0.3">
      <c r="A231" s="27">
        <f t="shared" ca="1" si="30"/>
        <v>44717</v>
      </c>
      <c r="B231" s="18">
        <f t="shared" ca="1" si="31"/>
        <v>2022</v>
      </c>
      <c r="C231" s="18">
        <f t="shared" ca="1" si="32"/>
        <v>6</v>
      </c>
      <c r="D231" s="18" t="str">
        <f t="shared" ca="1" si="33"/>
        <v>June</v>
      </c>
      <c r="E231" s="18">
        <f t="shared" ca="1" si="34"/>
        <v>6</v>
      </c>
      <c r="F231" s="18">
        <f t="shared" ca="1" si="35"/>
        <v>2</v>
      </c>
      <c r="G231" s="18">
        <f t="shared" ca="1" si="36"/>
        <v>23</v>
      </c>
      <c r="H231" s="18">
        <f t="shared" ca="1" si="37"/>
        <v>5</v>
      </c>
      <c r="I231" s="18" t="str">
        <f t="shared" ca="1" si="38"/>
        <v>Sunday</v>
      </c>
      <c r="J231" s="18" t="b">
        <f t="shared" ca="1" si="39"/>
        <v>1</v>
      </c>
    </row>
    <row r="232" spans="1:10" x14ac:dyDescent="0.3">
      <c r="A232" s="26">
        <f t="shared" ca="1" si="30"/>
        <v>45113</v>
      </c>
      <c r="B232" s="18">
        <f t="shared" ca="1" si="31"/>
        <v>2023</v>
      </c>
      <c r="C232" s="18">
        <f t="shared" ca="1" si="32"/>
        <v>7</v>
      </c>
      <c r="D232" s="18" t="str">
        <f t="shared" ca="1" si="33"/>
        <v>July</v>
      </c>
      <c r="E232" s="18">
        <f t="shared" ca="1" si="34"/>
        <v>7</v>
      </c>
      <c r="F232" s="18">
        <f t="shared" ca="1" si="35"/>
        <v>3</v>
      </c>
      <c r="G232" s="18">
        <f t="shared" ca="1" si="36"/>
        <v>28</v>
      </c>
      <c r="H232" s="18">
        <f t="shared" ca="1" si="37"/>
        <v>6</v>
      </c>
      <c r="I232" s="18" t="str">
        <f t="shared" ca="1" si="38"/>
        <v>Thursday</v>
      </c>
      <c r="J232" s="18" t="b">
        <f t="shared" ca="1" si="39"/>
        <v>0</v>
      </c>
    </row>
    <row r="233" spans="1:10" x14ac:dyDescent="0.3">
      <c r="A233" s="27">
        <f t="shared" ca="1" si="30"/>
        <v>44610</v>
      </c>
      <c r="B233" s="18">
        <f t="shared" ca="1" si="31"/>
        <v>2022</v>
      </c>
      <c r="C233" s="18">
        <f t="shared" ca="1" si="32"/>
        <v>2</v>
      </c>
      <c r="D233" s="18" t="str">
        <f t="shared" ca="1" si="33"/>
        <v>February</v>
      </c>
      <c r="E233" s="18">
        <f t="shared" ca="1" si="34"/>
        <v>2</v>
      </c>
      <c r="F233" s="18">
        <f t="shared" ca="1" si="35"/>
        <v>1</v>
      </c>
      <c r="G233" s="18">
        <f t="shared" ca="1" si="36"/>
        <v>8</v>
      </c>
      <c r="H233" s="18">
        <f t="shared" ca="1" si="37"/>
        <v>18</v>
      </c>
      <c r="I233" s="18" t="str">
        <f t="shared" ca="1" si="38"/>
        <v>Friday</v>
      </c>
      <c r="J233" s="18" t="b">
        <f t="shared" ca="1" si="39"/>
        <v>0</v>
      </c>
    </row>
    <row r="234" spans="1:10" x14ac:dyDescent="0.3">
      <c r="A234" s="26">
        <f t="shared" ca="1" si="30"/>
        <v>45472</v>
      </c>
      <c r="B234" s="18">
        <f t="shared" ca="1" si="31"/>
        <v>2024</v>
      </c>
      <c r="C234" s="18">
        <f t="shared" ca="1" si="32"/>
        <v>6</v>
      </c>
      <c r="D234" s="18" t="str">
        <f t="shared" ca="1" si="33"/>
        <v>June</v>
      </c>
      <c r="E234" s="18">
        <f t="shared" ca="1" si="34"/>
        <v>6</v>
      </c>
      <c r="F234" s="18">
        <f t="shared" ca="1" si="35"/>
        <v>2</v>
      </c>
      <c r="G234" s="18">
        <f t="shared" ca="1" si="36"/>
        <v>26</v>
      </c>
      <c r="H234" s="18">
        <f t="shared" ca="1" si="37"/>
        <v>29</v>
      </c>
      <c r="I234" s="18" t="str">
        <f t="shared" ca="1" si="38"/>
        <v>Saturday</v>
      </c>
      <c r="J234" s="18" t="b">
        <f t="shared" ca="1" si="39"/>
        <v>1</v>
      </c>
    </row>
    <row r="235" spans="1:10" x14ac:dyDescent="0.3">
      <c r="A235" s="27">
        <f t="shared" ca="1" si="30"/>
        <v>45527</v>
      </c>
      <c r="B235" s="18">
        <f t="shared" ca="1" si="31"/>
        <v>2024</v>
      </c>
      <c r="C235" s="18">
        <f t="shared" ca="1" si="32"/>
        <v>8</v>
      </c>
      <c r="D235" s="18" t="str">
        <f t="shared" ca="1" si="33"/>
        <v>August</v>
      </c>
      <c r="E235" s="18">
        <f t="shared" ca="1" si="34"/>
        <v>8</v>
      </c>
      <c r="F235" s="18">
        <f t="shared" ca="1" si="35"/>
        <v>3</v>
      </c>
      <c r="G235" s="18">
        <f t="shared" ca="1" si="36"/>
        <v>34</v>
      </c>
      <c r="H235" s="18">
        <f t="shared" ca="1" si="37"/>
        <v>23</v>
      </c>
      <c r="I235" s="18" t="str">
        <f t="shared" ca="1" si="38"/>
        <v>Friday</v>
      </c>
      <c r="J235" s="18" t="b">
        <f t="shared" ca="1" si="39"/>
        <v>0</v>
      </c>
    </row>
    <row r="236" spans="1:10" x14ac:dyDescent="0.3">
      <c r="A236" s="26">
        <f t="shared" ca="1" si="30"/>
        <v>44563</v>
      </c>
      <c r="B236" s="18">
        <f t="shared" ca="1" si="31"/>
        <v>2022</v>
      </c>
      <c r="C236" s="18">
        <f t="shared" ca="1" si="32"/>
        <v>1</v>
      </c>
      <c r="D236" s="18" t="str">
        <f t="shared" ca="1" si="33"/>
        <v>January</v>
      </c>
      <c r="E236" s="18">
        <f t="shared" ca="1" si="34"/>
        <v>1</v>
      </c>
      <c r="F236" s="18">
        <f t="shared" ca="1" si="35"/>
        <v>1</v>
      </c>
      <c r="G236" s="18">
        <f t="shared" ca="1" si="36"/>
        <v>1</v>
      </c>
      <c r="H236" s="18">
        <f t="shared" ca="1" si="37"/>
        <v>2</v>
      </c>
      <c r="I236" s="18" t="str">
        <f t="shared" ca="1" si="38"/>
        <v>Sunday</v>
      </c>
      <c r="J236" s="18" t="b">
        <f t="shared" ca="1" si="39"/>
        <v>1</v>
      </c>
    </row>
    <row r="237" spans="1:10" x14ac:dyDescent="0.3">
      <c r="A237" s="27">
        <f t="shared" ca="1" si="30"/>
        <v>45589</v>
      </c>
      <c r="B237" s="18">
        <f t="shared" ca="1" si="31"/>
        <v>2024</v>
      </c>
      <c r="C237" s="18">
        <f t="shared" ca="1" si="32"/>
        <v>10</v>
      </c>
      <c r="D237" s="18" t="str">
        <f t="shared" ca="1" si="33"/>
        <v>October</v>
      </c>
      <c r="E237" s="18">
        <f t="shared" ca="1" si="34"/>
        <v>10</v>
      </c>
      <c r="F237" s="18">
        <f t="shared" ca="1" si="35"/>
        <v>4</v>
      </c>
      <c r="G237" s="18">
        <f t="shared" ca="1" si="36"/>
        <v>43</v>
      </c>
      <c r="H237" s="18">
        <f t="shared" ca="1" si="37"/>
        <v>24</v>
      </c>
      <c r="I237" s="18" t="str">
        <f t="shared" ca="1" si="38"/>
        <v>Thursday</v>
      </c>
      <c r="J237" s="18" t="b">
        <f t="shared" ca="1" si="39"/>
        <v>0</v>
      </c>
    </row>
    <row r="238" spans="1:10" x14ac:dyDescent="0.3">
      <c r="A238" s="26">
        <f t="shared" ca="1" si="30"/>
        <v>45785</v>
      </c>
      <c r="B238" s="18">
        <f t="shared" ca="1" si="31"/>
        <v>2025</v>
      </c>
      <c r="C238" s="18">
        <f t="shared" ca="1" si="32"/>
        <v>5</v>
      </c>
      <c r="D238" s="18" t="str">
        <f t="shared" ca="1" si="33"/>
        <v>May</v>
      </c>
      <c r="E238" s="18">
        <f t="shared" ca="1" si="34"/>
        <v>5</v>
      </c>
      <c r="F238" s="18">
        <f t="shared" ca="1" si="35"/>
        <v>2</v>
      </c>
      <c r="G238" s="18">
        <f t="shared" ca="1" si="36"/>
        <v>19</v>
      </c>
      <c r="H238" s="18">
        <f t="shared" ca="1" si="37"/>
        <v>8</v>
      </c>
      <c r="I238" s="18" t="str">
        <f t="shared" ca="1" si="38"/>
        <v>Thursday</v>
      </c>
      <c r="J238" s="18" t="b">
        <f t="shared" ca="1" si="39"/>
        <v>0</v>
      </c>
    </row>
    <row r="239" spans="1:10" x14ac:dyDescent="0.3">
      <c r="A239" s="27">
        <f t="shared" ca="1" si="30"/>
        <v>45111</v>
      </c>
      <c r="B239" s="18">
        <f t="shared" ca="1" si="31"/>
        <v>2023</v>
      </c>
      <c r="C239" s="18">
        <f t="shared" ca="1" si="32"/>
        <v>7</v>
      </c>
      <c r="D239" s="18" t="str">
        <f t="shared" ca="1" si="33"/>
        <v>July</v>
      </c>
      <c r="E239" s="18">
        <f t="shared" ca="1" si="34"/>
        <v>7</v>
      </c>
      <c r="F239" s="18">
        <f t="shared" ca="1" si="35"/>
        <v>3</v>
      </c>
      <c r="G239" s="18">
        <f t="shared" ca="1" si="36"/>
        <v>28</v>
      </c>
      <c r="H239" s="18">
        <f t="shared" ca="1" si="37"/>
        <v>4</v>
      </c>
      <c r="I239" s="18" t="str">
        <f t="shared" ca="1" si="38"/>
        <v>Tuesday</v>
      </c>
      <c r="J239" s="18" t="b">
        <f t="shared" ca="1" si="39"/>
        <v>0</v>
      </c>
    </row>
    <row r="240" spans="1:10" x14ac:dyDescent="0.3">
      <c r="A240" s="26">
        <f t="shared" ca="1" si="30"/>
        <v>46015</v>
      </c>
      <c r="B240" s="18">
        <f t="shared" ca="1" si="31"/>
        <v>2025</v>
      </c>
      <c r="C240" s="18">
        <f t="shared" ca="1" si="32"/>
        <v>12</v>
      </c>
      <c r="D240" s="18" t="str">
        <f t="shared" ca="1" si="33"/>
        <v>December</v>
      </c>
      <c r="E240" s="18">
        <f t="shared" ca="1" si="34"/>
        <v>12</v>
      </c>
      <c r="F240" s="18">
        <f t="shared" ca="1" si="35"/>
        <v>4</v>
      </c>
      <c r="G240" s="18">
        <f t="shared" ca="1" si="36"/>
        <v>52</v>
      </c>
      <c r="H240" s="18">
        <f t="shared" ca="1" si="37"/>
        <v>24</v>
      </c>
      <c r="I240" s="18" t="str">
        <f t="shared" ca="1" si="38"/>
        <v>Wednesday</v>
      </c>
      <c r="J240" s="18" t="b">
        <f t="shared" ca="1" si="39"/>
        <v>0</v>
      </c>
    </row>
    <row r="241" spans="1:10" x14ac:dyDescent="0.3">
      <c r="A241" s="27">
        <f t="shared" ca="1" si="30"/>
        <v>45246</v>
      </c>
      <c r="B241" s="18">
        <f t="shared" ca="1" si="31"/>
        <v>2023</v>
      </c>
      <c r="C241" s="18">
        <f t="shared" ca="1" si="32"/>
        <v>11</v>
      </c>
      <c r="D241" s="18" t="str">
        <f t="shared" ca="1" si="33"/>
        <v>November</v>
      </c>
      <c r="E241" s="18">
        <f t="shared" ca="1" si="34"/>
        <v>11</v>
      </c>
      <c r="F241" s="18">
        <f t="shared" ca="1" si="35"/>
        <v>4</v>
      </c>
      <c r="G241" s="18">
        <f t="shared" ca="1" si="36"/>
        <v>47</v>
      </c>
      <c r="H241" s="18">
        <f t="shared" ca="1" si="37"/>
        <v>16</v>
      </c>
      <c r="I241" s="18" t="str">
        <f t="shared" ca="1" si="38"/>
        <v>Thursday</v>
      </c>
      <c r="J241" s="18" t="b">
        <f t="shared" ca="1" si="39"/>
        <v>0</v>
      </c>
    </row>
    <row r="242" spans="1:10" x14ac:dyDescent="0.3">
      <c r="A242" s="26">
        <f t="shared" ca="1" si="30"/>
        <v>45550</v>
      </c>
      <c r="B242" s="18">
        <f t="shared" ca="1" si="31"/>
        <v>2024</v>
      </c>
      <c r="C242" s="18">
        <f t="shared" ca="1" si="32"/>
        <v>9</v>
      </c>
      <c r="D242" s="18" t="str">
        <f t="shared" ca="1" si="33"/>
        <v>September</v>
      </c>
      <c r="E242" s="18">
        <f t="shared" ca="1" si="34"/>
        <v>9</v>
      </c>
      <c r="F242" s="18">
        <f t="shared" ca="1" si="35"/>
        <v>3</v>
      </c>
      <c r="G242" s="18">
        <f t="shared" ca="1" si="36"/>
        <v>37</v>
      </c>
      <c r="H242" s="18">
        <f t="shared" ca="1" si="37"/>
        <v>15</v>
      </c>
      <c r="I242" s="18" t="str">
        <f t="shared" ca="1" si="38"/>
        <v>Sunday</v>
      </c>
      <c r="J242" s="18" t="b">
        <f t="shared" ca="1" si="39"/>
        <v>1</v>
      </c>
    </row>
    <row r="243" spans="1:10" x14ac:dyDescent="0.3">
      <c r="A243" s="27">
        <f t="shared" ca="1" si="30"/>
        <v>44566</v>
      </c>
      <c r="B243" s="18">
        <f t="shared" ca="1" si="31"/>
        <v>2022</v>
      </c>
      <c r="C243" s="18">
        <f t="shared" ca="1" si="32"/>
        <v>1</v>
      </c>
      <c r="D243" s="18" t="str">
        <f t="shared" ca="1" si="33"/>
        <v>January</v>
      </c>
      <c r="E243" s="18">
        <f t="shared" ca="1" si="34"/>
        <v>1</v>
      </c>
      <c r="F243" s="18">
        <f t="shared" ca="1" si="35"/>
        <v>1</v>
      </c>
      <c r="G243" s="18">
        <f t="shared" ca="1" si="36"/>
        <v>2</v>
      </c>
      <c r="H243" s="18">
        <f t="shared" ca="1" si="37"/>
        <v>5</v>
      </c>
      <c r="I243" s="18" t="str">
        <f t="shared" ca="1" si="38"/>
        <v>Wednesday</v>
      </c>
      <c r="J243" s="18" t="b">
        <f t="shared" ca="1" si="39"/>
        <v>0</v>
      </c>
    </row>
    <row r="244" spans="1:10" x14ac:dyDescent="0.3">
      <c r="A244" s="26">
        <f t="shared" ca="1" si="30"/>
        <v>45502</v>
      </c>
      <c r="B244" s="18">
        <f t="shared" ca="1" si="31"/>
        <v>2024</v>
      </c>
      <c r="C244" s="18">
        <f t="shared" ca="1" si="32"/>
        <v>7</v>
      </c>
      <c r="D244" s="18" t="str">
        <f t="shared" ca="1" si="33"/>
        <v>July</v>
      </c>
      <c r="E244" s="18">
        <f t="shared" ca="1" si="34"/>
        <v>7</v>
      </c>
      <c r="F244" s="18">
        <f t="shared" ca="1" si="35"/>
        <v>3</v>
      </c>
      <c r="G244" s="18">
        <f t="shared" ca="1" si="36"/>
        <v>31</v>
      </c>
      <c r="H244" s="18">
        <f t="shared" ca="1" si="37"/>
        <v>29</v>
      </c>
      <c r="I244" s="18" t="str">
        <f t="shared" ca="1" si="38"/>
        <v>Monday</v>
      </c>
      <c r="J244" s="18" t="b">
        <f t="shared" ca="1" si="39"/>
        <v>0</v>
      </c>
    </row>
    <row r="245" spans="1:10" x14ac:dyDescent="0.3">
      <c r="A245" s="27">
        <f t="shared" ca="1" si="30"/>
        <v>45723</v>
      </c>
      <c r="B245" s="18">
        <f t="shared" ca="1" si="31"/>
        <v>2025</v>
      </c>
      <c r="C245" s="18">
        <f t="shared" ca="1" si="32"/>
        <v>3</v>
      </c>
      <c r="D245" s="18" t="str">
        <f t="shared" ca="1" si="33"/>
        <v>March</v>
      </c>
      <c r="E245" s="18">
        <f t="shared" ca="1" si="34"/>
        <v>3</v>
      </c>
      <c r="F245" s="18">
        <f t="shared" ca="1" si="35"/>
        <v>1</v>
      </c>
      <c r="G245" s="18">
        <f t="shared" ca="1" si="36"/>
        <v>10</v>
      </c>
      <c r="H245" s="18">
        <f t="shared" ca="1" si="37"/>
        <v>7</v>
      </c>
      <c r="I245" s="18" t="str">
        <f t="shared" ca="1" si="38"/>
        <v>Friday</v>
      </c>
      <c r="J245" s="18" t="b">
        <f t="shared" ca="1" si="39"/>
        <v>0</v>
      </c>
    </row>
    <row r="246" spans="1:10" x14ac:dyDescent="0.3">
      <c r="A246" s="27">
        <f t="shared" ca="1" si="30"/>
        <v>45423</v>
      </c>
      <c r="B246" s="18">
        <f t="shared" ca="1" si="31"/>
        <v>2024</v>
      </c>
      <c r="C246" s="18">
        <f t="shared" ca="1" si="32"/>
        <v>5</v>
      </c>
      <c r="D246" s="18" t="str">
        <f t="shared" ca="1" si="33"/>
        <v>May</v>
      </c>
      <c r="E246" s="18">
        <f t="shared" ca="1" si="34"/>
        <v>5</v>
      </c>
      <c r="F246" s="18">
        <f t="shared" ca="1" si="35"/>
        <v>2</v>
      </c>
      <c r="G246" s="18">
        <f t="shared" ca="1" si="36"/>
        <v>19</v>
      </c>
      <c r="H246" s="18">
        <f t="shared" ca="1" si="37"/>
        <v>11</v>
      </c>
      <c r="I246" s="18" t="str">
        <f t="shared" ca="1" si="38"/>
        <v>Saturday</v>
      </c>
      <c r="J246" s="18" t="b">
        <f t="shared" ca="1" si="39"/>
        <v>1</v>
      </c>
    </row>
    <row r="247" spans="1:10" x14ac:dyDescent="0.3">
      <c r="A247" s="26">
        <f t="shared" ca="1" si="30"/>
        <v>45187</v>
      </c>
      <c r="B247" s="18">
        <f t="shared" ca="1" si="31"/>
        <v>2023</v>
      </c>
      <c r="C247" s="18">
        <f t="shared" ca="1" si="32"/>
        <v>9</v>
      </c>
      <c r="D247" s="18" t="str">
        <f t="shared" ca="1" si="33"/>
        <v>September</v>
      </c>
      <c r="E247" s="18">
        <f t="shared" ca="1" si="34"/>
        <v>9</v>
      </c>
      <c r="F247" s="18">
        <f t="shared" ca="1" si="35"/>
        <v>3</v>
      </c>
      <c r="G247" s="18">
        <f t="shared" ca="1" si="36"/>
        <v>39</v>
      </c>
      <c r="H247" s="18">
        <f t="shared" ca="1" si="37"/>
        <v>18</v>
      </c>
      <c r="I247" s="18" t="str">
        <f t="shared" ca="1" si="38"/>
        <v>Monday</v>
      </c>
      <c r="J247" s="18" t="b">
        <f t="shared" ca="1" si="39"/>
        <v>0</v>
      </c>
    </row>
    <row r="248" spans="1:10" x14ac:dyDescent="0.3">
      <c r="A248" s="27">
        <f t="shared" ca="1" si="30"/>
        <v>45045</v>
      </c>
      <c r="B248" s="18">
        <f t="shared" ca="1" si="31"/>
        <v>2023</v>
      </c>
      <c r="C248" s="18">
        <f t="shared" ca="1" si="32"/>
        <v>4</v>
      </c>
      <c r="D248" s="18" t="str">
        <f t="shared" ca="1" si="33"/>
        <v>April</v>
      </c>
      <c r="E248" s="18">
        <f t="shared" ca="1" si="34"/>
        <v>4</v>
      </c>
      <c r="F248" s="18">
        <f t="shared" ca="1" si="35"/>
        <v>2</v>
      </c>
      <c r="G248" s="18">
        <f t="shared" ca="1" si="36"/>
        <v>18</v>
      </c>
      <c r="H248" s="18">
        <f t="shared" ca="1" si="37"/>
        <v>29</v>
      </c>
      <c r="I248" s="18" t="str">
        <f t="shared" ca="1" si="38"/>
        <v>Saturday</v>
      </c>
      <c r="J248" s="18" t="b">
        <f t="shared" ca="1" si="39"/>
        <v>1</v>
      </c>
    </row>
    <row r="249" spans="1:10" x14ac:dyDescent="0.3">
      <c r="A249" s="26">
        <f t="shared" ca="1" si="30"/>
        <v>45859</v>
      </c>
      <c r="B249" s="18">
        <f t="shared" ca="1" si="31"/>
        <v>2025</v>
      </c>
      <c r="C249" s="18">
        <f t="shared" ca="1" si="32"/>
        <v>7</v>
      </c>
      <c r="D249" s="18" t="str">
        <f t="shared" ca="1" si="33"/>
        <v>July</v>
      </c>
      <c r="E249" s="18">
        <f t="shared" ca="1" si="34"/>
        <v>7</v>
      </c>
      <c r="F249" s="18">
        <f t="shared" ca="1" si="35"/>
        <v>3</v>
      </c>
      <c r="G249" s="18">
        <f t="shared" ca="1" si="36"/>
        <v>30</v>
      </c>
      <c r="H249" s="18">
        <f t="shared" ca="1" si="37"/>
        <v>21</v>
      </c>
      <c r="I249" s="18" t="str">
        <f t="shared" ca="1" si="38"/>
        <v>Monday</v>
      </c>
      <c r="J249" s="18" t="b">
        <f t="shared" ca="1" si="39"/>
        <v>0</v>
      </c>
    </row>
    <row r="250" spans="1:10" x14ac:dyDescent="0.3">
      <c r="A250" s="26">
        <f t="shared" ca="1" si="30"/>
        <v>44974</v>
      </c>
      <c r="B250" s="18">
        <f t="shared" ca="1" si="31"/>
        <v>2023</v>
      </c>
      <c r="C250" s="18">
        <f t="shared" ca="1" si="32"/>
        <v>2</v>
      </c>
      <c r="D250" s="18" t="str">
        <f t="shared" ca="1" si="33"/>
        <v>February</v>
      </c>
      <c r="E250" s="18">
        <f t="shared" ca="1" si="34"/>
        <v>2</v>
      </c>
      <c r="F250" s="18">
        <f t="shared" ca="1" si="35"/>
        <v>1</v>
      </c>
      <c r="G250" s="18">
        <f t="shared" ca="1" si="36"/>
        <v>8</v>
      </c>
      <c r="H250" s="18">
        <f t="shared" ca="1" si="37"/>
        <v>17</v>
      </c>
      <c r="I250" s="18" t="str">
        <f t="shared" ca="1" si="38"/>
        <v>Friday</v>
      </c>
      <c r="J250" s="18" t="b">
        <f t="shared" ca="1" si="39"/>
        <v>0</v>
      </c>
    </row>
    <row r="251" spans="1:10" x14ac:dyDescent="0.3">
      <c r="A251" s="27">
        <f t="shared" ca="1" si="30"/>
        <v>45810</v>
      </c>
      <c r="B251" s="18">
        <f t="shared" ca="1" si="31"/>
        <v>2025</v>
      </c>
      <c r="C251" s="18">
        <f t="shared" ca="1" si="32"/>
        <v>6</v>
      </c>
      <c r="D251" s="18" t="str">
        <f t="shared" ca="1" si="33"/>
        <v>June</v>
      </c>
      <c r="E251" s="18">
        <f t="shared" ca="1" si="34"/>
        <v>6</v>
      </c>
      <c r="F251" s="18">
        <f t="shared" ca="1" si="35"/>
        <v>2</v>
      </c>
      <c r="G251" s="18">
        <f t="shared" ca="1" si="36"/>
        <v>23</v>
      </c>
      <c r="H251" s="18">
        <f t="shared" ca="1" si="37"/>
        <v>2</v>
      </c>
      <c r="I251" s="18" t="str">
        <f t="shared" ca="1" si="38"/>
        <v>Monday</v>
      </c>
      <c r="J251" s="18" t="b">
        <f t="shared" ca="1" si="39"/>
        <v>0</v>
      </c>
    </row>
    <row r="252" spans="1:10" x14ac:dyDescent="0.3">
      <c r="A252" s="26">
        <f t="shared" ca="1" si="30"/>
        <v>45048</v>
      </c>
      <c r="B252" s="18">
        <f t="shared" ca="1" si="31"/>
        <v>2023</v>
      </c>
      <c r="C252" s="18">
        <f t="shared" ca="1" si="32"/>
        <v>5</v>
      </c>
      <c r="D252" s="18" t="str">
        <f t="shared" ca="1" si="33"/>
        <v>May</v>
      </c>
      <c r="E252" s="18">
        <f t="shared" ca="1" si="34"/>
        <v>5</v>
      </c>
      <c r="F252" s="18">
        <f t="shared" ca="1" si="35"/>
        <v>2</v>
      </c>
      <c r="G252" s="18">
        <f t="shared" ca="1" si="36"/>
        <v>19</v>
      </c>
      <c r="H252" s="18">
        <f t="shared" ca="1" si="37"/>
        <v>2</v>
      </c>
      <c r="I252" s="18" t="str">
        <f t="shared" ca="1" si="38"/>
        <v>Tuesday</v>
      </c>
      <c r="J252" s="18" t="b">
        <f t="shared" ca="1" si="39"/>
        <v>0</v>
      </c>
    </row>
    <row r="253" spans="1:10" x14ac:dyDescent="0.3">
      <c r="A253" s="27">
        <f t="shared" ca="1" si="30"/>
        <v>45654</v>
      </c>
      <c r="B253" s="18">
        <f t="shared" ca="1" si="31"/>
        <v>2024</v>
      </c>
      <c r="C253" s="18">
        <f t="shared" ca="1" si="32"/>
        <v>12</v>
      </c>
      <c r="D253" s="18" t="str">
        <f t="shared" ca="1" si="33"/>
        <v>December</v>
      </c>
      <c r="E253" s="18">
        <f t="shared" ca="1" si="34"/>
        <v>12</v>
      </c>
      <c r="F253" s="18">
        <f t="shared" ca="1" si="35"/>
        <v>4</v>
      </c>
      <c r="G253" s="18">
        <f t="shared" ca="1" si="36"/>
        <v>52</v>
      </c>
      <c r="H253" s="18">
        <f t="shared" ca="1" si="37"/>
        <v>28</v>
      </c>
      <c r="I253" s="18" t="str">
        <f t="shared" ca="1" si="38"/>
        <v>Saturday</v>
      </c>
      <c r="J253" s="18" t="b">
        <f t="shared" ca="1" si="39"/>
        <v>1</v>
      </c>
    </row>
    <row r="254" spans="1:10" x14ac:dyDescent="0.3">
      <c r="A254" s="26">
        <f t="shared" ca="1" si="30"/>
        <v>44860</v>
      </c>
      <c r="B254" s="18">
        <f t="shared" ca="1" si="31"/>
        <v>2022</v>
      </c>
      <c r="C254" s="18">
        <f t="shared" ca="1" si="32"/>
        <v>10</v>
      </c>
      <c r="D254" s="18" t="str">
        <f t="shared" ca="1" si="33"/>
        <v>October</v>
      </c>
      <c r="E254" s="18">
        <f t="shared" ca="1" si="34"/>
        <v>10</v>
      </c>
      <c r="F254" s="18">
        <f t="shared" ca="1" si="35"/>
        <v>4</v>
      </c>
      <c r="G254" s="18">
        <f t="shared" ca="1" si="36"/>
        <v>44</v>
      </c>
      <c r="H254" s="18">
        <f t="shared" ca="1" si="37"/>
        <v>26</v>
      </c>
      <c r="I254" s="18" t="str">
        <f t="shared" ca="1" si="38"/>
        <v>Wednesday</v>
      </c>
      <c r="J254" s="18" t="b">
        <f t="shared" ca="1" si="39"/>
        <v>0</v>
      </c>
    </row>
    <row r="255" spans="1:10" x14ac:dyDescent="0.3">
      <c r="A255" s="27">
        <f t="shared" ca="1" si="30"/>
        <v>45100</v>
      </c>
      <c r="B255" s="18">
        <f t="shared" ca="1" si="31"/>
        <v>2023</v>
      </c>
      <c r="C255" s="18">
        <f t="shared" ca="1" si="32"/>
        <v>6</v>
      </c>
      <c r="D255" s="18" t="str">
        <f t="shared" ca="1" si="33"/>
        <v>June</v>
      </c>
      <c r="E255" s="18">
        <f t="shared" ca="1" si="34"/>
        <v>6</v>
      </c>
      <c r="F255" s="18">
        <f t="shared" ca="1" si="35"/>
        <v>2</v>
      </c>
      <c r="G255" s="18">
        <f t="shared" ca="1" si="36"/>
        <v>26</v>
      </c>
      <c r="H255" s="18">
        <f t="shared" ca="1" si="37"/>
        <v>23</v>
      </c>
      <c r="I255" s="18" t="str">
        <f t="shared" ca="1" si="38"/>
        <v>Friday</v>
      </c>
      <c r="J255" s="18" t="b">
        <f t="shared" ca="1" si="39"/>
        <v>0</v>
      </c>
    </row>
    <row r="256" spans="1:10" x14ac:dyDescent="0.3">
      <c r="A256" s="26">
        <f t="shared" ca="1" si="30"/>
        <v>45467</v>
      </c>
      <c r="B256" s="18">
        <f t="shared" ca="1" si="31"/>
        <v>2024</v>
      </c>
      <c r="C256" s="18">
        <f t="shared" ca="1" si="32"/>
        <v>6</v>
      </c>
      <c r="D256" s="18" t="str">
        <f t="shared" ca="1" si="33"/>
        <v>June</v>
      </c>
      <c r="E256" s="18">
        <f t="shared" ca="1" si="34"/>
        <v>6</v>
      </c>
      <c r="F256" s="18">
        <f t="shared" ca="1" si="35"/>
        <v>2</v>
      </c>
      <c r="G256" s="18">
        <f t="shared" ca="1" si="36"/>
        <v>26</v>
      </c>
      <c r="H256" s="18">
        <f t="shared" ca="1" si="37"/>
        <v>24</v>
      </c>
      <c r="I256" s="18" t="str">
        <f t="shared" ca="1" si="38"/>
        <v>Monday</v>
      </c>
      <c r="J256" s="18" t="b">
        <f t="shared" ca="1" si="39"/>
        <v>0</v>
      </c>
    </row>
    <row r="257" spans="1:10" x14ac:dyDescent="0.3">
      <c r="A257" s="27">
        <f t="shared" ca="1" si="30"/>
        <v>45195</v>
      </c>
      <c r="B257" s="18">
        <f t="shared" ca="1" si="31"/>
        <v>2023</v>
      </c>
      <c r="C257" s="18">
        <f t="shared" ca="1" si="32"/>
        <v>9</v>
      </c>
      <c r="D257" s="18" t="str">
        <f t="shared" ca="1" si="33"/>
        <v>September</v>
      </c>
      <c r="E257" s="18">
        <f t="shared" ca="1" si="34"/>
        <v>9</v>
      </c>
      <c r="F257" s="18">
        <f t="shared" ca="1" si="35"/>
        <v>3</v>
      </c>
      <c r="G257" s="18">
        <f t="shared" ca="1" si="36"/>
        <v>40</v>
      </c>
      <c r="H257" s="18">
        <f t="shared" ca="1" si="37"/>
        <v>26</v>
      </c>
      <c r="I257" s="18" t="str">
        <f t="shared" ca="1" si="38"/>
        <v>Tuesday</v>
      </c>
      <c r="J257" s="18" t="b">
        <f t="shared" ca="1" si="39"/>
        <v>0</v>
      </c>
    </row>
    <row r="258" spans="1:10" x14ac:dyDescent="0.3">
      <c r="A258" s="26">
        <f t="shared" ref="A258:A321" ca="1" si="40">RANDBETWEEN(DATE(2022,1,1),DATE(2025,12,31))</f>
        <v>45190</v>
      </c>
      <c r="B258" s="18">
        <f t="shared" ca="1" si="31"/>
        <v>2023</v>
      </c>
      <c r="C258" s="18">
        <f t="shared" ca="1" si="32"/>
        <v>9</v>
      </c>
      <c r="D258" s="18" t="str">
        <f t="shared" ca="1" si="33"/>
        <v>September</v>
      </c>
      <c r="E258" s="18">
        <f t="shared" ca="1" si="34"/>
        <v>9</v>
      </c>
      <c r="F258" s="18">
        <f t="shared" ca="1" si="35"/>
        <v>3</v>
      </c>
      <c r="G258" s="18">
        <f t="shared" ca="1" si="36"/>
        <v>39</v>
      </c>
      <c r="H258" s="18">
        <f t="shared" ca="1" si="37"/>
        <v>21</v>
      </c>
      <c r="I258" s="18" t="str">
        <f t="shared" ca="1" si="38"/>
        <v>Thursday</v>
      </c>
      <c r="J258" s="18" t="b">
        <f t="shared" ca="1" si="39"/>
        <v>0</v>
      </c>
    </row>
    <row r="259" spans="1:10" x14ac:dyDescent="0.3">
      <c r="A259" s="27">
        <f t="shared" ca="1" si="40"/>
        <v>45135</v>
      </c>
      <c r="B259" s="18">
        <f t="shared" ref="B259:B322" ca="1" si="41">YEAR(A259)</f>
        <v>2023</v>
      </c>
      <c r="C259" s="18">
        <f t="shared" ref="C259:C322" ca="1" si="42">MONTH(A259)</f>
        <v>7</v>
      </c>
      <c r="D259" s="18" t="str">
        <f t="shared" ref="D259:D322" ca="1" si="43">TEXT(A259,"MMMM")</f>
        <v>July</v>
      </c>
      <c r="E259" s="18">
        <f t="shared" ref="E259:E322" ca="1" si="44">MONTH(A259)</f>
        <v>7</v>
      </c>
      <c r="F259" s="18">
        <f t="shared" ref="F259:F322" ca="1" si="45">ROUNDUP(MONTH(A259)/3,0)</f>
        <v>3</v>
      </c>
      <c r="G259" s="18">
        <f t="shared" ref="G259:G322" ca="1" si="46">WEEKNUM(A259,2)</f>
        <v>31</v>
      </c>
      <c r="H259" s="18">
        <f t="shared" ref="H259:H322" ca="1" si="47">DAY(A259)</f>
        <v>28</v>
      </c>
      <c r="I259" s="18" t="str">
        <f t="shared" ref="I259:I322" ca="1" si="48">TEXT(A259,"DDDD")</f>
        <v>Friday</v>
      </c>
      <c r="J259" s="18" t="b">
        <f t="shared" ref="J259:J322" ca="1" si="49">OR(WEEKDAY(A259,2)&gt;5)</f>
        <v>0</v>
      </c>
    </row>
    <row r="260" spans="1:10" x14ac:dyDescent="0.3">
      <c r="A260" s="26">
        <f t="shared" ca="1" si="40"/>
        <v>45370</v>
      </c>
      <c r="B260" s="18">
        <f t="shared" ca="1" si="41"/>
        <v>2024</v>
      </c>
      <c r="C260" s="18">
        <f t="shared" ca="1" si="42"/>
        <v>3</v>
      </c>
      <c r="D260" s="18" t="str">
        <f t="shared" ca="1" si="43"/>
        <v>March</v>
      </c>
      <c r="E260" s="18">
        <f t="shared" ca="1" si="44"/>
        <v>3</v>
      </c>
      <c r="F260" s="18">
        <f t="shared" ca="1" si="45"/>
        <v>1</v>
      </c>
      <c r="G260" s="18">
        <f t="shared" ca="1" si="46"/>
        <v>12</v>
      </c>
      <c r="H260" s="18">
        <f t="shared" ca="1" si="47"/>
        <v>19</v>
      </c>
      <c r="I260" s="18" t="str">
        <f t="shared" ca="1" si="48"/>
        <v>Tuesday</v>
      </c>
      <c r="J260" s="18" t="b">
        <f t="shared" ca="1" si="49"/>
        <v>0</v>
      </c>
    </row>
    <row r="261" spans="1:10" x14ac:dyDescent="0.3">
      <c r="A261" s="27">
        <f t="shared" ca="1" si="40"/>
        <v>45266</v>
      </c>
      <c r="B261" s="18">
        <f t="shared" ca="1" si="41"/>
        <v>2023</v>
      </c>
      <c r="C261" s="18">
        <f t="shared" ca="1" si="42"/>
        <v>12</v>
      </c>
      <c r="D261" s="18" t="str">
        <f t="shared" ca="1" si="43"/>
        <v>December</v>
      </c>
      <c r="E261" s="18">
        <f t="shared" ca="1" si="44"/>
        <v>12</v>
      </c>
      <c r="F261" s="18">
        <f t="shared" ca="1" si="45"/>
        <v>4</v>
      </c>
      <c r="G261" s="18">
        <f t="shared" ca="1" si="46"/>
        <v>50</v>
      </c>
      <c r="H261" s="18">
        <f t="shared" ca="1" si="47"/>
        <v>6</v>
      </c>
      <c r="I261" s="18" t="str">
        <f t="shared" ca="1" si="48"/>
        <v>Wednesday</v>
      </c>
      <c r="J261" s="18" t="b">
        <f t="shared" ca="1" si="49"/>
        <v>0</v>
      </c>
    </row>
    <row r="262" spans="1:10" x14ac:dyDescent="0.3">
      <c r="A262" s="26">
        <f t="shared" ca="1" si="40"/>
        <v>45597</v>
      </c>
      <c r="B262" s="18">
        <f t="shared" ca="1" si="41"/>
        <v>2024</v>
      </c>
      <c r="C262" s="18">
        <f t="shared" ca="1" si="42"/>
        <v>11</v>
      </c>
      <c r="D262" s="18" t="str">
        <f t="shared" ca="1" si="43"/>
        <v>November</v>
      </c>
      <c r="E262" s="18">
        <f t="shared" ca="1" si="44"/>
        <v>11</v>
      </c>
      <c r="F262" s="18">
        <f t="shared" ca="1" si="45"/>
        <v>4</v>
      </c>
      <c r="G262" s="18">
        <f t="shared" ca="1" si="46"/>
        <v>44</v>
      </c>
      <c r="H262" s="18">
        <f t="shared" ca="1" si="47"/>
        <v>1</v>
      </c>
      <c r="I262" s="18" t="str">
        <f t="shared" ca="1" si="48"/>
        <v>Friday</v>
      </c>
      <c r="J262" s="18" t="b">
        <f t="shared" ca="1" si="49"/>
        <v>0</v>
      </c>
    </row>
    <row r="263" spans="1:10" x14ac:dyDescent="0.3">
      <c r="A263" s="26">
        <f t="shared" ca="1" si="40"/>
        <v>45234</v>
      </c>
      <c r="B263" s="18">
        <f t="shared" ca="1" si="41"/>
        <v>2023</v>
      </c>
      <c r="C263" s="18">
        <f t="shared" ca="1" si="42"/>
        <v>11</v>
      </c>
      <c r="D263" s="18" t="str">
        <f t="shared" ca="1" si="43"/>
        <v>November</v>
      </c>
      <c r="E263" s="18">
        <f t="shared" ca="1" si="44"/>
        <v>11</v>
      </c>
      <c r="F263" s="18">
        <f t="shared" ca="1" si="45"/>
        <v>4</v>
      </c>
      <c r="G263" s="18">
        <f t="shared" ca="1" si="46"/>
        <v>45</v>
      </c>
      <c r="H263" s="18">
        <f t="shared" ca="1" si="47"/>
        <v>4</v>
      </c>
      <c r="I263" s="18" t="str">
        <f t="shared" ca="1" si="48"/>
        <v>Saturday</v>
      </c>
      <c r="J263" s="18" t="b">
        <f t="shared" ca="1" si="49"/>
        <v>1</v>
      </c>
    </row>
    <row r="264" spans="1:10" x14ac:dyDescent="0.3">
      <c r="A264" s="27">
        <f t="shared" ca="1" si="40"/>
        <v>44865</v>
      </c>
      <c r="B264" s="18">
        <f t="shared" ca="1" si="41"/>
        <v>2022</v>
      </c>
      <c r="C264" s="18">
        <f t="shared" ca="1" si="42"/>
        <v>10</v>
      </c>
      <c r="D264" s="18" t="str">
        <f t="shared" ca="1" si="43"/>
        <v>October</v>
      </c>
      <c r="E264" s="18">
        <f t="shared" ca="1" si="44"/>
        <v>10</v>
      </c>
      <c r="F264" s="18">
        <f t="shared" ca="1" si="45"/>
        <v>4</v>
      </c>
      <c r="G264" s="18">
        <f t="shared" ca="1" si="46"/>
        <v>45</v>
      </c>
      <c r="H264" s="18">
        <f t="shared" ca="1" si="47"/>
        <v>31</v>
      </c>
      <c r="I264" s="18" t="str">
        <f t="shared" ca="1" si="48"/>
        <v>Monday</v>
      </c>
      <c r="J264" s="18" t="b">
        <f t="shared" ca="1" si="49"/>
        <v>0</v>
      </c>
    </row>
    <row r="265" spans="1:10" x14ac:dyDescent="0.3">
      <c r="A265" s="27">
        <f t="shared" ca="1" si="40"/>
        <v>45736</v>
      </c>
      <c r="B265" s="18">
        <f t="shared" ca="1" si="41"/>
        <v>2025</v>
      </c>
      <c r="C265" s="18">
        <f t="shared" ca="1" si="42"/>
        <v>3</v>
      </c>
      <c r="D265" s="18" t="str">
        <f t="shared" ca="1" si="43"/>
        <v>March</v>
      </c>
      <c r="E265" s="18">
        <f t="shared" ca="1" si="44"/>
        <v>3</v>
      </c>
      <c r="F265" s="18">
        <f t="shared" ca="1" si="45"/>
        <v>1</v>
      </c>
      <c r="G265" s="18">
        <f t="shared" ca="1" si="46"/>
        <v>12</v>
      </c>
      <c r="H265" s="18">
        <f t="shared" ca="1" si="47"/>
        <v>20</v>
      </c>
      <c r="I265" s="18" t="str">
        <f t="shared" ca="1" si="48"/>
        <v>Thursday</v>
      </c>
      <c r="J265" s="18" t="b">
        <f t="shared" ca="1" si="49"/>
        <v>0</v>
      </c>
    </row>
    <row r="266" spans="1:10" x14ac:dyDescent="0.3">
      <c r="A266" s="26">
        <f t="shared" ca="1" si="40"/>
        <v>45754</v>
      </c>
      <c r="B266" s="18">
        <f t="shared" ca="1" si="41"/>
        <v>2025</v>
      </c>
      <c r="C266" s="18">
        <f t="shared" ca="1" si="42"/>
        <v>4</v>
      </c>
      <c r="D266" s="18" t="str">
        <f t="shared" ca="1" si="43"/>
        <v>April</v>
      </c>
      <c r="E266" s="18">
        <f t="shared" ca="1" si="44"/>
        <v>4</v>
      </c>
      <c r="F266" s="18">
        <f t="shared" ca="1" si="45"/>
        <v>2</v>
      </c>
      <c r="G266" s="18">
        <f t="shared" ca="1" si="46"/>
        <v>15</v>
      </c>
      <c r="H266" s="18">
        <f t="shared" ca="1" si="47"/>
        <v>7</v>
      </c>
      <c r="I266" s="18" t="str">
        <f t="shared" ca="1" si="48"/>
        <v>Monday</v>
      </c>
      <c r="J266" s="18" t="b">
        <f t="shared" ca="1" si="49"/>
        <v>0</v>
      </c>
    </row>
    <row r="267" spans="1:10" x14ac:dyDescent="0.3">
      <c r="A267" s="27">
        <f t="shared" ca="1" si="40"/>
        <v>45534</v>
      </c>
      <c r="B267" s="18">
        <f t="shared" ca="1" si="41"/>
        <v>2024</v>
      </c>
      <c r="C267" s="18">
        <f t="shared" ca="1" si="42"/>
        <v>8</v>
      </c>
      <c r="D267" s="18" t="str">
        <f t="shared" ca="1" si="43"/>
        <v>August</v>
      </c>
      <c r="E267" s="18">
        <f t="shared" ca="1" si="44"/>
        <v>8</v>
      </c>
      <c r="F267" s="18">
        <f t="shared" ca="1" si="45"/>
        <v>3</v>
      </c>
      <c r="G267" s="18">
        <f t="shared" ca="1" si="46"/>
        <v>35</v>
      </c>
      <c r="H267" s="18">
        <f t="shared" ca="1" si="47"/>
        <v>30</v>
      </c>
      <c r="I267" s="18" t="str">
        <f t="shared" ca="1" si="48"/>
        <v>Friday</v>
      </c>
      <c r="J267" s="18" t="b">
        <f t="shared" ca="1" si="49"/>
        <v>0</v>
      </c>
    </row>
    <row r="268" spans="1:10" x14ac:dyDescent="0.3">
      <c r="A268" s="26">
        <f t="shared" ca="1" si="40"/>
        <v>44563</v>
      </c>
      <c r="B268" s="18">
        <f t="shared" ca="1" si="41"/>
        <v>2022</v>
      </c>
      <c r="C268" s="18">
        <f t="shared" ca="1" si="42"/>
        <v>1</v>
      </c>
      <c r="D268" s="18" t="str">
        <f t="shared" ca="1" si="43"/>
        <v>January</v>
      </c>
      <c r="E268" s="18">
        <f t="shared" ca="1" si="44"/>
        <v>1</v>
      </c>
      <c r="F268" s="18">
        <f t="shared" ca="1" si="45"/>
        <v>1</v>
      </c>
      <c r="G268" s="18">
        <f t="shared" ca="1" si="46"/>
        <v>1</v>
      </c>
      <c r="H268" s="18">
        <f t="shared" ca="1" si="47"/>
        <v>2</v>
      </c>
      <c r="I268" s="18" t="str">
        <f t="shared" ca="1" si="48"/>
        <v>Sunday</v>
      </c>
      <c r="J268" s="18" t="b">
        <f t="shared" ca="1" si="49"/>
        <v>1</v>
      </c>
    </row>
    <row r="269" spans="1:10" x14ac:dyDescent="0.3">
      <c r="A269" s="27">
        <f t="shared" ca="1" si="40"/>
        <v>44624</v>
      </c>
      <c r="B269" s="18">
        <f t="shared" ca="1" si="41"/>
        <v>2022</v>
      </c>
      <c r="C269" s="18">
        <f t="shared" ca="1" si="42"/>
        <v>3</v>
      </c>
      <c r="D269" s="18" t="str">
        <f t="shared" ca="1" si="43"/>
        <v>March</v>
      </c>
      <c r="E269" s="18">
        <f t="shared" ca="1" si="44"/>
        <v>3</v>
      </c>
      <c r="F269" s="18">
        <f t="shared" ca="1" si="45"/>
        <v>1</v>
      </c>
      <c r="G269" s="18">
        <f t="shared" ca="1" si="46"/>
        <v>10</v>
      </c>
      <c r="H269" s="18">
        <f t="shared" ca="1" si="47"/>
        <v>4</v>
      </c>
      <c r="I269" s="18" t="str">
        <f t="shared" ca="1" si="48"/>
        <v>Friday</v>
      </c>
      <c r="J269" s="18" t="b">
        <f t="shared" ca="1" si="49"/>
        <v>0</v>
      </c>
    </row>
    <row r="270" spans="1:10" x14ac:dyDescent="0.3">
      <c r="A270" s="26">
        <f t="shared" ca="1" si="40"/>
        <v>44586</v>
      </c>
      <c r="B270" s="18">
        <f t="shared" ca="1" si="41"/>
        <v>2022</v>
      </c>
      <c r="C270" s="18">
        <f t="shared" ca="1" si="42"/>
        <v>1</v>
      </c>
      <c r="D270" s="18" t="str">
        <f t="shared" ca="1" si="43"/>
        <v>January</v>
      </c>
      <c r="E270" s="18">
        <f t="shared" ca="1" si="44"/>
        <v>1</v>
      </c>
      <c r="F270" s="18">
        <f t="shared" ca="1" si="45"/>
        <v>1</v>
      </c>
      <c r="G270" s="18">
        <f t="shared" ca="1" si="46"/>
        <v>5</v>
      </c>
      <c r="H270" s="18">
        <f t="shared" ca="1" si="47"/>
        <v>25</v>
      </c>
      <c r="I270" s="18" t="str">
        <f t="shared" ca="1" si="48"/>
        <v>Tuesday</v>
      </c>
      <c r="J270" s="18" t="b">
        <f t="shared" ca="1" si="49"/>
        <v>0</v>
      </c>
    </row>
    <row r="271" spans="1:10" x14ac:dyDescent="0.3">
      <c r="A271" s="27">
        <f t="shared" ca="1" si="40"/>
        <v>45584</v>
      </c>
      <c r="B271" s="18">
        <f t="shared" ca="1" si="41"/>
        <v>2024</v>
      </c>
      <c r="C271" s="18">
        <f t="shared" ca="1" si="42"/>
        <v>10</v>
      </c>
      <c r="D271" s="18" t="str">
        <f t="shared" ca="1" si="43"/>
        <v>October</v>
      </c>
      <c r="E271" s="18">
        <f t="shared" ca="1" si="44"/>
        <v>10</v>
      </c>
      <c r="F271" s="18">
        <f t="shared" ca="1" si="45"/>
        <v>4</v>
      </c>
      <c r="G271" s="18">
        <f t="shared" ca="1" si="46"/>
        <v>42</v>
      </c>
      <c r="H271" s="18">
        <f t="shared" ca="1" si="47"/>
        <v>19</v>
      </c>
      <c r="I271" s="18" t="str">
        <f t="shared" ca="1" si="48"/>
        <v>Saturday</v>
      </c>
      <c r="J271" s="18" t="b">
        <f t="shared" ca="1" si="49"/>
        <v>1</v>
      </c>
    </row>
    <row r="272" spans="1:10" x14ac:dyDescent="0.3">
      <c r="A272" s="26">
        <f t="shared" ca="1" si="40"/>
        <v>45277</v>
      </c>
      <c r="B272" s="18">
        <f t="shared" ca="1" si="41"/>
        <v>2023</v>
      </c>
      <c r="C272" s="18">
        <f t="shared" ca="1" si="42"/>
        <v>12</v>
      </c>
      <c r="D272" s="18" t="str">
        <f t="shared" ca="1" si="43"/>
        <v>December</v>
      </c>
      <c r="E272" s="18">
        <f t="shared" ca="1" si="44"/>
        <v>12</v>
      </c>
      <c r="F272" s="18">
        <f t="shared" ca="1" si="45"/>
        <v>4</v>
      </c>
      <c r="G272" s="18">
        <f t="shared" ca="1" si="46"/>
        <v>51</v>
      </c>
      <c r="H272" s="18">
        <f t="shared" ca="1" si="47"/>
        <v>17</v>
      </c>
      <c r="I272" s="18" t="str">
        <f t="shared" ca="1" si="48"/>
        <v>Sunday</v>
      </c>
      <c r="J272" s="18" t="b">
        <f t="shared" ca="1" si="49"/>
        <v>1</v>
      </c>
    </row>
    <row r="273" spans="1:10" x14ac:dyDescent="0.3">
      <c r="A273" s="27">
        <f t="shared" ca="1" si="40"/>
        <v>45932</v>
      </c>
      <c r="B273" s="18">
        <f t="shared" ca="1" si="41"/>
        <v>2025</v>
      </c>
      <c r="C273" s="18">
        <f t="shared" ca="1" si="42"/>
        <v>10</v>
      </c>
      <c r="D273" s="18" t="str">
        <f t="shared" ca="1" si="43"/>
        <v>October</v>
      </c>
      <c r="E273" s="18">
        <f t="shared" ca="1" si="44"/>
        <v>10</v>
      </c>
      <c r="F273" s="18">
        <f t="shared" ca="1" si="45"/>
        <v>4</v>
      </c>
      <c r="G273" s="18">
        <f t="shared" ca="1" si="46"/>
        <v>40</v>
      </c>
      <c r="H273" s="18">
        <f t="shared" ca="1" si="47"/>
        <v>2</v>
      </c>
      <c r="I273" s="18" t="str">
        <f t="shared" ca="1" si="48"/>
        <v>Thursday</v>
      </c>
      <c r="J273" s="18" t="b">
        <f t="shared" ca="1" si="49"/>
        <v>0</v>
      </c>
    </row>
    <row r="274" spans="1:10" x14ac:dyDescent="0.3">
      <c r="A274" s="26">
        <f t="shared" ca="1" si="40"/>
        <v>45342</v>
      </c>
      <c r="B274" s="18">
        <f t="shared" ca="1" si="41"/>
        <v>2024</v>
      </c>
      <c r="C274" s="18">
        <f t="shared" ca="1" si="42"/>
        <v>2</v>
      </c>
      <c r="D274" s="18" t="str">
        <f t="shared" ca="1" si="43"/>
        <v>February</v>
      </c>
      <c r="E274" s="18">
        <f t="shared" ca="1" si="44"/>
        <v>2</v>
      </c>
      <c r="F274" s="18">
        <f t="shared" ca="1" si="45"/>
        <v>1</v>
      </c>
      <c r="G274" s="18">
        <f t="shared" ca="1" si="46"/>
        <v>8</v>
      </c>
      <c r="H274" s="18">
        <f t="shared" ca="1" si="47"/>
        <v>20</v>
      </c>
      <c r="I274" s="18" t="str">
        <f t="shared" ca="1" si="48"/>
        <v>Tuesday</v>
      </c>
      <c r="J274" s="18" t="b">
        <f t="shared" ca="1" si="49"/>
        <v>0</v>
      </c>
    </row>
    <row r="275" spans="1:10" x14ac:dyDescent="0.3">
      <c r="A275" s="27">
        <f t="shared" ca="1" si="40"/>
        <v>44730</v>
      </c>
      <c r="B275" s="18">
        <f t="shared" ca="1" si="41"/>
        <v>2022</v>
      </c>
      <c r="C275" s="18">
        <f t="shared" ca="1" si="42"/>
        <v>6</v>
      </c>
      <c r="D275" s="18" t="str">
        <f t="shared" ca="1" si="43"/>
        <v>June</v>
      </c>
      <c r="E275" s="18">
        <f t="shared" ca="1" si="44"/>
        <v>6</v>
      </c>
      <c r="F275" s="18">
        <f t="shared" ca="1" si="45"/>
        <v>2</v>
      </c>
      <c r="G275" s="18">
        <f t="shared" ca="1" si="46"/>
        <v>25</v>
      </c>
      <c r="H275" s="18">
        <f t="shared" ca="1" si="47"/>
        <v>18</v>
      </c>
      <c r="I275" s="18" t="str">
        <f t="shared" ca="1" si="48"/>
        <v>Saturday</v>
      </c>
      <c r="J275" s="18" t="b">
        <f t="shared" ca="1" si="49"/>
        <v>1</v>
      </c>
    </row>
    <row r="276" spans="1:10" x14ac:dyDescent="0.3">
      <c r="A276" s="26">
        <f t="shared" ca="1" si="40"/>
        <v>45232</v>
      </c>
      <c r="B276" s="18">
        <f t="shared" ca="1" si="41"/>
        <v>2023</v>
      </c>
      <c r="C276" s="18">
        <f t="shared" ca="1" si="42"/>
        <v>11</v>
      </c>
      <c r="D276" s="18" t="str">
        <f t="shared" ca="1" si="43"/>
        <v>November</v>
      </c>
      <c r="E276" s="18">
        <f t="shared" ca="1" si="44"/>
        <v>11</v>
      </c>
      <c r="F276" s="18">
        <f t="shared" ca="1" si="45"/>
        <v>4</v>
      </c>
      <c r="G276" s="18">
        <f t="shared" ca="1" si="46"/>
        <v>45</v>
      </c>
      <c r="H276" s="18">
        <f t="shared" ca="1" si="47"/>
        <v>2</v>
      </c>
      <c r="I276" s="18" t="str">
        <f t="shared" ca="1" si="48"/>
        <v>Thursday</v>
      </c>
      <c r="J276" s="18" t="b">
        <f t="shared" ca="1" si="49"/>
        <v>0</v>
      </c>
    </row>
    <row r="277" spans="1:10" x14ac:dyDescent="0.3">
      <c r="A277" s="26">
        <f t="shared" ca="1" si="40"/>
        <v>44803</v>
      </c>
      <c r="B277" s="18">
        <f t="shared" ca="1" si="41"/>
        <v>2022</v>
      </c>
      <c r="C277" s="18">
        <f t="shared" ca="1" si="42"/>
        <v>8</v>
      </c>
      <c r="D277" s="18" t="str">
        <f t="shared" ca="1" si="43"/>
        <v>August</v>
      </c>
      <c r="E277" s="18">
        <f t="shared" ca="1" si="44"/>
        <v>8</v>
      </c>
      <c r="F277" s="18">
        <f t="shared" ca="1" si="45"/>
        <v>3</v>
      </c>
      <c r="G277" s="18">
        <f t="shared" ca="1" si="46"/>
        <v>36</v>
      </c>
      <c r="H277" s="18">
        <f t="shared" ca="1" si="47"/>
        <v>30</v>
      </c>
      <c r="I277" s="18" t="str">
        <f t="shared" ca="1" si="48"/>
        <v>Tuesday</v>
      </c>
      <c r="J277" s="18" t="b">
        <f t="shared" ca="1" si="49"/>
        <v>0</v>
      </c>
    </row>
    <row r="278" spans="1:10" x14ac:dyDescent="0.3">
      <c r="A278" s="27">
        <f t="shared" ca="1" si="40"/>
        <v>44696</v>
      </c>
      <c r="B278" s="18">
        <f t="shared" ca="1" si="41"/>
        <v>2022</v>
      </c>
      <c r="C278" s="18">
        <f t="shared" ca="1" si="42"/>
        <v>5</v>
      </c>
      <c r="D278" s="18" t="str">
        <f t="shared" ca="1" si="43"/>
        <v>May</v>
      </c>
      <c r="E278" s="18">
        <f t="shared" ca="1" si="44"/>
        <v>5</v>
      </c>
      <c r="F278" s="18">
        <f t="shared" ca="1" si="45"/>
        <v>2</v>
      </c>
      <c r="G278" s="18">
        <f t="shared" ca="1" si="46"/>
        <v>20</v>
      </c>
      <c r="H278" s="18">
        <f t="shared" ca="1" si="47"/>
        <v>15</v>
      </c>
      <c r="I278" s="18" t="str">
        <f t="shared" ca="1" si="48"/>
        <v>Sunday</v>
      </c>
      <c r="J278" s="18" t="b">
        <f t="shared" ca="1" si="49"/>
        <v>1</v>
      </c>
    </row>
    <row r="279" spans="1:10" x14ac:dyDescent="0.3">
      <c r="A279" s="26">
        <f t="shared" ca="1" si="40"/>
        <v>45801</v>
      </c>
      <c r="B279" s="18">
        <f t="shared" ca="1" si="41"/>
        <v>2025</v>
      </c>
      <c r="C279" s="18">
        <f t="shared" ca="1" si="42"/>
        <v>5</v>
      </c>
      <c r="D279" s="18" t="str">
        <f t="shared" ca="1" si="43"/>
        <v>May</v>
      </c>
      <c r="E279" s="18">
        <f t="shared" ca="1" si="44"/>
        <v>5</v>
      </c>
      <c r="F279" s="18">
        <f t="shared" ca="1" si="45"/>
        <v>2</v>
      </c>
      <c r="G279" s="18">
        <f t="shared" ca="1" si="46"/>
        <v>21</v>
      </c>
      <c r="H279" s="18">
        <f t="shared" ca="1" si="47"/>
        <v>24</v>
      </c>
      <c r="I279" s="18" t="str">
        <f t="shared" ca="1" si="48"/>
        <v>Saturday</v>
      </c>
      <c r="J279" s="18" t="b">
        <f t="shared" ca="1" si="49"/>
        <v>1</v>
      </c>
    </row>
    <row r="280" spans="1:10" x14ac:dyDescent="0.3">
      <c r="A280" s="26">
        <f t="shared" ca="1" si="40"/>
        <v>45052</v>
      </c>
      <c r="B280" s="18">
        <f t="shared" ca="1" si="41"/>
        <v>2023</v>
      </c>
      <c r="C280" s="18">
        <f t="shared" ca="1" si="42"/>
        <v>5</v>
      </c>
      <c r="D280" s="18" t="str">
        <f t="shared" ca="1" si="43"/>
        <v>May</v>
      </c>
      <c r="E280" s="18">
        <f t="shared" ca="1" si="44"/>
        <v>5</v>
      </c>
      <c r="F280" s="18">
        <f t="shared" ca="1" si="45"/>
        <v>2</v>
      </c>
      <c r="G280" s="18">
        <f t="shared" ca="1" si="46"/>
        <v>19</v>
      </c>
      <c r="H280" s="18">
        <f t="shared" ca="1" si="47"/>
        <v>6</v>
      </c>
      <c r="I280" s="18" t="str">
        <f t="shared" ca="1" si="48"/>
        <v>Saturday</v>
      </c>
      <c r="J280" s="18" t="b">
        <f t="shared" ca="1" si="49"/>
        <v>1</v>
      </c>
    </row>
    <row r="281" spans="1:10" x14ac:dyDescent="0.3">
      <c r="A281" s="27">
        <f t="shared" ca="1" si="40"/>
        <v>45828</v>
      </c>
      <c r="B281" s="18">
        <f t="shared" ca="1" si="41"/>
        <v>2025</v>
      </c>
      <c r="C281" s="18">
        <f t="shared" ca="1" si="42"/>
        <v>6</v>
      </c>
      <c r="D281" s="18" t="str">
        <f t="shared" ca="1" si="43"/>
        <v>June</v>
      </c>
      <c r="E281" s="18">
        <f t="shared" ca="1" si="44"/>
        <v>6</v>
      </c>
      <c r="F281" s="18">
        <f t="shared" ca="1" si="45"/>
        <v>2</v>
      </c>
      <c r="G281" s="18">
        <f t="shared" ca="1" si="46"/>
        <v>25</v>
      </c>
      <c r="H281" s="18">
        <f t="shared" ca="1" si="47"/>
        <v>20</v>
      </c>
      <c r="I281" s="18" t="str">
        <f t="shared" ca="1" si="48"/>
        <v>Friday</v>
      </c>
      <c r="J281" s="18" t="b">
        <f t="shared" ca="1" si="49"/>
        <v>0</v>
      </c>
    </row>
    <row r="282" spans="1:10" x14ac:dyDescent="0.3">
      <c r="A282" s="26">
        <f t="shared" ca="1" si="40"/>
        <v>45334</v>
      </c>
      <c r="B282" s="18">
        <f t="shared" ca="1" si="41"/>
        <v>2024</v>
      </c>
      <c r="C282" s="18">
        <f t="shared" ca="1" si="42"/>
        <v>2</v>
      </c>
      <c r="D282" s="18" t="str">
        <f t="shared" ca="1" si="43"/>
        <v>February</v>
      </c>
      <c r="E282" s="18">
        <f t="shared" ca="1" si="44"/>
        <v>2</v>
      </c>
      <c r="F282" s="18">
        <f t="shared" ca="1" si="45"/>
        <v>1</v>
      </c>
      <c r="G282" s="18">
        <f t="shared" ca="1" si="46"/>
        <v>7</v>
      </c>
      <c r="H282" s="18">
        <f t="shared" ca="1" si="47"/>
        <v>12</v>
      </c>
      <c r="I282" s="18" t="str">
        <f t="shared" ca="1" si="48"/>
        <v>Monday</v>
      </c>
      <c r="J282" s="18" t="b">
        <f t="shared" ca="1" si="49"/>
        <v>0</v>
      </c>
    </row>
    <row r="283" spans="1:10" x14ac:dyDescent="0.3">
      <c r="A283" s="26">
        <f t="shared" ca="1" si="40"/>
        <v>45490</v>
      </c>
      <c r="B283" s="18">
        <f t="shared" ca="1" si="41"/>
        <v>2024</v>
      </c>
      <c r="C283" s="18">
        <f t="shared" ca="1" si="42"/>
        <v>7</v>
      </c>
      <c r="D283" s="18" t="str">
        <f t="shared" ca="1" si="43"/>
        <v>July</v>
      </c>
      <c r="E283" s="18">
        <f t="shared" ca="1" si="44"/>
        <v>7</v>
      </c>
      <c r="F283" s="18">
        <f t="shared" ca="1" si="45"/>
        <v>3</v>
      </c>
      <c r="G283" s="18">
        <f t="shared" ca="1" si="46"/>
        <v>29</v>
      </c>
      <c r="H283" s="18">
        <f t="shared" ca="1" si="47"/>
        <v>17</v>
      </c>
      <c r="I283" s="18" t="str">
        <f t="shared" ca="1" si="48"/>
        <v>Wednesday</v>
      </c>
      <c r="J283" s="18" t="b">
        <f t="shared" ca="1" si="49"/>
        <v>0</v>
      </c>
    </row>
    <row r="284" spans="1:10" x14ac:dyDescent="0.3">
      <c r="A284" s="27">
        <f t="shared" ca="1" si="40"/>
        <v>44643</v>
      </c>
      <c r="B284" s="18">
        <f t="shared" ca="1" si="41"/>
        <v>2022</v>
      </c>
      <c r="C284" s="18">
        <f t="shared" ca="1" si="42"/>
        <v>3</v>
      </c>
      <c r="D284" s="18" t="str">
        <f t="shared" ca="1" si="43"/>
        <v>March</v>
      </c>
      <c r="E284" s="18">
        <f t="shared" ca="1" si="44"/>
        <v>3</v>
      </c>
      <c r="F284" s="18">
        <f t="shared" ca="1" si="45"/>
        <v>1</v>
      </c>
      <c r="G284" s="18">
        <f t="shared" ca="1" si="46"/>
        <v>13</v>
      </c>
      <c r="H284" s="18">
        <f t="shared" ca="1" si="47"/>
        <v>23</v>
      </c>
      <c r="I284" s="18" t="str">
        <f t="shared" ca="1" si="48"/>
        <v>Wednesday</v>
      </c>
      <c r="J284" s="18" t="b">
        <f t="shared" ca="1" si="49"/>
        <v>0</v>
      </c>
    </row>
    <row r="285" spans="1:10" x14ac:dyDescent="0.3">
      <c r="A285" s="26">
        <f t="shared" ca="1" si="40"/>
        <v>45652</v>
      </c>
      <c r="B285" s="18">
        <f t="shared" ca="1" si="41"/>
        <v>2024</v>
      </c>
      <c r="C285" s="18">
        <f t="shared" ca="1" si="42"/>
        <v>12</v>
      </c>
      <c r="D285" s="18" t="str">
        <f t="shared" ca="1" si="43"/>
        <v>December</v>
      </c>
      <c r="E285" s="18">
        <f t="shared" ca="1" si="44"/>
        <v>12</v>
      </c>
      <c r="F285" s="18">
        <f t="shared" ca="1" si="45"/>
        <v>4</v>
      </c>
      <c r="G285" s="18">
        <f t="shared" ca="1" si="46"/>
        <v>52</v>
      </c>
      <c r="H285" s="18">
        <f t="shared" ca="1" si="47"/>
        <v>26</v>
      </c>
      <c r="I285" s="18" t="str">
        <f t="shared" ca="1" si="48"/>
        <v>Thursday</v>
      </c>
      <c r="J285" s="18" t="b">
        <f t="shared" ca="1" si="49"/>
        <v>0</v>
      </c>
    </row>
    <row r="286" spans="1:10" x14ac:dyDescent="0.3">
      <c r="A286" s="27">
        <f t="shared" ca="1" si="40"/>
        <v>45076</v>
      </c>
      <c r="B286" s="18">
        <f t="shared" ca="1" si="41"/>
        <v>2023</v>
      </c>
      <c r="C286" s="18">
        <f t="shared" ca="1" si="42"/>
        <v>5</v>
      </c>
      <c r="D286" s="18" t="str">
        <f t="shared" ca="1" si="43"/>
        <v>May</v>
      </c>
      <c r="E286" s="18">
        <f t="shared" ca="1" si="44"/>
        <v>5</v>
      </c>
      <c r="F286" s="18">
        <f t="shared" ca="1" si="45"/>
        <v>2</v>
      </c>
      <c r="G286" s="18">
        <f t="shared" ca="1" si="46"/>
        <v>23</v>
      </c>
      <c r="H286" s="18">
        <f t="shared" ca="1" si="47"/>
        <v>30</v>
      </c>
      <c r="I286" s="18" t="str">
        <f t="shared" ca="1" si="48"/>
        <v>Tuesday</v>
      </c>
      <c r="J286" s="18" t="b">
        <f t="shared" ca="1" si="49"/>
        <v>0</v>
      </c>
    </row>
    <row r="287" spans="1:10" x14ac:dyDescent="0.3">
      <c r="A287" s="26">
        <f t="shared" ca="1" si="40"/>
        <v>45896</v>
      </c>
      <c r="B287" s="18">
        <f t="shared" ca="1" si="41"/>
        <v>2025</v>
      </c>
      <c r="C287" s="18">
        <f t="shared" ca="1" si="42"/>
        <v>8</v>
      </c>
      <c r="D287" s="18" t="str">
        <f t="shared" ca="1" si="43"/>
        <v>August</v>
      </c>
      <c r="E287" s="18">
        <f t="shared" ca="1" si="44"/>
        <v>8</v>
      </c>
      <c r="F287" s="18">
        <f t="shared" ca="1" si="45"/>
        <v>3</v>
      </c>
      <c r="G287" s="18">
        <f t="shared" ca="1" si="46"/>
        <v>35</v>
      </c>
      <c r="H287" s="18">
        <f t="shared" ca="1" si="47"/>
        <v>27</v>
      </c>
      <c r="I287" s="18" t="str">
        <f t="shared" ca="1" si="48"/>
        <v>Wednesday</v>
      </c>
      <c r="J287" s="18" t="b">
        <f t="shared" ca="1" si="49"/>
        <v>0</v>
      </c>
    </row>
    <row r="288" spans="1:10" x14ac:dyDescent="0.3">
      <c r="A288" s="27">
        <f t="shared" ca="1" si="40"/>
        <v>44960</v>
      </c>
      <c r="B288" s="18">
        <f t="shared" ca="1" si="41"/>
        <v>2023</v>
      </c>
      <c r="C288" s="18">
        <f t="shared" ca="1" si="42"/>
        <v>2</v>
      </c>
      <c r="D288" s="18" t="str">
        <f t="shared" ca="1" si="43"/>
        <v>February</v>
      </c>
      <c r="E288" s="18">
        <f t="shared" ca="1" si="44"/>
        <v>2</v>
      </c>
      <c r="F288" s="18">
        <f t="shared" ca="1" si="45"/>
        <v>1</v>
      </c>
      <c r="G288" s="18">
        <f t="shared" ca="1" si="46"/>
        <v>6</v>
      </c>
      <c r="H288" s="18">
        <f t="shared" ca="1" si="47"/>
        <v>3</v>
      </c>
      <c r="I288" s="18" t="str">
        <f t="shared" ca="1" si="48"/>
        <v>Friday</v>
      </c>
      <c r="J288" s="18" t="b">
        <f t="shared" ca="1" si="49"/>
        <v>0</v>
      </c>
    </row>
    <row r="289" spans="1:10" x14ac:dyDescent="0.3">
      <c r="A289" s="26">
        <f t="shared" ca="1" si="40"/>
        <v>45808</v>
      </c>
      <c r="B289" s="18">
        <f t="shared" ca="1" si="41"/>
        <v>2025</v>
      </c>
      <c r="C289" s="18">
        <f t="shared" ca="1" si="42"/>
        <v>5</v>
      </c>
      <c r="D289" s="18" t="str">
        <f t="shared" ca="1" si="43"/>
        <v>May</v>
      </c>
      <c r="E289" s="18">
        <f t="shared" ca="1" si="44"/>
        <v>5</v>
      </c>
      <c r="F289" s="18">
        <f t="shared" ca="1" si="45"/>
        <v>2</v>
      </c>
      <c r="G289" s="18">
        <f t="shared" ca="1" si="46"/>
        <v>22</v>
      </c>
      <c r="H289" s="18">
        <f t="shared" ca="1" si="47"/>
        <v>31</v>
      </c>
      <c r="I289" s="18" t="str">
        <f t="shared" ca="1" si="48"/>
        <v>Saturday</v>
      </c>
      <c r="J289" s="18" t="b">
        <f t="shared" ca="1" si="49"/>
        <v>1</v>
      </c>
    </row>
    <row r="290" spans="1:10" x14ac:dyDescent="0.3">
      <c r="A290" s="27">
        <f t="shared" ca="1" si="40"/>
        <v>45166</v>
      </c>
      <c r="B290" s="18">
        <f t="shared" ca="1" si="41"/>
        <v>2023</v>
      </c>
      <c r="C290" s="18">
        <f t="shared" ca="1" si="42"/>
        <v>8</v>
      </c>
      <c r="D290" s="18" t="str">
        <f t="shared" ca="1" si="43"/>
        <v>August</v>
      </c>
      <c r="E290" s="18">
        <f t="shared" ca="1" si="44"/>
        <v>8</v>
      </c>
      <c r="F290" s="18">
        <f t="shared" ca="1" si="45"/>
        <v>3</v>
      </c>
      <c r="G290" s="18">
        <f t="shared" ca="1" si="46"/>
        <v>36</v>
      </c>
      <c r="H290" s="18">
        <f t="shared" ca="1" si="47"/>
        <v>28</v>
      </c>
      <c r="I290" s="18" t="str">
        <f t="shared" ca="1" si="48"/>
        <v>Monday</v>
      </c>
      <c r="J290" s="18" t="b">
        <f t="shared" ca="1" si="49"/>
        <v>0</v>
      </c>
    </row>
    <row r="291" spans="1:10" x14ac:dyDescent="0.3">
      <c r="A291" s="27">
        <f t="shared" ca="1" si="40"/>
        <v>45996</v>
      </c>
      <c r="B291" s="18">
        <f t="shared" ca="1" si="41"/>
        <v>2025</v>
      </c>
      <c r="C291" s="18">
        <f t="shared" ca="1" si="42"/>
        <v>12</v>
      </c>
      <c r="D291" s="18" t="str">
        <f t="shared" ca="1" si="43"/>
        <v>December</v>
      </c>
      <c r="E291" s="18">
        <f t="shared" ca="1" si="44"/>
        <v>12</v>
      </c>
      <c r="F291" s="18">
        <f t="shared" ca="1" si="45"/>
        <v>4</v>
      </c>
      <c r="G291" s="18">
        <f t="shared" ca="1" si="46"/>
        <v>49</v>
      </c>
      <c r="H291" s="18">
        <f t="shared" ca="1" si="47"/>
        <v>5</v>
      </c>
      <c r="I291" s="18" t="str">
        <f t="shared" ca="1" si="48"/>
        <v>Friday</v>
      </c>
      <c r="J291" s="18" t="b">
        <f t="shared" ca="1" si="49"/>
        <v>0</v>
      </c>
    </row>
    <row r="292" spans="1:10" x14ac:dyDescent="0.3">
      <c r="A292" s="26">
        <f t="shared" ca="1" si="40"/>
        <v>44973</v>
      </c>
      <c r="B292" s="18">
        <f t="shared" ca="1" si="41"/>
        <v>2023</v>
      </c>
      <c r="C292" s="18">
        <f t="shared" ca="1" si="42"/>
        <v>2</v>
      </c>
      <c r="D292" s="18" t="str">
        <f t="shared" ca="1" si="43"/>
        <v>February</v>
      </c>
      <c r="E292" s="18">
        <f t="shared" ca="1" si="44"/>
        <v>2</v>
      </c>
      <c r="F292" s="18">
        <f t="shared" ca="1" si="45"/>
        <v>1</v>
      </c>
      <c r="G292" s="18">
        <f t="shared" ca="1" si="46"/>
        <v>8</v>
      </c>
      <c r="H292" s="18">
        <f t="shared" ca="1" si="47"/>
        <v>16</v>
      </c>
      <c r="I292" s="18" t="str">
        <f t="shared" ca="1" si="48"/>
        <v>Thursday</v>
      </c>
      <c r="J292" s="18" t="b">
        <f t="shared" ca="1" si="49"/>
        <v>0</v>
      </c>
    </row>
    <row r="293" spans="1:10" x14ac:dyDescent="0.3">
      <c r="A293" s="27">
        <f t="shared" ca="1" si="40"/>
        <v>44871</v>
      </c>
      <c r="B293" s="18">
        <f t="shared" ca="1" si="41"/>
        <v>2022</v>
      </c>
      <c r="C293" s="18">
        <f t="shared" ca="1" si="42"/>
        <v>11</v>
      </c>
      <c r="D293" s="18" t="str">
        <f t="shared" ca="1" si="43"/>
        <v>November</v>
      </c>
      <c r="E293" s="18">
        <f t="shared" ca="1" si="44"/>
        <v>11</v>
      </c>
      <c r="F293" s="18">
        <f t="shared" ca="1" si="45"/>
        <v>4</v>
      </c>
      <c r="G293" s="18">
        <f t="shared" ca="1" si="46"/>
        <v>45</v>
      </c>
      <c r="H293" s="18">
        <f t="shared" ca="1" si="47"/>
        <v>6</v>
      </c>
      <c r="I293" s="18" t="str">
        <f t="shared" ca="1" si="48"/>
        <v>Sunday</v>
      </c>
      <c r="J293" s="18" t="b">
        <f t="shared" ca="1" si="49"/>
        <v>1</v>
      </c>
    </row>
    <row r="294" spans="1:10" x14ac:dyDescent="0.3">
      <c r="A294" s="27">
        <f t="shared" ca="1" si="40"/>
        <v>46004</v>
      </c>
      <c r="B294" s="18">
        <f t="shared" ca="1" si="41"/>
        <v>2025</v>
      </c>
      <c r="C294" s="18">
        <f t="shared" ca="1" si="42"/>
        <v>12</v>
      </c>
      <c r="D294" s="18" t="str">
        <f t="shared" ca="1" si="43"/>
        <v>December</v>
      </c>
      <c r="E294" s="18">
        <f t="shared" ca="1" si="44"/>
        <v>12</v>
      </c>
      <c r="F294" s="18">
        <f t="shared" ca="1" si="45"/>
        <v>4</v>
      </c>
      <c r="G294" s="18">
        <f t="shared" ca="1" si="46"/>
        <v>50</v>
      </c>
      <c r="H294" s="18">
        <f t="shared" ca="1" si="47"/>
        <v>13</v>
      </c>
      <c r="I294" s="18" t="str">
        <f t="shared" ca="1" si="48"/>
        <v>Saturday</v>
      </c>
      <c r="J294" s="18" t="b">
        <f t="shared" ca="1" si="49"/>
        <v>1</v>
      </c>
    </row>
    <row r="295" spans="1:10" x14ac:dyDescent="0.3">
      <c r="A295" s="27">
        <f t="shared" ca="1" si="40"/>
        <v>45330</v>
      </c>
      <c r="B295" s="18">
        <f t="shared" ca="1" si="41"/>
        <v>2024</v>
      </c>
      <c r="C295" s="18">
        <f t="shared" ca="1" si="42"/>
        <v>2</v>
      </c>
      <c r="D295" s="18" t="str">
        <f t="shared" ca="1" si="43"/>
        <v>February</v>
      </c>
      <c r="E295" s="18">
        <f t="shared" ca="1" si="44"/>
        <v>2</v>
      </c>
      <c r="F295" s="18">
        <f t="shared" ca="1" si="45"/>
        <v>1</v>
      </c>
      <c r="G295" s="18">
        <f t="shared" ca="1" si="46"/>
        <v>6</v>
      </c>
      <c r="H295" s="18">
        <f t="shared" ca="1" si="47"/>
        <v>8</v>
      </c>
      <c r="I295" s="18" t="str">
        <f t="shared" ca="1" si="48"/>
        <v>Thursday</v>
      </c>
      <c r="J295" s="18" t="b">
        <f t="shared" ca="1" si="49"/>
        <v>0</v>
      </c>
    </row>
    <row r="296" spans="1:10" x14ac:dyDescent="0.3">
      <c r="A296" s="26">
        <f t="shared" ca="1" si="40"/>
        <v>45598</v>
      </c>
      <c r="B296" s="18">
        <f t="shared" ca="1" si="41"/>
        <v>2024</v>
      </c>
      <c r="C296" s="18">
        <f t="shared" ca="1" si="42"/>
        <v>11</v>
      </c>
      <c r="D296" s="18" t="str">
        <f t="shared" ca="1" si="43"/>
        <v>November</v>
      </c>
      <c r="E296" s="18">
        <f t="shared" ca="1" si="44"/>
        <v>11</v>
      </c>
      <c r="F296" s="18">
        <f t="shared" ca="1" si="45"/>
        <v>4</v>
      </c>
      <c r="G296" s="18">
        <f t="shared" ca="1" si="46"/>
        <v>44</v>
      </c>
      <c r="H296" s="18">
        <f t="shared" ca="1" si="47"/>
        <v>2</v>
      </c>
      <c r="I296" s="18" t="str">
        <f t="shared" ca="1" si="48"/>
        <v>Saturday</v>
      </c>
      <c r="J296" s="18" t="b">
        <f t="shared" ca="1" si="49"/>
        <v>1</v>
      </c>
    </row>
    <row r="297" spans="1:10" x14ac:dyDescent="0.3">
      <c r="A297" s="27">
        <f t="shared" ca="1" si="40"/>
        <v>45443</v>
      </c>
      <c r="B297" s="18">
        <f t="shared" ca="1" si="41"/>
        <v>2024</v>
      </c>
      <c r="C297" s="18">
        <f t="shared" ca="1" si="42"/>
        <v>5</v>
      </c>
      <c r="D297" s="18" t="str">
        <f t="shared" ca="1" si="43"/>
        <v>May</v>
      </c>
      <c r="E297" s="18">
        <f t="shared" ca="1" si="44"/>
        <v>5</v>
      </c>
      <c r="F297" s="18">
        <f t="shared" ca="1" si="45"/>
        <v>2</v>
      </c>
      <c r="G297" s="18">
        <f t="shared" ca="1" si="46"/>
        <v>22</v>
      </c>
      <c r="H297" s="18">
        <f t="shared" ca="1" si="47"/>
        <v>31</v>
      </c>
      <c r="I297" s="18" t="str">
        <f t="shared" ca="1" si="48"/>
        <v>Friday</v>
      </c>
      <c r="J297" s="18" t="b">
        <f t="shared" ca="1" si="49"/>
        <v>0</v>
      </c>
    </row>
    <row r="298" spans="1:10" x14ac:dyDescent="0.3">
      <c r="A298" s="26">
        <f t="shared" ca="1" si="40"/>
        <v>45899</v>
      </c>
      <c r="B298" s="18">
        <f t="shared" ca="1" si="41"/>
        <v>2025</v>
      </c>
      <c r="C298" s="18">
        <f t="shared" ca="1" si="42"/>
        <v>8</v>
      </c>
      <c r="D298" s="18" t="str">
        <f t="shared" ca="1" si="43"/>
        <v>August</v>
      </c>
      <c r="E298" s="18">
        <f t="shared" ca="1" si="44"/>
        <v>8</v>
      </c>
      <c r="F298" s="18">
        <f t="shared" ca="1" si="45"/>
        <v>3</v>
      </c>
      <c r="G298" s="18">
        <f t="shared" ca="1" si="46"/>
        <v>35</v>
      </c>
      <c r="H298" s="18">
        <f t="shared" ca="1" si="47"/>
        <v>30</v>
      </c>
      <c r="I298" s="18" t="str">
        <f t="shared" ca="1" si="48"/>
        <v>Saturday</v>
      </c>
      <c r="J298" s="18" t="b">
        <f t="shared" ca="1" si="49"/>
        <v>1</v>
      </c>
    </row>
    <row r="299" spans="1:10" x14ac:dyDescent="0.3">
      <c r="A299" s="27">
        <f t="shared" ca="1" si="40"/>
        <v>45880</v>
      </c>
      <c r="B299" s="18">
        <f t="shared" ca="1" si="41"/>
        <v>2025</v>
      </c>
      <c r="C299" s="18">
        <f t="shared" ca="1" si="42"/>
        <v>8</v>
      </c>
      <c r="D299" s="18" t="str">
        <f t="shared" ca="1" si="43"/>
        <v>August</v>
      </c>
      <c r="E299" s="18">
        <f t="shared" ca="1" si="44"/>
        <v>8</v>
      </c>
      <c r="F299" s="18">
        <f t="shared" ca="1" si="45"/>
        <v>3</v>
      </c>
      <c r="G299" s="18">
        <f t="shared" ca="1" si="46"/>
        <v>33</v>
      </c>
      <c r="H299" s="18">
        <f t="shared" ca="1" si="47"/>
        <v>11</v>
      </c>
      <c r="I299" s="18" t="str">
        <f t="shared" ca="1" si="48"/>
        <v>Monday</v>
      </c>
      <c r="J299" s="18" t="b">
        <f t="shared" ca="1" si="49"/>
        <v>0</v>
      </c>
    </row>
    <row r="300" spans="1:10" x14ac:dyDescent="0.3">
      <c r="A300" s="27">
        <f t="shared" ca="1" si="40"/>
        <v>45357</v>
      </c>
      <c r="B300" s="18">
        <f t="shared" ca="1" si="41"/>
        <v>2024</v>
      </c>
      <c r="C300" s="18">
        <f t="shared" ca="1" si="42"/>
        <v>3</v>
      </c>
      <c r="D300" s="18" t="str">
        <f t="shared" ca="1" si="43"/>
        <v>March</v>
      </c>
      <c r="E300" s="18">
        <f t="shared" ca="1" si="44"/>
        <v>3</v>
      </c>
      <c r="F300" s="18">
        <f t="shared" ca="1" si="45"/>
        <v>1</v>
      </c>
      <c r="G300" s="18">
        <f t="shared" ca="1" si="46"/>
        <v>10</v>
      </c>
      <c r="H300" s="18">
        <f t="shared" ca="1" si="47"/>
        <v>6</v>
      </c>
      <c r="I300" s="18" t="str">
        <f t="shared" ca="1" si="48"/>
        <v>Wednesday</v>
      </c>
      <c r="J300" s="18" t="b">
        <f t="shared" ca="1" si="49"/>
        <v>0</v>
      </c>
    </row>
    <row r="301" spans="1:10" x14ac:dyDescent="0.3">
      <c r="A301" s="26">
        <f t="shared" ca="1" si="40"/>
        <v>44918</v>
      </c>
      <c r="B301" s="18">
        <f t="shared" ca="1" si="41"/>
        <v>2022</v>
      </c>
      <c r="C301" s="18">
        <f t="shared" ca="1" si="42"/>
        <v>12</v>
      </c>
      <c r="D301" s="18" t="str">
        <f t="shared" ca="1" si="43"/>
        <v>December</v>
      </c>
      <c r="E301" s="18">
        <f t="shared" ca="1" si="44"/>
        <v>12</v>
      </c>
      <c r="F301" s="18">
        <f t="shared" ca="1" si="45"/>
        <v>4</v>
      </c>
      <c r="G301" s="18">
        <f t="shared" ca="1" si="46"/>
        <v>52</v>
      </c>
      <c r="H301" s="18">
        <f t="shared" ca="1" si="47"/>
        <v>23</v>
      </c>
      <c r="I301" s="18" t="str">
        <f t="shared" ca="1" si="48"/>
        <v>Friday</v>
      </c>
      <c r="J301" s="18" t="b">
        <f t="shared" ca="1" si="49"/>
        <v>0</v>
      </c>
    </row>
    <row r="302" spans="1:10" x14ac:dyDescent="0.3">
      <c r="A302" s="27">
        <f t="shared" ca="1" si="40"/>
        <v>45121</v>
      </c>
      <c r="B302" s="18">
        <f t="shared" ca="1" si="41"/>
        <v>2023</v>
      </c>
      <c r="C302" s="18">
        <f t="shared" ca="1" si="42"/>
        <v>7</v>
      </c>
      <c r="D302" s="18" t="str">
        <f t="shared" ca="1" si="43"/>
        <v>July</v>
      </c>
      <c r="E302" s="18">
        <f t="shared" ca="1" si="44"/>
        <v>7</v>
      </c>
      <c r="F302" s="18">
        <f t="shared" ca="1" si="45"/>
        <v>3</v>
      </c>
      <c r="G302" s="18">
        <f t="shared" ca="1" si="46"/>
        <v>29</v>
      </c>
      <c r="H302" s="18">
        <f t="shared" ca="1" si="47"/>
        <v>14</v>
      </c>
      <c r="I302" s="18" t="str">
        <f t="shared" ca="1" si="48"/>
        <v>Friday</v>
      </c>
      <c r="J302" s="18" t="b">
        <f t="shared" ca="1" si="49"/>
        <v>0</v>
      </c>
    </row>
    <row r="303" spans="1:10" x14ac:dyDescent="0.3">
      <c r="A303" s="26">
        <f t="shared" ca="1" si="40"/>
        <v>44737</v>
      </c>
      <c r="B303" s="18">
        <f t="shared" ca="1" si="41"/>
        <v>2022</v>
      </c>
      <c r="C303" s="18">
        <f t="shared" ca="1" si="42"/>
        <v>6</v>
      </c>
      <c r="D303" s="18" t="str">
        <f t="shared" ca="1" si="43"/>
        <v>June</v>
      </c>
      <c r="E303" s="18">
        <f t="shared" ca="1" si="44"/>
        <v>6</v>
      </c>
      <c r="F303" s="18">
        <f t="shared" ca="1" si="45"/>
        <v>2</v>
      </c>
      <c r="G303" s="18">
        <f t="shared" ca="1" si="46"/>
        <v>26</v>
      </c>
      <c r="H303" s="18">
        <f t="shared" ca="1" si="47"/>
        <v>25</v>
      </c>
      <c r="I303" s="18" t="str">
        <f t="shared" ca="1" si="48"/>
        <v>Saturday</v>
      </c>
      <c r="J303" s="18" t="b">
        <f t="shared" ca="1" si="49"/>
        <v>1</v>
      </c>
    </row>
    <row r="304" spans="1:10" x14ac:dyDescent="0.3">
      <c r="A304" s="27">
        <f t="shared" ca="1" si="40"/>
        <v>45717</v>
      </c>
      <c r="B304" s="18">
        <f t="shared" ca="1" si="41"/>
        <v>2025</v>
      </c>
      <c r="C304" s="18">
        <f t="shared" ca="1" si="42"/>
        <v>3</v>
      </c>
      <c r="D304" s="18" t="str">
        <f t="shared" ca="1" si="43"/>
        <v>March</v>
      </c>
      <c r="E304" s="18">
        <f t="shared" ca="1" si="44"/>
        <v>3</v>
      </c>
      <c r="F304" s="18">
        <f t="shared" ca="1" si="45"/>
        <v>1</v>
      </c>
      <c r="G304" s="18">
        <f t="shared" ca="1" si="46"/>
        <v>9</v>
      </c>
      <c r="H304" s="18">
        <f t="shared" ca="1" si="47"/>
        <v>1</v>
      </c>
      <c r="I304" s="18" t="str">
        <f t="shared" ca="1" si="48"/>
        <v>Saturday</v>
      </c>
      <c r="J304" s="18" t="b">
        <f t="shared" ca="1" si="49"/>
        <v>1</v>
      </c>
    </row>
    <row r="305" spans="1:10" x14ac:dyDescent="0.3">
      <c r="A305" s="26">
        <f t="shared" ca="1" si="40"/>
        <v>44816</v>
      </c>
      <c r="B305" s="18">
        <f t="shared" ca="1" si="41"/>
        <v>2022</v>
      </c>
      <c r="C305" s="18">
        <f t="shared" ca="1" si="42"/>
        <v>9</v>
      </c>
      <c r="D305" s="18" t="str">
        <f t="shared" ca="1" si="43"/>
        <v>September</v>
      </c>
      <c r="E305" s="18">
        <f t="shared" ca="1" si="44"/>
        <v>9</v>
      </c>
      <c r="F305" s="18">
        <f t="shared" ca="1" si="45"/>
        <v>3</v>
      </c>
      <c r="G305" s="18">
        <f t="shared" ca="1" si="46"/>
        <v>38</v>
      </c>
      <c r="H305" s="18">
        <f t="shared" ca="1" si="47"/>
        <v>12</v>
      </c>
      <c r="I305" s="18" t="str">
        <f t="shared" ca="1" si="48"/>
        <v>Monday</v>
      </c>
      <c r="J305" s="18" t="b">
        <f t="shared" ca="1" si="49"/>
        <v>0</v>
      </c>
    </row>
    <row r="306" spans="1:10" x14ac:dyDescent="0.3">
      <c r="A306" s="27">
        <f t="shared" ca="1" si="40"/>
        <v>45954</v>
      </c>
      <c r="B306" s="18">
        <f t="shared" ca="1" si="41"/>
        <v>2025</v>
      </c>
      <c r="C306" s="18">
        <f t="shared" ca="1" si="42"/>
        <v>10</v>
      </c>
      <c r="D306" s="18" t="str">
        <f t="shared" ca="1" si="43"/>
        <v>October</v>
      </c>
      <c r="E306" s="18">
        <f t="shared" ca="1" si="44"/>
        <v>10</v>
      </c>
      <c r="F306" s="18">
        <f t="shared" ca="1" si="45"/>
        <v>4</v>
      </c>
      <c r="G306" s="18">
        <f t="shared" ca="1" si="46"/>
        <v>43</v>
      </c>
      <c r="H306" s="18">
        <f t="shared" ca="1" si="47"/>
        <v>24</v>
      </c>
      <c r="I306" s="18" t="str">
        <f t="shared" ca="1" si="48"/>
        <v>Friday</v>
      </c>
      <c r="J306" s="18" t="b">
        <f t="shared" ca="1" si="49"/>
        <v>0</v>
      </c>
    </row>
    <row r="307" spans="1:10" x14ac:dyDescent="0.3">
      <c r="A307" s="26">
        <f t="shared" ca="1" si="40"/>
        <v>45097</v>
      </c>
      <c r="B307" s="18">
        <f t="shared" ca="1" si="41"/>
        <v>2023</v>
      </c>
      <c r="C307" s="18">
        <f t="shared" ca="1" si="42"/>
        <v>6</v>
      </c>
      <c r="D307" s="18" t="str">
        <f t="shared" ca="1" si="43"/>
        <v>June</v>
      </c>
      <c r="E307" s="18">
        <f t="shared" ca="1" si="44"/>
        <v>6</v>
      </c>
      <c r="F307" s="18">
        <f t="shared" ca="1" si="45"/>
        <v>2</v>
      </c>
      <c r="G307" s="18">
        <f t="shared" ca="1" si="46"/>
        <v>26</v>
      </c>
      <c r="H307" s="18">
        <f t="shared" ca="1" si="47"/>
        <v>20</v>
      </c>
      <c r="I307" s="18" t="str">
        <f t="shared" ca="1" si="48"/>
        <v>Tuesday</v>
      </c>
      <c r="J307" s="18" t="b">
        <f t="shared" ca="1" si="49"/>
        <v>0</v>
      </c>
    </row>
    <row r="308" spans="1:10" x14ac:dyDescent="0.3">
      <c r="A308" s="27">
        <f t="shared" ca="1" si="40"/>
        <v>45958</v>
      </c>
      <c r="B308" s="18">
        <f t="shared" ca="1" si="41"/>
        <v>2025</v>
      </c>
      <c r="C308" s="18">
        <f t="shared" ca="1" si="42"/>
        <v>10</v>
      </c>
      <c r="D308" s="18" t="str">
        <f t="shared" ca="1" si="43"/>
        <v>October</v>
      </c>
      <c r="E308" s="18">
        <f t="shared" ca="1" si="44"/>
        <v>10</v>
      </c>
      <c r="F308" s="18">
        <f t="shared" ca="1" si="45"/>
        <v>4</v>
      </c>
      <c r="G308" s="18">
        <f t="shared" ca="1" si="46"/>
        <v>44</v>
      </c>
      <c r="H308" s="18">
        <f t="shared" ca="1" si="47"/>
        <v>28</v>
      </c>
      <c r="I308" s="18" t="str">
        <f t="shared" ca="1" si="48"/>
        <v>Tuesday</v>
      </c>
      <c r="J308" s="18" t="b">
        <f t="shared" ca="1" si="49"/>
        <v>0</v>
      </c>
    </row>
    <row r="309" spans="1:10" x14ac:dyDescent="0.3">
      <c r="A309" s="26">
        <f t="shared" ca="1" si="40"/>
        <v>45625</v>
      </c>
      <c r="B309" s="18">
        <f t="shared" ca="1" si="41"/>
        <v>2024</v>
      </c>
      <c r="C309" s="18">
        <f t="shared" ca="1" si="42"/>
        <v>11</v>
      </c>
      <c r="D309" s="18" t="str">
        <f t="shared" ca="1" si="43"/>
        <v>November</v>
      </c>
      <c r="E309" s="18">
        <f t="shared" ca="1" si="44"/>
        <v>11</v>
      </c>
      <c r="F309" s="18">
        <f t="shared" ca="1" si="45"/>
        <v>4</v>
      </c>
      <c r="G309" s="18">
        <f t="shared" ca="1" si="46"/>
        <v>48</v>
      </c>
      <c r="H309" s="18">
        <f t="shared" ca="1" si="47"/>
        <v>29</v>
      </c>
      <c r="I309" s="18" t="str">
        <f t="shared" ca="1" si="48"/>
        <v>Friday</v>
      </c>
      <c r="J309" s="18" t="b">
        <f t="shared" ca="1" si="49"/>
        <v>0</v>
      </c>
    </row>
    <row r="310" spans="1:10" x14ac:dyDescent="0.3">
      <c r="A310" s="27">
        <f t="shared" ca="1" si="40"/>
        <v>45961</v>
      </c>
      <c r="B310" s="18">
        <f t="shared" ca="1" si="41"/>
        <v>2025</v>
      </c>
      <c r="C310" s="18">
        <f t="shared" ca="1" si="42"/>
        <v>10</v>
      </c>
      <c r="D310" s="18" t="str">
        <f t="shared" ca="1" si="43"/>
        <v>October</v>
      </c>
      <c r="E310" s="18">
        <f t="shared" ca="1" si="44"/>
        <v>10</v>
      </c>
      <c r="F310" s="18">
        <f t="shared" ca="1" si="45"/>
        <v>4</v>
      </c>
      <c r="G310" s="18">
        <f t="shared" ca="1" si="46"/>
        <v>44</v>
      </c>
      <c r="H310" s="18">
        <f t="shared" ca="1" si="47"/>
        <v>31</v>
      </c>
      <c r="I310" s="18" t="str">
        <f t="shared" ca="1" si="48"/>
        <v>Friday</v>
      </c>
      <c r="J310" s="18" t="b">
        <f t="shared" ca="1" si="49"/>
        <v>0</v>
      </c>
    </row>
    <row r="311" spans="1:10" x14ac:dyDescent="0.3">
      <c r="A311" s="26">
        <f t="shared" ca="1" si="40"/>
        <v>45407</v>
      </c>
      <c r="B311" s="18">
        <f t="shared" ca="1" si="41"/>
        <v>2024</v>
      </c>
      <c r="C311" s="18">
        <f t="shared" ca="1" si="42"/>
        <v>4</v>
      </c>
      <c r="D311" s="18" t="str">
        <f t="shared" ca="1" si="43"/>
        <v>April</v>
      </c>
      <c r="E311" s="18">
        <f t="shared" ca="1" si="44"/>
        <v>4</v>
      </c>
      <c r="F311" s="18">
        <f t="shared" ca="1" si="45"/>
        <v>2</v>
      </c>
      <c r="G311" s="18">
        <f t="shared" ca="1" si="46"/>
        <v>17</v>
      </c>
      <c r="H311" s="18">
        <f t="shared" ca="1" si="47"/>
        <v>25</v>
      </c>
      <c r="I311" s="18" t="str">
        <f t="shared" ca="1" si="48"/>
        <v>Thursday</v>
      </c>
      <c r="J311" s="18" t="b">
        <f t="shared" ca="1" si="49"/>
        <v>0</v>
      </c>
    </row>
    <row r="312" spans="1:10" x14ac:dyDescent="0.3">
      <c r="A312" s="27">
        <f t="shared" ca="1" si="40"/>
        <v>45038</v>
      </c>
      <c r="B312" s="18">
        <f t="shared" ca="1" si="41"/>
        <v>2023</v>
      </c>
      <c r="C312" s="18">
        <f t="shared" ca="1" si="42"/>
        <v>4</v>
      </c>
      <c r="D312" s="18" t="str">
        <f t="shared" ca="1" si="43"/>
        <v>April</v>
      </c>
      <c r="E312" s="18">
        <f t="shared" ca="1" si="44"/>
        <v>4</v>
      </c>
      <c r="F312" s="18">
        <f t="shared" ca="1" si="45"/>
        <v>2</v>
      </c>
      <c r="G312" s="18">
        <f t="shared" ca="1" si="46"/>
        <v>17</v>
      </c>
      <c r="H312" s="18">
        <f t="shared" ca="1" si="47"/>
        <v>22</v>
      </c>
      <c r="I312" s="18" t="str">
        <f t="shared" ca="1" si="48"/>
        <v>Saturday</v>
      </c>
      <c r="J312" s="18" t="b">
        <f t="shared" ca="1" si="49"/>
        <v>1</v>
      </c>
    </row>
    <row r="313" spans="1:10" x14ac:dyDescent="0.3">
      <c r="A313" s="26">
        <f t="shared" ca="1" si="40"/>
        <v>45567</v>
      </c>
      <c r="B313" s="18">
        <f t="shared" ca="1" si="41"/>
        <v>2024</v>
      </c>
      <c r="C313" s="18">
        <f t="shared" ca="1" si="42"/>
        <v>10</v>
      </c>
      <c r="D313" s="18" t="str">
        <f t="shared" ca="1" si="43"/>
        <v>October</v>
      </c>
      <c r="E313" s="18">
        <f t="shared" ca="1" si="44"/>
        <v>10</v>
      </c>
      <c r="F313" s="18">
        <f t="shared" ca="1" si="45"/>
        <v>4</v>
      </c>
      <c r="G313" s="18">
        <f t="shared" ca="1" si="46"/>
        <v>40</v>
      </c>
      <c r="H313" s="18">
        <f t="shared" ca="1" si="47"/>
        <v>2</v>
      </c>
      <c r="I313" s="18" t="str">
        <f t="shared" ca="1" si="48"/>
        <v>Wednesday</v>
      </c>
      <c r="J313" s="18" t="b">
        <f t="shared" ca="1" si="49"/>
        <v>0</v>
      </c>
    </row>
    <row r="314" spans="1:10" x14ac:dyDescent="0.3">
      <c r="A314" s="27">
        <f t="shared" ca="1" si="40"/>
        <v>45330</v>
      </c>
      <c r="B314" s="18">
        <f t="shared" ca="1" si="41"/>
        <v>2024</v>
      </c>
      <c r="C314" s="18">
        <f t="shared" ca="1" si="42"/>
        <v>2</v>
      </c>
      <c r="D314" s="18" t="str">
        <f t="shared" ca="1" si="43"/>
        <v>February</v>
      </c>
      <c r="E314" s="18">
        <f t="shared" ca="1" si="44"/>
        <v>2</v>
      </c>
      <c r="F314" s="18">
        <f t="shared" ca="1" si="45"/>
        <v>1</v>
      </c>
      <c r="G314" s="18">
        <f t="shared" ca="1" si="46"/>
        <v>6</v>
      </c>
      <c r="H314" s="18">
        <f t="shared" ca="1" si="47"/>
        <v>8</v>
      </c>
      <c r="I314" s="18" t="str">
        <f t="shared" ca="1" si="48"/>
        <v>Thursday</v>
      </c>
      <c r="J314" s="18" t="b">
        <f t="shared" ca="1" si="49"/>
        <v>0</v>
      </c>
    </row>
    <row r="315" spans="1:10" x14ac:dyDescent="0.3">
      <c r="A315" s="27">
        <f t="shared" ca="1" si="40"/>
        <v>44750</v>
      </c>
      <c r="B315" s="18">
        <f t="shared" ca="1" si="41"/>
        <v>2022</v>
      </c>
      <c r="C315" s="18">
        <f t="shared" ca="1" si="42"/>
        <v>7</v>
      </c>
      <c r="D315" s="18" t="str">
        <f t="shared" ca="1" si="43"/>
        <v>July</v>
      </c>
      <c r="E315" s="18">
        <f t="shared" ca="1" si="44"/>
        <v>7</v>
      </c>
      <c r="F315" s="18">
        <f t="shared" ca="1" si="45"/>
        <v>3</v>
      </c>
      <c r="G315" s="18">
        <f t="shared" ca="1" si="46"/>
        <v>28</v>
      </c>
      <c r="H315" s="18">
        <f t="shared" ca="1" si="47"/>
        <v>8</v>
      </c>
      <c r="I315" s="18" t="str">
        <f t="shared" ca="1" si="48"/>
        <v>Friday</v>
      </c>
      <c r="J315" s="18" t="b">
        <f t="shared" ca="1" si="49"/>
        <v>0</v>
      </c>
    </row>
    <row r="316" spans="1:10" x14ac:dyDescent="0.3">
      <c r="A316" s="26">
        <f t="shared" ca="1" si="40"/>
        <v>45202</v>
      </c>
      <c r="B316" s="18">
        <f t="shared" ca="1" si="41"/>
        <v>2023</v>
      </c>
      <c r="C316" s="18">
        <f t="shared" ca="1" si="42"/>
        <v>10</v>
      </c>
      <c r="D316" s="18" t="str">
        <f t="shared" ca="1" si="43"/>
        <v>October</v>
      </c>
      <c r="E316" s="18">
        <f t="shared" ca="1" si="44"/>
        <v>10</v>
      </c>
      <c r="F316" s="18">
        <f t="shared" ca="1" si="45"/>
        <v>4</v>
      </c>
      <c r="G316" s="18">
        <f t="shared" ca="1" si="46"/>
        <v>41</v>
      </c>
      <c r="H316" s="18">
        <f t="shared" ca="1" si="47"/>
        <v>3</v>
      </c>
      <c r="I316" s="18" t="str">
        <f t="shared" ca="1" si="48"/>
        <v>Tuesday</v>
      </c>
      <c r="J316" s="18" t="b">
        <f t="shared" ca="1" si="49"/>
        <v>0</v>
      </c>
    </row>
    <row r="317" spans="1:10" x14ac:dyDescent="0.3">
      <c r="A317" s="26">
        <f t="shared" ca="1" si="40"/>
        <v>44890</v>
      </c>
      <c r="B317" s="18">
        <f t="shared" ca="1" si="41"/>
        <v>2022</v>
      </c>
      <c r="C317" s="18">
        <f t="shared" ca="1" si="42"/>
        <v>11</v>
      </c>
      <c r="D317" s="18" t="str">
        <f t="shared" ca="1" si="43"/>
        <v>November</v>
      </c>
      <c r="E317" s="18">
        <f t="shared" ca="1" si="44"/>
        <v>11</v>
      </c>
      <c r="F317" s="18">
        <f t="shared" ca="1" si="45"/>
        <v>4</v>
      </c>
      <c r="G317" s="18">
        <f t="shared" ca="1" si="46"/>
        <v>48</v>
      </c>
      <c r="H317" s="18">
        <f t="shared" ca="1" si="47"/>
        <v>25</v>
      </c>
      <c r="I317" s="18" t="str">
        <f t="shared" ca="1" si="48"/>
        <v>Friday</v>
      </c>
      <c r="J317" s="18" t="b">
        <f t="shared" ca="1" si="49"/>
        <v>0</v>
      </c>
    </row>
    <row r="318" spans="1:10" x14ac:dyDescent="0.3">
      <c r="A318" s="27">
        <f t="shared" ca="1" si="40"/>
        <v>44747</v>
      </c>
      <c r="B318" s="18">
        <f t="shared" ca="1" si="41"/>
        <v>2022</v>
      </c>
      <c r="C318" s="18">
        <f t="shared" ca="1" si="42"/>
        <v>7</v>
      </c>
      <c r="D318" s="18" t="str">
        <f t="shared" ca="1" si="43"/>
        <v>July</v>
      </c>
      <c r="E318" s="18">
        <f t="shared" ca="1" si="44"/>
        <v>7</v>
      </c>
      <c r="F318" s="18">
        <f t="shared" ca="1" si="45"/>
        <v>3</v>
      </c>
      <c r="G318" s="18">
        <f t="shared" ca="1" si="46"/>
        <v>28</v>
      </c>
      <c r="H318" s="18">
        <f t="shared" ca="1" si="47"/>
        <v>5</v>
      </c>
      <c r="I318" s="18" t="str">
        <f t="shared" ca="1" si="48"/>
        <v>Tuesday</v>
      </c>
      <c r="J318" s="18" t="b">
        <f t="shared" ca="1" si="49"/>
        <v>0</v>
      </c>
    </row>
    <row r="319" spans="1:10" x14ac:dyDescent="0.3">
      <c r="A319" s="26">
        <f t="shared" ca="1" si="40"/>
        <v>45686</v>
      </c>
      <c r="B319" s="18">
        <f t="shared" ca="1" si="41"/>
        <v>2025</v>
      </c>
      <c r="C319" s="18">
        <f t="shared" ca="1" si="42"/>
        <v>1</v>
      </c>
      <c r="D319" s="18" t="str">
        <f t="shared" ca="1" si="43"/>
        <v>January</v>
      </c>
      <c r="E319" s="18">
        <f t="shared" ca="1" si="44"/>
        <v>1</v>
      </c>
      <c r="F319" s="18">
        <f t="shared" ca="1" si="45"/>
        <v>1</v>
      </c>
      <c r="G319" s="18">
        <f t="shared" ca="1" si="46"/>
        <v>5</v>
      </c>
      <c r="H319" s="18">
        <f t="shared" ca="1" si="47"/>
        <v>29</v>
      </c>
      <c r="I319" s="18" t="str">
        <f t="shared" ca="1" si="48"/>
        <v>Wednesday</v>
      </c>
      <c r="J319" s="18" t="b">
        <f t="shared" ca="1" si="49"/>
        <v>0</v>
      </c>
    </row>
    <row r="320" spans="1:10" x14ac:dyDescent="0.3">
      <c r="A320" s="27">
        <f t="shared" ca="1" si="40"/>
        <v>45906</v>
      </c>
      <c r="B320" s="18">
        <f t="shared" ca="1" si="41"/>
        <v>2025</v>
      </c>
      <c r="C320" s="18">
        <f t="shared" ca="1" si="42"/>
        <v>9</v>
      </c>
      <c r="D320" s="18" t="str">
        <f t="shared" ca="1" si="43"/>
        <v>September</v>
      </c>
      <c r="E320" s="18">
        <f t="shared" ca="1" si="44"/>
        <v>9</v>
      </c>
      <c r="F320" s="18">
        <f t="shared" ca="1" si="45"/>
        <v>3</v>
      </c>
      <c r="G320" s="18">
        <f t="shared" ca="1" si="46"/>
        <v>36</v>
      </c>
      <c r="H320" s="18">
        <f t="shared" ca="1" si="47"/>
        <v>6</v>
      </c>
      <c r="I320" s="18" t="str">
        <f t="shared" ca="1" si="48"/>
        <v>Saturday</v>
      </c>
      <c r="J320" s="18" t="b">
        <f t="shared" ca="1" si="49"/>
        <v>1</v>
      </c>
    </row>
    <row r="321" spans="1:10" x14ac:dyDescent="0.3">
      <c r="A321" s="27">
        <f t="shared" ca="1" si="40"/>
        <v>44760</v>
      </c>
      <c r="B321" s="18">
        <f t="shared" ca="1" si="41"/>
        <v>2022</v>
      </c>
      <c r="C321" s="18">
        <f t="shared" ca="1" si="42"/>
        <v>7</v>
      </c>
      <c r="D321" s="18" t="str">
        <f t="shared" ca="1" si="43"/>
        <v>July</v>
      </c>
      <c r="E321" s="18">
        <f t="shared" ca="1" si="44"/>
        <v>7</v>
      </c>
      <c r="F321" s="18">
        <f t="shared" ca="1" si="45"/>
        <v>3</v>
      </c>
      <c r="G321" s="18">
        <f t="shared" ca="1" si="46"/>
        <v>30</v>
      </c>
      <c r="H321" s="18">
        <f t="shared" ca="1" si="47"/>
        <v>18</v>
      </c>
      <c r="I321" s="18" t="str">
        <f t="shared" ca="1" si="48"/>
        <v>Monday</v>
      </c>
      <c r="J321" s="18" t="b">
        <f t="shared" ca="1" si="49"/>
        <v>0</v>
      </c>
    </row>
    <row r="322" spans="1:10" x14ac:dyDescent="0.3">
      <c r="A322" s="26">
        <f t="shared" ref="A322:A385" ca="1" si="50">RANDBETWEEN(DATE(2022,1,1),DATE(2025,12,31))</f>
        <v>44743</v>
      </c>
      <c r="B322" s="18">
        <f t="shared" ca="1" si="41"/>
        <v>2022</v>
      </c>
      <c r="C322" s="18">
        <f t="shared" ca="1" si="42"/>
        <v>7</v>
      </c>
      <c r="D322" s="18" t="str">
        <f t="shared" ca="1" si="43"/>
        <v>July</v>
      </c>
      <c r="E322" s="18">
        <f t="shared" ca="1" si="44"/>
        <v>7</v>
      </c>
      <c r="F322" s="18">
        <f t="shared" ca="1" si="45"/>
        <v>3</v>
      </c>
      <c r="G322" s="18">
        <f t="shared" ca="1" si="46"/>
        <v>27</v>
      </c>
      <c r="H322" s="18">
        <f t="shared" ca="1" si="47"/>
        <v>1</v>
      </c>
      <c r="I322" s="18" t="str">
        <f t="shared" ca="1" si="48"/>
        <v>Friday</v>
      </c>
      <c r="J322" s="18" t="b">
        <f t="shared" ca="1" si="49"/>
        <v>0</v>
      </c>
    </row>
    <row r="323" spans="1:10" x14ac:dyDescent="0.3">
      <c r="A323" s="27">
        <f t="shared" ca="1" si="50"/>
        <v>45679</v>
      </c>
      <c r="B323" s="18">
        <f t="shared" ref="B323:B386" ca="1" si="51">YEAR(A323)</f>
        <v>2025</v>
      </c>
      <c r="C323" s="18">
        <f t="shared" ref="C323:C386" ca="1" si="52">MONTH(A323)</f>
        <v>1</v>
      </c>
      <c r="D323" s="18" t="str">
        <f t="shared" ref="D323:D386" ca="1" si="53">TEXT(A323,"MMMM")</f>
        <v>January</v>
      </c>
      <c r="E323" s="18">
        <f t="shared" ref="E323:E386" ca="1" si="54">MONTH(A323)</f>
        <v>1</v>
      </c>
      <c r="F323" s="18">
        <f t="shared" ref="F323:F386" ca="1" si="55">ROUNDUP(MONTH(A323)/3,0)</f>
        <v>1</v>
      </c>
      <c r="G323" s="18">
        <f t="shared" ref="G323:G386" ca="1" si="56">WEEKNUM(A323,2)</f>
        <v>4</v>
      </c>
      <c r="H323" s="18">
        <f t="shared" ref="H323:H386" ca="1" si="57">DAY(A323)</f>
        <v>22</v>
      </c>
      <c r="I323" s="18" t="str">
        <f t="shared" ref="I323:I386" ca="1" si="58">TEXT(A323,"DDDD")</f>
        <v>Wednesday</v>
      </c>
      <c r="J323" s="18" t="b">
        <f t="shared" ref="J323:J386" ca="1" si="59">OR(WEEKDAY(A323,2)&gt;5)</f>
        <v>0</v>
      </c>
    </row>
    <row r="324" spans="1:10" x14ac:dyDescent="0.3">
      <c r="A324" s="26">
        <f t="shared" ca="1" si="50"/>
        <v>45443</v>
      </c>
      <c r="B324" s="18">
        <f t="shared" ca="1" si="51"/>
        <v>2024</v>
      </c>
      <c r="C324" s="18">
        <f t="shared" ca="1" si="52"/>
        <v>5</v>
      </c>
      <c r="D324" s="18" t="str">
        <f t="shared" ca="1" si="53"/>
        <v>May</v>
      </c>
      <c r="E324" s="18">
        <f t="shared" ca="1" si="54"/>
        <v>5</v>
      </c>
      <c r="F324" s="18">
        <f t="shared" ca="1" si="55"/>
        <v>2</v>
      </c>
      <c r="G324" s="18">
        <f t="shared" ca="1" si="56"/>
        <v>22</v>
      </c>
      <c r="H324" s="18">
        <f t="shared" ca="1" si="57"/>
        <v>31</v>
      </c>
      <c r="I324" s="18" t="str">
        <f t="shared" ca="1" si="58"/>
        <v>Friday</v>
      </c>
      <c r="J324" s="18" t="b">
        <f t="shared" ca="1" si="59"/>
        <v>0</v>
      </c>
    </row>
    <row r="325" spans="1:10" x14ac:dyDescent="0.3">
      <c r="A325" s="26">
        <f t="shared" ca="1" si="50"/>
        <v>45174</v>
      </c>
      <c r="B325" s="18">
        <f t="shared" ca="1" si="51"/>
        <v>2023</v>
      </c>
      <c r="C325" s="18">
        <f t="shared" ca="1" si="52"/>
        <v>9</v>
      </c>
      <c r="D325" s="18" t="str">
        <f t="shared" ca="1" si="53"/>
        <v>September</v>
      </c>
      <c r="E325" s="18">
        <f t="shared" ca="1" si="54"/>
        <v>9</v>
      </c>
      <c r="F325" s="18">
        <f t="shared" ca="1" si="55"/>
        <v>3</v>
      </c>
      <c r="G325" s="18">
        <f t="shared" ca="1" si="56"/>
        <v>37</v>
      </c>
      <c r="H325" s="18">
        <f t="shared" ca="1" si="57"/>
        <v>5</v>
      </c>
      <c r="I325" s="18" t="str">
        <f t="shared" ca="1" si="58"/>
        <v>Tuesday</v>
      </c>
      <c r="J325" s="18" t="b">
        <f t="shared" ca="1" si="59"/>
        <v>0</v>
      </c>
    </row>
    <row r="326" spans="1:10" x14ac:dyDescent="0.3">
      <c r="A326" s="27">
        <f t="shared" ca="1" si="50"/>
        <v>45591</v>
      </c>
      <c r="B326" s="18">
        <f t="shared" ca="1" si="51"/>
        <v>2024</v>
      </c>
      <c r="C326" s="18">
        <f t="shared" ca="1" si="52"/>
        <v>10</v>
      </c>
      <c r="D326" s="18" t="str">
        <f t="shared" ca="1" si="53"/>
        <v>October</v>
      </c>
      <c r="E326" s="18">
        <f t="shared" ca="1" si="54"/>
        <v>10</v>
      </c>
      <c r="F326" s="18">
        <f t="shared" ca="1" si="55"/>
        <v>4</v>
      </c>
      <c r="G326" s="18">
        <f t="shared" ca="1" si="56"/>
        <v>43</v>
      </c>
      <c r="H326" s="18">
        <f t="shared" ca="1" si="57"/>
        <v>26</v>
      </c>
      <c r="I326" s="18" t="str">
        <f t="shared" ca="1" si="58"/>
        <v>Saturday</v>
      </c>
      <c r="J326" s="18" t="b">
        <f t="shared" ca="1" si="59"/>
        <v>1</v>
      </c>
    </row>
    <row r="327" spans="1:10" x14ac:dyDescent="0.3">
      <c r="A327" s="27">
        <f t="shared" ca="1" si="50"/>
        <v>45524</v>
      </c>
      <c r="B327" s="18">
        <f t="shared" ca="1" si="51"/>
        <v>2024</v>
      </c>
      <c r="C327" s="18">
        <f t="shared" ca="1" si="52"/>
        <v>8</v>
      </c>
      <c r="D327" s="18" t="str">
        <f t="shared" ca="1" si="53"/>
        <v>August</v>
      </c>
      <c r="E327" s="18">
        <f t="shared" ca="1" si="54"/>
        <v>8</v>
      </c>
      <c r="F327" s="18">
        <f t="shared" ca="1" si="55"/>
        <v>3</v>
      </c>
      <c r="G327" s="18">
        <f t="shared" ca="1" si="56"/>
        <v>34</v>
      </c>
      <c r="H327" s="18">
        <f t="shared" ca="1" si="57"/>
        <v>20</v>
      </c>
      <c r="I327" s="18" t="str">
        <f t="shared" ca="1" si="58"/>
        <v>Tuesday</v>
      </c>
      <c r="J327" s="18" t="b">
        <f t="shared" ca="1" si="59"/>
        <v>0</v>
      </c>
    </row>
    <row r="328" spans="1:10" x14ac:dyDescent="0.3">
      <c r="A328" s="26">
        <f t="shared" ca="1" si="50"/>
        <v>44746</v>
      </c>
      <c r="B328" s="18">
        <f t="shared" ca="1" si="51"/>
        <v>2022</v>
      </c>
      <c r="C328" s="18">
        <f t="shared" ca="1" si="52"/>
        <v>7</v>
      </c>
      <c r="D328" s="18" t="str">
        <f t="shared" ca="1" si="53"/>
        <v>July</v>
      </c>
      <c r="E328" s="18">
        <f t="shared" ca="1" si="54"/>
        <v>7</v>
      </c>
      <c r="F328" s="18">
        <f t="shared" ca="1" si="55"/>
        <v>3</v>
      </c>
      <c r="G328" s="18">
        <f t="shared" ca="1" si="56"/>
        <v>28</v>
      </c>
      <c r="H328" s="18">
        <f t="shared" ca="1" si="57"/>
        <v>4</v>
      </c>
      <c r="I328" s="18" t="str">
        <f t="shared" ca="1" si="58"/>
        <v>Monday</v>
      </c>
      <c r="J328" s="18" t="b">
        <f t="shared" ca="1" si="59"/>
        <v>0</v>
      </c>
    </row>
    <row r="329" spans="1:10" x14ac:dyDescent="0.3">
      <c r="A329" s="27">
        <f t="shared" ca="1" si="50"/>
        <v>45106</v>
      </c>
      <c r="B329" s="18">
        <f t="shared" ca="1" si="51"/>
        <v>2023</v>
      </c>
      <c r="C329" s="18">
        <f t="shared" ca="1" si="52"/>
        <v>6</v>
      </c>
      <c r="D329" s="18" t="str">
        <f t="shared" ca="1" si="53"/>
        <v>June</v>
      </c>
      <c r="E329" s="18">
        <f t="shared" ca="1" si="54"/>
        <v>6</v>
      </c>
      <c r="F329" s="18">
        <f t="shared" ca="1" si="55"/>
        <v>2</v>
      </c>
      <c r="G329" s="18">
        <f t="shared" ca="1" si="56"/>
        <v>27</v>
      </c>
      <c r="H329" s="18">
        <f t="shared" ca="1" si="57"/>
        <v>29</v>
      </c>
      <c r="I329" s="18" t="str">
        <f t="shared" ca="1" si="58"/>
        <v>Thursday</v>
      </c>
      <c r="J329" s="18" t="b">
        <f t="shared" ca="1" si="59"/>
        <v>0</v>
      </c>
    </row>
    <row r="330" spans="1:10" x14ac:dyDescent="0.3">
      <c r="A330" s="26">
        <f t="shared" ca="1" si="50"/>
        <v>45245</v>
      </c>
      <c r="B330" s="18">
        <f t="shared" ca="1" si="51"/>
        <v>2023</v>
      </c>
      <c r="C330" s="18">
        <f t="shared" ca="1" si="52"/>
        <v>11</v>
      </c>
      <c r="D330" s="18" t="str">
        <f t="shared" ca="1" si="53"/>
        <v>November</v>
      </c>
      <c r="E330" s="18">
        <f t="shared" ca="1" si="54"/>
        <v>11</v>
      </c>
      <c r="F330" s="18">
        <f t="shared" ca="1" si="55"/>
        <v>4</v>
      </c>
      <c r="G330" s="18">
        <f t="shared" ca="1" si="56"/>
        <v>47</v>
      </c>
      <c r="H330" s="18">
        <f t="shared" ca="1" si="57"/>
        <v>15</v>
      </c>
      <c r="I330" s="18" t="str">
        <f t="shared" ca="1" si="58"/>
        <v>Wednesday</v>
      </c>
      <c r="J330" s="18" t="b">
        <f t="shared" ca="1" si="59"/>
        <v>0</v>
      </c>
    </row>
    <row r="331" spans="1:10" x14ac:dyDescent="0.3">
      <c r="A331" s="27">
        <f t="shared" ca="1" si="50"/>
        <v>45516</v>
      </c>
      <c r="B331" s="18">
        <f t="shared" ca="1" si="51"/>
        <v>2024</v>
      </c>
      <c r="C331" s="18">
        <f t="shared" ca="1" si="52"/>
        <v>8</v>
      </c>
      <c r="D331" s="18" t="str">
        <f t="shared" ca="1" si="53"/>
        <v>August</v>
      </c>
      <c r="E331" s="18">
        <f t="shared" ca="1" si="54"/>
        <v>8</v>
      </c>
      <c r="F331" s="18">
        <f t="shared" ca="1" si="55"/>
        <v>3</v>
      </c>
      <c r="G331" s="18">
        <f t="shared" ca="1" si="56"/>
        <v>33</v>
      </c>
      <c r="H331" s="18">
        <f t="shared" ca="1" si="57"/>
        <v>12</v>
      </c>
      <c r="I331" s="18" t="str">
        <f t="shared" ca="1" si="58"/>
        <v>Monday</v>
      </c>
      <c r="J331" s="18" t="b">
        <f t="shared" ca="1" si="59"/>
        <v>0</v>
      </c>
    </row>
    <row r="332" spans="1:10" x14ac:dyDescent="0.3">
      <c r="A332" s="26">
        <f t="shared" ca="1" si="50"/>
        <v>45638</v>
      </c>
      <c r="B332" s="18">
        <f t="shared" ca="1" si="51"/>
        <v>2024</v>
      </c>
      <c r="C332" s="18">
        <f t="shared" ca="1" si="52"/>
        <v>12</v>
      </c>
      <c r="D332" s="18" t="str">
        <f t="shared" ca="1" si="53"/>
        <v>December</v>
      </c>
      <c r="E332" s="18">
        <f t="shared" ca="1" si="54"/>
        <v>12</v>
      </c>
      <c r="F332" s="18">
        <f t="shared" ca="1" si="55"/>
        <v>4</v>
      </c>
      <c r="G332" s="18">
        <f t="shared" ca="1" si="56"/>
        <v>50</v>
      </c>
      <c r="H332" s="18">
        <f t="shared" ca="1" si="57"/>
        <v>12</v>
      </c>
      <c r="I332" s="18" t="str">
        <f t="shared" ca="1" si="58"/>
        <v>Thursday</v>
      </c>
      <c r="J332" s="18" t="b">
        <f t="shared" ca="1" si="59"/>
        <v>0</v>
      </c>
    </row>
    <row r="333" spans="1:10" x14ac:dyDescent="0.3">
      <c r="A333" s="27">
        <f t="shared" ca="1" si="50"/>
        <v>44884</v>
      </c>
      <c r="B333" s="18">
        <f t="shared" ca="1" si="51"/>
        <v>2022</v>
      </c>
      <c r="C333" s="18">
        <f t="shared" ca="1" si="52"/>
        <v>11</v>
      </c>
      <c r="D333" s="18" t="str">
        <f t="shared" ca="1" si="53"/>
        <v>November</v>
      </c>
      <c r="E333" s="18">
        <f t="shared" ca="1" si="54"/>
        <v>11</v>
      </c>
      <c r="F333" s="18">
        <f t="shared" ca="1" si="55"/>
        <v>4</v>
      </c>
      <c r="G333" s="18">
        <f t="shared" ca="1" si="56"/>
        <v>47</v>
      </c>
      <c r="H333" s="18">
        <f t="shared" ca="1" si="57"/>
        <v>19</v>
      </c>
      <c r="I333" s="18" t="str">
        <f t="shared" ca="1" si="58"/>
        <v>Saturday</v>
      </c>
      <c r="J333" s="18" t="b">
        <f t="shared" ca="1" si="59"/>
        <v>1</v>
      </c>
    </row>
    <row r="334" spans="1:10" x14ac:dyDescent="0.3">
      <c r="A334" s="26">
        <f t="shared" ca="1" si="50"/>
        <v>45164</v>
      </c>
      <c r="B334" s="18">
        <f t="shared" ca="1" si="51"/>
        <v>2023</v>
      </c>
      <c r="C334" s="18">
        <f t="shared" ca="1" si="52"/>
        <v>8</v>
      </c>
      <c r="D334" s="18" t="str">
        <f t="shared" ca="1" si="53"/>
        <v>August</v>
      </c>
      <c r="E334" s="18">
        <f t="shared" ca="1" si="54"/>
        <v>8</v>
      </c>
      <c r="F334" s="18">
        <f t="shared" ca="1" si="55"/>
        <v>3</v>
      </c>
      <c r="G334" s="18">
        <f t="shared" ca="1" si="56"/>
        <v>35</v>
      </c>
      <c r="H334" s="18">
        <f t="shared" ca="1" si="57"/>
        <v>26</v>
      </c>
      <c r="I334" s="18" t="str">
        <f t="shared" ca="1" si="58"/>
        <v>Saturday</v>
      </c>
      <c r="J334" s="18" t="b">
        <f t="shared" ca="1" si="59"/>
        <v>1</v>
      </c>
    </row>
    <row r="335" spans="1:10" x14ac:dyDescent="0.3">
      <c r="A335" s="27">
        <f t="shared" ca="1" si="50"/>
        <v>45403</v>
      </c>
      <c r="B335" s="18">
        <f t="shared" ca="1" si="51"/>
        <v>2024</v>
      </c>
      <c r="C335" s="18">
        <f t="shared" ca="1" si="52"/>
        <v>4</v>
      </c>
      <c r="D335" s="18" t="str">
        <f t="shared" ca="1" si="53"/>
        <v>April</v>
      </c>
      <c r="E335" s="18">
        <f t="shared" ca="1" si="54"/>
        <v>4</v>
      </c>
      <c r="F335" s="18">
        <f t="shared" ca="1" si="55"/>
        <v>2</v>
      </c>
      <c r="G335" s="18">
        <f t="shared" ca="1" si="56"/>
        <v>16</v>
      </c>
      <c r="H335" s="18">
        <f t="shared" ca="1" si="57"/>
        <v>21</v>
      </c>
      <c r="I335" s="18" t="str">
        <f t="shared" ca="1" si="58"/>
        <v>Sunday</v>
      </c>
      <c r="J335" s="18" t="b">
        <f t="shared" ca="1" si="59"/>
        <v>1</v>
      </c>
    </row>
    <row r="336" spans="1:10" x14ac:dyDescent="0.3">
      <c r="A336" s="26">
        <f t="shared" ca="1" si="50"/>
        <v>45576</v>
      </c>
      <c r="B336" s="18">
        <f t="shared" ca="1" si="51"/>
        <v>2024</v>
      </c>
      <c r="C336" s="18">
        <f t="shared" ca="1" si="52"/>
        <v>10</v>
      </c>
      <c r="D336" s="18" t="str">
        <f t="shared" ca="1" si="53"/>
        <v>October</v>
      </c>
      <c r="E336" s="18">
        <f t="shared" ca="1" si="54"/>
        <v>10</v>
      </c>
      <c r="F336" s="18">
        <f t="shared" ca="1" si="55"/>
        <v>4</v>
      </c>
      <c r="G336" s="18">
        <f t="shared" ca="1" si="56"/>
        <v>41</v>
      </c>
      <c r="H336" s="18">
        <f t="shared" ca="1" si="57"/>
        <v>11</v>
      </c>
      <c r="I336" s="18" t="str">
        <f t="shared" ca="1" si="58"/>
        <v>Friday</v>
      </c>
      <c r="J336" s="18" t="b">
        <f t="shared" ca="1" si="59"/>
        <v>0</v>
      </c>
    </row>
    <row r="337" spans="1:10" x14ac:dyDescent="0.3">
      <c r="A337" s="27">
        <f t="shared" ca="1" si="50"/>
        <v>45198</v>
      </c>
      <c r="B337" s="18">
        <f t="shared" ca="1" si="51"/>
        <v>2023</v>
      </c>
      <c r="C337" s="18">
        <f t="shared" ca="1" si="52"/>
        <v>9</v>
      </c>
      <c r="D337" s="18" t="str">
        <f t="shared" ca="1" si="53"/>
        <v>September</v>
      </c>
      <c r="E337" s="18">
        <f t="shared" ca="1" si="54"/>
        <v>9</v>
      </c>
      <c r="F337" s="18">
        <f t="shared" ca="1" si="55"/>
        <v>3</v>
      </c>
      <c r="G337" s="18">
        <f t="shared" ca="1" si="56"/>
        <v>40</v>
      </c>
      <c r="H337" s="18">
        <f t="shared" ca="1" si="57"/>
        <v>29</v>
      </c>
      <c r="I337" s="18" t="str">
        <f t="shared" ca="1" si="58"/>
        <v>Friday</v>
      </c>
      <c r="J337" s="18" t="b">
        <f t="shared" ca="1" si="59"/>
        <v>0</v>
      </c>
    </row>
    <row r="338" spans="1:10" x14ac:dyDescent="0.3">
      <c r="A338" s="26">
        <f t="shared" ca="1" si="50"/>
        <v>45198</v>
      </c>
      <c r="B338" s="18">
        <f t="shared" ca="1" si="51"/>
        <v>2023</v>
      </c>
      <c r="C338" s="18">
        <f t="shared" ca="1" si="52"/>
        <v>9</v>
      </c>
      <c r="D338" s="18" t="str">
        <f t="shared" ca="1" si="53"/>
        <v>September</v>
      </c>
      <c r="E338" s="18">
        <f t="shared" ca="1" si="54"/>
        <v>9</v>
      </c>
      <c r="F338" s="18">
        <f t="shared" ca="1" si="55"/>
        <v>3</v>
      </c>
      <c r="G338" s="18">
        <f t="shared" ca="1" si="56"/>
        <v>40</v>
      </c>
      <c r="H338" s="18">
        <f t="shared" ca="1" si="57"/>
        <v>29</v>
      </c>
      <c r="I338" s="18" t="str">
        <f t="shared" ca="1" si="58"/>
        <v>Friday</v>
      </c>
      <c r="J338" s="18" t="b">
        <f t="shared" ca="1" si="59"/>
        <v>0</v>
      </c>
    </row>
    <row r="339" spans="1:10" x14ac:dyDescent="0.3">
      <c r="A339" s="27">
        <f t="shared" ca="1" si="50"/>
        <v>45309</v>
      </c>
      <c r="B339" s="18">
        <f t="shared" ca="1" si="51"/>
        <v>2024</v>
      </c>
      <c r="C339" s="18">
        <f t="shared" ca="1" si="52"/>
        <v>1</v>
      </c>
      <c r="D339" s="18" t="str">
        <f t="shared" ca="1" si="53"/>
        <v>January</v>
      </c>
      <c r="E339" s="18">
        <f t="shared" ca="1" si="54"/>
        <v>1</v>
      </c>
      <c r="F339" s="18">
        <f t="shared" ca="1" si="55"/>
        <v>1</v>
      </c>
      <c r="G339" s="18">
        <f t="shared" ca="1" si="56"/>
        <v>3</v>
      </c>
      <c r="H339" s="18">
        <f t="shared" ca="1" si="57"/>
        <v>18</v>
      </c>
      <c r="I339" s="18" t="str">
        <f t="shared" ca="1" si="58"/>
        <v>Thursday</v>
      </c>
      <c r="J339" s="18" t="b">
        <f t="shared" ca="1" si="59"/>
        <v>0</v>
      </c>
    </row>
    <row r="340" spans="1:10" x14ac:dyDescent="0.3">
      <c r="A340" s="26">
        <f t="shared" ca="1" si="50"/>
        <v>44635</v>
      </c>
      <c r="B340" s="18">
        <f t="shared" ca="1" si="51"/>
        <v>2022</v>
      </c>
      <c r="C340" s="18">
        <f t="shared" ca="1" si="52"/>
        <v>3</v>
      </c>
      <c r="D340" s="18" t="str">
        <f t="shared" ca="1" si="53"/>
        <v>March</v>
      </c>
      <c r="E340" s="18">
        <f t="shared" ca="1" si="54"/>
        <v>3</v>
      </c>
      <c r="F340" s="18">
        <f t="shared" ca="1" si="55"/>
        <v>1</v>
      </c>
      <c r="G340" s="18">
        <f t="shared" ca="1" si="56"/>
        <v>12</v>
      </c>
      <c r="H340" s="18">
        <f t="shared" ca="1" si="57"/>
        <v>15</v>
      </c>
      <c r="I340" s="18" t="str">
        <f t="shared" ca="1" si="58"/>
        <v>Tuesday</v>
      </c>
      <c r="J340" s="18" t="b">
        <f t="shared" ca="1" si="59"/>
        <v>0</v>
      </c>
    </row>
    <row r="341" spans="1:10" x14ac:dyDescent="0.3">
      <c r="A341" s="27">
        <f t="shared" ca="1" si="50"/>
        <v>44788</v>
      </c>
      <c r="B341" s="18">
        <f t="shared" ca="1" si="51"/>
        <v>2022</v>
      </c>
      <c r="C341" s="18">
        <f t="shared" ca="1" si="52"/>
        <v>8</v>
      </c>
      <c r="D341" s="18" t="str">
        <f t="shared" ca="1" si="53"/>
        <v>August</v>
      </c>
      <c r="E341" s="18">
        <f t="shared" ca="1" si="54"/>
        <v>8</v>
      </c>
      <c r="F341" s="18">
        <f t="shared" ca="1" si="55"/>
        <v>3</v>
      </c>
      <c r="G341" s="18">
        <f t="shared" ca="1" si="56"/>
        <v>34</v>
      </c>
      <c r="H341" s="18">
        <f t="shared" ca="1" si="57"/>
        <v>15</v>
      </c>
      <c r="I341" s="18" t="str">
        <f t="shared" ca="1" si="58"/>
        <v>Monday</v>
      </c>
      <c r="J341" s="18" t="b">
        <f t="shared" ca="1" si="59"/>
        <v>0</v>
      </c>
    </row>
    <row r="342" spans="1:10" x14ac:dyDescent="0.3">
      <c r="A342" s="26">
        <f t="shared" ca="1" si="50"/>
        <v>44898</v>
      </c>
      <c r="B342" s="18">
        <f t="shared" ca="1" si="51"/>
        <v>2022</v>
      </c>
      <c r="C342" s="18">
        <f t="shared" ca="1" si="52"/>
        <v>12</v>
      </c>
      <c r="D342" s="18" t="str">
        <f t="shared" ca="1" si="53"/>
        <v>December</v>
      </c>
      <c r="E342" s="18">
        <f t="shared" ca="1" si="54"/>
        <v>12</v>
      </c>
      <c r="F342" s="18">
        <f t="shared" ca="1" si="55"/>
        <v>4</v>
      </c>
      <c r="G342" s="18">
        <f t="shared" ca="1" si="56"/>
        <v>49</v>
      </c>
      <c r="H342" s="18">
        <f t="shared" ca="1" si="57"/>
        <v>3</v>
      </c>
      <c r="I342" s="18" t="str">
        <f t="shared" ca="1" si="58"/>
        <v>Saturday</v>
      </c>
      <c r="J342" s="18" t="b">
        <f t="shared" ca="1" si="59"/>
        <v>1</v>
      </c>
    </row>
    <row r="343" spans="1:10" x14ac:dyDescent="0.3">
      <c r="A343" s="27">
        <f t="shared" ca="1" si="50"/>
        <v>44567</v>
      </c>
      <c r="B343" s="18">
        <f t="shared" ca="1" si="51"/>
        <v>2022</v>
      </c>
      <c r="C343" s="18">
        <f t="shared" ca="1" si="52"/>
        <v>1</v>
      </c>
      <c r="D343" s="18" t="str">
        <f t="shared" ca="1" si="53"/>
        <v>January</v>
      </c>
      <c r="E343" s="18">
        <f t="shared" ca="1" si="54"/>
        <v>1</v>
      </c>
      <c r="F343" s="18">
        <f t="shared" ca="1" si="55"/>
        <v>1</v>
      </c>
      <c r="G343" s="18">
        <f t="shared" ca="1" si="56"/>
        <v>2</v>
      </c>
      <c r="H343" s="18">
        <f t="shared" ca="1" si="57"/>
        <v>6</v>
      </c>
      <c r="I343" s="18" t="str">
        <f t="shared" ca="1" si="58"/>
        <v>Thursday</v>
      </c>
      <c r="J343" s="18" t="b">
        <f t="shared" ca="1" si="59"/>
        <v>0</v>
      </c>
    </row>
    <row r="344" spans="1:10" x14ac:dyDescent="0.3">
      <c r="A344" s="27">
        <f t="shared" ca="1" si="50"/>
        <v>45457</v>
      </c>
      <c r="B344" s="18">
        <f t="shared" ca="1" si="51"/>
        <v>2024</v>
      </c>
      <c r="C344" s="18">
        <f t="shared" ca="1" si="52"/>
        <v>6</v>
      </c>
      <c r="D344" s="18" t="str">
        <f t="shared" ca="1" si="53"/>
        <v>June</v>
      </c>
      <c r="E344" s="18">
        <f t="shared" ca="1" si="54"/>
        <v>6</v>
      </c>
      <c r="F344" s="18">
        <f t="shared" ca="1" si="55"/>
        <v>2</v>
      </c>
      <c r="G344" s="18">
        <f t="shared" ca="1" si="56"/>
        <v>24</v>
      </c>
      <c r="H344" s="18">
        <f t="shared" ca="1" si="57"/>
        <v>14</v>
      </c>
      <c r="I344" s="18" t="str">
        <f t="shared" ca="1" si="58"/>
        <v>Friday</v>
      </c>
      <c r="J344" s="18" t="b">
        <f t="shared" ca="1" si="59"/>
        <v>0</v>
      </c>
    </row>
    <row r="345" spans="1:10" x14ac:dyDescent="0.3">
      <c r="A345" s="26">
        <f t="shared" ca="1" si="50"/>
        <v>44944</v>
      </c>
      <c r="B345" s="18">
        <f t="shared" ca="1" si="51"/>
        <v>2023</v>
      </c>
      <c r="C345" s="18">
        <f t="shared" ca="1" si="52"/>
        <v>1</v>
      </c>
      <c r="D345" s="18" t="str">
        <f t="shared" ca="1" si="53"/>
        <v>January</v>
      </c>
      <c r="E345" s="18">
        <f t="shared" ca="1" si="54"/>
        <v>1</v>
      </c>
      <c r="F345" s="18">
        <f t="shared" ca="1" si="55"/>
        <v>1</v>
      </c>
      <c r="G345" s="18">
        <f t="shared" ca="1" si="56"/>
        <v>4</v>
      </c>
      <c r="H345" s="18">
        <f t="shared" ca="1" si="57"/>
        <v>18</v>
      </c>
      <c r="I345" s="18" t="str">
        <f t="shared" ca="1" si="58"/>
        <v>Wednesday</v>
      </c>
      <c r="J345" s="18" t="b">
        <f t="shared" ca="1" si="59"/>
        <v>0</v>
      </c>
    </row>
    <row r="346" spans="1:10" x14ac:dyDescent="0.3">
      <c r="A346" s="27">
        <f t="shared" ca="1" si="50"/>
        <v>44640</v>
      </c>
      <c r="B346" s="18">
        <f t="shared" ca="1" si="51"/>
        <v>2022</v>
      </c>
      <c r="C346" s="18">
        <f t="shared" ca="1" si="52"/>
        <v>3</v>
      </c>
      <c r="D346" s="18" t="str">
        <f t="shared" ca="1" si="53"/>
        <v>March</v>
      </c>
      <c r="E346" s="18">
        <f t="shared" ca="1" si="54"/>
        <v>3</v>
      </c>
      <c r="F346" s="18">
        <f t="shared" ca="1" si="55"/>
        <v>1</v>
      </c>
      <c r="G346" s="18">
        <f t="shared" ca="1" si="56"/>
        <v>12</v>
      </c>
      <c r="H346" s="18">
        <f t="shared" ca="1" si="57"/>
        <v>20</v>
      </c>
      <c r="I346" s="18" t="str">
        <f t="shared" ca="1" si="58"/>
        <v>Sunday</v>
      </c>
      <c r="J346" s="18" t="b">
        <f t="shared" ca="1" si="59"/>
        <v>1</v>
      </c>
    </row>
    <row r="347" spans="1:10" x14ac:dyDescent="0.3">
      <c r="A347" s="27">
        <f t="shared" ca="1" si="50"/>
        <v>45492</v>
      </c>
      <c r="B347" s="18">
        <f t="shared" ca="1" si="51"/>
        <v>2024</v>
      </c>
      <c r="C347" s="18">
        <f t="shared" ca="1" si="52"/>
        <v>7</v>
      </c>
      <c r="D347" s="18" t="str">
        <f t="shared" ca="1" si="53"/>
        <v>July</v>
      </c>
      <c r="E347" s="18">
        <f t="shared" ca="1" si="54"/>
        <v>7</v>
      </c>
      <c r="F347" s="18">
        <f t="shared" ca="1" si="55"/>
        <v>3</v>
      </c>
      <c r="G347" s="18">
        <f t="shared" ca="1" si="56"/>
        <v>29</v>
      </c>
      <c r="H347" s="18">
        <f t="shared" ca="1" si="57"/>
        <v>19</v>
      </c>
      <c r="I347" s="18" t="str">
        <f t="shared" ca="1" si="58"/>
        <v>Friday</v>
      </c>
      <c r="J347" s="18" t="b">
        <f t="shared" ca="1" si="59"/>
        <v>0</v>
      </c>
    </row>
    <row r="348" spans="1:10" x14ac:dyDescent="0.3">
      <c r="A348" s="26">
        <f t="shared" ca="1" si="50"/>
        <v>45046</v>
      </c>
      <c r="B348" s="18">
        <f t="shared" ca="1" si="51"/>
        <v>2023</v>
      </c>
      <c r="C348" s="18">
        <f t="shared" ca="1" si="52"/>
        <v>4</v>
      </c>
      <c r="D348" s="18" t="str">
        <f t="shared" ca="1" si="53"/>
        <v>April</v>
      </c>
      <c r="E348" s="18">
        <f t="shared" ca="1" si="54"/>
        <v>4</v>
      </c>
      <c r="F348" s="18">
        <f t="shared" ca="1" si="55"/>
        <v>2</v>
      </c>
      <c r="G348" s="18">
        <f t="shared" ca="1" si="56"/>
        <v>18</v>
      </c>
      <c r="H348" s="18">
        <f t="shared" ca="1" si="57"/>
        <v>30</v>
      </c>
      <c r="I348" s="18" t="str">
        <f t="shared" ca="1" si="58"/>
        <v>Sunday</v>
      </c>
      <c r="J348" s="18" t="b">
        <f t="shared" ca="1" si="59"/>
        <v>1</v>
      </c>
    </row>
    <row r="349" spans="1:10" x14ac:dyDescent="0.3">
      <c r="A349" s="27">
        <f t="shared" ca="1" si="50"/>
        <v>45625</v>
      </c>
      <c r="B349" s="18">
        <f t="shared" ca="1" si="51"/>
        <v>2024</v>
      </c>
      <c r="C349" s="18">
        <f t="shared" ca="1" si="52"/>
        <v>11</v>
      </c>
      <c r="D349" s="18" t="str">
        <f t="shared" ca="1" si="53"/>
        <v>November</v>
      </c>
      <c r="E349" s="18">
        <f t="shared" ca="1" si="54"/>
        <v>11</v>
      </c>
      <c r="F349" s="18">
        <f t="shared" ca="1" si="55"/>
        <v>4</v>
      </c>
      <c r="G349" s="18">
        <f t="shared" ca="1" si="56"/>
        <v>48</v>
      </c>
      <c r="H349" s="18">
        <f t="shared" ca="1" si="57"/>
        <v>29</v>
      </c>
      <c r="I349" s="18" t="str">
        <f t="shared" ca="1" si="58"/>
        <v>Friday</v>
      </c>
      <c r="J349" s="18" t="b">
        <f t="shared" ca="1" si="59"/>
        <v>0</v>
      </c>
    </row>
    <row r="350" spans="1:10" x14ac:dyDescent="0.3">
      <c r="A350" s="26">
        <f t="shared" ca="1" si="50"/>
        <v>45697</v>
      </c>
      <c r="B350" s="18">
        <f t="shared" ca="1" si="51"/>
        <v>2025</v>
      </c>
      <c r="C350" s="18">
        <f t="shared" ca="1" si="52"/>
        <v>2</v>
      </c>
      <c r="D350" s="18" t="str">
        <f t="shared" ca="1" si="53"/>
        <v>February</v>
      </c>
      <c r="E350" s="18">
        <f t="shared" ca="1" si="54"/>
        <v>2</v>
      </c>
      <c r="F350" s="18">
        <f t="shared" ca="1" si="55"/>
        <v>1</v>
      </c>
      <c r="G350" s="18">
        <f t="shared" ca="1" si="56"/>
        <v>6</v>
      </c>
      <c r="H350" s="18">
        <f t="shared" ca="1" si="57"/>
        <v>9</v>
      </c>
      <c r="I350" s="18" t="str">
        <f t="shared" ca="1" si="58"/>
        <v>Sunday</v>
      </c>
      <c r="J350" s="18" t="b">
        <f t="shared" ca="1" si="59"/>
        <v>1</v>
      </c>
    </row>
    <row r="351" spans="1:10" x14ac:dyDescent="0.3">
      <c r="A351" s="27">
        <f t="shared" ca="1" si="50"/>
        <v>45524</v>
      </c>
      <c r="B351" s="18">
        <f t="shared" ca="1" si="51"/>
        <v>2024</v>
      </c>
      <c r="C351" s="18">
        <f t="shared" ca="1" si="52"/>
        <v>8</v>
      </c>
      <c r="D351" s="18" t="str">
        <f t="shared" ca="1" si="53"/>
        <v>August</v>
      </c>
      <c r="E351" s="18">
        <f t="shared" ca="1" si="54"/>
        <v>8</v>
      </c>
      <c r="F351" s="18">
        <f t="shared" ca="1" si="55"/>
        <v>3</v>
      </c>
      <c r="G351" s="18">
        <f t="shared" ca="1" si="56"/>
        <v>34</v>
      </c>
      <c r="H351" s="18">
        <f t="shared" ca="1" si="57"/>
        <v>20</v>
      </c>
      <c r="I351" s="18" t="str">
        <f t="shared" ca="1" si="58"/>
        <v>Tuesday</v>
      </c>
      <c r="J351" s="18" t="b">
        <f t="shared" ca="1" si="59"/>
        <v>0</v>
      </c>
    </row>
    <row r="352" spans="1:10" x14ac:dyDescent="0.3">
      <c r="A352" s="26">
        <f t="shared" ca="1" si="50"/>
        <v>44714</v>
      </c>
      <c r="B352" s="18">
        <f t="shared" ca="1" si="51"/>
        <v>2022</v>
      </c>
      <c r="C352" s="18">
        <f t="shared" ca="1" si="52"/>
        <v>6</v>
      </c>
      <c r="D352" s="18" t="str">
        <f t="shared" ca="1" si="53"/>
        <v>June</v>
      </c>
      <c r="E352" s="18">
        <f t="shared" ca="1" si="54"/>
        <v>6</v>
      </c>
      <c r="F352" s="18">
        <f t="shared" ca="1" si="55"/>
        <v>2</v>
      </c>
      <c r="G352" s="18">
        <f t="shared" ca="1" si="56"/>
        <v>23</v>
      </c>
      <c r="H352" s="18">
        <f t="shared" ca="1" si="57"/>
        <v>2</v>
      </c>
      <c r="I352" s="18" t="str">
        <f t="shared" ca="1" si="58"/>
        <v>Thursday</v>
      </c>
      <c r="J352" s="18" t="b">
        <f t="shared" ca="1" si="59"/>
        <v>0</v>
      </c>
    </row>
    <row r="353" spans="1:10" x14ac:dyDescent="0.3">
      <c r="A353" s="27">
        <f t="shared" ca="1" si="50"/>
        <v>44865</v>
      </c>
      <c r="B353" s="18">
        <f t="shared" ca="1" si="51"/>
        <v>2022</v>
      </c>
      <c r="C353" s="18">
        <f t="shared" ca="1" si="52"/>
        <v>10</v>
      </c>
      <c r="D353" s="18" t="str">
        <f t="shared" ca="1" si="53"/>
        <v>October</v>
      </c>
      <c r="E353" s="18">
        <f t="shared" ca="1" si="54"/>
        <v>10</v>
      </c>
      <c r="F353" s="18">
        <f t="shared" ca="1" si="55"/>
        <v>4</v>
      </c>
      <c r="G353" s="18">
        <f t="shared" ca="1" si="56"/>
        <v>45</v>
      </c>
      <c r="H353" s="18">
        <f t="shared" ca="1" si="57"/>
        <v>31</v>
      </c>
      <c r="I353" s="18" t="str">
        <f t="shared" ca="1" si="58"/>
        <v>Monday</v>
      </c>
      <c r="J353" s="18" t="b">
        <f t="shared" ca="1" si="59"/>
        <v>0</v>
      </c>
    </row>
    <row r="354" spans="1:10" x14ac:dyDescent="0.3">
      <c r="A354" s="26">
        <f t="shared" ca="1" si="50"/>
        <v>45330</v>
      </c>
      <c r="B354" s="18">
        <f t="shared" ca="1" si="51"/>
        <v>2024</v>
      </c>
      <c r="C354" s="18">
        <f t="shared" ca="1" si="52"/>
        <v>2</v>
      </c>
      <c r="D354" s="18" t="str">
        <f t="shared" ca="1" si="53"/>
        <v>February</v>
      </c>
      <c r="E354" s="18">
        <f t="shared" ca="1" si="54"/>
        <v>2</v>
      </c>
      <c r="F354" s="18">
        <f t="shared" ca="1" si="55"/>
        <v>1</v>
      </c>
      <c r="G354" s="18">
        <f t="shared" ca="1" si="56"/>
        <v>6</v>
      </c>
      <c r="H354" s="18">
        <f t="shared" ca="1" si="57"/>
        <v>8</v>
      </c>
      <c r="I354" s="18" t="str">
        <f t="shared" ca="1" si="58"/>
        <v>Thursday</v>
      </c>
      <c r="J354" s="18" t="b">
        <f t="shared" ca="1" si="59"/>
        <v>0</v>
      </c>
    </row>
    <row r="355" spans="1:10" x14ac:dyDescent="0.3">
      <c r="A355" s="27">
        <f t="shared" ca="1" si="50"/>
        <v>45840</v>
      </c>
      <c r="B355" s="18">
        <f t="shared" ca="1" si="51"/>
        <v>2025</v>
      </c>
      <c r="C355" s="18">
        <f t="shared" ca="1" si="52"/>
        <v>7</v>
      </c>
      <c r="D355" s="18" t="str">
        <f t="shared" ca="1" si="53"/>
        <v>July</v>
      </c>
      <c r="E355" s="18">
        <f t="shared" ca="1" si="54"/>
        <v>7</v>
      </c>
      <c r="F355" s="18">
        <f t="shared" ca="1" si="55"/>
        <v>3</v>
      </c>
      <c r="G355" s="18">
        <f t="shared" ca="1" si="56"/>
        <v>27</v>
      </c>
      <c r="H355" s="18">
        <f t="shared" ca="1" si="57"/>
        <v>2</v>
      </c>
      <c r="I355" s="18" t="str">
        <f t="shared" ca="1" si="58"/>
        <v>Wednesday</v>
      </c>
      <c r="J355" s="18" t="b">
        <f t="shared" ca="1" si="59"/>
        <v>0</v>
      </c>
    </row>
    <row r="356" spans="1:10" x14ac:dyDescent="0.3">
      <c r="A356" s="26">
        <f t="shared" ca="1" si="50"/>
        <v>44684</v>
      </c>
      <c r="B356" s="18">
        <f t="shared" ca="1" si="51"/>
        <v>2022</v>
      </c>
      <c r="C356" s="18">
        <f t="shared" ca="1" si="52"/>
        <v>5</v>
      </c>
      <c r="D356" s="18" t="str">
        <f t="shared" ca="1" si="53"/>
        <v>May</v>
      </c>
      <c r="E356" s="18">
        <f t="shared" ca="1" si="54"/>
        <v>5</v>
      </c>
      <c r="F356" s="18">
        <f t="shared" ca="1" si="55"/>
        <v>2</v>
      </c>
      <c r="G356" s="18">
        <f t="shared" ca="1" si="56"/>
        <v>19</v>
      </c>
      <c r="H356" s="18">
        <f t="shared" ca="1" si="57"/>
        <v>3</v>
      </c>
      <c r="I356" s="18" t="str">
        <f t="shared" ca="1" si="58"/>
        <v>Tuesday</v>
      </c>
      <c r="J356" s="18" t="b">
        <f t="shared" ca="1" si="59"/>
        <v>0</v>
      </c>
    </row>
    <row r="357" spans="1:10" x14ac:dyDescent="0.3">
      <c r="A357" s="26">
        <f t="shared" ca="1" si="50"/>
        <v>44981</v>
      </c>
      <c r="B357" s="18">
        <f t="shared" ca="1" si="51"/>
        <v>2023</v>
      </c>
      <c r="C357" s="18">
        <f t="shared" ca="1" si="52"/>
        <v>2</v>
      </c>
      <c r="D357" s="18" t="str">
        <f t="shared" ca="1" si="53"/>
        <v>February</v>
      </c>
      <c r="E357" s="18">
        <f t="shared" ca="1" si="54"/>
        <v>2</v>
      </c>
      <c r="F357" s="18">
        <f t="shared" ca="1" si="55"/>
        <v>1</v>
      </c>
      <c r="G357" s="18">
        <f t="shared" ca="1" si="56"/>
        <v>9</v>
      </c>
      <c r="H357" s="18">
        <f t="shared" ca="1" si="57"/>
        <v>24</v>
      </c>
      <c r="I357" s="18" t="str">
        <f t="shared" ca="1" si="58"/>
        <v>Friday</v>
      </c>
      <c r="J357" s="18" t="b">
        <f t="shared" ca="1" si="59"/>
        <v>0</v>
      </c>
    </row>
    <row r="358" spans="1:10" x14ac:dyDescent="0.3">
      <c r="A358" s="27">
        <f t="shared" ca="1" si="50"/>
        <v>44694</v>
      </c>
      <c r="B358" s="18">
        <f t="shared" ca="1" si="51"/>
        <v>2022</v>
      </c>
      <c r="C358" s="18">
        <f t="shared" ca="1" si="52"/>
        <v>5</v>
      </c>
      <c r="D358" s="18" t="str">
        <f t="shared" ca="1" si="53"/>
        <v>May</v>
      </c>
      <c r="E358" s="18">
        <f t="shared" ca="1" si="54"/>
        <v>5</v>
      </c>
      <c r="F358" s="18">
        <f t="shared" ca="1" si="55"/>
        <v>2</v>
      </c>
      <c r="G358" s="18">
        <f t="shared" ca="1" si="56"/>
        <v>20</v>
      </c>
      <c r="H358" s="18">
        <f t="shared" ca="1" si="57"/>
        <v>13</v>
      </c>
      <c r="I358" s="18" t="str">
        <f t="shared" ca="1" si="58"/>
        <v>Friday</v>
      </c>
      <c r="J358" s="18" t="b">
        <f t="shared" ca="1" si="59"/>
        <v>0</v>
      </c>
    </row>
    <row r="359" spans="1:10" x14ac:dyDescent="0.3">
      <c r="A359" s="26">
        <f t="shared" ca="1" si="50"/>
        <v>45673</v>
      </c>
      <c r="B359" s="18">
        <f t="shared" ca="1" si="51"/>
        <v>2025</v>
      </c>
      <c r="C359" s="18">
        <f t="shared" ca="1" si="52"/>
        <v>1</v>
      </c>
      <c r="D359" s="18" t="str">
        <f t="shared" ca="1" si="53"/>
        <v>January</v>
      </c>
      <c r="E359" s="18">
        <f t="shared" ca="1" si="54"/>
        <v>1</v>
      </c>
      <c r="F359" s="18">
        <f t="shared" ca="1" si="55"/>
        <v>1</v>
      </c>
      <c r="G359" s="18">
        <f t="shared" ca="1" si="56"/>
        <v>3</v>
      </c>
      <c r="H359" s="18">
        <f t="shared" ca="1" si="57"/>
        <v>16</v>
      </c>
      <c r="I359" s="18" t="str">
        <f t="shared" ca="1" si="58"/>
        <v>Thursday</v>
      </c>
      <c r="J359" s="18" t="b">
        <f t="shared" ca="1" si="59"/>
        <v>0</v>
      </c>
    </row>
    <row r="360" spans="1:10" x14ac:dyDescent="0.3">
      <c r="A360" s="27">
        <f t="shared" ca="1" si="50"/>
        <v>45835</v>
      </c>
      <c r="B360" s="18">
        <f t="shared" ca="1" si="51"/>
        <v>2025</v>
      </c>
      <c r="C360" s="18">
        <f t="shared" ca="1" si="52"/>
        <v>6</v>
      </c>
      <c r="D360" s="18" t="str">
        <f t="shared" ca="1" si="53"/>
        <v>June</v>
      </c>
      <c r="E360" s="18">
        <f t="shared" ca="1" si="54"/>
        <v>6</v>
      </c>
      <c r="F360" s="18">
        <f t="shared" ca="1" si="55"/>
        <v>2</v>
      </c>
      <c r="G360" s="18">
        <f t="shared" ca="1" si="56"/>
        <v>26</v>
      </c>
      <c r="H360" s="18">
        <f t="shared" ca="1" si="57"/>
        <v>27</v>
      </c>
      <c r="I360" s="18" t="str">
        <f t="shared" ca="1" si="58"/>
        <v>Friday</v>
      </c>
      <c r="J360" s="18" t="b">
        <f t="shared" ca="1" si="59"/>
        <v>0</v>
      </c>
    </row>
    <row r="361" spans="1:10" x14ac:dyDescent="0.3">
      <c r="A361" s="26">
        <f t="shared" ca="1" si="50"/>
        <v>45172</v>
      </c>
      <c r="B361" s="18">
        <f t="shared" ca="1" si="51"/>
        <v>2023</v>
      </c>
      <c r="C361" s="18">
        <f t="shared" ca="1" si="52"/>
        <v>9</v>
      </c>
      <c r="D361" s="18" t="str">
        <f t="shared" ca="1" si="53"/>
        <v>September</v>
      </c>
      <c r="E361" s="18">
        <f t="shared" ca="1" si="54"/>
        <v>9</v>
      </c>
      <c r="F361" s="18">
        <f t="shared" ca="1" si="55"/>
        <v>3</v>
      </c>
      <c r="G361" s="18">
        <f t="shared" ca="1" si="56"/>
        <v>36</v>
      </c>
      <c r="H361" s="18">
        <f t="shared" ca="1" si="57"/>
        <v>3</v>
      </c>
      <c r="I361" s="18" t="str">
        <f t="shared" ca="1" si="58"/>
        <v>Sunday</v>
      </c>
      <c r="J361" s="18" t="b">
        <f t="shared" ca="1" si="59"/>
        <v>1</v>
      </c>
    </row>
    <row r="362" spans="1:10" x14ac:dyDescent="0.3">
      <c r="A362" s="27">
        <f t="shared" ca="1" si="50"/>
        <v>45680</v>
      </c>
      <c r="B362" s="18">
        <f t="shared" ca="1" si="51"/>
        <v>2025</v>
      </c>
      <c r="C362" s="18">
        <f t="shared" ca="1" si="52"/>
        <v>1</v>
      </c>
      <c r="D362" s="18" t="str">
        <f t="shared" ca="1" si="53"/>
        <v>January</v>
      </c>
      <c r="E362" s="18">
        <f t="shared" ca="1" si="54"/>
        <v>1</v>
      </c>
      <c r="F362" s="18">
        <f t="shared" ca="1" si="55"/>
        <v>1</v>
      </c>
      <c r="G362" s="18">
        <f t="shared" ca="1" si="56"/>
        <v>4</v>
      </c>
      <c r="H362" s="18">
        <f t="shared" ca="1" si="57"/>
        <v>23</v>
      </c>
      <c r="I362" s="18" t="str">
        <f t="shared" ca="1" si="58"/>
        <v>Thursday</v>
      </c>
      <c r="J362" s="18" t="b">
        <f t="shared" ca="1" si="59"/>
        <v>0</v>
      </c>
    </row>
    <row r="363" spans="1:10" x14ac:dyDescent="0.3">
      <c r="A363" s="26">
        <f t="shared" ca="1" si="50"/>
        <v>45256</v>
      </c>
      <c r="B363" s="18">
        <f t="shared" ca="1" si="51"/>
        <v>2023</v>
      </c>
      <c r="C363" s="18">
        <f t="shared" ca="1" si="52"/>
        <v>11</v>
      </c>
      <c r="D363" s="18" t="str">
        <f t="shared" ca="1" si="53"/>
        <v>November</v>
      </c>
      <c r="E363" s="18">
        <f t="shared" ca="1" si="54"/>
        <v>11</v>
      </c>
      <c r="F363" s="18">
        <f t="shared" ca="1" si="55"/>
        <v>4</v>
      </c>
      <c r="G363" s="18">
        <f t="shared" ca="1" si="56"/>
        <v>48</v>
      </c>
      <c r="H363" s="18">
        <f t="shared" ca="1" si="57"/>
        <v>26</v>
      </c>
      <c r="I363" s="18" t="str">
        <f t="shared" ca="1" si="58"/>
        <v>Sunday</v>
      </c>
      <c r="J363" s="18" t="b">
        <f t="shared" ca="1" si="59"/>
        <v>1</v>
      </c>
    </row>
    <row r="364" spans="1:10" x14ac:dyDescent="0.3">
      <c r="A364" s="27">
        <f t="shared" ca="1" si="50"/>
        <v>45331</v>
      </c>
      <c r="B364" s="18">
        <f t="shared" ca="1" si="51"/>
        <v>2024</v>
      </c>
      <c r="C364" s="18">
        <f t="shared" ca="1" si="52"/>
        <v>2</v>
      </c>
      <c r="D364" s="18" t="str">
        <f t="shared" ca="1" si="53"/>
        <v>February</v>
      </c>
      <c r="E364" s="18">
        <f t="shared" ca="1" si="54"/>
        <v>2</v>
      </c>
      <c r="F364" s="18">
        <f t="shared" ca="1" si="55"/>
        <v>1</v>
      </c>
      <c r="G364" s="18">
        <f t="shared" ca="1" si="56"/>
        <v>6</v>
      </c>
      <c r="H364" s="18">
        <f t="shared" ca="1" si="57"/>
        <v>9</v>
      </c>
      <c r="I364" s="18" t="str">
        <f t="shared" ca="1" si="58"/>
        <v>Friday</v>
      </c>
      <c r="J364" s="18" t="b">
        <f t="shared" ca="1" si="59"/>
        <v>0</v>
      </c>
    </row>
    <row r="365" spans="1:10" x14ac:dyDescent="0.3">
      <c r="A365" s="26">
        <f t="shared" ca="1" si="50"/>
        <v>45326</v>
      </c>
      <c r="B365" s="18">
        <f t="shared" ca="1" si="51"/>
        <v>2024</v>
      </c>
      <c r="C365" s="18">
        <f t="shared" ca="1" si="52"/>
        <v>2</v>
      </c>
      <c r="D365" s="18" t="str">
        <f t="shared" ca="1" si="53"/>
        <v>February</v>
      </c>
      <c r="E365" s="18">
        <f t="shared" ca="1" si="54"/>
        <v>2</v>
      </c>
      <c r="F365" s="18">
        <f t="shared" ca="1" si="55"/>
        <v>1</v>
      </c>
      <c r="G365" s="18">
        <f t="shared" ca="1" si="56"/>
        <v>5</v>
      </c>
      <c r="H365" s="18">
        <f t="shared" ca="1" si="57"/>
        <v>4</v>
      </c>
      <c r="I365" s="18" t="str">
        <f t="shared" ca="1" si="58"/>
        <v>Sunday</v>
      </c>
      <c r="J365" s="18" t="b">
        <f t="shared" ca="1" si="59"/>
        <v>1</v>
      </c>
    </row>
    <row r="366" spans="1:10" x14ac:dyDescent="0.3">
      <c r="A366" s="27">
        <f t="shared" ca="1" si="50"/>
        <v>45801</v>
      </c>
      <c r="B366" s="18">
        <f t="shared" ca="1" si="51"/>
        <v>2025</v>
      </c>
      <c r="C366" s="18">
        <f t="shared" ca="1" si="52"/>
        <v>5</v>
      </c>
      <c r="D366" s="18" t="str">
        <f t="shared" ca="1" si="53"/>
        <v>May</v>
      </c>
      <c r="E366" s="18">
        <f t="shared" ca="1" si="54"/>
        <v>5</v>
      </c>
      <c r="F366" s="18">
        <f t="shared" ca="1" si="55"/>
        <v>2</v>
      </c>
      <c r="G366" s="18">
        <f t="shared" ca="1" si="56"/>
        <v>21</v>
      </c>
      <c r="H366" s="18">
        <f t="shared" ca="1" si="57"/>
        <v>24</v>
      </c>
      <c r="I366" s="18" t="str">
        <f t="shared" ca="1" si="58"/>
        <v>Saturday</v>
      </c>
      <c r="J366" s="18" t="b">
        <f t="shared" ca="1" si="59"/>
        <v>1</v>
      </c>
    </row>
    <row r="367" spans="1:10" x14ac:dyDescent="0.3">
      <c r="A367" s="26">
        <f t="shared" ca="1" si="50"/>
        <v>44852</v>
      </c>
      <c r="B367" s="18">
        <f t="shared" ca="1" si="51"/>
        <v>2022</v>
      </c>
      <c r="C367" s="18">
        <f t="shared" ca="1" si="52"/>
        <v>10</v>
      </c>
      <c r="D367" s="18" t="str">
        <f t="shared" ca="1" si="53"/>
        <v>October</v>
      </c>
      <c r="E367" s="18">
        <f t="shared" ca="1" si="54"/>
        <v>10</v>
      </c>
      <c r="F367" s="18">
        <f t="shared" ca="1" si="55"/>
        <v>4</v>
      </c>
      <c r="G367" s="18">
        <f t="shared" ca="1" si="56"/>
        <v>43</v>
      </c>
      <c r="H367" s="18">
        <f t="shared" ca="1" si="57"/>
        <v>18</v>
      </c>
      <c r="I367" s="18" t="str">
        <f t="shared" ca="1" si="58"/>
        <v>Tuesday</v>
      </c>
      <c r="J367" s="18" t="b">
        <f t="shared" ca="1" si="59"/>
        <v>0</v>
      </c>
    </row>
    <row r="368" spans="1:10" x14ac:dyDescent="0.3">
      <c r="A368" s="27">
        <f t="shared" ca="1" si="50"/>
        <v>44650</v>
      </c>
      <c r="B368" s="18">
        <f t="shared" ca="1" si="51"/>
        <v>2022</v>
      </c>
      <c r="C368" s="18">
        <f t="shared" ca="1" si="52"/>
        <v>3</v>
      </c>
      <c r="D368" s="18" t="str">
        <f t="shared" ca="1" si="53"/>
        <v>March</v>
      </c>
      <c r="E368" s="18">
        <f t="shared" ca="1" si="54"/>
        <v>3</v>
      </c>
      <c r="F368" s="18">
        <f t="shared" ca="1" si="55"/>
        <v>1</v>
      </c>
      <c r="G368" s="18">
        <f t="shared" ca="1" si="56"/>
        <v>14</v>
      </c>
      <c r="H368" s="18">
        <f t="shared" ca="1" si="57"/>
        <v>30</v>
      </c>
      <c r="I368" s="18" t="str">
        <f t="shared" ca="1" si="58"/>
        <v>Wednesday</v>
      </c>
      <c r="J368" s="18" t="b">
        <f t="shared" ca="1" si="59"/>
        <v>0</v>
      </c>
    </row>
    <row r="369" spans="1:10" x14ac:dyDescent="0.3">
      <c r="A369" s="27">
        <f t="shared" ca="1" si="50"/>
        <v>44882</v>
      </c>
      <c r="B369" s="18">
        <f t="shared" ca="1" si="51"/>
        <v>2022</v>
      </c>
      <c r="C369" s="18">
        <f t="shared" ca="1" si="52"/>
        <v>11</v>
      </c>
      <c r="D369" s="18" t="str">
        <f t="shared" ca="1" si="53"/>
        <v>November</v>
      </c>
      <c r="E369" s="18">
        <f t="shared" ca="1" si="54"/>
        <v>11</v>
      </c>
      <c r="F369" s="18">
        <f t="shared" ca="1" si="55"/>
        <v>4</v>
      </c>
      <c r="G369" s="18">
        <f t="shared" ca="1" si="56"/>
        <v>47</v>
      </c>
      <c r="H369" s="18">
        <f t="shared" ca="1" si="57"/>
        <v>17</v>
      </c>
      <c r="I369" s="18" t="str">
        <f t="shared" ca="1" si="58"/>
        <v>Thursday</v>
      </c>
      <c r="J369" s="18" t="b">
        <f t="shared" ca="1" si="59"/>
        <v>0</v>
      </c>
    </row>
    <row r="370" spans="1:10" x14ac:dyDescent="0.3">
      <c r="A370" s="26">
        <f t="shared" ca="1" si="50"/>
        <v>45022</v>
      </c>
      <c r="B370" s="18">
        <f t="shared" ca="1" si="51"/>
        <v>2023</v>
      </c>
      <c r="C370" s="18">
        <f t="shared" ca="1" si="52"/>
        <v>4</v>
      </c>
      <c r="D370" s="18" t="str">
        <f t="shared" ca="1" si="53"/>
        <v>April</v>
      </c>
      <c r="E370" s="18">
        <f t="shared" ca="1" si="54"/>
        <v>4</v>
      </c>
      <c r="F370" s="18">
        <f t="shared" ca="1" si="55"/>
        <v>2</v>
      </c>
      <c r="G370" s="18">
        <f t="shared" ca="1" si="56"/>
        <v>15</v>
      </c>
      <c r="H370" s="18">
        <f t="shared" ca="1" si="57"/>
        <v>6</v>
      </c>
      <c r="I370" s="18" t="str">
        <f t="shared" ca="1" si="58"/>
        <v>Thursday</v>
      </c>
      <c r="J370" s="18" t="b">
        <f t="shared" ca="1" si="59"/>
        <v>0</v>
      </c>
    </row>
    <row r="371" spans="1:10" x14ac:dyDescent="0.3">
      <c r="A371" s="27">
        <f t="shared" ca="1" si="50"/>
        <v>45343</v>
      </c>
      <c r="B371" s="18">
        <f t="shared" ca="1" si="51"/>
        <v>2024</v>
      </c>
      <c r="C371" s="18">
        <f t="shared" ca="1" si="52"/>
        <v>2</v>
      </c>
      <c r="D371" s="18" t="str">
        <f t="shared" ca="1" si="53"/>
        <v>February</v>
      </c>
      <c r="E371" s="18">
        <f t="shared" ca="1" si="54"/>
        <v>2</v>
      </c>
      <c r="F371" s="18">
        <f t="shared" ca="1" si="55"/>
        <v>1</v>
      </c>
      <c r="G371" s="18">
        <f t="shared" ca="1" si="56"/>
        <v>8</v>
      </c>
      <c r="H371" s="18">
        <f t="shared" ca="1" si="57"/>
        <v>21</v>
      </c>
      <c r="I371" s="18" t="str">
        <f t="shared" ca="1" si="58"/>
        <v>Wednesday</v>
      </c>
      <c r="J371" s="18" t="b">
        <f t="shared" ca="1" si="59"/>
        <v>0</v>
      </c>
    </row>
    <row r="372" spans="1:10" x14ac:dyDescent="0.3">
      <c r="A372" s="26">
        <f t="shared" ca="1" si="50"/>
        <v>44727</v>
      </c>
      <c r="B372" s="18">
        <f t="shared" ca="1" si="51"/>
        <v>2022</v>
      </c>
      <c r="C372" s="18">
        <f t="shared" ca="1" si="52"/>
        <v>6</v>
      </c>
      <c r="D372" s="18" t="str">
        <f t="shared" ca="1" si="53"/>
        <v>June</v>
      </c>
      <c r="E372" s="18">
        <f t="shared" ca="1" si="54"/>
        <v>6</v>
      </c>
      <c r="F372" s="18">
        <f t="shared" ca="1" si="55"/>
        <v>2</v>
      </c>
      <c r="G372" s="18">
        <f t="shared" ca="1" si="56"/>
        <v>25</v>
      </c>
      <c r="H372" s="18">
        <f t="shared" ca="1" si="57"/>
        <v>15</v>
      </c>
      <c r="I372" s="18" t="str">
        <f t="shared" ca="1" si="58"/>
        <v>Wednesday</v>
      </c>
      <c r="J372" s="18" t="b">
        <f t="shared" ca="1" si="59"/>
        <v>0</v>
      </c>
    </row>
    <row r="373" spans="1:10" x14ac:dyDescent="0.3">
      <c r="A373" s="27">
        <f t="shared" ca="1" si="50"/>
        <v>45326</v>
      </c>
      <c r="B373" s="18">
        <f t="shared" ca="1" si="51"/>
        <v>2024</v>
      </c>
      <c r="C373" s="18">
        <f t="shared" ca="1" si="52"/>
        <v>2</v>
      </c>
      <c r="D373" s="18" t="str">
        <f t="shared" ca="1" si="53"/>
        <v>February</v>
      </c>
      <c r="E373" s="18">
        <f t="shared" ca="1" si="54"/>
        <v>2</v>
      </c>
      <c r="F373" s="18">
        <f t="shared" ca="1" si="55"/>
        <v>1</v>
      </c>
      <c r="G373" s="18">
        <f t="shared" ca="1" si="56"/>
        <v>5</v>
      </c>
      <c r="H373" s="18">
        <f t="shared" ca="1" si="57"/>
        <v>4</v>
      </c>
      <c r="I373" s="18" t="str">
        <f t="shared" ca="1" si="58"/>
        <v>Sunday</v>
      </c>
      <c r="J373" s="18" t="b">
        <f t="shared" ca="1" si="59"/>
        <v>1</v>
      </c>
    </row>
    <row r="374" spans="1:10" x14ac:dyDescent="0.3">
      <c r="A374" s="27">
        <f t="shared" ca="1" si="50"/>
        <v>44825</v>
      </c>
      <c r="B374" s="18">
        <f t="shared" ca="1" si="51"/>
        <v>2022</v>
      </c>
      <c r="C374" s="18">
        <f t="shared" ca="1" si="52"/>
        <v>9</v>
      </c>
      <c r="D374" s="18" t="str">
        <f t="shared" ca="1" si="53"/>
        <v>September</v>
      </c>
      <c r="E374" s="18">
        <f t="shared" ca="1" si="54"/>
        <v>9</v>
      </c>
      <c r="F374" s="18">
        <f t="shared" ca="1" si="55"/>
        <v>3</v>
      </c>
      <c r="G374" s="18">
        <f t="shared" ca="1" si="56"/>
        <v>39</v>
      </c>
      <c r="H374" s="18">
        <f t="shared" ca="1" si="57"/>
        <v>21</v>
      </c>
      <c r="I374" s="18" t="str">
        <f t="shared" ca="1" si="58"/>
        <v>Wednesday</v>
      </c>
      <c r="J374" s="18" t="b">
        <f t="shared" ca="1" si="59"/>
        <v>0</v>
      </c>
    </row>
    <row r="375" spans="1:10" x14ac:dyDescent="0.3">
      <c r="A375" s="26">
        <f t="shared" ca="1" si="50"/>
        <v>45827</v>
      </c>
      <c r="B375" s="18">
        <f t="shared" ca="1" si="51"/>
        <v>2025</v>
      </c>
      <c r="C375" s="18">
        <f t="shared" ca="1" si="52"/>
        <v>6</v>
      </c>
      <c r="D375" s="18" t="str">
        <f t="shared" ca="1" si="53"/>
        <v>June</v>
      </c>
      <c r="E375" s="18">
        <f t="shared" ca="1" si="54"/>
        <v>6</v>
      </c>
      <c r="F375" s="18">
        <f t="shared" ca="1" si="55"/>
        <v>2</v>
      </c>
      <c r="G375" s="18">
        <f t="shared" ca="1" si="56"/>
        <v>25</v>
      </c>
      <c r="H375" s="18">
        <f t="shared" ca="1" si="57"/>
        <v>19</v>
      </c>
      <c r="I375" s="18" t="str">
        <f t="shared" ca="1" si="58"/>
        <v>Thursday</v>
      </c>
      <c r="J375" s="18" t="b">
        <f t="shared" ca="1" si="59"/>
        <v>0</v>
      </c>
    </row>
    <row r="376" spans="1:10" x14ac:dyDescent="0.3">
      <c r="A376" s="27">
        <f t="shared" ca="1" si="50"/>
        <v>44682</v>
      </c>
      <c r="B376" s="18">
        <f t="shared" ca="1" si="51"/>
        <v>2022</v>
      </c>
      <c r="C376" s="18">
        <f t="shared" ca="1" si="52"/>
        <v>5</v>
      </c>
      <c r="D376" s="18" t="str">
        <f t="shared" ca="1" si="53"/>
        <v>May</v>
      </c>
      <c r="E376" s="18">
        <f t="shared" ca="1" si="54"/>
        <v>5</v>
      </c>
      <c r="F376" s="18">
        <f t="shared" ca="1" si="55"/>
        <v>2</v>
      </c>
      <c r="G376" s="18">
        <f t="shared" ca="1" si="56"/>
        <v>18</v>
      </c>
      <c r="H376" s="18">
        <f t="shared" ca="1" si="57"/>
        <v>1</v>
      </c>
      <c r="I376" s="18" t="str">
        <f t="shared" ca="1" si="58"/>
        <v>Sunday</v>
      </c>
      <c r="J376" s="18" t="b">
        <f t="shared" ca="1" si="59"/>
        <v>1</v>
      </c>
    </row>
    <row r="377" spans="1:10" x14ac:dyDescent="0.3">
      <c r="A377" s="26">
        <f t="shared" ca="1" si="50"/>
        <v>45057</v>
      </c>
      <c r="B377" s="18">
        <f t="shared" ca="1" si="51"/>
        <v>2023</v>
      </c>
      <c r="C377" s="18">
        <f t="shared" ca="1" si="52"/>
        <v>5</v>
      </c>
      <c r="D377" s="18" t="str">
        <f t="shared" ca="1" si="53"/>
        <v>May</v>
      </c>
      <c r="E377" s="18">
        <f t="shared" ca="1" si="54"/>
        <v>5</v>
      </c>
      <c r="F377" s="18">
        <f t="shared" ca="1" si="55"/>
        <v>2</v>
      </c>
      <c r="G377" s="18">
        <f t="shared" ca="1" si="56"/>
        <v>20</v>
      </c>
      <c r="H377" s="18">
        <f t="shared" ca="1" si="57"/>
        <v>11</v>
      </c>
      <c r="I377" s="18" t="str">
        <f t="shared" ca="1" si="58"/>
        <v>Thursday</v>
      </c>
      <c r="J377" s="18" t="b">
        <f t="shared" ca="1" si="59"/>
        <v>0</v>
      </c>
    </row>
    <row r="378" spans="1:10" x14ac:dyDescent="0.3">
      <c r="A378" s="27">
        <f t="shared" ca="1" si="50"/>
        <v>45916</v>
      </c>
      <c r="B378" s="18">
        <f t="shared" ca="1" si="51"/>
        <v>2025</v>
      </c>
      <c r="C378" s="18">
        <f t="shared" ca="1" si="52"/>
        <v>9</v>
      </c>
      <c r="D378" s="18" t="str">
        <f t="shared" ca="1" si="53"/>
        <v>September</v>
      </c>
      <c r="E378" s="18">
        <f t="shared" ca="1" si="54"/>
        <v>9</v>
      </c>
      <c r="F378" s="18">
        <f t="shared" ca="1" si="55"/>
        <v>3</v>
      </c>
      <c r="G378" s="18">
        <f t="shared" ca="1" si="56"/>
        <v>38</v>
      </c>
      <c r="H378" s="18">
        <f t="shared" ca="1" si="57"/>
        <v>16</v>
      </c>
      <c r="I378" s="18" t="str">
        <f t="shared" ca="1" si="58"/>
        <v>Tuesday</v>
      </c>
      <c r="J378" s="18" t="b">
        <f t="shared" ca="1" si="59"/>
        <v>0</v>
      </c>
    </row>
    <row r="379" spans="1:10" x14ac:dyDescent="0.3">
      <c r="A379" s="26">
        <f t="shared" ca="1" si="50"/>
        <v>45250</v>
      </c>
      <c r="B379" s="18">
        <f t="shared" ca="1" si="51"/>
        <v>2023</v>
      </c>
      <c r="C379" s="18">
        <f t="shared" ca="1" si="52"/>
        <v>11</v>
      </c>
      <c r="D379" s="18" t="str">
        <f t="shared" ca="1" si="53"/>
        <v>November</v>
      </c>
      <c r="E379" s="18">
        <f t="shared" ca="1" si="54"/>
        <v>11</v>
      </c>
      <c r="F379" s="18">
        <f t="shared" ca="1" si="55"/>
        <v>4</v>
      </c>
      <c r="G379" s="18">
        <f t="shared" ca="1" si="56"/>
        <v>48</v>
      </c>
      <c r="H379" s="18">
        <f t="shared" ca="1" si="57"/>
        <v>20</v>
      </c>
      <c r="I379" s="18" t="str">
        <f t="shared" ca="1" si="58"/>
        <v>Monday</v>
      </c>
      <c r="J379" s="18" t="b">
        <f t="shared" ca="1" si="59"/>
        <v>0</v>
      </c>
    </row>
    <row r="380" spans="1:10" x14ac:dyDescent="0.3">
      <c r="A380" s="27">
        <f t="shared" ca="1" si="50"/>
        <v>45135</v>
      </c>
      <c r="B380" s="18">
        <f t="shared" ca="1" si="51"/>
        <v>2023</v>
      </c>
      <c r="C380" s="18">
        <f t="shared" ca="1" si="52"/>
        <v>7</v>
      </c>
      <c r="D380" s="18" t="str">
        <f t="shared" ca="1" si="53"/>
        <v>July</v>
      </c>
      <c r="E380" s="18">
        <f t="shared" ca="1" si="54"/>
        <v>7</v>
      </c>
      <c r="F380" s="18">
        <f t="shared" ca="1" si="55"/>
        <v>3</v>
      </c>
      <c r="G380" s="18">
        <f t="shared" ca="1" si="56"/>
        <v>31</v>
      </c>
      <c r="H380" s="18">
        <f t="shared" ca="1" si="57"/>
        <v>28</v>
      </c>
      <c r="I380" s="18" t="str">
        <f t="shared" ca="1" si="58"/>
        <v>Friday</v>
      </c>
      <c r="J380" s="18" t="b">
        <f t="shared" ca="1" si="59"/>
        <v>0</v>
      </c>
    </row>
    <row r="381" spans="1:10" x14ac:dyDescent="0.3">
      <c r="A381" s="27">
        <f t="shared" ca="1" si="50"/>
        <v>45215</v>
      </c>
      <c r="B381" s="18">
        <f t="shared" ca="1" si="51"/>
        <v>2023</v>
      </c>
      <c r="C381" s="18">
        <f t="shared" ca="1" si="52"/>
        <v>10</v>
      </c>
      <c r="D381" s="18" t="str">
        <f t="shared" ca="1" si="53"/>
        <v>October</v>
      </c>
      <c r="E381" s="18">
        <f t="shared" ca="1" si="54"/>
        <v>10</v>
      </c>
      <c r="F381" s="18">
        <f t="shared" ca="1" si="55"/>
        <v>4</v>
      </c>
      <c r="G381" s="18">
        <f t="shared" ca="1" si="56"/>
        <v>43</v>
      </c>
      <c r="H381" s="18">
        <f t="shared" ca="1" si="57"/>
        <v>16</v>
      </c>
      <c r="I381" s="18" t="str">
        <f t="shared" ca="1" si="58"/>
        <v>Monday</v>
      </c>
      <c r="J381" s="18" t="b">
        <f t="shared" ca="1" si="59"/>
        <v>0</v>
      </c>
    </row>
    <row r="382" spans="1:10" x14ac:dyDescent="0.3">
      <c r="A382" s="27">
        <f t="shared" ca="1" si="50"/>
        <v>45438</v>
      </c>
      <c r="B382" s="18">
        <f t="shared" ca="1" si="51"/>
        <v>2024</v>
      </c>
      <c r="C382" s="18">
        <f t="shared" ca="1" si="52"/>
        <v>5</v>
      </c>
      <c r="D382" s="18" t="str">
        <f t="shared" ca="1" si="53"/>
        <v>May</v>
      </c>
      <c r="E382" s="18">
        <f t="shared" ca="1" si="54"/>
        <v>5</v>
      </c>
      <c r="F382" s="18">
        <f t="shared" ca="1" si="55"/>
        <v>2</v>
      </c>
      <c r="G382" s="18">
        <f t="shared" ca="1" si="56"/>
        <v>21</v>
      </c>
      <c r="H382" s="18">
        <f t="shared" ca="1" si="57"/>
        <v>26</v>
      </c>
      <c r="I382" s="18" t="str">
        <f t="shared" ca="1" si="58"/>
        <v>Sunday</v>
      </c>
      <c r="J382" s="18" t="b">
        <f t="shared" ca="1" si="59"/>
        <v>1</v>
      </c>
    </row>
    <row r="383" spans="1:10" x14ac:dyDescent="0.3">
      <c r="A383" s="27">
        <f t="shared" ca="1" si="50"/>
        <v>45361</v>
      </c>
      <c r="B383" s="18">
        <f t="shared" ca="1" si="51"/>
        <v>2024</v>
      </c>
      <c r="C383" s="18">
        <f t="shared" ca="1" si="52"/>
        <v>3</v>
      </c>
      <c r="D383" s="18" t="str">
        <f t="shared" ca="1" si="53"/>
        <v>March</v>
      </c>
      <c r="E383" s="18">
        <f t="shared" ca="1" si="54"/>
        <v>3</v>
      </c>
      <c r="F383" s="18">
        <f t="shared" ca="1" si="55"/>
        <v>1</v>
      </c>
      <c r="G383" s="18">
        <f t="shared" ca="1" si="56"/>
        <v>10</v>
      </c>
      <c r="H383" s="18">
        <f t="shared" ca="1" si="57"/>
        <v>10</v>
      </c>
      <c r="I383" s="18" t="str">
        <f t="shared" ca="1" si="58"/>
        <v>Sunday</v>
      </c>
      <c r="J383" s="18" t="b">
        <f t="shared" ca="1" si="59"/>
        <v>1</v>
      </c>
    </row>
    <row r="384" spans="1:10" x14ac:dyDescent="0.3">
      <c r="A384" s="26">
        <f t="shared" ca="1" si="50"/>
        <v>45177</v>
      </c>
      <c r="B384" s="18">
        <f t="shared" ca="1" si="51"/>
        <v>2023</v>
      </c>
      <c r="C384" s="18">
        <f t="shared" ca="1" si="52"/>
        <v>9</v>
      </c>
      <c r="D384" s="18" t="str">
        <f t="shared" ca="1" si="53"/>
        <v>September</v>
      </c>
      <c r="E384" s="18">
        <f t="shared" ca="1" si="54"/>
        <v>9</v>
      </c>
      <c r="F384" s="18">
        <f t="shared" ca="1" si="55"/>
        <v>3</v>
      </c>
      <c r="G384" s="18">
        <f t="shared" ca="1" si="56"/>
        <v>37</v>
      </c>
      <c r="H384" s="18">
        <f t="shared" ca="1" si="57"/>
        <v>8</v>
      </c>
      <c r="I384" s="18" t="str">
        <f t="shared" ca="1" si="58"/>
        <v>Friday</v>
      </c>
      <c r="J384" s="18" t="b">
        <f t="shared" ca="1" si="59"/>
        <v>0</v>
      </c>
    </row>
    <row r="385" spans="1:10" x14ac:dyDescent="0.3">
      <c r="A385" s="27">
        <f t="shared" ca="1" si="50"/>
        <v>45565</v>
      </c>
      <c r="B385" s="18">
        <f t="shared" ca="1" si="51"/>
        <v>2024</v>
      </c>
      <c r="C385" s="18">
        <f t="shared" ca="1" si="52"/>
        <v>9</v>
      </c>
      <c r="D385" s="18" t="str">
        <f t="shared" ca="1" si="53"/>
        <v>September</v>
      </c>
      <c r="E385" s="18">
        <f t="shared" ca="1" si="54"/>
        <v>9</v>
      </c>
      <c r="F385" s="18">
        <f t="shared" ca="1" si="55"/>
        <v>3</v>
      </c>
      <c r="G385" s="18">
        <f t="shared" ca="1" si="56"/>
        <v>40</v>
      </c>
      <c r="H385" s="18">
        <f t="shared" ca="1" si="57"/>
        <v>30</v>
      </c>
      <c r="I385" s="18" t="str">
        <f t="shared" ca="1" si="58"/>
        <v>Monday</v>
      </c>
      <c r="J385" s="18" t="b">
        <f t="shared" ca="1" si="59"/>
        <v>0</v>
      </c>
    </row>
    <row r="386" spans="1:10" x14ac:dyDescent="0.3">
      <c r="A386" s="26">
        <f t="shared" ref="A386:A449" ca="1" si="60">RANDBETWEEN(DATE(2022,1,1),DATE(2025,12,31))</f>
        <v>44834</v>
      </c>
      <c r="B386" s="18">
        <f t="shared" ca="1" si="51"/>
        <v>2022</v>
      </c>
      <c r="C386" s="18">
        <f t="shared" ca="1" si="52"/>
        <v>9</v>
      </c>
      <c r="D386" s="18" t="str">
        <f t="shared" ca="1" si="53"/>
        <v>September</v>
      </c>
      <c r="E386" s="18">
        <f t="shared" ca="1" si="54"/>
        <v>9</v>
      </c>
      <c r="F386" s="18">
        <f t="shared" ca="1" si="55"/>
        <v>3</v>
      </c>
      <c r="G386" s="18">
        <f t="shared" ca="1" si="56"/>
        <v>40</v>
      </c>
      <c r="H386" s="18">
        <f t="shared" ca="1" si="57"/>
        <v>30</v>
      </c>
      <c r="I386" s="18" t="str">
        <f t="shared" ca="1" si="58"/>
        <v>Friday</v>
      </c>
      <c r="J386" s="18" t="b">
        <f t="shared" ca="1" si="59"/>
        <v>0</v>
      </c>
    </row>
    <row r="387" spans="1:10" x14ac:dyDescent="0.3">
      <c r="A387" s="27">
        <f t="shared" ca="1" si="60"/>
        <v>45757</v>
      </c>
      <c r="B387" s="18">
        <f t="shared" ref="B387:B450" ca="1" si="61">YEAR(A387)</f>
        <v>2025</v>
      </c>
      <c r="C387" s="18">
        <f t="shared" ref="C387:C450" ca="1" si="62">MONTH(A387)</f>
        <v>4</v>
      </c>
      <c r="D387" s="18" t="str">
        <f t="shared" ref="D387:D450" ca="1" si="63">TEXT(A387,"MMMM")</f>
        <v>April</v>
      </c>
      <c r="E387" s="18">
        <f t="shared" ref="E387:E450" ca="1" si="64">MONTH(A387)</f>
        <v>4</v>
      </c>
      <c r="F387" s="18">
        <f t="shared" ref="F387:F450" ca="1" si="65">ROUNDUP(MONTH(A387)/3,0)</f>
        <v>2</v>
      </c>
      <c r="G387" s="18">
        <f t="shared" ref="G387:G450" ca="1" si="66">WEEKNUM(A387,2)</f>
        <v>15</v>
      </c>
      <c r="H387" s="18">
        <f t="shared" ref="H387:H450" ca="1" si="67">DAY(A387)</f>
        <v>10</v>
      </c>
      <c r="I387" s="18" t="str">
        <f t="shared" ref="I387:I450" ca="1" si="68">TEXT(A387,"DDDD")</f>
        <v>Thursday</v>
      </c>
      <c r="J387" s="18" t="b">
        <f t="shared" ref="J387:J450" ca="1" si="69">OR(WEEKDAY(A387,2)&gt;5)</f>
        <v>0</v>
      </c>
    </row>
    <row r="388" spans="1:10" x14ac:dyDescent="0.3">
      <c r="A388" s="26">
        <f t="shared" ca="1" si="60"/>
        <v>45663</v>
      </c>
      <c r="B388" s="18">
        <f t="shared" ca="1" si="61"/>
        <v>2025</v>
      </c>
      <c r="C388" s="18">
        <f t="shared" ca="1" si="62"/>
        <v>1</v>
      </c>
      <c r="D388" s="18" t="str">
        <f t="shared" ca="1" si="63"/>
        <v>January</v>
      </c>
      <c r="E388" s="18">
        <f t="shared" ca="1" si="64"/>
        <v>1</v>
      </c>
      <c r="F388" s="18">
        <f t="shared" ca="1" si="65"/>
        <v>1</v>
      </c>
      <c r="G388" s="18">
        <f t="shared" ca="1" si="66"/>
        <v>2</v>
      </c>
      <c r="H388" s="18">
        <f t="shared" ca="1" si="67"/>
        <v>6</v>
      </c>
      <c r="I388" s="18" t="str">
        <f t="shared" ca="1" si="68"/>
        <v>Monday</v>
      </c>
      <c r="J388" s="18" t="b">
        <f t="shared" ca="1" si="69"/>
        <v>0</v>
      </c>
    </row>
    <row r="389" spans="1:10" x14ac:dyDescent="0.3">
      <c r="A389" s="27">
        <f t="shared" ca="1" si="60"/>
        <v>45212</v>
      </c>
      <c r="B389" s="18">
        <f t="shared" ca="1" si="61"/>
        <v>2023</v>
      </c>
      <c r="C389" s="18">
        <f t="shared" ca="1" si="62"/>
        <v>10</v>
      </c>
      <c r="D389" s="18" t="str">
        <f t="shared" ca="1" si="63"/>
        <v>October</v>
      </c>
      <c r="E389" s="18">
        <f t="shared" ca="1" si="64"/>
        <v>10</v>
      </c>
      <c r="F389" s="18">
        <f t="shared" ca="1" si="65"/>
        <v>4</v>
      </c>
      <c r="G389" s="18">
        <f t="shared" ca="1" si="66"/>
        <v>42</v>
      </c>
      <c r="H389" s="18">
        <f t="shared" ca="1" si="67"/>
        <v>13</v>
      </c>
      <c r="I389" s="18" t="str">
        <f t="shared" ca="1" si="68"/>
        <v>Friday</v>
      </c>
      <c r="J389" s="18" t="b">
        <f t="shared" ca="1" si="69"/>
        <v>0</v>
      </c>
    </row>
    <row r="390" spans="1:10" x14ac:dyDescent="0.3">
      <c r="A390" s="27">
        <f t="shared" ca="1" si="60"/>
        <v>45947</v>
      </c>
      <c r="B390" s="18">
        <f t="shared" ca="1" si="61"/>
        <v>2025</v>
      </c>
      <c r="C390" s="18">
        <f t="shared" ca="1" si="62"/>
        <v>10</v>
      </c>
      <c r="D390" s="18" t="str">
        <f t="shared" ca="1" si="63"/>
        <v>October</v>
      </c>
      <c r="E390" s="18">
        <f t="shared" ca="1" si="64"/>
        <v>10</v>
      </c>
      <c r="F390" s="18">
        <f t="shared" ca="1" si="65"/>
        <v>4</v>
      </c>
      <c r="G390" s="18">
        <f t="shared" ca="1" si="66"/>
        <v>42</v>
      </c>
      <c r="H390" s="18">
        <f t="shared" ca="1" si="67"/>
        <v>17</v>
      </c>
      <c r="I390" s="18" t="str">
        <f t="shared" ca="1" si="68"/>
        <v>Friday</v>
      </c>
      <c r="J390" s="18" t="b">
        <f t="shared" ca="1" si="69"/>
        <v>0</v>
      </c>
    </row>
    <row r="391" spans="1:10" x14ac:dyDescent="0.3">
      <c r="A391" s="26">
        <f t="shared" ca="1" si="60"/>
        <v>45956</v>
      </c>
      <c r="B391" s="18">
        <f t="shared" ca="1" si="61"/>
        <v>2025</v>
      </c>
      <c r="C391" s="18">
        <f t="shared" ca="1" si="62"/>
        <v>10</v>
      </c>
      <c r="D391" s="18" t="str">
        <f t="shared" ca="1" si="63"/>
        <v>October</v>
      </c>
      <c r="E391" s="18">
        <f t="shared" ca="1" si="64"/>
        <v>10</v>
      </c>
      <c r="F391" s="18">
        <f t="shared" ca="1" si="65"/>
        <v>4</v>
      </c>
      <c r="G391" s="18">
        <f t="shared" ca="1" si="66"/>
        <v>43</v>
      </c>
      <c r="H391" s="18">
        <f t="shared" ca="1" si="67"/>
        <v>26</v>
      </c>
      <c r="I391" s="18" t="str">
        <f t="shared" ca="1" si="68"/>
        <v>Sunday</v>
      </c>
      <c r="J391" s="18" t="b">
        <f t="shared" ca="1" si="69"/>
        <v>1</v>
      </c>
    </row>
    <row r="392" spans="1:10" x14ac:dyDescent="0.3">
      <c r="A392" s="26">
        <f t="shared" ca="1" si="60"/>
        <v>45504</v>
      </c>
      <c r="B392" s="18">
        <f t="shared" ca="1" si="61"/>
        <v>2024</v>
      </c>
      <c r="C392" s="18">
        <f t="shared" ca="1" si="62"/>
        <v>7</v>
      </c>
      <c r="D392" s="18" t="str">
        <f t="shared" ca="1" si="63"/>
        <v>July</v>
      </c>
      <c r="E392" s="18">
        <f t="shared" ca="1" si="64"/>
        <v>7</v>
      </c>
      <c r="F392" s="18">
        <f t="shared" ca="1" si="65"/>
        <v>3</v>
      </c>
      <c r="G392" s="18">
        <f t="shared" ca="1" si="66"/>
        <v>31</v>
      </c>
      <c r="H392" s="18">
        <f t="shared" ca="1" si="67"/>
        <v>31</v>
      </c>
      <c r="I392" s="18" t="str">
        <f t="shared" ca="1" si="68"/>
        <v>Wednesday</v>
      </c>
      <c r="J392" s="18" t="b">
        <f t="shared" ca="1" si="69"/>
        <v>0</v>
      </c>
    </row>
    <row r="393" spans="1:10" x14ac:dyDescent="0.3">
      <c r="A393" s="27">
        <f t="shared" ca="1" si="60"/>
        <v>45605</v>
      </c>
      <c r="B393" s="18">
        <f t="shared" ca="1" si="61"/>
        <v>2024</v>
      </c>
      <c r="C393" s="18">
        <f t="shared" ca="1" si="62"/>
        <v>11</v>
      </c>
      <c r="D393" s="18" t="str">
        <f t="shared" ca="1" si="63"/>
        <v>November</v>
      </c>
      <c r="E393" s="18">
        <f t="shared" ca="1" si="64"/>
        <v>11</v>
      </c>
      <c r="F393" s="18">
        <f t="shared" ca="1" si="65"/>
        <v>4</v>
      </c>
      <c r="G393" s="18">
        <f t="shared" ca="1" si="66"/>
        <v>45</v>
      </c>
      <c r="H393" s="18">
        <f t="shared" ca="1" si="67"/>
        <v>9</v>
      </c>
      <c r="I393" s="18" t="str">
        <f t="shared" ca="1" si="68"/>
        <v>Saturday</v>
      </c>
      <c r="J393" s="18" t="b">
        <f t="shared" ca="1" si="69"/>
        <v>1</v>
      </c>
    </row>
    <row r="394" spans="1:10" x14ac:dyDescent="0.3">
      <c r="A394" s="26">
        <f t="shared" ca="1" si="60"/>
        <v>45947</v>
      </c>
      <c r="B394" s="18">
        <f t="shared" ca="1" si="61"/>
        <v>2025</v>
      </c>
      <c r="C394" s="18">
        <f t="shared" ca="1" si="62"/>
        <v>10</v>
      </c>
      <c r="D394" s="18" t="str">
        <f t="shared" ca="1" si="63"/>
        <v>October</v>
      </c>
      <c r="E394" s="18">
        <f t="shared" ca="1" si="64"/>
        <v>10</v>
      </c>
      <c r="F394" s="18">
        <f t="shared" ca="1" si="65"/>
        <v>4</v>
      </c>
      <c r="G394" s="18">
        <f t="shared" ca="1" si="66"/>
        <v>42</v>
      </c>
      <c r="H394" s="18">
        <f t="shared" ca="1" si="67"/>
        <v>17</v>
      </c>
      <c r="I394" s="18" t="str">
        <f t="shared" ca="1" si="68"/>
        <v>Friday</v>
      </c>
      <c r="J394" s="18" t="b">
        <f t="shared" ca="1" si="69"/>
        <v>0</v>
      </c>
    </row>
    <row r="395" spans="1:10" x14ac:dyDescent="0.3">
      <c r="A395" s="26">
        <f t="shared" ca="1" si="60"/>
        <v>45261</v>
      </c>
      <c r="B395" s="18">
        <f t="shared" ca="1" si="61"/>
        <v>2023</v>
      </c>
      <c r="C395" s="18">
        <f t="shared" ca="1" si="62"/>
        <v>12</v>
      </c>
      <c r="D395" s="18" t="str">
        <f t="shared" ca="1" si="63"/>
        <v>December</v>
      </c>
      <c r="E395" s="18">
        <f t="shared" ca="1" si="64"/>
        <v>12</v>
      </c>
      <c r="F395" s="18">
        <f t="shared" ca="1" si="65"/>
        <v>4</v>
      </c>
      <c r="G395" s="18">
        <f t="shared" ca="1" si="66"/>
        <v>49</v>
      </c>
      <c r="H395" s="18">
        <f t="shared" ca="1" si="67"/>
        <v>1</v>
      </c>
      <c r="I395" s="18" t="str">
        <f t="shared" ca="1" si="68"/>
        <v>Friday</v>
      </c>
      <c r="J395" s="18" t="b">
        <f t="shared" ca="1" si="69"/>
        <v>0</v>
      </c>
    </row>
    <row r="396" spans="1:10" x14ac:dyDescent="0.3">
      <c r="A396" s="26">
        <f t="shared" ca="1" si="60"/>
        <v>45818</v>
      </c>
      <c r="B396" s="18">
        <f t="shared" ca="1" si="61"/>
        <v>2025</v>
      </c>
      <c r="C396" s="18">
        <f t="shared" ca="1" si="62"/>
        <v>6</v>
      </c>
      <c r="D396" s="18" t="str">
        <f t="shared" ca="1" si="63"/>
        <v>June</v>
      </c>
      <c r="E396" s="18">
        <f t="shared" ca="1" si="64"/>
        <v>6</v>
      </c>
      <c r="F396" s="18">
        <f t="shared" ca="1" si="65"/>
        <v>2</v>
      </c>
      <c r="G396" s="18">
        <f t="shared" ca="1" si="66"/>
        <v>24</v>
      </c>
      <c r="H396" s="18">
        <f t="shared" ca="1" si="67"/>
        <v>10</v>
      </c>
      <c r="I396" s="18" t="str">
        <f t="shared" ca="1" si="68"/>
        <v>Tuesday</v>
      </c>
      <c r="J396" s="18" t="b">
        <f t="shared" ca="1" si="69"/>
        <v>0</v>
      </c>
    </row>
    <row r="397" spans="1:10" x14ac:dyDescent="0.3">
      <c r="A397" s="27">
        <f t="shared" ca="1" si="60"/>
        <v>44887</v>
      </c>
      <c r="B397" s="18">
        <f t="shared" ca="1" si="61"/>
        <v>2022</v>
      </c>
      <c r="C397" s="18">
        <f t="shared" ca="1" si="62"/>
        <v>11</v>
      </c>
      <c r="D397" s="18" t="str">
        <f t="shared" ca="1" si="63"/>
        <v>November</v>
      </c>
      <c r="E397" s="18">
        <f t="shared" ca="1" si="64"/>
        <v>11</v>
      </c>
      <c r="F397" s="18">
        <f t="shared" ca="1" si="65"/>
        <v>4</v>
      </c>
      <c r="G397" s="18">
        <f t="shared" ca="1" si="66"/>
        <v>48</v>
      </c>
      <c r="H397" s="18">
        <f t="shared" ca="1" si="67"/>
        <v>22</v>
      </c>
      <c r="I397" s="18" t="str">
        <f t="shared" ca="1" si="68"/>
        <v>Tuesday</v>
      </c>
      <c r="J397" s="18" t="b">
        <f t="shared" ca="1" si="69"/>
        <v>0</v>
      </c>
    </row>
    <row r="398" spans="1:10" x14ac:dyDescent="0.3">
      <c r="A398" s="26">
        <f t="shared" ca="1" si="60"/>
        <v>44804</v>
      </c>
      <c r="B398" s="18">
        <f t="shared" ca="1" si="61"/>
        <v>2022</v>
      </c>
      <c r="C398" s="18">
        <f t="shared" ca="1" si="62"/>
        <v>8</v>
      </c>
      <c r="D398" s="18" t="str">
        <f t="shared" ca="1" si="63"/>
        <v>August</v>
      </c>
      <c r="E398" s="18">
        <f t="shared" ca="1" si="64"/>
        <v>8</v>
      </c>
      <c r="F398" s="18">
        <f t="shared" ca="1" si="65"/>
        <v>3</v>
      </c>
      <c r="G398" s="18">
        <f t="shared" ca="1" si="66"/>
        <v>36</v>
      </c>
      <c r="H398" s="18">
        <f t="shared" ca="1" si="67"/>
        <v>31</v>
      </c>
      <c r="I398" s="18" t="str">
        <f t="shared" ca="1" si="68"/>
        <v>Wednesday</v>
      </c>
      <c r="J398" s="18" t="b">
        <f t="shared" ca="1" si="69"/>
        <v>0</v>
      </c>
    </row>
    <row r="399" spans="1:10" x14ac:dyDescent="0.3">
      <c r="A399" s="26">
        <f t="shared" ca="1" si="60"/>
        <v>44905</v>
      </c>
      <c r="B399" s="18">
        <f t="shared" ca="1" si="61"/>
        <v>2022</v>
      </c>
      <c r="C399" s="18">
        <f t="shared" ca="1" si="62"/>
        <v>12</v>
      </c>
      <c r="D399" s="18" t="str">
        <f t="shared" ca="1" si="63"/>
        <v>December</v>
      </c>
      <c r="E399" s="18">
        <f t="shared" ca="1" si="64"/>
        <v>12</v>
      </c>
      <c r="F399" s="18">
        <f t="shared" ca="1" si="65"/>
        <v>4</v>
      </c>
      <c r="G399" s="18">
        <f t="shared" ca="1" si="66"/>
        <v>50</v>
      </c>
      <c r="H399" s="18">
        <f t="shared" ca="1" si="67"/>
        <v>10</v>
      </c>
      <c r="I399" s="18" t="str">
        <f t="shared" ca="1" si="68"/>
        <v>Saturday</v>
      </c>
      <c r="J399" s="18" t="b">
        <f t="shared" ca="1" si="69"/>
        <v>1</v>
      </c>
    </row>
    <row r="400" spans="1:10" x14ac:dyDescent="0.3">
      <c r="A400" s="27">
        <f t="shared" ca="1" si="60"/>
        <v>45792</v>
      </c>
      <c r="B400" s="18">
        <f t="shared" ca="1" si="61"/>
        <v>2025</v>
      </c>
      <c r="C400" s="18">
        <f t="shared" ca="1" si="62"/>
        <v>5</v>
      </c>
      <c r="D400" s="18" t="str">
        <f t="shared" ca="1" si="63"/>
        <v>May</v>
      </c>
      <c r="E400" s="18">
        <f t="shared" ca="1" si="64"/>
        <v>5</v>
      </c>
      <c r="F400" s="18">
        <f t="shared" ca="1" si="65"/>
        <v>2</v>
      </c>
      <c r="G400" s="18">
        <f t="shared" ca="1" si="66"/>
        <v>20</v>
      </c>
      <c r="H400" s="18">
        <f t="shared" ca="1" si="67"/>
        <v>15</v>
      </c>
      <c r="I400" s="18" t="str">
        <f t="shared" ca="1" si="68"/>
        <v>Thursday</v>
      </c>
      <c r="J400" s="18" t="b">
        <f t="shared" ca="1" si="69"/>
        <v>0</v>
      </c>
    </row>
    <row r="401" spans="1:10" x14ac:dyDescent="0.3">
      <c r="A401" s="27">
        <f t="shared" ca="1" si="60"/>
        <v>45507</v>
      </c>
      <c r="B401" s="18">
        <f t="shared" ca="1" si="61"/>
        <v>2024</v>
      </c>
      <c r="C401" s="18">
        <f t="shared" ca="1" si="62"/>
        <v>8</v>
      </c>
      <c r="D401" s="18" t="str">
        <f t="shared" ca="1" si="63"/>
        <v>August</v>
      </c>
      <c r="E401" s="18">
        <f t="shared" ca="1" si="64"/>
        <v>8</v>
      </c>
      <c r="F401" s="18">
        <f t="shared" ca="1" si="65"/>
        <v>3</v>
      </c>
      <c r="G401" s="18">
        <f t="shared" ca="1" si="66"/>
        <v>31</v>
      </c>
      <c r="H401" s="18">
        <f t="shared" ca="1" si="67"/>
        <v>3</v>
      </c>
      <c r="I401" s="18" t="str">
        <f t="shared" ca="1" si="68"/>
        <v>Saturday</v>
      </c>
      <c r="J401" s="18" t="b">
        <f t="shared" ca="1" si="69"/>
        <v>1</v>
      </c>
    </row>
    <row r="402" spans="1:10" x14ac:dyDescent="0.3">
      <c r="A402" s="27">
        <f t="shared" ca="1" si="60"/>
        <v>45283</v>
      </c>
      <c r="B402" s="18">
        <f t="shared" ca="1" si="61"/>
        <v>2023</v>
      </c>
      <c r="C402" s="18">
        <f t="shared" ca="1" si="62"/>
        <v>12</v>
      </c>
      <c r="D402" s="18" t="str">
        <f t="shared" ca="1" si="63"/>
        <v>December</v>
      </c>
      <c r="E402" s="18">
        <f t="shared" ca="1" si="64"/>
        <v>12</v>
      </c>
      <c r="F402" s="18">
        <f t="shared" ca="1" si="65"/>
        <v>4</v>
      </c>
      <c r="G402" s="18">
        <f t="shared" ca="1" si="66"/>
        <v>52</v>
      </c>
      <c r="H402" s="18">
        <f t="shared" ca="1" si="67"/>
        <v>23</v>
      </c>
      <c r="I402" s="18" t="str">
        <f t="shared" ca="1" si="68"/>
        <v>Saturday</v>
      </c>
      <c r="J402" s="18" t="b">
        <f t="shared" ca="1" si="69"/>
        <v>1</v>
      </c>
    </row>
    <row r="403" spans="1:10" x14ac:dyDescent="0.3">
      <c r="A403" s="26">
        <f t="shared" ca="1" si="60"/>
        <v>45802</v>
      </c>
      <c r="B403" s="18">
        <f t="shared" ca="1" si="61"/>
        <v>2025</v>
      </c>
      <c r="C403" s="18">
        <f t="shared" ca="1" si="62"/>
        <v>5</v>
      </c>
      <c r="D403" s="18" t="str">
        <f t="shared" ca="1" si="63"/>
        <v>May</v>
      </c>
      <c r="E403" s="18">
        <f t="shared" ca="1" si="64"/>
        <v>5</v>
      </c>
      <c r="F403" s="18">
        <f t="shared" ca="1" si="65"/>
        <v>2</v>
      </c>
      <c r="G403" s="18">
        <f t="shared" ca="1" si="66"/>
        <v>21</v>
      </c>
      <c r="H403" s="18">
        <f t="shared" ca="1" si="67"/>
        <v>25</v>
      </c>
      <c r="I403" s="18" t="str">
        <f t="shared" ca="1" si="68"/>
        <v>Sunday</v>
      </c>
      <c r="J403" s="18" t="b">
        <f t="shared" ca="1" si="69"/>
        <v>1</v>
      </c>
    </row>
    <row r="404" spans="1:10" x14ac:dyDescent="0.3">
      <c r="A404" s="27">
        <f t="shared" ca="1" si="60"/>
        <v>44907</v>
      </c>
      <c r="B404" s="18">
        <f t="shared" ca="1" si="61"/>
        <v>2022</v>
      </c>
      <c r="C404" s="18">
        <f t="shared" ca="1" si="62"/>
        <v>12</v>
      </c>
      <c r="D404" s="18" t="str">
        <f t="shared" ca="1" si="63"/>
        <v>December</v>
      </c>
      <c r="E404" s="18">
        <f t="shared" ca="1" si="64"/>
        <v>12</v>
      </c>
      <c r="F404" s="18">
        <f t="shared" ca="1" si="65"/>
        <v>4</v>
      </c>
      <c r="G404" s="18">
        <f t="shared" ca="1" si="66"/>
        <v>51</v>
      </c>
      <c r="H404" s="18">
        <f t="shared" ca="1" si="67"/>
        <v>12</v>
      </c>
      <c r="I404" s="18" t="str">
        <f t="shared" ca="1" si="68"/>
        <v>Monday</v>
      </c>
      <c r="J404" s="18" t="b">
        <f t="shared" ca="1" si="69"/>
        <v>0</v>
      </c>
    </row>
    <row r="405" spans="1:10" x14ac:dyDescent="0.3">
      <c r="A405" s="26">
        <f t="shared" ca="1" si="60"/>
        <v>44866</v>
      </c>
      <c r="B405" s="18">
        <f t="shared" ca="1" si="61"/>
        <v>2022</v>
      </c>
      <c r="C405" s="18">
        <f t="shared" ca="1" si="62"/>
        <v>11</v>
      </c>
      <c r="D405" s="18" t="str">
        <f t="shared" ca="1" si="63"/>
        <v>November</v>
      </c>
      <c r="E405" s="18">
        <f t="shared" ca="1" si="64"/>
        <v>11</v>
      </c>
      <c r="F405" s="18">
        <f t="shared" ca="1" si="65"/>
        <v>4</v>
      </c>
      <c r="G405" s="18">
        <f t="shared" ca="1" si="66"/>
        <v>45</v>
      </c>
      <c r="H405" s="18">
        <f t="shared" ca="1" si="67"/>
        <v>1</v>
      </c>
      <c r="I405" s="18" t="str">
        <f t="shared" ca="1" si="68"/>
        <v>Tuesday</v>
      </c>
      <c r="J405" s="18" t="b">
        <f t="shared" ca="1" si="69"/>
        <v>0</v>
      </c>
    </row>
    <row r="406" spans="1:10" x14ac:dyDescent="0.3">
      <c r="A406" s="26">
        <f t="shared" ca="1" si="60"/>
        <v>45843</v>
      </c>
      <c r="B406" s="18">
        <f t="shared" ca="1" si="61"/>
        <v>2025</v>
      </c>
      <c r="C406" s="18">
        <f t="shared" ca="1" si="62"/>
        <v>7</v>
      </c>
      <c r="D406" s="18" t="str">
        <f t="shared" ca="1" si="63"/>
        <v>July</v>
      </c>
      <c r="E406" s="18">
        <f t="shared" ca="1" si="64"/>
        <v>7</v>
      </c>
      <c r="F406" s="18">
        <f t="shared" ca="1" si="65"/>
        <v>3</v>
      </c>
      <c r="G406" s="18">
        <f t="shared" ca="1" si="66"/>
        <v>27</v>
      </c>
      <c r="H406" s="18">
        <f t="shared" ca="1" si="67"/>
        <v>5</v>
      </c>
      <c r="I406" s="18" t="str">
        <f t="shared" ca="1" si="68"/>
        <v>Saturday</v>
      </c>
      <c r="J406" s="18" t="b">
        <f t="shared" ca="1" si="69"/>
        <v>1</v>
      </c>
    </row>
    <row r="407" spans="1:10" x14ac:dyDescent="0.3">
      <c r="A407" s="26">
        <f t="shared" ca="1" si="60"/>
        <v>45938</v>
      </c>
      <c r="B407" s="18">
        <f t="shared" ca="1" si="61"/>
        <v>2025</v>
      </c>
      <c r="C407" s="18">
        <f t="shared" ca="1" si="62"/>
        <v>10</v>
      </c>
      <c r="D407" s="18" t="str">
        <f t="shared" ca="1" si="63"/>
        <v>October</v>
      </c>
      <c r="E407" s="18">
        <f t="shared" ca="1" si="64"/>
        <v>10</v>
      </c>
      <c r="F407" s="18">
        <f t="shared" ca="1" si="65"/>
        <v>4</v>
      </c>
      <c r="G407" s="18">
        <f t="shared" ca="1" si="66"/>
        <v>41</v>
      </c>
      <c r="H407" s="18">
        <f t="shared" ca="1" si="67"/>
        <v>8</v>
      </c>
      <c r="I407" s="18" t="str">
        <f t="shared" ca="1" si="68"/>
        <v>Wednesday</v>
      </c>
      <c r="J407" s="18" t="b">
        <f t="shared" ca="1" si="69"/>
        <v>0</v>
      </c>
    </row>
    <row r="408" spans="1:10" x14ac:dyDescent="0.3">
      <c r="A408" s="27">
        <f t="shared" ca="1" si="60"/>
        <v>44704</v>
      </c>
      <c r="B408" s="18">
        <f t="shared" ca="1" si="61"/>
        <v>2022</v>
      </c>
      <c r="C408" s="18">
        <f t="shared" ca="1" si="62"/>
        <v>5</v>
      </c>
      <c r="D408" s="18" t="str">
        <f t="shared" ca="1" si="63"/>
        <v>May</v>
      </c>
      <c r="E408" s="18">
        <f t="shared" ca="1" si="64"/>
        <v>5</v>
      </c>
      <c r="F408" s="18">
        <f t="shared" ca="1" si="65"/>
        <v>2</v>
      </c>
      <c r="G408" s="18">
        <f t="shared" ca="1" si="66"/>
        <v>22</v>
      </c>
      <c r="H408" s="18">
        <f t="shared" ca="1" si="67"/>
        <v>23</v>
      </c>
      <c r="I408" s="18" t="str">
        <f t="shared" ca="1" si="68"/>
        <v>Monday</v>
      </c>
      <c r="J408" s="18" t="b">
        <f t="shared" ca="1" si="69"/>
        <v>0</v>
      </c>
    </row>
    <row r="409" spans="1:10" x14ac:dyDescent="0.3">
      <c r="A409" s="26">
        <f t="shared" ca="1" si="60"/>
        <v>44696</v>
      </c>
      <c r="B409" s="18">
        <f t="shared" ca="1" si="61"/>
        <v>2022</v>
      </c>
      <c r="C409" s="18">
        <f t="shared" ca="1" si="62"/>
        <v>5</v>
      </c>
      <c r="D409" s="18" t="str">
        <f t="shared" ca="1" si="63"/>
        <v>May</v>
      </c>
      <c r="E409" s="18">
        <f t="shared" ca="1" si="64"/>
        <v>5</v>
      </c>
      <c r="F409" s="18">
        <f t="shared" ca="1" si="65"/>
        <v>2</v>
      </c>
      <c r="G409" s="18">
        <f t="shared" ca="1" si="66"/>
        <v>20</v>
      </c>
      <c r="H409" s="18">
        <f t="shared" ca="1" si="67"/>
        <v>15</v>
      </c>
      <c r="I409" s="18" t="str">
        <f t="shared" ca="1" si="68"/>
        <v>Sunday</v>
      </c>
      <c r="J409" s="18" t="b">
        <f t="shared" ca="1" si="69"/>
        <v>1</v>
      </c>
    </row>
    <row r="410" spans="1:10" x14ac:dyDescent="0.3">
      <c r="A410" s="26">
        <f t="shared" ca="1" si="60"/>
        <v>45316</v>
      </c>
      <c r="B410" s="18">
        <f t="shared" ca="1" si="61"/>
        <v>2024</v>
      </c>
      <c r="C410" s="18">
        <f t="shared" ca="1" si="62"/>
        <v>1</v>
      </c>
      <c r="D410" s="18" t="str">
        <f t="shared" ca="1" si="63"/>
        <v>January</v>
      </c>
      <c r="E410" s="18">
        <f t="shared" ca="1" si="64"/>
        <v>1</v>
      </c>
      <c r="F410" s="18">
        <f t="shared" ca="1" si="65"/>
        <v>1</v>
      </c>
      <c r="G410" s="18">
        <f t="shared" ca="1" si="66"/>
        <v>4</v>
      </c>
      <c r="H410" s="18">
        <f t="shared" ca="1" si="67"/>
        <v>25</v>
      </c>
      <c r="I410" s="18" t="str">
        <f t="shared" ca="1" si="68"/>
        <v>Thursday</v>
      </c>
      <c r="J410" s="18" t="b">
        <f t="shared" ca="1" si="69"/>
        <v>0</v>
      </c>
    </row>
    <row r="411" spans="1:10" x14ac:dyDescent="0.3">
      <c r="A411" s="27">
        <f t="shared" ca="1" si="60"/>
        <v>45291</v>
      </c>
      <c r="B411" s="18">
        <f t="shared" ca="1" si="61"/>
        <v>2023</v>
      </c>
      <c r="C411" s="18">
        <f t="shared" ca="1" si="62"/>
        <v>12</v>
      </c>
      <c r="D411" s="18" t="str">
        <f t="shared" ca="1" si="63"/>
        <v>December</v>
      </c>
      <c r="E411" s="18">
        <f t="shared" ca="1" si="64"/>
        <v>12</v>
      </c>
      <c r="F411" s="18">
        <f t="shared" ca="1" si="65"/>
        <v>4</v>
      </c>
      <c r="G411" s="18">
        <f t="shared" ca="1" si="66"/>
        <v>53</v>
      </c>
      <c r="H411" s="18">
        <f t="shared" ca="1" si="67"/>
        <v>31</v>
      </c>
      <c r="I411" s="18" t="str">
        <f t="shared" ca="1" si="68"/>
        <v>Sunday</v>
      </c>
      <c r="J411" s="18" t="b">
        <f t="shared" ca="1" si="69"/>
        <v>1</v>
      </c>
    </row>
    <row r="412" spans="1:10" x14ac:dyDescent="0.3">
      <c r="A412" s="26">
        <f t="shared" ca="1" si="60"/>
        <v>45436</v>
      </c>
      <c r="B412" s="18">
        <f t="shared" ca="1" si="61"/>
        <v>2024</v>
      </c>
      <c r="C412" s="18">
        <f t="shared" ca="1" si="62"/>
        <v>5</v>
      </c>
      <c r="D412" s="18" t="str">
        <f t="shared" ca="1" si="63"/>
        <v>May</v>
      </c>
      <c r="E412" s="18">
        <f t="shared" ca="1" si="64"/>
        <v>5</v>
      </c>
      <c r="F412" s="18">
        <f t="shared" ca="1" si="65"/>
        <v>2</v>
      </c>
      <c r="G412" s="18">
        <f t="shared" ca="1" si="66"/>
        <v>21</v>
      </c>
      <c r="H412" s="18">
        <f t="shared" ca="1" si="67"/>
        <v>24</v>
      </c>
      <c r="I412" s="18" t="str">
        <f t="shared" ca="1" si="68"/>
        <v>Friday</v>
      </c>
      <c r="J412" s="18" t="b">
        <f t="shared" ca="1" si="69"/>
        <v>0</v>
      </c>
    </row>
    <row r="413" spans="1:10" x14ac:dyDescent="0.3">
      <c r="A413" s="27">
        <f t="shared" ca="1" si="60"/>
        <v>45220</v>
      </c>
      <c r="B413" s="18">
        <f t="shared" ca="1" si="61"/>
        <v>2023</v>
      </c>
      <c r="C413" s="18">
        <f t="shared" ca="1" si="62"/>
        <v>10</v>
      </c>
      <c r="D413" s="18" t="str">
        <f t="shared" ca="1" si="63"/>
        <v>October</v>
      </c>
      <c r="E413" s="18">
        <f t="shared" ca="1" si="64"/>
        <v>10</v>
      </c>
      <c r="F413" s="18">
        <f t="shared" ca="1" si="65"/>
        <v>4</v>
      </c>
      <c r="G413" s="18">
        <f t="shared" ca="1" si="66"/>
        <v>43</v>
      </c>
      <c r="H413" s="18">
        <f t="shared" ca="1" si="67"/>
        <v>21</v>
      </c>
      <c r="I413" s="18" t="str">
        <f t="shared" ca="1" si="68"/>
        <v>Saturday</v>
      </c>
      <c r="J413" s="18" t="b">
        <f t="shared" ca="1" si="69"/>
        <v>1</v>
      </c>
    </row>
    <row r="414" spans="1:10" x14ac:dyDescent="0.3">
      <c r="A414" s="26">
        <f t="shared" ca="1" si="60"/>
        <v>45408</v>
      </c>
      <c r="B414" s="18">
        <f t="shared" ca="1" si="61"/>
        <v>2024</v>
      </c>
      <c r="C414" s="18">
        <f t="shared" ca="1" si="62"/>
        <v>4</v>
      </c>
      <c r="D414" s="18" t="str">
        <f t="shared" ca="1" si="63"/>
        <v>April</v>
      </c>
      <c r="E414" s="18">
        <f t="shared" ca="1" si="64"/>
        <v>4</v>
      </c>
      <c r="F414" s="18">
        <f t="shared" ca="1" si="65"/>
        <v>2</v>
      </c>
      <c r="G414" s="18">
        <f t="shared" ca="1" si="66"/>
        <v>17</v>
      </c>
      <c r="H414" s="18">
        <f t="shared" ca="1" si="67"/>
        <v>26</v>
      </c>
      <c r="I414" s="18" t="str">
        <f t="shared" ca="1" si="68"/>
        <v>Friday</v>
      </c>
      <c r="J414" s="18" t="b">
        <f t="shared" ca="1" si="69"/>
        <v>0</v>
      </c>
    </row>
    <row r="415" spans="1:10" x14ac:dyDescent="0.3">
      <c r="A415" s="27">
        <f t="shared" ca="1" si="60"/>
        <v>44876</v>
      </c>
      <c r="B415" s="18">
        <f t="shared" ca="1" si="61"/>
        <v>2022</v>
      </c>
      <c r="C415" s="18">
        <f t="shared" ca="1" si="62"/>
        <v>11</v>
      </c>
      <c r="D415" s="18" t="str">
        <f t="shared" ca="1" si="63"/>
        <v>November</v>
      </c>
      <c r="E415" s="18">
        <f t="shared" ca="1" si="64"/>
        <v>11</v>
      </c>
      <c r="F415" s="18">
        <f t="shared" ca="1" si="65"/>
        <v>4</v>
      </c>
      <c r="G415" s="18">
        <f t="shared" ca="1" si="66"/>
        <v>46</v>
      </c>
      <c r="H415" s="18">
        <f t="shared" ca="1" si="67"/>
        <v>11</v>
      </c>
      <c r="I415" s="18" t="str">
        <f t="shared" ca="1" si="68"/>
        <v>Friday</v>
      </c>
      <c r="J415" s="18" t="b">
        <f t="shared" ca="1" si="69"/>
        <v>0</v>
      </c>
    </row>
    <row r="416" spans="1:10" x14ac:dyDescent="0.3">
      <c r="A416" s="26">
        <f t="shared" ca="1" si="60"/>
        <v>45750</v>
      </c>
      <c r="B416" s="18">
        <f t="shared" ca="1" si="61"/>
        <v>2025</v>
      </c>
      <c r="C416" s="18">
        <f t="shared" ca="1" si="62"/>
        <v>4</v>
      </c>
      <c r="D416" s="18" t="str">
        <f t="shared" ca="1" si="63"/>
        <v>April</v>
      </c>
      <c r="E416" s="18">
        <f t="shared" ca="1" si="64"/>
        <v>4</v>
      </c>
      <c r="F416" s="18">
        <f t="shared" ca="1" si="65"/>
        <v>2</v>
      </c>
      <c r="G416" s="18">
        <f t="shared" ca="1" si="66"/>
        <v>14</v>
      </c>
      <c r="H416" s="18">
        <f t="shared" ca="1" si="67"/>
        <v>3</v>
      </c>
      <c r="I416" s="18" t="str">
        <f t="shared" ca="1" si="68"/>
        <v>Thursday</v>
      </c>
      <c r="J416" s="18" t="b">
        <f t="shared" ca="1" si="69"/>
        <v>0</v>
      </c>
    </row>
    <row r="417" spans="1:10" x14ac:dyDescent="0.3">
      <c r="A417" s="27">
        <f t="shared" ca="1" si="60"/>
        <v>44622</v>
      </c>
      <c r="B417" s="18">
        <f t="shared" ca="1" si="61"/>
        <v>2022</v>
      </c>
      <c r="C417" s="18">
        <f t="shared" ca="1" si="62"/>
        <v>3</v>
      </c>
      <c r="D417" s="18" t="str">
        <f t="shared" ca="1" si="63"/>
        <v>March</v>
      </c>
      <c r="E417" s="18">
        <f t="shared" ca="1" si="64"/>
        <v>3</v>
      </c>
      <c r="F417" s="18">
        <f t="shared" ca="1" si="65"/>
        <v>1</v>
      </c>
      <c r="G417" s="18">
        <f t="shared" ca="1" si="66"/>
        <v>10</v>
      </c>
      <c r="H417" s="18">
        <f t="shared" ca="1" si="67"/>
        <v>2</v>
      </c>
      <c r="I417" s="18" t="str">
        <f t="shared" ca="1" si="68"/>
        <v>Wednesday</v>
      </c>
      <c r="J417" s="18" t="b">
        <f t="shared" ca="1" si="69"/>
        <v>0</v>
      </c>
    </row>
    <row r="418" spans="1:10" x14ac:dyDescent="0.3">
      <c r="A418" s="26">
        <f t="shared" ca="1" si="60"/>
        <v>45642</v>
      </c>
      <c r="B418" s="18">
        <f t="shared" ca="1" si="61"/>
        <v>2024</v>
      </c>
      <c r="C418" s="18">
        <f t="shared" ca="1" si="62"/>
        <v>12</v>
      </c>
      <c r="D418" s="18" t="str">
        <f t="shared" ca="1" si="63"/>
        <v>December</v>
      </c>
      <c r="E418" s="18">
        <f t="shared" ca="1" si="64"/>
        <v>12</v>
      </c>
      <c r="F418" s="18">
        <f t="shared" ca="1" si="65"/>
        <v>4</v>
      </c>
      <c r="G418" s="18">
        <f t="shared" ca="1" si="66"/>
        <v>51</v>
      </c>
      <c r="H418" s="18">
        <f t="shared" ca="1" si="67"/>
        <v>16</v>
      </c>
      <c r="I418" s="18" t="str">
        <f t="shared" ca="1" si="68"/>
        <v>Monday</v>
      </c>
      <c r="J418" s="18" t="b">
        <f t="shared" ca="1" si="69"/>
        <v>0</v>
      </c>
    </row>
    <row r="419" spans="1:10" x14ac:dyDescent="0.3">
      <c r="A419" s="27">
        <f t="shared" ca="1" si="60"/>
        <v>45283</v>
      </c>
      <c r="B419" s="18">
        <f t="shared" ca="1" si="61"/>
        <v>2023</v>
      </c>
      <c r="C419" s="18">
        <f t="shared" ca="1" si="62"/>
        <v>12</v>
      </c>
      <c r="D419" s="18" t="str">
        <f t="shared" ca="1" si="63"/>
        <v>December</v>
      </c>
      <c r="E419" s="18">
        <f t="shared" ca="1" si="64"/>
        <v>12</v>
      </c>
      <c r="F419" s="18">
        <f t="shared" ca="1" si="65"/>
        <v>4</v>
      </c>
      <c r="G419" s="18">
        <f t="shared" ca="1" si="66"/>
        <v>52</v>
      </c>
      <c r="H419" s="18">
        <f t="shared" ca="1" si="67"/>
        <v>23</v>
      </c>
      <c r="I419" s="18" t="str">
        <f t="shared" ca="1" si="68"/>
        <v>Saturday</v>
      </c>
      <c r="J419" s="18" t="b">
        <f t="shared" ca="1" si="69"/>
        <v>1</v>
      </c>
    </row>
    <row r="420" spans="1:10" x14ac:dyDescent="0.3">
      <c r="A420" s="26">
        <f t="shared" ca="1" si="60"/>
        <v>45431</v>
      </c>
      <c r="B420" s="18">
        <f t="shared" ca="1" si="61"/>
        <v>2024</v>
      </c>
      <c r="C420" s="18">
        <f t="shared" ca="1" si="62"/>
        <v>5</v>
      </c>
      <c r="D420" s="18" t="str">
        <f t="shared" ca="1" si="63"/>
        <v>May</v>
      </c>
      <c r="E420" s="18">
        <f t="shared" ca="1" si="64"/>
        <v>5</v>
      </c>
      <c r="F420" s="18">
        <f t="shared" ca="1" si="65"/>
        <v>2</v>
      </c>
      <c r="G420" s="18">
        <f t="shared" ca="1" si="66"/>
        <v>20</v>
      </c>
      <c r="H420" s="18">
        <f t="shared" ca="1" si="67"/>
        <v>19</v>
      </c>
      <c r="I420" s="18" t="str">
        <f t="shared" ca="1" si="68"/>
        <v>Sunday</v>
      </c>
      <c r="J420" s="18" t="b">
        <f t="shared" ca="1" si="69"/>
        <v>1</v>
      </c>
    </row>
    <row r="421" spans="1:10" x14ac:dyDescent="0.3">
      <c r="A421" s="27">
        <f t="shared" ca="1" si="60"/>
        <v>45433</v>
      </c>
      <c r="B421" s="18">
        <f t="shared" ca="1" si="61"/>
        <v>2024</v>
      </c>
      <c r="C421" s="18">
        <f t="shared" ca="1" si="62"/>
        <v>5</v>
      </c>
      <c r="D421" s="18" t="str">
        <f t="shared" ca="1" si="63"/>
        <v>May</v>
      </c>
      <c r="E421" s="18">
        <f t="shared" ca="1" si="64"/>
        <v>5</v>
      </c>
      <c r="F421" s="18">
        <f t="shared" ca="1" si="65"/>
        <v>2</v>
      </c>
      <c r="G421" s="18">
        <f t="shared" ca="1" si="66"/>
        <v>21</v>
      </c>
      <c r="H421" s="18">
        <f t="shared" ca="1" si="67"/>
        <v>21</v>
      </c>
      <c r="I421" s="18" t="str">
        <f t="shared" ca="1" si="68"/>
        <v>Tuesday</v>
      </c>
      <c r="J421" s="18" t="b">
        <f t="shared" ca="1" si="69"/>
        <v>0</v>
      </c>
    </row>
    <row r="422" spans="1:10" x14ac:dyDescent="0.3">
      <c r="A422" s="27">
        <f t="shared" ca="1" si="60"/>
        <v>44992</v>
      </c>
      <c r="B422" s="18">
        <f t="shared" ca="1" si="61"/>
        <v>2023</v>
      </c>
      <c r="C422" s="18">
        <f t="shared" ca="1" si="62"/>
        <v>3</v>
      </c>
      <c r="D422" s="18" t="str">
        <f t="shared" ca="1" si="63"/>
        <v>March</v>
      </c>
      <c r="E422" s="18">
        <f t="shared" ca="1" si="64"/>
        <v>3</v>
      </c>
      <c r="F422" s="18">
        <f t="shared" ca="1" si="65"/>
        <v>1</v>
      </c>
      <c r="G422" s="18">
        <f t="shared" ca="1" si="66"/>
        <v>11</v>
      </c>
      <c r="H422" s="18">
        <f t="shared" ca="1" si="67"/>
        <v>7</v>
      </c>
      <c r="I422" s="18" t="str">
        <f t="shared" ca="1" si="68"/>
        <v>Tuesday</v>
      </c>
      <c r="J422" s="18" t="b">
        <f t="shared" ca="1" si="69"/>
        <v>0</v>
      </c>
    </row>
    <row r="423" spans="1:10" x14ac:dyDescent="0.3">
      <c r="A423" s="26">
        <f t="shared" ca="1" si="60"/>
        <v>45102</v>
      </c>
      <c r="B423" s="18">
        <f t="shared" ca="1" si="61"/>
        <v>2023</v>
      </c>
      <c r="C423" s="18">
        <f t="shared" ca="1" si="62"/>
        <v>6</v>
      </c>
      <c r="D423" s="18" t="str">
        <f t="shared" ca="1" si="63"/>
        <v>June</v>
      </c>
      <c r="E423" s="18">
        <f t="shared" ca="1" si="64"/>
        <v>6</v>
      </c>
      <c r="F423" s="18">
        <f t="shared" ca="1" si="65"/>
        <v>2</v>
      </c>
      <c r="G423" s="18">
        <f t="shared" ca="1" si="66"/>
        <v>26</v>
      </c>
      <c r="H423" s="18">
        <f t="shared" ca="1" si="67"/>
        <v>25</v>
      </c>
      <c r="I423" s="18" t="str">
        <f t="shared" ca="1" si="68"/>
        <v>Sunday</v>
      </c>
      <c r="J423" s="18" t="b">
        <f t="shared" ca="1" si="69"/>
        <v>1</v>
      </c>
    </row>
    <row r="424" spans="1:10" x14ac:dyDescent="0.3">
      <c r="A424" s="27">
        <f t="shared" ca="1" si="60"/>
        <v>44880</v>
      </c>
      <c r="B424" s="18">
        <f t="shared" ca="1" si="61"/>
        <v>2022</v>
      </c>
      <c r="C424" s="18">
        <f t="shared" ca="1" si="62"/>
        <v>11</v>
      </c>
      <c r="D424" s="18" t="str">
        <f t="shared" ca="1" si="63"/>
        <v>November</v>
      </c>
      <c r="E424" s="18">
        <f t="shared" ca="1" si="64"/>
        <v>11</v>
      </c>
      <c r="F424" s="18">
        <f t="shared" ca="1" si="65"/>
        <v>4</v>
      </c>
      <c r="G424" s="18">
        <f t="shared" ca="1" si="66"/>
        <v>47</v>
      </c>
      <c r="H424" s="18">
        <f t="shared" ca="1" si="67"/>
        <v>15</v>
      </c>
      <c r="I424" s="18" t="str">
        <f t="shared" ca="1" si="68"/>
        <v>Tuesday</v>
      </c>
      <c r="J424" s="18" t="b">
        <f t="shared" ca="1" si="69"/>
        <v>0</v>
      </c>
    </row>
    <row r="425" spans="1:10" x14ac:dyDescent="0.3">
      <c r="A425" s="27">
        <f t="shared" ca="1" si="60"/>
        <v>45956</v>
      </c>
      <c r="B425" s="18">
        <f t="shared" ca="1" si="61"/>
        <v>2025</v>
      </c>
      <c r="C425" s="18">
        <f t="shared" ca="1" si="62"/>
        <v>10</v>
      </c>
      <c r="D425" s="18" t="str">
        <f t="shared" ca="1" si="63"/>
        <v>October</v>
      </c>
      <c r="E425" s="18">
        <f t="shared" ca="1" si="64"/>
        <v>10</v>
      </c>
      <c r="F425" s="18">
        <f t="shared" ca="1" si="65"/>
        <v>4</v>
      </c>
      <c r="G425" s="18">
        <f t="shared" ca="1" si="66"/>
        <v>43</v>
      </c>
      <c r="H425" s="18">
        <f t="shared" ca="1" si="67"/>
        <v>26</v>
      </c>
      <c r="I425" s="18" t="str">
        <f t="shared" ca="1" si="68"/>
        <v>Sunday</v>
      </c>
      <c r="J425" s="18" t="b">
        <f t="shared" ca="1" si="69"/>
        <v>1</v>
      </c>
    </row>
    <row r="426" spans="1:10" x14ac:dyDescent="0.3">
      <c r="A426" s="26">
        <f t="shared" ca="1" si="60"/>
        <v>45482</v>
      </c>
      <c r="B426" s="18">
        <f t="shared" ca="1" si="61"/>
        <v>2024</v>
      </c>
      <c r="C426" s="18">
        <f t="shared" ca="1" si="62"/>
        <v>7</v>
      </c>
      <c r="D426" s="18" t="str">
        <f t="shared" ca="1" si="63"/>
        <v>July</v>
      </c>
      <c r="E426" s="18">
        <f t="shared" ca="1" si="64"/>
        <v>7</v>
      </c>
      <c r="F426" s="18">
        <f t="shared" ca="1" si="65"/>
        <v>3</v>
      </c>
      <c r="G426" s="18">
        <f t="shared" ca="1" si="66"/>
        <v>28</v>
      </c>
      <c r="H426" s="18">
        <f t="shared" ca="1" si="67"/>
        <v>9</v>
      </c>
      <c r="I426" s="18" t="str">
        <f t="shared" ca="1" si="68"/>
        <v>Tuesday</v>
      </c>
      <c r="J426" s="18" t="b">
        <f t="shared" ca="1" si="69"/>
        <v>0</v>
      </c>
    </row>
    <row r="427" spans="1:10" x14ac:dyDescent="0.3">
      <c r="A427" s="27">
        <f t="shared" ca="1" si="60"/>
        <v>44728</v>
      </c>
      <c r="B427" s="18">
        <f t="shared" ca="1" si="61"/>
        <v>2022</v>
      </c>
      <c r="C427" s="18">
        <f t="shared" ca="1" si="62"/>
        <v>6</v>
      </c>
      <c r="D427" s="18" t="str">
        <f t="shared" ca="1" si="63"/>
        <v>June</v>
      </c>
      <c r="E427" s="18">
        <f t="shared" ca="1" si="64"/>
        <v>6</v>
      </c>
      <c r="F427" s="18">
        <f t="shared" ca="1" si="65"/>
        <v>2</v>
      </c>
      <c r="G427" s="18">
        <f t="shared" ca="1" si="66"/>
        <v>25</v>
      </c>
      <c r="H427" s="18">
        <f t="shared" ca="1" si="67"/>
        <v>16</v>
      </c>
      <c r="I427" s="18" t="str">
        <f t="shared" ca="1" si="68"/>
        <v>Thursday</v>
      </c>
      <c r="J427" s="18" t="b">
        <f t="shared" ca="1" si="69"/>
        <v>0</v>
      </c>
    </row>
    <row r="428" spans="1:10" x14ac:dyDescent="0.3">
      <c r="A428" s="26">
        <f t="shared" ca="1" si="60"/>
        <v>45638</v>
      </c>
      <c r="B428" s="18">
        <f t="shared" ca="1" si="61"/>
        <v>2024</v>
      </c>
      <c r="C428" s="18">
        <f t="shared" ca="1" si="62"/>
        <v>12</v>
      </c>
      <c r="D428" s="18" t="str">
        <f t="shared" ca="1" si="63"/>
        <v>December</v>
      </c>
      <c r="E428" s="18">
        <f t="shared" ca="1" si="64"/>
        <v>12</v>
      </c>
      <c r="F428" s="18">
        <f t="shared" ca="1" si="65"/>
        <v>4</v>
      </c>
      <c r="G428" s="18">
        <f t="shared" ca="1" si="66"/>
        <v>50</v>
      </c>
      <c r="H428" s="18">
        <f t="shared" ca="1" si="67"/>
        <v>12</v>
      </c>
      <c r="I428" s="18" t="str">
        <f t="shared" ca="1" si="68"/>
        <v>Thursday</v>
      </c>
      <c r="J428" s="18" t="b">
        <f t="shared" ca="1" si="69"/>
        <v>0</v>
      </c>
    </row>
    <row r="429" spans="1:10" x14ac:dyDescent="0.3">
      <c r="A429" s="27">
        <f t="shared" ca="1" si="60"/>
        <v>45884</v>
      </c>
      <c r="B429" s="18">
        <f t="shared" ca="1" si="61"/>
        <v>2025</v>
      </c>
      <c r="C429" s="18">
        <f t="shared" ca="1" si="62"/>
        <v>8</v>
      </c>
      <c r="D429" s="18" t="str">
        <f t="shared" ca="1" si="63"/>
        <v>August</v>
      </c>
      <c r="E429" s="18">
        <f t="shared" ca="1" si="64"/>
        <v>8</v>
      </c>
      <c r="F429" s="18">
        <f t="shared" ca="1" si="65"/>
        <v>3</v>
      </c>
      <c r="G429" s="18">
        <f t="shared" ca="1" si="66"/>
        <v>33</v>
      </c>
      <c r="H429" s="18">
        <f t="shared" ca="1" si="67"/>
        <v>15</v>
      </c>
      <c r="I429" s="18" t="str">
        <f t="shared" ca="1" si="68"/>
        <v>Friday</v>
      </c>
      <c r="J429" s="18" t="b">
        <f t="shared" ca="1" si="69"/>
        <v>0</v>
      </c>
    </row>
    <row r="430" spans="1:10" x14ac:dyDescent="0.3">
      <c r="A430" s="27">
        <f t="shared" ca="1" si="60"/>
        <v>44605</v>
      </c>
      <c r="B430" s="18">
        <f t="shared" ca="1" si="61"/>
        <v>2022</v>
      </c>
      <c r="C430" s="18">
        <f t="shared" ca="1" si="62"/>
        <v>2</v>
      </c>
      <c r="D430" s="18" t="str">
        <f t="shared" ca="1" si="63"/>
        <v>February</v>
      </c>
      <c r="E430" s="18">
        <f t="shared" ca="1" si="64"/>
        <v>2</v>
      </c>
      <c r="F430" s="18">
        <f t="shared" ca="1" si="65"/>
        <v>1</v>
      </c>
      <c r="G430" s="18">
        <f t="shared" ca="1" si="66"/>
        <v>7</v>
      </c>
      <c r="H430" s="18">
        <f t="shared" ca="1" si="67"/>
        <v>13</v>
      </c>
      <c r="I430" s="18" t="str">
        <f t="shared" ca="1" si="68"/>
        <v>Sunday</v>
      </c>
      <c r="J430" s="18" t="b">
        <f t="shared" ca="1" si="69"/>
        <v>1</v>
      </c>
    </row>
    <row r="431" spans="1:10" x14ac:dyDescent="0.3">
      <c r="A431" s="26">
        <f t="shared" ca="1" si="60"/>
        <v>45760</v>
      </c>
      <c r="B431" s="18">
        <f t="shared" ca="1" si="61"/>
        <v>2025</v>
      </c>
      <c r="C431" s="18">
        <f t="shared" ca="1" si="62"/>
        <v>4</v>
      </c>
      <c r="D431" s="18" t="str">
        <f t="shared" ca="1" si="63"/>
        <v>April</v>
      </c>
      <c r="E431" s="18">
        <f t="shared" ca="1" si="64"/>
        <v>4</v>
      </c>
      <c r="F431" s="18">
        <f t="shared" ca="1" si="65"/>
        <v>2</v>
      </c>
      <c r="G431" s="18">
        <f t="shared" ca="1" si="66"/>
        <v>15</v>
      </c>
      <c r="H431" s="18">
        <f t="shared" ca="1" si="67"/>
        <v>13</v>
      </c>
      <c r="I431" s="18" t="str">
        <f t="shared" ca="1" si="68"/>
        <v>Sunday</v>
      </c>
      <c r="J431" s="18" t="b">
        <f t="shared" ca="1" si="69"/>
        <v>1</v>
      </c>
    </row>
    <row r="432" spans="1:10" x14ac:dyDescent="0.3">
      <c r="A432" s="27">
        <f t="shared" ca="1" si="60"/>
        <v>45664</v>
      </c>
      <c r="B432" s="18">
        <f t="shared" ca="1" si="61"/>
        <v>2025</v>
      </c>
      <c r="C432" s="18">
        <f t="shared" ca="1" si="62"/>
        <v>1</v>
      </c>
      <c r="D432" s="18" t="str">
        <f t="shared" ca="1" si="63"/>
        <v>January</v>
      </c>
      <c r="E432" s="18">
        <f t="shared" ca="1" si="64"/>
        <v>1</v>
      </c>
      <c r="F432" s="18">
        <f t="shared" ca="1" si="65"/>
        <v>1</v>
      </c>
      <c r="G432" s="18">
        <f t="shared" ca="1" si="66"/>
        <v>2</v>
      </c>
      <c r="H432" s="18">
        <f t="shared" ca="1" si="67"/>
        <v>7</v>
      </c>
      <c r="I432" s="18" t="str">
        <f t="shared" ca="1" si="68"/>
        <v>Tuesday</v>
      </c>
      <c r="J432" s="18" t="b">
        <f t="shared" ca="1" si="69"/>
        <v>0</v>
      </c>
    </row>
    <row r="433" spans="1:10" x14ac:dyDescent="0.3">
      <c r="A433" s="26">
        <f t="shared" ca="1" si="60"/>
        <v>45233</v>
      </c>
      <c r="B433" s="18">
        <f t="shared" ca="1" si="61"/>
        <v>2023</v>
      </c>
      <c r="C433" s="18">
        <f t="shared" ca="1" si="62"/>
        <v>11</v>
      </c>
      <c r="D433" s="18" t="str">
        <f t="shared" ca="1" si="63"/>
        <v>November</v>
      </c>
      <c r="E433" s="18">
        <f t="shared" ca="1" si="64"/>
        <v>11</v>
      </c>
      <c r="F433" s="18">
        <f t="shared" ca="1" si="65"/>
        <v>4</v>
      </c>
      <c r="G433" s="18">
        <f t="shared" ca="1" si="66"/>
        <v>45</v>
      </c>
      <c r="H433" s="18">
        <f t="shared" ca="1" si="67"/>
        <v>3</v>
      </c>
      <c r="I433" s="18" t="str">
        <f t="shared" ca="1" si="68"/>
        <v>Friday</v>
      </c>
      <c r="J433" s="18" t="b">
        <f t="shared" ca="1" si="69"/>
        <v>0</v>
      </c>
    </row>
    <row r="434" spans="1:10" x14ac:dyDescent="0.3">
      <c r="A434" s="27">
        <f t="shared" ca="1" si="60"/>
        <v>45800</v>
      </c>
      <c r="B434" s="18">
        <f t="shared" ca="1" si="61"/>
        <v>2025</v>
      </c>
      <c r="C434" s="18">
        <f t="shared" ca="1" si="62"/>
        <v>5</v>
      </c>
      <c r="D434" s="18" t="str">
        <f t="shared" ca="1" si="63"/>
        <v>May</v>
      </c>
      <c r="E434" s="18">
        <f t="shared" ca="1" si="64"/>
        <v>5</v>
      </c>
      <c r="F434" s="18">
        <f t="shared" ca="1" si="65"/>
        <v>2</v>
      </c>
      <c r="G434" s="18">
        <f t="shared" ca="1" si="66"/>
        <v>21</v>
      </c>
      <c r="H434" s="18">
        <f t="shared" ca="1" si="67"/>
        <v>23</v>
      </c>
      <c r="I434" s="18" t="str">
        <f t="shared" ca="1" si="68"/>
        <v>Friday</v>
      </c>
      <c r="J434" s="18" t="b">
        <f t="shared" ca="1" si="69"/>
        <v>0</v>
      </c>
    </row>
    <row r="435" spans="1:10" x14ac:dyDescent="0.3">
      <c r="A435" s="26">
        <f t="shared" ca="1" si="60"/>
        <v>45197</v>
      </c>
      <c r="B435" s="18">
        <f t="shared" ca="1" si="61"/>
        <v>2023</v>
      </c>
      <c r="C435" s="18">
        <f t="shared" ca="1" si="62"/>
        <v>9</v>
      </c>
      <c r="D435" s="18" t="str">
        <f t="shared" ca="1" si="63"/>
        <v>September</v>
      </c>
      <c r="E435" s="18">
        <f t="shared" ca="1" si="64"/>
        <v>9</v>
      </c>
      <c r="F435" s="18">
        <f t="shared" ca="1" si="65"/>
        <v>3</v>
      </c>
      <c r="G435" s="18">
        <f t="shared" ca="1" si="66"/>
        <v>40</v>
      </c>
      <c r="H435" s="18">
        <f t="shared" ca="1" si="67"/>
        <v>28</v>
      </c>
      <c r="I435" s="18" t="str">
        <f t="shared" ca="1" si="68"/>
        <v>Thursday</v>
      </c>
      <c r="J435" s="18" t="b">
        <f t="shared" ca="1" si="69"/>
        <v>0</v>
      </c>
    </row>
    <row r="436" spans="1:10" x14ac:dyDescent="0.3">
      <c r="A436" s="27">
        <f t="shared" ca="1" si="60"/>
        <v>45933</v>
      </c>
      <c r="B436" s="18">
        <f t="shared" ca="1" si="61"/>
        <v>2025</v>
      </c>
      <c r="C436" s="18">
        <f t="shared" ca="1" si="62"/>
        <v>10</v>
      </c>
      <c r="D436" s="18" t="str">
        <f t="shared" ca="1" si="63"/>
        <v>October</v>
      </c>
      <c r="E436" s="18">
        <f t="shared" ca="1" si="64"/>
        <v>10</v>
      </c>
      <c r="F436" s="18">
        <f t="shared" ca="1" si="65"/>
        <v>4</v>
      </c>
      <c r="G436" s="18">
        <f t="shared" ca="1" si="66"/>
        <v>40</v>
      </c>
      <c r="H436" s="18">
        <f t="shared" ca="1" si="67"/>
        <v>3</v>
      </c>
      <c r="I436" s="18" t="str">
        <f t="shared" ca="1" si="68"/>
        <v>Friday</v>
      </c>
      <c r="J436" s="18" t="b">
        <f t="shared" ca="1" si="69"/>
        <v>0</v>
      </c>
    </row>
    <row r="437" spans="1:10" x14ac:dyDescent="0.3">
      <c r="A437" s="26">
        <f t="shared" ca="1" si="60"/>
        <v>45061</v>
      </c>
      <c r="B437" s="18">
        <f t="shared" ca="1" si="61"/>
        <v>2023</v>
      </c>
      <c r="C437" s="18">
        <f t="shared" ca="1" si="62"/>
        <v>5</v>
      </c>
      <c r="D437" s="18" t="str">
        <f t="shared" ca="1" si="63"/>
        <v>May</v>
      </c>
      <c r="E437" s="18">
        <f t="shared" ca="1" si="64"/>
        <v>5</v>
      </c>
      <c r="F437" s="18">
        <f t="shared" ca="1" si="65"/>
        <v>2</v>
      </c>
      <c r="G437" s="18">
        <f t="shared" ca="1" si="66"/>
        <v>21</v>
      </c>
      <c r="H437" s="18">
        <f t="shared" ca="1" si="67"/>
        <v>15</v>
      </c>
      <c r="I437" s="18" t="str">
        <f t="shared" ca="1" si="68"/>
        <v>Monday</v>
      </c>
      <c r="J437" s="18" t="b">
        <f t="shared" ca="1" si="69"/>
        <v>0</v>
      </c>
    </row>
    <row r="438" spans="1:10" x14ac:dyDescent="0.3">
      <c r="A438" s="27">
        <f t="shared" ca="1" si="60"/>
        <v>45743</v>
      </c>
      <c r="B438" s="18">
        <f t="shared" ca="1" si="61"/>
        <v>2025</v>
      </c>
      <c r="C438" s="18">
        <f t="shared" ca="1" si="62"/>
        <v>3</v>
      </c>
      <c r="D438" s="18" t="str">
        <f t="shared" ca="1" si="63"/>
        <v>March</v>
      </c>
      <c r="E438" s="18">
        <f t="shared" ca="1" si="64"/>
        <v>3</v>
      </c>
      <c r="F438" s="18">
        <f t="shared" ca="1" si="65"/>
        <v>1</v>
      </c>
      <c r="G438" s="18">
        <f t="shared" ca="1" si="66"/>
        <v>13</v>
      </c>
      <c r="H438" s="18">
        <f t="shared" ca="1" si="67"/>
        <v>27</v>
      </c>
      <c r="I438" s="18" t="str">
        <f t="shared" ca="1" si="68"/>
        <v>Thursday</v>
      </c>
      <c r="J438" s="18" t="b">
        <f t="shared" ca="1" si="69"/>
        <v>0</v>
      </c>
    </row>
    <row r="439" spans="1:10" x14ac:dyDescent="0.3">
      <c r="A439" s="26">
        <f t="shared" ca="1" si="60"/>
        <v>44690</v>
      </c>
      <c r="B439" s="18">
        <f t="shared" ca="1" si="61"/>
        <v>2022</v>
      </c>
      <c r="C439" s="18">
        <f t="shared" ca="1" si="62"/>
        <v>5</v>
      </c>
      <c r="D439" s="18" t="str">
        <f t="shared" ca="1" si="63"/>
        <v>May</v>
      </c>
      <c r="E439" s="18">
        <f t="shared" ca="1" si="64"/>
        <v>5</v>
      </c>
      <c r="F439" s="18">
        <f t="shared" ca="1" si="65"/>
        <v>2</v>
      </c>
      <c r="G439" s="18">
        <f t="shared" ca="1" si="66"/>
        <v>20</v>
      </c>
      <c r="H439" s="18">
        <f t="shared" ca="1" si="67"/>
        <v>9</v>
      </c>
      <c r="I439" s="18" t="str">
        <f t="shared" ca="1" si="68"/>
        <v>Monday</v>
      </c>
      <c r="J439" s="18" t="b">
        <f t="shared" ca="1" si="69"/>
        <v>0</v>
      </c>
    </row>
    <row r="440" spans="1:10" x14ac:dyDescent="0.3">
      <c r="A440" s="27">
        <f t="shared" ca="1" si="60"/>
        <v>45731</v>
      </c>
      <c r="B440" s="18">
        <f t="shared" ca="1" si="61"/>
        <v>2025</v>
      </c>
      <c r="C440" s="18">
        <f t="shared" ca="1" si="62"/>
        <v>3</v>
      </c>
      <c r="D440" s="18" t="str">
        <f t="shared" ca="1" si="63"/>
        <v>March</v>
      </c>
      <c r="E440" s="18">
        <f t="shared" ca="1" si="64"/>
        <v>3</v>
      </c>
      <c r="F440" s="18">
        <f t="shared" ca="1" si="65"/>
        <v>1</v>
      </c>
      <c r="G440" s="18">
        <f t="shared" ca="1" si="66"/>
        <v>11</v>
      </c>
      <c r="H440" s="18">
        <f t="shared" ca="1" si="67"/>
        <v>15</v>
      </c>
      <c r="I440" s="18" t="str">
        <f t="shared" ca="1" si="68"/>
        <v>Saturday</v>
      </c>
      <c r="J440" s="18" t="b">
        <f t="shared" ca="1" si="69"/>
        <v>1</v>
      </c>
    </row>
    <row r="441" spans="1:10" x14ac:dyDescent="0.3">
      <c r="A441" s="26">
        <f t="shared" ca="1" si="60"/>
        <v>44867</v>
      </c>
      <c r="B441" s="18">
        <f t="shared" ca="1" si="61"/>
        <v>2022</v>
      </c>
      <c r="C441" s="18">
        <f t="shared" ca="1" si="62"/>
        <v>11</v>
      </c>
      <c r="D441" s="18" t="str">
        <f t="shared" ca="1" si="63"/>
        <v>November</v>
      </c>
      <c r="E441" s="18">
        <f t="shared" ca="1" si="64"/>
        <v>11</v>
      </c>
      <c r="F441" s="18">
        <f t="shared" ca="1" si="65"/>
        <v>4</v>
      </c>
      <c r="G441" s="18">
        <f t="shared" ca="1" si="66"/>
        <v>45</v>
      </c>
      <c r="H441" s="18">
        <f t="shared" ca="1" si="67"/>
        <v>2</v>
      </c>
      <c r="I441" s="18" t="str">
        <f t="shared" ca="1" si="68"/>
        <v>Wednesday</v>
      </c>
      <c r="J441" s="18" t="b">
        <f t="shared" ca="1" si="69"/>
        <v>0</v>
      </c>
    </row>
    <row r="442" spans="1:10" x14ac:dyDescent="0.3">
      <c r="A442" s="26">
        <f t="shared" ca="1" si="60"/>
        <v>44641</v>
      </c>
      <c r="B442" s="18">
        <f t="shared" ca="1" si="61"/>
        <v>2022</v>
      </c>
      <c r="C442" s="18">
        <f t="shared" ca="1" si="62"/>
        <v>3</v>
      </c>
      <c r="D442" s="18" t="str">
        <f t="shared" ca="1" si="63"/>
        <v>March</v>
      </c>
      <c r="E442" s="18">
        <f t="shared" ca="1" si="64"/>
        <v>3</v>
      </c>
      <c r="F442" s="18">
        <f t="shared" ca="1" si="65"/>
        <v>1</v>
      </c>
      <c r="G442" s="18">
        <f t="shared" ca="1" si="66"/>
        <v>13</v>
      </c>
      <c r="H442" s="18">
        <f t="shared" ca="1" si="67"/>
        <v>21</v>
      </c>
      <c r="I442" s="18" t="str">
        <f t="shared" ca="1" si="68"/>
        <v>Monday</v>
      </c>
      <c r="J442" s="18" t="b">
        <f t="shared" ca="1" si="69"/>
        <v>0</v>
      </c>
    </row>
    <row r="443" spans="1:10" x14ac:dyDescent="0.3">
      <c r="A443" s="27">
        <f t="shared" ca="1" si="60"/>
        <v>45763</v>
      </c>
      <c r="B443" s="18">
        <f t="shared" ca="1" si="61"/>
        <v>2025</v>
      </c>
      <c r="C443" s="18">
        <f t="shared" ca="1" si="62"/>
        <v>4</v>
      </c>
      <c r="D443" s="18" t="str">
        <f t="shared" ca="1" si="63"/>
        <v>April</v>
      </c>
      <c r="E443" s="18">
        <f t="shared" ca="1" si="64"/>
        <v>4</v>
      </c>
      <c r="F443" s="18">
        <f t="shared" ca="1" si="65"/>
        <v>2</v>
      </c>
      <c r="G443" s="18">
        <f t="shared" ca="1" si="66"/>
        <v>16</v>
      </c>
      <c r="H443" s="18">
        <f t="shared" ca="1" si="67"/>
        <v>16</v>
      </c>
      <c r="I443" s="18" t="str">
        <f t="shared" ca="1" si="68"/>
        <v>Wednesday</v>
      </c>
      <c r="J443" s="18" t="b">
        <f t="shared" ca="1" si="69"/>
        <v>0</v>
      </c>
    </row>
    <row r="444" spans="1:10" x14ac:dyDescent="0.3">
      <c r="A444" s="27">
        <f t="shared" ca="1" si="60"/>
        <v>45169</v>
      </c>
      <c r="B444" s="18">
        <f t="shared" ca="1" si="61"/>
        <v>2023</v>
      </c>
      <c r="C444" s="18">
        <f t="shared" ca="1" si="62"/>
        <v>8</v>
      </c>
      <c r="D444" s="18" t="str">
        <f t="shared" ca="1" si="63"/>
        <v>August</v>
      </c>
      <c r="E444" s="18">
        <f t="shared" ca="1" si="64"/>
        <v>8</v>
      </c>
      <c r="F444" s="18">
        <f t="shared" ca="1" si="65"/>
        <v>3</v>
      </c>
      <c r="G444" s="18">
        <f t="shared" ca="1" si="66"/>
        <v>36</v>
      </c>
      <c r="H444" s="18">
        <f t="shared" ca="1" si="67"/>
        <v>31</v>
      </c>
      <c r="I444" s="18" t="str">
        <f t="shared" ca="1" si="68"/>
        <v>Thursday</v>
      </c>
      <c r="J444" s="18" t="b">
        <f t="shared" ca="1" si="69"/>
        <v>0</v>
      </c>
    </row>
    <row r="445" spans="1:10" x14ac:dyDescent="0.3">
      <c r="A445" s="27">
        <f t="shared" ca="1" si="60"/>
        <v>45215</v>
      </c>
      <c r="B445" s="18">
        <f t="shared" ca="1" si="61"/>
        <v>2023</v>
      </c>
      <c r="C445" s="18">
        <f t="shared" ca="1" si="62"/>
        <v>10</v>
      </c>
      <c r="D445" s="18" t="str">
        <f t="shared" ca="1" si="63"/>
        <v>October</v>
      </c>
      <c r="E445" s="18">
        <f t="shared" ca="1" si="64"/>
        <v>10</v>
      </c>
      <c r="F445" s="18">
        <f t="shared" ca="1" si="65"/>
        <v>4</v>
      </c>
      <c r="G445" s="18">
        <f t="shared" ca="1" si="66"/>
        <v>43</v>
      </c>
      <c r="H445" s="18">
        <f t="shared" ca="1" si="67"/>
        <v>16</v>
      </c>
      <c r="I445" s="18" t="str">
        <f t="shared" ca="1" si="68"/>
        <v>Monday</v>
      </c>
      <c r="J445" s="18" t="b">
        <f t="shared" ca="1" si="69"/>
        <v>0</v>
      </c>
    </row>
    <row r="446" spans="1:10" x14ac:dyDescent="0.3">
      <c r="A446" s="26">
        <f t="shared" ca="1" si="60"/>
        <v>45642</v>
      </c>
      <c r="B446" s="18">
        <f t="shared" ca="1" si="61"/>
        <v>2024</v>
      </c>
      <c r="C446" s="18">
        <f t="shared" ca="1" si="62"/>
        <v>12</v>
      </c>
      <c r="D446" s="18" t="str">
        <f t="shared" ca="1" si="63"/>
        <v>December</v>
      </c>
      <c r="E446" s="18">
        <f t="shared" ca="1" si="64"/>
        <v>12</v>
      </c>
      <c r="F446" s="18">
        <f t="shared" ca="1" si="65"/>
        <v>4</v>
      </c>
      <c r="G446" s="18">
        <f t="shared" ca="1" si="66"/>
        <v>51</v>
      </c>
      <c r="H446" s="18">
        <f t="shared" ca="1" si="67"/>
        <v>16</v>
      </c>
      <c r="I446" s="18" t="str">
        <f t="shared" ca="1" si="68"/>
        <v>Monday</v>
      </c>
      <c r="J446" s="18" t="b">
        <f t="shared" ca="1" si="69"/>
        <v>0</v>
      </c>
    </row>
    <row r="447" spans="1:10" x14ac:dyDescent="0.3">
      <c r="A447" s="27">
        <f t="shared" ca="1" si="60"/>
        <v>44920</v>
      </c>
      <c r="B447" s="18">
        <f t="shared" ca="1" si="61"/>
        <v>2022</v>
      </c>
      <c r="C447" s="18">
        <f t="shared" ca="1" si="62"/>
        <v>12</v>
      </c>
      <c r="D447" s="18" t="str">
        <f t="shared" ca="1" si="63"/>
        <v>December</v>
      </c>
      <c r="E447" s="18">
        <f t="shared" ca="1" si="64"/>
        <v>12</v>
      </c>
      <c r="F447" s="18">
        <f t="shared" ca="1" si="65"/>
        <v>4</v>
      </c>
      <c r="G447" s="18">
        <f t="shared" ca="1" si="66"/>
        <v>52</v>
      </c>
      <c r="H447" s="18">
        <f t="shared" ca="1" si="67"/>
        <v>25</v>
      </c>
      <c r="I447" s="18" t="str">
        <f t="shared" ca="1" si="68"/>
        <v>Sunday</v>
      </c>
      <c r="J447" s="18" t="b">
        <f t="shared" ca="1" si="69"/>
        <v>1</v>
      </c>
    </row>
    <row r="448" spans="1:10" x14ac:dyDescent="0.3">
      <c r="A448" s="27">
        <f t="shared" ca="1" si="60"/>
        <v>45755</v>
      </c>
      <c r="B448" s="18">
        <f t="shared" ca="1" si="61"/>
        <v>2025</v>
      </c>
      <c r="C448" s="18">
        <f t="shared" ca="1" si="62"/>
        <v>4</v>
      </c>
      <c r="D448" s="18" t="str">
        <f t="shared" ca="1" si="63"/>
        <v>April</v>
      </c>
      <c r="E448" s="18">
        <f t="shared" ca="1" si="64"/>
        <v>4</v>
      </c>
      <c r="F448" s="18">
        <f t="shared" ca="1" si="65"/>
        <v>2</v>
      </c>
      <c r="G448" s="18">
        <f t="shared" ca="1" si="66"/>
        <v>15</v>
      </c>
      <c r="H448" s="18">
        <f t="shared" ca="1" si="67"/>
        <v>8</v>
      </c>
      <c r="I448" s="18" t="str">
        <f t="shared" ca="1" si="68"/>
        <v>Tuesday</v>
      </c>
      <c r="J448" s="18" t="b">
        <f t="shared" ca="1" si="69"/>
        <v>0</v>
      </c>
    </row>
    <row r="449" spans="1:10" x14ac:dyDescent="0.3">
      <c r="A449" s="26">
        <f t="shared" ca="1" si="60"/>
        <v>45705</v>
      </c>
      <c r="B449" s="18">
        <f t="shared" ca="1" si="61"/>
        <v>2025</v>
      </c>
      <c r="C449" s="18">
        <f t="shared" ca="1" si="62"/>
        <v>2</v>
      </c>
      <c r="D449" s="18" t="str">
        <f t="shared" ca="1" si="63"/>
        <v>February</v>
      </c>
      <c r="E449" s="18">
        <f t="shared" ca="1" si="64"/>
        <v>2</v>
      </c>
      <c r="F449" s="18">
        <f t="shared" ca="1" si="65"/>
        <v>1</v>
      </c>
      <c r="G449" s="18">
        <f t="shared" ca="1" si="66"/>
        <v>8</v>
      </c>
      <c r="H449" s="18">
        <f t="shared" ca="1" si="67"/>
        <v>17</v>
      </c>
      <c r="I449" s="18" t="str">
        <f t="shared" ca="1" si="68"/>
        <v>Monday</v>
      </c>
      <c r="J449" s="18" t="b">
        <f t="shared" ca="1" si="69"/>
        <v>0</v>
      </c>
    </row>
    <row r="450" spans="1:10" x14ac:dyDescent="0.3">
      <c r="A450" s="26">
        <f t="shared" ref="A450:A513" ca="1" si="70">RANDBETWEEN(DATE(2022,1,1),DATE(2025,12,31))</f>
        <v>45282</v>
      </c>
      <c r="B450" s="18">
        <f t="shared" ca="1" si="61"/>
        <v>2023</v>
      </c>
      <c r="C450" s="18">
        <f t="shared" ca="1" si="62"/>
        <v>12</v>
      </c>
      <c r="D450" s="18" t="str">
        <f t="shared" ca="1" si="63"/>
        <v>December</v>
      </c>
      <c r="E450" s="18">
        <f t="shared" ca="1" si="64"/>
        <v>12</v>
      </c>
      <c r="F450" s="18">
        <f t="shared" ca="1" si="65"/>
        <v>4</v>
      </c>
      <c r="G450" s="18">
        <f t="shared" ca="1" si="66"/>
        <v>52</v>
      </c>
      <c r="H450" s="18">
        <f t="shared" ca="1" si="67"/>
        <v>22</v>
      </c>
      <c r="I450" s="18" t="str">
        <f t="shared" ca="1" si="68"/>
        <v>Friday</v>
      </c>
      <c r="J450" s="18" t="b">
        <f t="shared" ca="1" si="69"/>
        <v>0</v>
      </c>
    </row>
    <row r="451" spans="1:10" x14ac:dyDescent="0.3">
      <c r="A451" s="27">
        <f t="shared" ca="1" si="70"/>
        <v>44894</v>
      </c>
      <c r="B451" s="18">
        <f t="shared" ref="B451:B514" ca="1" si="71">YEAR(A451)</f>
        <v>2022</v>
      </c>
      <c r="C451" s="18">
        <f t="shared" ref="C451:C514" ca="1" si="72">MONTH(A451)</f>
        <v>11</v>
      </c>
      <c r="D451" s="18" t="str">
        <f t="shared" ref="D451:D514" ca="1" si="73">TEXT(A451,"MMMM")</f>
        <v>November</v>
      </c>
      <c r="E451" s="18">
        <f t="shared" ref="E451:E514" ca="1" si="74">MONTH(A451)</f>
        <v>11</v>
      </c>
      <c r="F451" s="18">
        <f t="shared" ref="F451:F514" ca="1" si="75">ROUNDUP(MONTH(A451)/3,0)</f>
        <v>4</v>
      </c>
      <c r="G451" s="18">
        <f t="shared" ref="G451:G514" ca="1" si="76">WEEKNUM(A451,2)</f>
        <v>49</v>
      </c>
      <c r="H451" s="18">
        <f t="shared" ref="H451:H514" ca="1" si="77">DAY(A451)</f>
        <v>29</v>
      </c>
      <c r="I451" s="18" t="str">
        <f t="shared" ref="I451:I514" ca="1" si="78">TEXT(A451,"DDDD")</f>
        <v>Tuesday</v>
      </c>
      <c r="J451" s="18" t="b">
        <f t="shared" ref="J451:J514" ca="1" si="79">OR(WEEKDAY(A451,2)&gt;5)</f>
        <v>0</v>
      </c>
    </row>
    <row r="452" spans="1:10" x14ac:dyDescent="0.3">
      <c r="A452" s="26">
        <f t="shared" ca="1" si="70"/>
        <v>45651</v>
      </c>
      <c r="B452" s="18">
        <f t="shared" ca="1" si="71"/>
        <v>2024</v>
      </c>
      <c r="C452" s="18">
        <f t="shared" ca="1" si="72"/>
        <v>12</v>
      </c>
      <c r="D452" s="18" t="str">
        <f t="shared" ca="1" si="73"/>
        <v>December</v>
      </c>
      <c r="E452" s="18">
        <f t="shared" ca="1" si="74"/>
        <v>12</v>
      </c>
      <c r="F452" s="18">
        <f t="shared" ca="1" si="75"/>
        <v>4</v>
      </c>
      <c r="G452" s="18">
        <f t="shared" ca="1" si="76"/>
        <v>52</v>
      </c>
      <c r="H452" s="18">
        <f t="shared" ca="1" si="77"/>
        <v>25</v>
      </c>
      <c r="I452" s="18" t="str">
        <f t="shared" ca="1" si="78"/>
        <v>Wednesday</v>
      </c>
      <c r="J452" s="18" t="b">
        <f t="shared" ca="1" si="79"/>
        <v>0</v>
      </c>
    </row>
    <row r="453" spans="1:10" x14ac:dyDescent="0.3">
      <c r="A453" s="27">
        <f t="shared" ca="1" si="70"/>
        <v>45500</v>
      </c>
      <c r="B453" s="18">
        <f t="shared" ca="1" si="71"/>
        <v>2024</v>
      </c>
      <c r="C453" s="18">
        <f t="shared" ca="1" si="72"/>
        <v>7</v>
      </c>
      <c r="D453" s="18" t="str">
        <f t="shared" ca="1" si="73"/>
        <v>July</v>
      </c>
      <c r="E453" s="18">
        <f t="shared" ca="1" si="74"/>
        <v>7</v>
      </c>
      <c r="F453" s="18">
        <f t="shared" ca="1" si="75"/>
        <v>3</v>
      </c>
      <c r="G453" s="18">
        <f t="shared" ca="1" si="76"/>
        <v>30</v>
      </c>
      <c r="H453" s="18">
        <f t="shared" ca="1" si="77"/>
        <v>27</v>
      </c>
      <c r="I453" s="18" t="str">
        <f t="shared" ca="1" si="78"/>
        <v>Saturday</v>
      </c>
      <c r="J453" s="18" t="b">
        <f t="shared" ca="1" si="79"/>
        <v>1</v>
      </c>
    </row>
    <row r="454" spans="1:10" x14ac:dyDescent="0.3">
      <c r="A454" s="26">
        <f t="shared" ca="1" si="70"/>
        <v>45822</v>
      </c>
      <c r="B454" s="18">
        <f t="shared" ca="1" si="71"/>
        <v>2025</v>
      </c>
      <c r="C454" s="18">
        <f t="shared" ca="1" si="72"/>
        <v>6</v>
      </c>
      <c r="D454" s="18" t="str">
        <f t="shared" ca="1" si="73"/>
        <v>June</v>
      </c>
      <c r="E454" s="18">
        <f t="shared" ca="1" si="74"/>
        <v>6</v>
      </c>
      <c r="F454" s="18">
        <f t="shared" ca="1" si="75"/>
        <v>2</v>
      </c>
      <c r="G454" s="18">
        <f t="shared" ca="1" si="76"/>
        <v>24</v>
      </c>
      <c r="H454" s="18">
        <f t="shared" ca="1" si="77"/>
        <v>14</v>
      </c>
      <c r="I454" s="18" t="str">
        <f t="shared" ca="1" si="78"/>
        <v>Saturday</v>
      </c>
      <c r="J454" s="18" t="b">
        <f t="shared" ca="1" si="79"/>
        <v>1</v>
      </c>
    </row>
    <row r="455" spans="1:10" x14ac:dyDescent="0.3">
      <c r="A455" s="27">
        <f t="shared" ca="1" si="70"/>
        <v>45754</v>
      </c>
      <c r="B455" s="18">
        <f t="shared" ca="1" si="71"/>
        <v>2025</v>
      </c>
      <c r="C455" s="18">
        <f t="shared" ca="1" si="72"/>
        <v>4</v>
      </c>
      <c r="D455" s="18" t="str">
        <f t="shared" ca="1" si="73"/>
        <v>April</v>
      </c>
      <c r="E455" s="18">
        <f t="shared" ca="1" si="74"/>
        <v>4</v>
      </c>
      <c r="F455" s="18">
        <f t="shared" ca="1" si="75"/>
        <v>2</v>
      </c>
      <c r="G455" s="18">
        <f t="shared" ca="1" si="76"/>
        <v>15</v>
      </c>
      <c r="H455" s="18">
        <f t="shared" ca="1" si="77"/>
        <v>7</v>
      </c>
      <c r="I455" s="18" t="str">
        <f t="shared" ca="1" si="78"/>
        <v>Monday</v>
      </c>
      <c r="J455" s="18" t="b">
        <f t="shared" ca="1" si="79"/>
        <v>0</v>
      </c>
    </row>
    <row r="456" spans="1:10" x14ac:dyDescent="0.3">
      <c r="A456" s="27">
        <f t="shared" ca="1" si="70"/>
        <v>44629</v>
      </c>
      <c r="B456" s="18">
        <f t="shared" ca="1" si="71"/>
        <v>2022</v>
      </c>
      <c r="C456" s="18">
        <f t="shared" ca="1" si="72"/>
        <v>3</v>
      </c>
      <c r="D456" s="18" t="str">
        <f t="shared" ca="1" si="73"/>
        <v>March</v>
      </c>
      <c r="E456" s="18">
        <f t="shared" ca="1" si="74"/>
        <v>3</v>
      </c>
      <c r="F456" s="18">
        <f t="shared" ca="1" si="75"/>
        <v>1</v>
      </c>
      <c r="G456" s="18">
        <f t="shared" ca="1" si="76"/>
        <v>11</v>
      </c>
      <c r="H456" s="18">
        <f t="shared" ca="1" si="77"/>
        <v>9</v>
      </c>
      <c r="I456" s="18" t="str">
        <f t="shared" ca="1" si="78"/>
        <v>Wednesday</v>
      </c>
      <c r="J456" s="18" t="b">
        <f t="shared" ca="1" si="79"/>
        <v>0</v>
      </c>
    </row>
    <row r="457" spans="1:10" x14ac:dyDescent="0.3">
      <c r="A457" s="26">
        <f t="shared" ca="1" si="70"/>
        <v>45780</v>
      </c>
      <c r="B457" s="18">
        <f t="shared" ca="1" si="71"/>
        <v>2025</v>
      </c>
      <c r="C457" s="18">
        <f t="shared" ca="1" si="72"/>
        <v>5</v>
      </c>
      <c r="D457" s="18" t="str">
        <f t="shared" ca="1" si="73"/>
        <v>May</v>
      </c>
      <c r="E457" s="18">
        <f t="shared" ca="1" si="74"/>
        <v>5</v>
      </c>
      <c r="F457" s="18">
        <f t="shared" ca="1" si="75"/>
        <v>2</v>
      </c>
      <c r="G457" s="18">
        <f t="shared" ca="1" si="76"/>
        <v>18</v>
      </c>
      <c r="H457" s="18">
        <f t="shared" ca="1" si="77"/>
        <v>3</v>
      </c>
      <c r="I457" s="18" t="str">
        <f t="shared" ca="1" si="78"/>
        <v>Saturday</v>
      </c>
      <c r="J457" s="18" t="b">
        <f t="shared" ca="1" si="79"/>
        <v>1</v>
      </c>
    </row>
    <row r="458" spans="1:10" x14ac:dyDescent="0.3">
      <c r="A458" s="27">
        <f t="shared" ca="1" si="70"/>
        <v>45157</v>
      </c>
      <c r="B458" s="18">
        <f t="shared" ca="1" si="71"/>
        <v>2023</v>
      </c>
      <c r="C458" s="18">
        <f t="shared" ca="1" si="72"/>
        <v>8</v>
      </c>
      <c r="D458" s="18" t="str">
        <f t="shared" ca="1" si="73"/>
        <v>August</v>
      </c>
      <c r="E458" s="18">
        <f t="shared" ca="1" si="74"/>
        <v>8</v>
      </c>
      <c r="F458" s="18">
        <f t="shared" ca="1" si="75"/>
        <v>3</v>
      </c>
      <c r="G458" s="18">
        <f t="shared" ca="1" si="76"/>
        <v>34</v>
      </c>
      <c r="H458" s="18">
        <f t="shared" ca="1" si="77"/>
        <v>19</v>
      </c>
      <c r="I458" s="18" t="str">
        <f t="shared" ca="1" si="78"/>
        <v>Saturday</v>
      </c>
      <c r="J458" s="18" t="b">
        <f t="shared" ca="1" si="79"/>
        <v>1</v>
      </c>
    </row>
    <row r="459" spans="1:10" x14ac:dyDescent="0.3">
      <c r="A459" s="26">
        <f t="shared" ca="1" si="70"/>
        <v>44955</v>
      </c>
      <c r="B459" s="18">
        <f t="shared" ca="1" si="71"/>
        <v>2023</v>
      </c>
      <c r="C459" s="18">
        <f t="shared" ca="1" si="72"/>
        <v>1</v>
      </c>
      <c r="D459" s="18" t="str">
        <f t="shared" ca="1" si="73"/>
        <v>January</v>
      </c>
      <c r="E459" s="18">
        <f t="shared" ca="1" si="74"/>
        <v>1</v>
      </c>
      <c r="F459" s="18">
        <f t="shared" ca="1" si="75"/>
        <v>1</v>
      </c>
      <c r="G459" s="18">
        <f t="shared" ca="1" si="76"/>
        <v>5</v>
      </c>
      <c r="H459" s="18">
        <f t="shared" ca="1" si="77"/>
        <v>29</v>
      </c>
      <c r="I459" s="18" t="str">
        <f t="shared" ca="1" si="78"/>
        <v>Sunday</v>
      </c>
      <c r="J459" s="18" t="b">
        <f t="shared" ca="1" si="79"/>
        <v>1</v>
      </c>
    </row>
    <row r="460" spans="1:10" x14ac:dyDescent="0.3">
      <c r="A460" s="26">
        <f t="shared" ca="1" si="70"/>
        <v>45366</v>
      </c>
      <c r="B460" s="18">
        <f t="shared" ca="1" si="71"/>
        <v>2024</v>
      </c>
      <c r="C460" s="18">
        <f t="shared" ca="1" si="72"/>
        <v>3</v>
      </c>
      <c r="D460" s="18" t="str">
        <f t="shared" ca="1" si="73"/>
        <v>March</v>
      </c>
      <c r="E460" s="18">
        <f t="shared" ca="1" si="74"/>
        <v>3</v>
      </c>
      <c r="F460" s="18">
        <f t="shared" ca="1" si="75"/>
        <v>1</v>
      </c>
      <c r="G460" s="18">
        <f t="shared" ca="1" si="76"/>
        <v>11</v>
      </c>
      <c r="H460" s="18">
        <f t="shared" ca="1" si="77"/>
        <v>15</v>
      </c>
      <c r="I460" s="18" t="str">
        <f t="shared" ca="1" si="78"/>
        <v>Friday</v>
      </c>
      <c r="J460" s="18" t="b">
        <f t="shared" ca="1" si="79"/>
        <v>0</v>
      </c>
    </row>
    <row r="461" spans="1:10" x14ac:dyDescent="0.3">
      <c r="A461" s="27">
        <f t="shared" ca="1" si="70"/>
        <v>45785</v>
      </c>
      <c r="B461" s="18">
        <f t="shared" ca="1" si="71"/>
        <v>2025</v>
      </c>
      <c r="C461" s="18">
        <f t="shared" ca="1" si="72"/>
        <v>5</v>
      </c>
      <c r="D461" s="18" t="str">
        <f t="shared" ca="1" si="73"/>
        <v>May</v>
      </c>
      <c r="E461" s="18">
        <f t="shared" ca="1" si="74"/>
        <v>5</v>
      </c>
      <c r="F461" s="18">
        <f t="shared" ca="1" si="75"/>
        <v>2</v>
      </c>
      <c r="G461" s="18">
        <f t="shared" ca="1" si="76"/>
        <v>19</v>
      </c>
      <c r="H461" s="18">
        <f t="shared" ca="1" si="77"/>
        <v>8</v>
      </c>
      <c r="I461" s="18" t="str">
        <f t="shared" ca="1" si="78"/>
        <v>Thursday</v>
      </c>
      <c r="J461" s="18" t="b">
        <f t="shared" ca="1" si="79"/>
        <v>0</v>
      </c>
    </row>
    <row r="462" spans="1:10" x14ac:dyDescent="0.3">
      <c r="A462" s="26">
        <f t="shared" ca="1" si="70"/>
        <v>44590</v>
      </c>
      <c r="B462" s="18">
        <f t="shared" ca="1" si="71"/>
        <v>2022</v>
      </c>
      <c r="C462" s="18">
        <f t="shared" ca="1" si="72"/>
        <v>1</v>
      </c>
      <c r="D462" s="18" t="str">
        <f t="shared" ca="1" si="73"/>
        <v>January</v>
      </c>
      <c r="E462" s="18">
        <f t="shared" ca="1" si="74"/>
        <v>1</v>
      </c>
      <c r="F462" s="18">
        <f t="shared" ca="1" si="75"/>
        <v>1</v>
      </c>
      <c r="G462" s="18">
        <f t="shared" ca="1" si="76"/>
        <v>5</v>
      </c>
      <c r="H462" s="18">
        <f t="shared" ca="1" si="77"/>
        <v>29</v>
      </c>
      <c r="I462" s="18" t="str">
        <f t="shared" ca="1" si="78"/>
        <v>Saturday</v>
      </c>
      <c r="J462" s="18" t="b">
        <f t="shared" ca="1" si="79"/>
        <v>1</v>
      </c>
    </row>
    <row r="463" spans="1:10" x14ac:dyDescent="0.3">
      <c r="A463" s="26">
        <f t="shared" ca="1" si="70"/>
        <v>45667</v>
      </c>
      <c r="B463" s="18">
        <f t="shared" ca="1" si="71"/>
        <v>2025</v>
      </c>
      <c r="C463" s="18">
        <f t="shared" ca="1" si="72"/>
        <v>1</v>
      </c>
      <c r="D463" s="18" t="str">
        <f t="shared" ca="1" si="73"/>
        <v>January</v>
      </c>
      <c r="E463" s="18">
        <f t="shared" ca="1" si="74"/>
        <v>1</v>
      </c>
      <c r="F463" s="18">
        <f t="shared" ca="1" si="75"/>
        <v>1</v>
      </c>
      <c r="G463" s="18">
        <f t="shared" ca="1" si="76"/>
        <v>2</v>
      </c>
      <c r="H463" s="18">
        <f t="shared" ca="1" si="77"/>
        <v>10</v>
      </c>
      <c r="I463" s="18" t="str">
        <f t="shared" ca="1" si="78"/>
        <v>Friday</v>
      </c>
      <c r="J463" s="18" t="b">
        <f t="shared" ca="1" si="79"/>
        <v>0</v>
      </c>
    </row>
    <row r="464" spans="1:10" x14ac:dyDescent="0.3">
      <c r="A464" s="27">
        <f t="shared" ca="1" si="70"/>
        <v>45802</v>
      </c>
      <c r="B464" s="18">
        <f t="shared" ca="1" si="71"/>
        <v>2025</v>
      </c>
      <c r="C464" s="18">
        <f t="shared" ca="1" si="72"/>
        <v>5</v>
      </c>
      <c r="D464" s="18" t="str">
        <f t="shared" ca="1" si="73"/>
        <v>May</v>
      </c>
      <c r="E464" s="18">
        <f t="shared" ca="1" si="74"/>
        <v>5</v>
      </c>
      <c r="F464" s="18">
        <f t="shared" ca="1" si="75"/>
        <v>2</v>
      </c>
      <c r="G464" s="18">
        <f t="shared" ca="1" si="76"/>
        <v>21</v>
      </c>
      <c r="H464" s="18">
        <f t="shared" ca="1" si="77"/>
        <v>25</v>
      </c>
      <c r="I464" s="18" t="str">
        <f t="shared" ca="1" si="78"/>
        <v>Sunday</v>
      </c>
      <c r="J464" s="18" t="b">
        <f t="shared" ca="1" si="79"/>
        <v>1</v>
      </c>
    </row>
    <row r="465" spans="1:10" x14ac:dyDescent="0.3">
      <c r="A465" s="27">
        <f t="shared" ca="1" si="70"/>
        <v>45579</v>
      </c>
      <c r="B465" s="18">
        <f t="shared" ca="1" si="71"/>
        <v>2024</v>
      </c>
      <c r="C465" s="18">
        <f t="shared" ca="1" si="72"/>
        <v>10</v>
      </c>
      <c r="D465" s="18" t="str">
        <f t="shared" ca="1" si="73"/>
        <v>October</v>
      </c>
      <c r="E465" s="18">
        <f t="shared" ca="1" si="74"/>
        <v>10</v>
      </c>
      <c r="F465" s="18">
        <f t="shared" ca="1" si="75"/>
        <v>4</v>
      </c>
      <c r="G465" s="18">
        <f t="shared" ca="1" si="76"/>
        <v>42</v>
      </c>
      <c r="H465" s="18">
        <f t="shared" ca="1" si="77"/>
        <v>14</v>
      </c>
      <c r="I465" s="18" t="str">
        <f t="shared" ca="1" si="78"/>
        <v>Monday</v>
      </c>
      <c r="J465" s="18" t="b">
        <f t="shared" ca="1" si="79"/>
        <v>0</v>
      </c>
    </row>
    <row r="466" spans="1:10" x14ac:dyDescent="0.3">
      <c r="A466" s="26">
        <f t="shared" ca="1" si="70"/>
        <v>45012</v>
      </c>
      <c r="B466" s="18">
        <f t="shared" ca="1" si="71"/>
        <v>2023</v>
      </c>
      <c r="C466" s="18">
        <f t="shared" ca="1" si="72"/>
        <v>3</v>
      </c>
      <c r="D466" s="18" t="str">
        <f t="shared" ca="1" si="73"/>
        <v>March</v>
      </c>
      <c r="E466" s="18">
        <f t="shared" ca="1" si="74"/>
        <v>3</v>
      </c>
      <c r="F466" s="18">
        <f t="shared" ca="1" si="75"/>
        <v>1</v>
      </c>
      <c r="G466" s="18">
        <f t="shared" ca="1" si="76"/>
        <v>14</v>
      </c>
      <c r="H466" s="18">
        <f t="shared" ca="1" si="77"/>
        <v>27</v>
      </c>
      <c r="I466" s="18" t="str">
        <f t="shared" ca="1" si="78"/>
        <v>Monday</v>
      </c>
      <c r="J466" s="18" t="b">
        <f t="shared" ca="1" si="79"/>
        <v>0</v>
      </c>
    </row>
    <row r="467" spans="1:10" x14ac:dyDescent="0.3">
      <c r="A467" s="27">
        <f t="shared" ca="1" si="70"/>
        <v>44565</v>
      </c>
      <c r="B467" s="18">
        <f t="shared" ca="1" si="71"/>
        <v>2022</v>
      </c>
      <c r="C467" s="18">
        <f t="shared" ca="1" si="72"/>
        <v>1</v>
      </c>
      <c r="D467" s="18" t="str">
        <f t="shared" ca="1" si="73"/>
        <v>January</v>
      </c>
      <c r="E467" s="18">
        <f t="shared" ca="1" si="74"/>
        <v>1</v>
      </c>
      <c r="F467" s="18">
        <f t="shared" ca="1" si="75"/>
        <v>1</v>
      </c>
      <c r="G467" s="18">
        <f t="shared" ca="1" si="76"/>
        <v>2</v>
      </c>
      <c r="H467" s="18">
        <f t="shared" ca="1" si="77"/>
        <v>4</v>
      </c>
      <c r="I467" s="18" t="str">
        <f t="shared" ca="1" si="78"/>
        <v>Tuesday</v>
      </c>
      <c r="J467" s="18" t="b">
        <f t="shared" ca="1" si="79"/>
        <v>0</v>
      </c>
    </row>
    <row r="468" spans="1:10" x14ac:dyDescent="0.3">
      <c r="A468" s="26">
        <f t="shared" ca="1" si="70"/>
        <v>45482</v>
      </c>
      <c r="B468" s="18">
        <f t="shared" ca="1" si="71"/>
        <v>2024</v>
      </c>
      <c r="C468" s="18">
        <f t="shared" ca="1" si="72"/>
        <v>7</v>
      </c>
      <c r="D468" s="18" t="str">
        <f t="shared" ca="1" si="73"/>
        <v>July</v>
      </c>
      <c r="E468" s="18">
        <f t="shared" ca="1" si="74"/>
        <v>7</v>
      </c>
      <c r="F468" s="18">
        <f t="shared" ca="1" si="75"/>
        <v>3</v>
      </c>
      <c r="G468" s="18">
        <f t="shared" ca="1" si="76"/>
        <v>28</v>
      </c>
      <c r="H468" s="18">
        <f t="shared" ca="1" si="77"/>
        <v>9</v>
      </c>
      <c r="I468" s="18" t="str">
        <f t="shared" ca="1" si="78"/>
        <v>Tuesday</v>
      </c>
      <c r="J468" s="18" t="b">
        <f t="shared" ca="1" si="79"/>
        <v>0</v>
      </c>
    </row>
    <row r="469" spans="1:10" x14ac:dyDescent="0.3">
      <c r="A469" s="27">
        <f t="shared" ca="1" si="70"/>
        <v>45063</v>
      </c>
      <c r="B469" s="18">
        <f t="shared" ca="1" si="71"/>
        <v>2023</v>
      </c>
      <c r="C469" s="18">
        <f t="shared" ca="1" si="72"/>
        <v>5</v>
      </c>
      <c r="D469" s="18" t="str">
        <f t="shared" ca="1" si="73"/>
        <v>May</v>
      </c>
      <c r="E469" s="18">
        <f t="shared" ca="1" si="74"/>
        <v>5</v>
      </c>
      <c r="F469" s="18">
        <f t="shared" ca="1" si="75"/>
        <v>2</v>
      </c>
      <c r="G469" s="18">
        <f t="shared" ca="1" si="76"/>
        <v>21</v>
      </c>
      <c r="H469" s="18">
        <f t="shared" ca="1" si="77"/>
        <v>17</v>
      </c>
      <c r="I469" s="18" t="str">
        <f t="shared" ca="1" si="78"/>
        <v>Wednesday</v>
      </c>
      <c r="J469" s="18" t="b">
        <f t="shared" ca="1" si="79"/>
        <v>0</v>
      </c>
    </row>
    <row r="470" spans="1:10" x14ac:dyDescent="0.3">
      <c r="A470" s="26">
        <f t="shared" ca="1" si="70"/>
        <v>45367</v>
      </c>
      <c r="B470" s="18">
        <f t="shared" ca="1" si="71"/>
        <v>2024</v>
      </c>
      <c r="C470" s="18">
        <f t="shared" ca="1" si="72"/>
        <v>3</v>
      </c>
      <c r="D470" s="18" t="str">
        <f t="shared" ca="1" si="73"/>
        <v>March</v>
      </c>
      <c r="E470" s="18">
        <f t="shared" ca="1" si="74"/>
        <v>3</v>
      </c>
      <c r="F470" s="18">
        <f t="shared" ca="1" si="75"/>
        <v>1</v>
      </c>
      <c r="G470" s="18">
        <f t="shared" ca="1" si="76"/>
        <v>11</v>
      </c>
      <c r="H470" s="18">
        <f t="shared" ca="1" si="77"/>
        <v>16</v>
      </c>
      <c r="I470" s="18" t="str">
        <f t="shared" ca="1" si="78"/>
        <v>Saturday</v>
      </c>
      <c r="J470" s="18" t="b">
        <f t="shared" ca="1" si="79"/>
        <v>1</v>
      </c>
    </row>
    <row r="471" spans="1:10" x14ac:dyDescent="0.3">
      <c r="A471" s="27">
        <f t="shared" ca="1" si="70"/>
        <v>44730</v>
      </c>
      <c r="B471" s="18">
        <f t="shared" ca="1" si="71"/>
        <v>2022</v>
      </c>
      <c r="C471" s="18">
        <f t="shared" ca="1" si="72"/>
        <v>6</v>
      </c>
      <c r="D471" s="18" t="str">
        <f t="shared" ca="1" si="73"/>
        <v>June</v>
      </c>
      <c r="E471" s="18">
        <f t="shared" ca="1" si="74"/>
        <v>6</v>
      </c>
      <c r="F471" s="18">
        <f t="shared" ca="1" si="75"/>
        <v>2</v>
      </c>
      <c r="G471" s="18">
        <f t="shared" ca="1" si="76"/>
        <v>25</v>
      </c>
      <c r="H471" s="18">
        <f t="shared" ca="1" si="77"/>
        <v>18</v>
      </c>
      <c r="I471" s="18" t="str">
        <f t="shared" ca="1" si="78"/>
        <v>Saturday</v>
      </c>
      <c r="J471" s="18" t="b">
        <f t="shared" ca="1" si="79"/>
        <v>1</v>
      </c>
    </row>
    <row r="472" spans="1:10" x14ac:dyDescent="0.3">
      <c r="A472" s="27">
        <f t="shared" ca="1" si="70"/>
        <v>45750</v>
      </c>
      <c r="B472" s="18">
        <f t="shared" ca="1" si="71"/>
        <v>2025</v>
      </c>
      <c r="C472" s="18">
        <f t="shared" ca="1" si="72"/>
        <v>4</v>
      </c>
      <c r="D472" s="18" t="str">
        <f t="shared" ca="1" si="73"/>
        <v>April</v>
      </c>
      <c r="E472" s="18">
        <f t="shared" ca="1" si="74"/>
        <v>4</v>
      </c>
      <c r="F472" s="18">
        <f t="shared" ca="1" si="75"/>
        <v>2</v>
      </c>
      <c r="G472" s="18">
        <f t="shared" ca="1" si="76"/>
        <v>14</v>
      </c>
      <c r="H472" s="18">
        <f t="shared" ca="1" si="77"/>
        <v>3</v>
      </c>
      <c r="I472" s="18" t="str">
        <f t="shared" ca="1" si="78"/>
        <v>Thursday</v>
      </c>
      <c r="J472" s="18" t="b">
        <f t="shared" ca="1" si="79"/>
        <v>0</v>
      </c>
    </row>
    <row r="473" spans="1:10" x14ac:dyDescent="0.3">
      <c r="A473" s="26">
        <f t="shared" ca="1" si="70"/>
        <v>44677</v>
      </c>
      <c r="B473" s="18">
        <f t="shared" ca="1" si="71"/>
        <v>2022</v>
      </c>
      <c r="C473" s="18">
        <f t="shared" ca="1" si="72"/>
        <v>4</v>
      </c>
      <c r="D473" s="18" t="str">
        <f t="shared" ca="1" si="73"/>
        <v>April</v>
      </c>
      <c r="E473" s="18">
        <f t="shared" ca="1" si="74"/>
        <v>4</v>
      </c>
      <c r="F473" s="18">
        <f t="shared" ca="1" si="75"/>
        <v>2</v>
      </c>
      <c r="G473" s="18">
        <f t="shared" ca="1" si="76"/>
        <v>18</v>
      </c>
      <c r="H473" s="18">
        <f t="shared" ca="1" si="77"/>
        <v>26</v>
      </c>
      <c r="I473" s="18" t="str">
        <f t="shared" ca="1" si="78"/>
        <v>Tuesday</v>
      </c>
      <c r="J473" s="18" t="b">
        <f t="shared" ca="1" si="79"/>
        <v>0</v>
      </c>
    </row>
    <row r="474" spans="1:10" x14ac:dyDescent="0.3">
      <c r="A474" s="26">
        <f t="shared" ca="1" si="70"/>
        <v>45628</v>
      </c>
      <c r="B474" s="18">
        <f t="shared" ca="1" si="71"/>
        <v>2024</v>
      </c>
      <c r="C474" s="18">
        <f t="shared" ca="1" si="72"/>
        <v>12</v>
      </c>
      <c r="D474" s="18" t="str">
        <f t="shared" ca="1" si="73"/>
        <v>December</v>
      </c>
      <c r="E474" s="18">
        <f t="shared" ca="1" si="74"/>
        <v>12</v>
      </c>
      <c r="F474" s="18">
        <f t="shared" ca="1" si="75"/>
        <v>4</v>
      </c>
      <c r="G474" s="18">
        <f t="shared" ca="1" si="76"/>
        <v>49</v>
      </c>
      <c r="H474" s="18">
        <f t="shared" ca="1" si="77"/>
        <v>2</v>
      </c>
      <c r="I474" s="18" t="str">
        <f t="shared" ca="1" si="78"/>
        <v>Monday</v>
      </c>
      <c r="J474" s="18" t="b">
        <f t="shared" ca="1" si="79"/>
        <v>0</v>
      </c>
    </row>
    <row r="475" spans="1:10" x14ac:dyDescent="0.3">
      <c r="A475" s="27">
        <f t="shared" ca="1" si="70"/>
        <v>45499</v>
      </c>
      <c r="B475" s="18">
        <f t="shared" ca="1" si="71"/>
        <v>2024</v>
      </c>
      <c r="C475" s="18">
        <f t="shared" ca="1" si="72"/>
        <v>7</v>
      </c>
      <c r="D475" s="18" t="str">
        <f t="shared" ca="1" si="73"/>
        <v>July</v>
      </c>
      <c r="E475" s="18">
        <f t="shared" ca="1" si="74"/>
        <v>7</v>
      </c>
      <c r="F475" s="18">
        <f t="shared" ca="1" si="75"/>
        <v>3</v>
      </c>
      <c r="G475" s="18">
        <f t="shared" ca="1" si="76"/>
        <v>30</v>
      </c>
      <c r="H475" s="18">
        <f t="shared" ca="1" si="77"/>
        <v>26</v>
      </c>
      <c r="I475" s="18" t="str">
        <f t="shared" ca="1" si="78"/>
        <v>Friday</v>
      </c>
      <c r="J475" s="18" t="b">
        <f t="shared" ca="1" si="79"/>
        <v>0</v>
      </c>
    </row>
    <row r="476" spans="1:10" x14ac:dyDescent="0.3">
      <c r="A476" s="26">
        <f t="shared" ca="1" si="70"/>
        <v>45159</v>
      </c>
      <c r="B476" s="18">
        <f t="shared" ca="1" si="71"/>
        <v>2023</v>
      </c>
      <c r="C476" s="18">
        <f t="shared" ca="1" si="72"/>
        <v>8</v>
      </c>
      <c r="D476" s="18" t="str">
        <f t="shared" ca="1" si="73"/>
        <v>August</v>
      </c>
      <c r="E476" s="18">
        <f t="shared" ca="1" si="74"/>
        <v>8</v>
      </c>
      <c r="F476" s="18">
        <f t="shared" ca="1" si="75"/>
        <v>3</v>
      </c>
      <c r="G476" s="18">
        <f t="shared" ca="1" si="76"/>
        <v>35</v>
      </c>
      <c r="H476" s="18">
        <f t="shared" ca="1" si="77"/>
        <v>21</v>
      </c>
      <c r="I476" s="18" t="str">
        <f t="shared" ca="1" si="78"/>
        <v>Monday</v>
      </c>
      <c r="J476" s="18" t="b">
        <f t="shared" ca="1" si="79"/>
        <v>0</v>
      </c>
    </row>
    <row r="477" spans="1:10" x14ac:dyDescent="0.3">
      <c r="A477" s="27">
        <f t="shared" ca="1" si="70"/>
        <v>45813</v>
      </c>
      <c r="B477" s="18">
        <f t="shared" ca="1" si="71"/>
        <v>2025</v>
      </c>
      <c r="C477" s="18">
        <f t="shared" ca="1" si="72"/>
        <v>6</v>
      </c>
      <c r="D477" s="18" t="str">
        <f t="shared" ca="1" si="73"/>
        <v>June</v>
      </c>
      <c r="E477" s="18">
        <f t="shared" ca="1" si="74"/>
        <v>6</v>
      </c>
      <c r="F477" s="18">
        <f t="shared" ca="1" si="75"/>
        <v>2</v>
      </c>
      <c r="G477" s="18">
        <f t="shared" ca="1" si="76"/>
        <v>23</v>
      </c>
      <c r="H477" s="18">
        <f t="shared" ca="1" si="77"/>
        <v>5</v>
      </c>
      <c r="I477" s="18" t="str">
        <f t="shared" ca="1" si="78"/>
        <v>Thursday</v>
      </c>
      <c r="J477" s="18" t="b">
        <f t="shared" ca="1" si="79"/>
        <v>0</v>
      </c>
    </row>
    <row r="478" spans="1:10" x14ac:dyDescent="0.3">
      <c r="A478" s="27">
        <f t="shared" ca="1" si="70"/>
        <v>45967</v>
      </c>
      <c r="B478" s="18">
        <f t="shared" ca="1" si="71"/>
        <v>2025</v>
      </c>
      <c r="C478" s="18">
        <f t="shared" ca="1" si="72"/>
        <v>11</v>
      </c>
      <c r="D478" s="18" t="str">
        <f t="shared" ca="1" si="73"/>
        <v>November</v>
      </c>
      <c r="E478" s="18">
        <f t="shared" ca="1" si="74"/>
        <v>11</v>
      </c>
      <c r="F478" s="18">
        <f t="shared" ca="1" si="75"/>
        <v>4</v>
      </c>
      <c r="G478" s="18">
        <f t="shared" ca="1" si="76"/>
        <v>45</v>
      </c>
      <c r="H478" s="18">
        <f t="shared" ca="1" si="77"/>
        <v>6</v>
      </c>
      <c r="I478" s="18" t="str">
        <f t="shared" ca="1" si="78"/>
        <v>Thursday</v>
      </c>
      <c r="J478" s="18" t="b">
        <f t="shared" ca="1" si="79"/>
        <v>0</v>
      </c>
    </row>
    <row r="479" spans="1:10" x14ac:dyDescent="0.3">
      <c r="A479" s="26">
        <f t="shared" ca="1" si="70"/>
        <v>45496</v>
      </c>
      <c r="B479" s="18">
        <f t="shared" ca="1" si="71"/>
        <v>2024</v>
      </c>
      <c r="C479" s="18">
        <f t="shared" ca="1" si="72"/>
        <v>7</v>
      </c>
      <c r="D479" s="18" t="str">
        <f t="shared" ca="1" si="73"/>
        <v>July</v>
      </c>
      <c r="E479" s="18">
        <f t="shared" ca="1" si="74"/>
        <v>7</v>
      </c>
      <c r="F479" s="18">
        <f t="shared" ca="1" si="75"/>
        <v>3</v>
      </c>
      <c r="G479" s="18">
        <f t="shared" ca="1" si="76"/>
        <v>30</v>
      </c>
      <c r="H479" s="18">
        <f t="shared" ca="1" si="77"/>
        <v>23</v>
      </c>
      <c r="I479" s="18" t="str">
        <f t="shared" ca="1" si="78"/>
        <v>Tuesday</v>
      </c>
      <c r="J479" s="18" t="b">
        <f t="shared" ca="1" si="79"/>
        <v>0</v>
      </c>
    </row>
    <row r="480" spans="1:10" x14ac:dyDescent="0.3">
      <c r="A480" s="27">
        <f t="shared" ca="1" si="70"/>
        <v>45805</v>
      </c>
      <c r="B480" s="18">
        <f t="shared" ca="1" si="71"/>
        <v>2025</v>
      </c>
      <c r="C480" s="18">
        <f t="shared" ca="1" si="72"/>
        <v>5</v>
      </c>
      <c r="D480" s="18" t="str">
        <f t="shared" ca="1" si="73"/>
        <v>May</v>
      </c>
      <c r="E480" s="18">
        <f t="shared" ca="1" si="74"/>
        <v>5</v>
      </c>
      <c r="F480" s="18">
        <f t="shared" ca="1" si="75"/>
        <v>2</v>
      </c>
      <c r="G480" s="18">
        <f t="shared" ca="1" si="76"/>
        <v>22</v>
      </c>
      <c r="H480" s="18">
        <f t="shared" ca="1" si="77"/>
        <v>28</v>
      </c>
      <c r="I480" s="18" t="str">
        <f t="shared" ca="1" si="78"/>
        <v>Wednesday</v>
      </c>
      <c r="J480" s="18" t="b">
        <f t="shared" ca="1" si="79"/>
        <v>0</v>
      </c>
    </row>
    <row r="481" spans="1:10" x14ac:dyDescent="0.3">
      <c r="A481" s="26">
        <f t="shared" ca="1" si="70"/>
        <v>45856</v>
      </c>
      <c r="B481" s="18">
        <f t="shared" ca="1" si="71"/>
        <v>2025</v>
      </c>
      <c r="C481" s="18">
        <f t="shared" ca="1" si="72"/>
        <v>7</v>
      </c>
      <c r="D481" s="18" t="str">
        <f t="shared" ca="1" si="73"/>
        <v>July</v>
      </c>
      <c r="E481" s="18">
        <f t="shared" ca="1" si="74"/>
        <v>7</v>
      </c>
      <c r="F481" s="18">
        <f t="shared" ca="1" si="75"/>
        <v>3</v>
      </c>
      <c r="G481" s="18">
        <f t="shared" ca="1" si="76"/>
        <v>29</v>
      </c>
      <c r="H481" s="18">
        <f t="shared" ca="1" si="77"/>
        <v>18</v>
      </c>
      <c r="I481" s="18" t="str">
        <f t="shared" ca="1" si="78"/>
        <v>Friday</v>
      </c>
      <c r="J481" s="18" t="b">
        <f t="shared" ca="1" si="79"/>
        <v>0</v>
      </c>
    </row>
    <row r="482" spans="1:10" x14ac:dyDescent="0.3">
      <c r="A482" s="26">
        <f t="shared" ca="1" si="70"/>
        <v>45389</v>
      </c>
      <c r="B482" s="18">
        <f t="shared" ca="1" si="71"/>
        <v>2024</v>
      </c>
      <c r="C482" s="18">
        <f t="shared" ca="1" si="72"/>
        <v>4</v>
      </c>
      <c r="D482" s="18" t="str">
        <f t="shared" ca="1" si="73"/>
        <v>April</v>
      </c>
      <c r="E482" s="18">
        <f t="shared" ca="1" si="74"/>
        <v>4</v>
      </c>
      <c r="F482" s="18">
        <f t="shared" ca="1" si="75"/>
        <v>2</v>
      </c>
      <c r="G482" s="18">
        <f t="shared" ca="1" si="76"/>
        <v>14</v>
      </c>
      <c r="H482" s="18">
        <f t="shared" ca="1" si="77"/>
        <v>7</v>
      </c>
      <c r="I482" s="18" t="str">
        <f t="shared" ca="1" si="78"/>
        <v>Sunday</v>
      </c>
      <c r="J482" s="18" t="b">
        <f t="shared" ca="1" si="79"/>
        <v>1</v>
      </c>
    </row>
    <row r="483" spans="1:10" x14ac:dyDescent="0.3">
      <c r="A483" s="26">
        <f t="shared" ca="1" si="70"/>
        <v>44740</v>
      </c>
      <c r="B483" s="18">
        <f t="shared" ca="1" si="71"/>
        <v>2022</v>
      </c>
      <c r="C483" s="18">
        <f t="shared" ca="1" si="72"/>
        <v>6</v>
      </c>
      <c r="D483" s="18" t="str">
        <f t="shared" ca="1" si="73"/>
        <v>June</v>
      </c>
      <c r="E483" s="18">
        <f t="shared" ca="1" si="74"/>
        <v>6</v>
      </c>
      <c r="F483" s="18">
        <f t="shared" ca="1" si="75"/>
        <v>2</v>
      </c>
      <c r="G483" s="18">
        <f t="shared" ca="1" si="76"/>
        <v>27</v>
      </c>
      <c r="H483" s="18">
        <f t="shared" ca="1" si="77"/>
        <v>28</v>
      </c>
      <c r="I483" s="18" t="str">
        <f t="shared" ca="1" si="78"/>
        <v>Tuesday</v>
      </c>
      <c r="J483" s="18" t="b">
        <f t="shared" ca="1" si="79"/>
        <v>0</v>
      </c>
    </row>
    <row r="484" spans="1:10" x14ac:dyDescent="0.3">
      <c r="A484" s="27">
        <f t="shared" ca="1" si="70"/>
        <v>45942</v>
      </c>
      <c r="B484" s="18">
        <f t="shared" ca="1" si="71"/>
        <v>2025</v>
      </c>
      <c r="C484" s="18">
        <f t="shared" ca="1" si="72"/>
        <v>10</v>
      </c>
      <c r="D484" s="18" t="str">
        <f t="shared" ca="1" si="73"/>
        <v>October</v>
      </c>
      <c r="E484" s="18">
        <f t="shared" ca="1" si="74"/>
        <v>10</v>
      </c>
      <c r="F484" s="18">
        <f t="shared" ca="1" si="75"/>
        <v>4</v>
      </c>
      <c r="G484" s="18">
        <f t="shared" ca="1" si="76"/>
        <v>41</v>
      </c>
      <c r="H484" s="18">
        <f t="shared" ca="1" si="77"/>
        <v>12</v>
      </c>
      <c r="I484" s="18" t="str">
        <f t="shared" ca="1" si="78"/>
        <v>Sunday</v>
      </c>
      <c r="J484" s="18" t="b">
        <f t="shared" ca="1" si="79"/>
        <v>1</v>
      </c>
    </row>
    <row r="485" spans="1:10" x14ac:dyDescent="0.3">
      <c r="A485" s="27">
        <f t="shared" ca="1" si="70"/>
        <v>45986</v>
      </c>
      <c r="B485" s="18">
        <f t="shared" ca="1" si="71"/>
        <v>2025</v>
      </c>
      <c r="C485" s="18">
        <f t="shared" ca="1" si="72"/>
        <v>11</v>
      </c>
      <c r="D485" s="18" t="str">
        <f t="shared" ca="1" si="73"/>
        <v>November</v>
      </c>
      <c r="E485" s="18">
        <f t="shared" ca="1" si="74"/>
        <v>11</v>
      </c>
      <c r="F485" s="18">
        <f t="shared" ca="1" si="75"/>
        <v>4</v>
      </c>
      <c r="G485" s="18">
        <f t="shared" ca="1" si="76"/>
        <v>48</v>
      </c>
      <c r="H485" s="18">
        <f t="shared" ca="1" si="77"/>
        <v>25</v>
      </c>
      <c r="I485" s="18" t="str">
        <f t="shared" ca="1" si="78"/>
        <v>Tuesday</v>
      </c>
      <c r="J485" s="18" t="b">
        <f t="shared" ca="1" si="79"/>
        <v>0</v>
      </c>
    </row>
    <row r="486" spans="1:10" x14ac:dyDescent="0.3">
      <c r="A486" s="26">
        <f t="shared" ca="1" si="70"/>
        <v>44924</v>
      </c>
      <c r="B486" s="18">
        <f t="shared" ca="1" si="71"/>
        <v>2022</v>
      </c>
      <c r="C486" s="18">
        <f t="shared" ca="1" si="72"/>
        <v>12</v>
      </c>
      <c r="D486" s="18" t="str">
        <f t="shared" ca="1" si="73"/>
        <v>December</v>
      </c>
      <c r="E486" s="18">
        <f t="shared" ca="1" si="74"/>
        <v>12</v>
      </c>
      <c r="F486" s="18">
        <f t="shared" ca="1" si="75"/>
        <v>4</v>
      </c>
      <c r="G486" s="18">
        <f t="shared" ca="1" si="76"/>
        <v>53</v>
      </c>
      <c r="H486" s="18">
        <f t="shared" ca="1" si="77"/>
        <v>29</v>
      </c>
      <c r="I486" s="18" t="str">
        <f t="shared" ca="1" si="78"/>
        <v>Thursday</v>
      </c>
      <c r="J486" s="18" t="b">
        <f t="shared" ca="1" si="79"/>
        <v>0</v>
      </c>
    </row>
    <row r="487" spans="1:10" x14ac:dyDescent="0.3">
      <c r="A487" s="26">
        <f t="shared" ca="1" si="70"/>
        <v>44909</v>
      </c>
      <c r="B487" s="18">
        <f t="shared" ca="1" si="71"/>
        <v>2022</v>
      </c>
      <c r="C487" s="18">
        <f t="shared" ca="1" si="72"/>
        <v>12</v>
      </c>
      <c r="D487" s="18" t="str">
        <f t="shared" ca="1" si="73"/>
        <v>December</v>
      </c>
      <c r="E487" s="18">
        <f t="shared" ca="1" si="74"/>
        <v>12</v>
      </c>
      <c r="F487" s="18">
        <f t="shared" ca="1" si="75"/>
        <v>4</v>
      </c>
      <c r="G487" s="18">
        <f t="shared" ca="1" si="76"/>
        <v>51</v>
      </c>
      <c r="H487" s="18">
        <f t="shared" ca="1" si="77"/>
        <v>14</v>
      </c>
      <c r="I487" s="18" t="str">
        <f t="shared" ca="1" si="78"/>
        <v>Wednesday</v>
      </c>
      <c r="J487" s="18" t="b">
        <f t="shared" ca="1" si="79"/>
        <v>0</v>
      </c>
    </row>
    <row r="488" spans="1:10" x14ac:dyDescent="0.3">
      <c r="A488" s="27">
        <f t="shared" ca="1" si="70"/>
        <v>45636</v>
      </c>
      <c r="B488" s="18">
        <f t="shared" ca="1" si="71"/>
        <v>2024</v>
      </c>
      <c r="C488" s="18">
        <f t="shared" ca="1" si="72"/>
        <v>12</v>
      </c>
      <c r="D488" s="18" t="str">
        <f t="shared" ca="1" si="73"/>
        <v>December</v>
      </c>
      <c r="E488" s="18">
        <f t="shared" ca="1" si="74"/>
        <v>12</v>
      </c>
      <c r="F488" s="18">
        <f t="shared" ca="1" si="75"/>
        <v>4</v>
      </c>
      <c r="G488" s="18">
        <f t="shared" ca="1" si="76"/>
        <v>50</v>
      </c>
      <c r="H488" s="18">
        <f t="shared" ca="1" si="77"/>
        <v>10</v>
      </c>
      <c r="I488" s="18" t="str">
        <f t="shared" ca="1" si="78"/>
        <v>Tuesday</v>
      </c>
      <c r="J488" s="18" t="b">
        <f t="shared" ca="1" si="79"/>
        <v>0</v>
      </c>
    </row>
    <row r="489" spans="1:10" x14ac:dyDescent="0.3">
      <c r="A489" s="26">
        <f t="shared" ca="1" si="70"/>
        <v>45224</v>
      </c>
      <c r="B489" s="18">
        <f t="shared" ca="1" si="71"/>
        <v>2023</v>
      </c>
      <c r="C489" s="18">
        <f t="shared" ca="1" si="72"/>
        <v>10</v>
      </c>
      <c r="D489" s="18" t="str">
        <f t="shared" ca="1" si="73"/>
        <v>October</v>
      </c>
      <c r="E489" s="18">
        <f t="shared" ca="1" si="74"/>
        <v>10</v>
      </c>
      <c r="F489" s="18">
        <f t="shared" ca="1" si="75"/>
        <v>4</v>
      </c>
      <c r="G489" s="18">
        <f t="shared" ca="1" si="76"/>
        <v>44</v>
      </c>
      <c r="H489" s="18">
        <f t="shared" ca="1" si="77"/>
        <v>25</v>
      </c>
      <c r="I489" s="18" t="str">
        <f t="shared" ca="1" si="78"/>
        <v>Wednesday</v>
      </c>
      <c r="J489" s="18" t="b">
        <f t="shared" ca="1" si="79"/>
        <v>0</v>
      </c>
    </row>
    <row r="490" spans="1:10" x14ac:dyDescent="0.3">
      <c r="A490" s="27">
        <f t="shared" ca="1" si="70"/>
        <v>45402</v>
      </c>
      <c r="B490" s="18">
        <f t="shared" ca="1" si="71"/>
        <v>2024</v>
      </c>
      <c r="C490" s="18">
        <f t="shared" ca="1" si="72"/>
        <v>4</v>
      </c>
      <c r="D490" s="18" t="str">
        <f t="shared" ca="1" si="73"/>
        <v>April</v>
      </c>
      <c r="E490" s="18">
        <f t="shared" ca="1" si="74"/>
        <v>4</v>
      </c>
      <c r="F490" s="18">
        <f t="shared" ca="1" si="75"/>
        <v>2</v>
      </c>
      <c r="G490" s="18">
        <f t="shared" ca="1" si="76"/>
        <v>16</v>
      </c>
      <c r="H490" s="18">
        <f t="shared" ca="1" si="77"/>
        <v>20</v>
      </c>
      <c r="I490" s="18" t="str">
        <f t="shared" ca="1" si="78"/>
        <v>Saturday</v>
      </c>
      <c r="J490" s="18" t="b">
        <f t="shared" ca="1" si="79"/>
        <v>1</v>
      </c>
    </row>
    <row r="491" spans="1:10" x14ac:dyDescent="0.3">
      <c r="A491" s="26">
        <f t="shared" ca="1" si="70"/>
        <v>45484</v>
      </c>
      <c r="B491" s="18">
        <f t="shared" ca="1" si="71"/>
        <v>2024</v>
      </c>
      <c r="C491" s="18">
        <f t="shared" ca="1" si="72"/>
        <v>7</v>
      </c>
      <c r="D491" s="18" t="str">
        <f t="shared" ca="1" si="73"/>
        <v>July</v>
      </c>
      <c r="E491" s="18">
        <f t="shared" ca="1" si="74"/>
        <v>7</v>
      </c>
      <c r="F491" s="18">
        <f t="shared" ca="1" si="75"/>
        <v>3</v>
      </c>
      <c r="G491" s="18">
        <f t="shared" ca="1" si="76"/>
        <v>28</v>
      </c>
      <c r="H491" s="18">
        <f t="shared" ca="1" si="77"/>
        <v>11</v>
      </c>
      <c r="I491" s="18" t="str">
        <f t="shared" ca="1" si="78"/>
        <v>Thursday</v>
      </c>
      <c r="J491" s="18" t="b">
        <f t="shared" ca="1" si="79"/>
        <v>0</v>
      </c>
    </row>
    <row r="492" spans="1:10" x14ac:dyDescent="0.3">
      <c r="A492" s="27">
        <f t="shared" ca="1" si="70"/>
        <v>44994</v>
      </c>
      <c r="B492" s="18">
        <f t="shared" ca="1" si="71"/>
        <v>2023</v>
      </c>
      <c r="C492" s="18">
        <f t="shared" ca="1" si="72"/>
        <v>3</v>
      </c>
      <c r="D492" s="18" t="str">
        <f t="shared" ca="1" si="73"/>
        <v>March</v>
      </c>
      <c r="E492" s="18">
        <f t="shared" ca="1" si="74"/>
        <v>3</v>
      </c>
      <c r="F492" s="18">
        <f t="shared" ca="1" si="75"/>
        <v>1</v>
      </c>
      <c r="G492" s="18">
        <f t="shared" ca="1" si="76"/>
        <v>11</v>
      </c>
      <c r="H492" s="18">
        <f t="shared" ca="1" si="77"/>
        <v>9</v>
      </c>
      <c r="I492" s="18" t="str">
        <f t="shared" ca="1" si="78"/>
        <v>Thursday</v>
      </c>
      <c r="J492" s="18" t="b">
        <f t="shared" ca="1" si="79"/>
        <v>0</v>
      </c>
    </row>
    <row r="493" spans="1:10" x14ac:dyDescent="0.3">
      <c r="A493" s="27">
        <f t="shared" ca="1" si="70"/>
        <v>45992</v>
      </c>
      <c r="B493" s="18">
        <f t="shared" ca="1" si="71"/>
        <v>2025</v>
      </c>
      <c r="C493" s="18">
        <f t="shared" ca="1" si="72"/>
        <v>12</v>
      </c>
      <c r="D493" s="18" t="str">
        <f t="shared" ca="1" si="73"/>
        <v>December</v>
      </c>
      <c r="E493" s="18">
        <f t="shared" ca="1" si="74"/>
        <v>12</v>
      </c>
      <c r="F493" s="18">
        <f t="shared" ca="1" si="75"/>
        <v>4</v>
      </c>
      <c r="G493" s="18">
        <f t="shared" ca="1" si="76"/>
        <v>49</v>
      </c>
      <c r="H493" s="18">
        <f t="shared" ca="1" si="77"/>
        <v>1</v>
      </c>
      <c r="I493" s="18" t="str">
        <f t="shared" ca="1" si="78"/>
        <v>Monday</v>
      </c>
      <c r="J493" s="18" t="b">
        <f t="shared" ca="1" si="79"/>
        <v>0</v>
      </c>
    </row>
    <row r="494" spans="1:10" x14ac:dyDescent="0.3">
      <c r="A494" s="26">
        <f t="shared" ca="1" si="70"/>
        <v>45594</v>
      </c>
      <c r="B494" s="18">
        <f t="shared" ca="1" si="71"/>
        <v>2024</v>
      </c>
      <c r="C494" s="18">
        <f t="shared" ca="1" si="72"/>
        <v>10</v>
      </c>
      <c r="D494" s="18" t="str">
        <f t="shared" ca="1" si="73"/>
        <v>October</v>
      </c>
      <c r="E494" s="18">
        <f t="shared" ca="1" si="74"/>
        <v>10</v>
      </c>
      <c r="F494" s="18">
        <f t="shared" ca="1" si="75"/>
        <v>4</v>
      </c>
      <c r="G494" s="18">
        <f t="shared" ca="1" si="76"/>
        <v>44</v>
      </c>
      <c r="H494" s="18">
        <f t="shared" ca="1" si="77"/>
        <v>29</v>
      </c>
      <c r="I494" s="18" t="str">
        <f t="shared" ca="1" si="78"/>
        <v>Tuesday</v>
      </c>
      <c r="J494" s="18" t="b">
        <f t="shared" ca="1" si="79"/>
        <v>0</v>
      </c>
    </row>
    <row r="495" spans="1:10" x14ac:dyDescent="0.3">
      <c r="A495" s="27">
        <f t="shared" ca="1" si="70"/>
        <v>44723</v>
      </c>
      <c r="B495" s="18">
        <f t="shared" ca="1" si="71"/>
        <v>2022</v>
      </c>
      <c r="C495" s="18">
        <f t="shared" ca="1" si="72"/>
        <v>6</v>
      </c>
      <c r="D495" s="18" t="str">
        <f t="shared" ca="1" si="73"/>
        <v>June</v>
      </c>
      <c r="E495" s="18">
        <f t="shared" ca="1" si="74"/>
        <v>6</v>
      </c>
      <c r="F495" s="18">
        <f t="shared" ca="1" si="75"/>
        <v>2</v>
      </c>
      <c r="G495" s="18">
        <f t="shared" ca="1" si="76"/>
        <v>24</v>
      </c>
      <c r="H495" s="18">
        <f t="shared" ca="1" si="77"/>
        <v>11</v>
      </c>
      <c r="I495" s="18" t="str">
        <f t="shared" ca="1" si="78"/>
        <v>Saturday</v>
      </c>
      <c r="J495" s="18" t="b">
        <f t="shared" ca="1" si="79"/>
        <v>1</v>
      </c>
    </row>
    <row r="496" spans="1:10" x14ac:dyDescent="0.3">
      <c r="A496" s="26">
        <f t="shared" ca="1" si="70"/>
        <v>45456</v>
      </c>
      <c r="B496" s="18">
        <f t="shared" ca="1" si="71"/>
        <v>2024</v>
      </c>
      <c r="C496" s="18">
        <f t="shared" ca="1" si="72"/>
        <v>6</v>
      </c>
      <c r="D496" s="18" t="str">
        <f t="shared" ca="1" si="73"/>
        <v>June</v>
      </c>
      <c r="E496" s="18">
        <f t="shared" ca="1" si="74"/>
        <v>6</v>
      </c>
      <c r="F496" s="18">
        <f t="shared" ca="1" si="75"/>
        <v>2</v>
      </c>
      <c r="G496" s="18">
        <f t="shared" ca="1" si="76"/>
        <v>24</v>
      </c>
      <c r="H496" s="18">
        <f t="shared" ca="1" si="77"/>
        <v>13</v>
      </c>
      <c r="I496" s="18" t="str">
        <f t="shared" ca="1" si="78"/>
        <v>Thursday</v>
      </c>
      <c r="J496" s="18" t="b">
        <f t="shared" ca="1" si="79"/>
        <v>0</v>
      </c>
    </row>
    <row r="497" spans="1:10" x14ac:dyDescent="0.3">
      <c r="A497" s="27">
        <f t="shared" ca="1" si="70"/>
        <v>44982</v>
      </c>
      <c r="B497" s="18">
        <f t="shared" ca="1" si="71"/>
        <v>2023</v>
      </c>
      <c r="C497" s="18">
        <f t="shared" ca="1" si="72"/>
        <v>2</v>
      </c>
      <c r="D497" s="18" t="str">
        <f t="shared" ca="1" si="73"/>
        <v>February</v>
      </c>
      <c r="E497" s="18">
        <f t="shared" ca="1" si="74"/>
        <v>2</v>
      </c>
      <c r="F497" s="18">
        <f t="shared" ca="1" si="75"/>
        <v>1</v>
      </c>
      <c r="G497" s="18">
        <f t="shared" ca="1" si="76"/>
        <v>9</v>
      </c>
      <c r="H497" s="18">
        <f t="shared" ca="1" si="77"/>
        <v>25</v>
      </c>
      <c r="I497" s="18" t="str">
        <f t="shared" ca="1" si="78"/>
        <v>Saturday</v>
      </c>
      <c r="J497" s="18" t="b">
        <f t="shared" ca="1" si="79"/>
        <v>1</v>
      </c>
    </row>
    <row r="498" spans="1:10" x14ac:dyDescent="0.3">
      <c r="A498" s="26">
        <f t="shared" ca="1" si="70"/>
        <v>45846</v>
      </c>
      <c r="B498" s="18">
        <f t="shared" ca="1" si="71"/>
        <v>2025</v>
      </c>
      <c r="C498" s="18">
        <f t="shared" ca="1" si="72"/>
        <v>7</v>
      </c>
      <c r="D498" s="18" t="str">
        <f t="shared" ca="1" si="73"/>
        <v>July</v>
      </c>
      <c r="E498" s="18">
        <f t="shared" ca="1" si="74"/>
        <v>7</v>
      </c>
      <c r="F498" s="18">
        <f t="shared" ca="1" si="75"/>
        <v>3</v>
      </c>
      <c r="G498" s="18">
        <f t="shared" ca="1" si="76"/>
        <v>28</v>
      </c>
      <c r="H498" s="18">
        <f t="shared" ca="1" si="77"/>
        <v>8</v>
      </c>
      <c r="I498" s="18" t="str">
        <f t="shared" ca="1" si="78"/>
        <v>Tuesday</v>
      </c>
      <c r="J498" s="18" t="b">
        <f t="shared" ca="1" si="79"/>
        <v>0</v>
      </c>
    </row>
    <row r="499" spans="1:10" x14ac:dyDescent="0.3">
      <c r="A499" s="27">
        <f t="shared" ca="1" si="70"/>
        <v>45065</v>
      </c>
      <c r="B499" s="18">
        <f t="shared" ca="1" si="71"/>
        <v>2023</v>
      </c>
      <c r="C499" s="18">
        <f t="shared" ca="1" si="72"/>
        <v>5</v>
      </c>
      <c r="D499" s="18" t="str">
        <f t="shared" ca="1" si="73"/>
        <v>May</v>
      </c>
      <c r="E499" s="18">
        <f t="shared" ca="1" si="74"/>
        <v>5</v>
      </c>
      <c r="F499" s="18">
        <f t="shared" ca="1" si="75"/>
        <v>2</v>
      </c>
      <c r="G499" s="18">
        <f t="shared" ca="1" si="76"/>
        <v>21</v>
      </c>
      <c r="H499" s="18">
        <f t="shared" ca="1" si="77"/>
        <v>19</v>
      </c>
      <c r="I499" s="18" t="str">
        <f t="shared" ca="1" si="78"/>
        <v>Friday</v>
      </c>
      <c r="J499" s="18" t="b">
        <f t="shared" ca="1" si="79"/>
        <v>0</v>
      </c>
    </row>
    <row r="500" spans="1:10" x14ac:dyDescent="0.3">
      <c r="A500" s="26">
        <f t="shared" ca="1" si="70"/>
        <v>44813</v>
      </c>
      <c r="B500" s="18">
        <f t="shared" ca="1" si="71"/>
        <v>2022</v>
      </c>
      <c r="C500" s="18">
        <f t="shared" ca="1" si="72"/>
        <v>9</v>
      </c>
      <c r="D500" s="18" t="str">
        <f t="shared" ca="1" si="73"/>
        <v>September</v>
      </c>
      <c r="E500" s="18">
        <f t="shared" ca="1" si="74"/>
        <v>9</v>
      </c>
      <c r="F500" s="18">
        <f t="shared" ca="1" si="75"/>
        <v>3</v>
      </c>
      <c r="G500" s="18">
        <f t="shared" ca="1" si="76"/>
        <v>37</v>
      </c>
      <c r="H500" s="18">
        <f t="shared" ca="1" si="77"/>
        <v>9</v>
      </c>
      <c r="I500" s="18" t="str">
        <f t="shared" ca="1" si="78"/>
        <v>Friday</v>
      </c>
      <c r="J500" s="18" t="b">
        <f t="shared" ca="1" si="79"/>
        <v>0</v>
      </c>
    </row>
    <row r="501" spans="1:10" x14ac:dyDescent="0.3">
      <c r="A501" s="27">
        <f t="shared" ca="1" si="70"/>
        <v>45705</v>
      </c>
      <c r="B501" s="18">
        <f t="shared" ca="1" si="71"/>
        <v>2025</v>
      </c>
      <c r="C501" s="18">
        <f t="shared" ca="1" si="72"/>
        <v>2</v>
      </c>
      <c r="D501" s="18" t="str">
        <f t="shared" ca="1" si="73"/>
        <v>February</v>
      </c>
      <c r="E501" s="18">
        <f t="shared" ca="1" si="74"/>
        <v>2</v>
      </c>
      <c r="F501" s="18">
        <f t="shared" ca="1" si="75"/>
        <v>1</v>
      </c>
      <c r="G501" s="18">
        <f t="shared" ca="1" si="76"/>
        <v>8</v>
      </c>
      <c r="H501" s="18">
        <f t="shared" ca="1" si="77"/>
        <v>17</v>
      </c>
      <c r="I501" s="18" t="str">
        <f t="shared" ca="1" si="78"/>
        <v>Monday</v>
      </c>
      <c r="J501" s="18" t="b">
        <f t="shared" ca="1" si="79"/>
        <v>0</v>
      </c>
    </row>
    <row r="502" spans="1:10" x14ac:dyDescent="0.3">
      <c r="A502" s="26">
        <f t="shared" ca="1" si="70"/>
        <v>44944</v>
      </c>
      <c r="B502" s="18">
        <f t="shared" ca="1" si="71"/>
        <v>2023</v>
      </c>
      <c r="C502" s="18">
        <f t="shared" ca="1" si="72"/>
        <v>1</v>
      </c>
      <c r="D502" s="18" t="str">
        <f t="shared" ca="1" si="73"/>
        <v>January</v>
      </c>
      <c r="E502" s="18">
        <f t="shared" ca="1" si="74"/>
        <v>1</v>
      </c>
      <c r="F502" s="18">
        <f t="shared" ca="1" si="75"/>
        <v>1</v>
      </c>
      <c r="G502" s="18">
        <f t="shared" ca="1" si="76"/>
        <v>4</v>
      </c>
      <c r="H502" s="18">
        <f t="shared" ca="1" si="77"/>
        <v>18</v>
      </c>
      <c r="I502" s="18" t="str">
        <f t="shared" ca="1" si="78"/>
        <v>Wednesday</v>
      </c>
      <c r="J502" s="18" t="b">
        <f t="shared" ca="1" si="79"/>
        <v>0</v>
      </c>
    </row>
    <row r="503" spans="1:10" x14ac:dyDescent="0.3">
      <c r="A503" s="26">
        <f t="shared" ca="1" si="70"/>
        <v>44886</v>
      </c>
      <c r="B503" s="18">
        <f t="shared" ca="1" si="71"/>
        <v>2022</v>
      </c>
      <c r="C503" s="18">
        <f t="shared" ca="1" si="72"/>
        <v>11</v>
      </c>
      <c r="D503" s="18" t="str">
        <f t="shared" ca="1" si="73"/>
        <v>November</v>
      </c>
      <c r="E503" s="18">
        <f t="shared" ca="1" si="74"/>
        <v>11</v>
      </c>
      <c r="F503" s="18">
        <f t="shared" ca="1" si="75"/>
        <v>4</v>
      </c>
      <c r="G503" s="18">
        <f t="shared" ca="1" si="76"/>
        <v>48</v>
      </c>
      <c r="H503" s="18">
        <f t="shared" ca="1" si="77"/>
        <v>21</v>
      </c>
      <c r="I503" s="18" t="str">
        <f t="shared" ca="1" si="78"/>
        <v>Monday</v>
      </c>
      <c r="J503" s="18" t="b">
        <f t="shared" ca="1" si="79"/>
        <v>0</v>
      </c>
    </row>
    <row r="504" spans="1:10" x14ac:dyDescent="0.3">
      <c r="A504" s="26">
        <f t="shared" ca="1" si="70"/>
        <v>45700</v>
      </c>
      <c r="B504" s="18">
        <f t="shared" ca="1" si="71"/>
        <v>2025</v>
      </c>
      <c r="C504" s="18">
        <f t="shared" ca="1" si="72"/>
        <v>2</v>
      </c>
      <c r="D504" s="18" t="str">
        <f t="shared" ca="1" si="73"/>
        <v>February</v>
      </c>
      <c r="E504" s="18">
        <f t="shared" ca="1" si="74"/>
        <v>2</v>
      </c>
      <c r="F504" s="18">
        <f t="shared" ca="1" si="75"/>
        <v>1</v>
      </c>
      <c r="G504" s="18">
        <f t="shared" ca="1" si="76"/>
        <v>7</v>
      </c>
      <c r="H504" s="18">
        <f t="shared" ca="1" si="77"/>
        <v>12</v>
      </c>
      <c r="I504" s="18" t="str">
        <f t="shared" ca="1" si="78"/>
        <v>Wednesday</v>
      </c>
      <c r="J504" s="18" t="b">
        <f t="shared" ca="1" si="79"/>
        <v>0</v>
      </c>
    </row>
    <row r="505" spans="1:10" x14ac:dyDescent="0.3">
      <c r="A505" s="27">
        <f t="shared" ca="1" si="70"/>
        <v>45841</v>
      </c>
      <c r="B505" s="18">
        <f t="shared" ca="1" si="71"/>
        <v>2025</v>
      </c>
      <c r="C505" s="18">
        <f t="shared" ca="1" si="72"/>
        <v>7</v>
      </c>
      <c r="D505" s="18" t="str">
        <f t="shared" ca="1" si="73"/>
        <v>July</v>
      </c>
      <c r="E505" s="18">
        <f t="shared" ca="1" si="74"/>
        <v>7</v>
      </c>
      <c r="F505" s="18">
        <f t="shared" ca="1" si="75"/>
        <v>3</v>
      </c>
      <c r="G505" s="18">
        <f t="shared" ca="1" si="76"/>
        <v>27</v>
      </c>
      <c r="H505" s="18">
        <f t="shared" ca="1" si="77"/>
        <v>3</v>
      </c>
      <c r="I505" s="18" t="str">
        <f t="shared" ca="1" si="78"/>
        <v>Thursday</v>
      </c>
      <c r="J505" s="18" t="b">
        <f t="shared" ca="1" si="79"/>
        <v>0</v>
      </c>
    </row>
    <row r="506" spans="1:10" x14ac:dyDescent="0.3">
      <c r="A506" s="26">
        <f t="shared" ca="1" si="70"/>
        <v>44990</v>
      </c>
      <c r="B506" s="18">
        <f t="shared" ca="1" si="71"/>
        <v>2023</v>
      </c>
      <c r="C506" s="18">
        <f t="shared" ca="1" si="72"/>
        <v>3</v>
      </c>
      <c r="D506" s="18" t="str">
        <f t="shared" ca="1" si="73"/>
        <v>March</v>
      </c>
      <c r="E506" s="18">
        <f t="shared" ca="1" si="74"/>
        <v>3</v>
      </c>
      <c r="F506" s="18">
        <f t="shared" ca="1" si="75"/>
        <v>1</v>
      </c>
      <c r="G506" s="18">
        <f t="shared" ca="1" si="76"/>
        <v>10</v>
      </c>
      <c r="H506" s="18">
        <f t="shared" ca="1" si="77"/>
        <v>5</v>
      </c>
      <c r="I506" s="18" t="str">
        <f t="shared" ca="1" si="78"/>
        <v>Sunday</v>
      </c>
      <c r="J506" s="18" t="b">
        <f t="shared" ca="1" si="79"/>
        <v>1</v>
      </c>
    </row>
    <row r="507" spans="1:10" x14ac:dyDescent="0.3">
      <c r="A507" s="27">
        <f t="shared" ca="1" si="70"/>
        <v>44578</v>
      </c>
      <c r="B507" s="18">
        <f t="shared" ca="1" si="71"/>
        <v>2022</v>
      </c>
      <c r="C507" s="18">
        <f t="shared" ca="1" si="72"/>
        <v>1</v>
      </c>
      <c r="D507" s="18" t="str">
        <f t="shared" ca="1" si="73"/>
        <v>January</v>
      </c>
      <c r="E507" s="18">
        <f t="shared" ca="1" si="74"/>
        <v>1</v>
      </c>
      <c r="F507" s="18">
        <f t="shared" ca="1" si="75"/>
        <v>1</v>
      </c>
      <c r="G507" s="18">
        <f t="shared" ca="1" si="76"/>
        <v>4</v>
      </c>
      <c r="H507" s="18">
        <f t="shared" ca="1" si="77"/>
        <v>17</v>
      </c>
      <c r="I507" s="18" t="str">
        <f t="shared" ca="1" si="78"/>
        <v>Monday</v>
      </c>
      <c r="J507" s="18" t="b">
        <f t="shared" ca="1" si="79"/>
        <v>0</v>
      </c>
    </row>
    <row r="508" spans="1:10" x14ac:dyDescent="0.3">
      <c r="A508" s="26">
        <f t="shared" ca="1" si="70"/>
        <v>44835</v>
      </c>
      <c r="B508" s="18">
        <f t="shared" ca="1" si="71"/>
        <v>2022</v>
      </c>
      <c r="C508" s="18">
        <f t="shared" ca="1" si="72"/>
        <v>10</v>
      </c>
      <c r="D508" s="18" t="str">
        <f t="shared" ca="1" si="73"/>
        <v>October</v>
      </c>
      <c r="E508" s="18">
        <f t="shared" ca="1" si="74"/>
        <v>10</v>
      </c>
      <c r="F508" s="18">
        <f t="shared" ca="1" si="75"/>
        <v>4</v>
      </c>
      <c r="G508" s="18">
        <f t="shared" ca="1" si="76"/>
        <v>40</v>
      </c>
      <c r="H508" s="18">
        <f t="shared" ca="1" si="77"/>
        <v>1</v>
      </c>
      <c r="I508" s="18" t="str">
        <f t="shared" ca="1" si="78"/>
        <v>Saturday</v>
      </c>
      <c r="J508" s="18" t="b">
        <f t="shared" ca="1" si="79"/>
        <v>1</v>
      </c>
    </row>
    <row r="509" spans="1:10" x14ac:dyDescent="0.3">
      <c r="A509" s="27">
        <f t="shared" ca="1" si="70"/>
        <v>44987</v>
      </c>
      <c r="B509" s="18">
        <f t="shared" ca="1" si="71"/>
        <v>2023</v>
      </c>
      <c r="C509" s="18">
        <f t="shared" ca="1" si="72"/>
        <v>3</v>
      </c>
      <c r="D509" s="18" t="str">
        <f t="shared" ca="1" si="73"/>
        <v>March</v>
      </c>
      <c r="E509" s="18">
        <f t="shared" ca="1" si="74"/>
        <v>3</v>
      </c>
      <c r="F509" s="18">
        <f t="shared" ca="1" si="75"/>
        <v>1</v>
      </c>
      <c r="G509" s="18">
        <f t="shared" ca="1" si="76"/>
        <v>10</v>
      </c>
      <c r="H509" s="18">
        <f t="shared" ca="1" si="77"/>
        <v>2</v>
      </c>
      <c r="I509" s="18" t="str">
        <f t="shared" ca="1" si="78"/>
        <v>Thursday</v>
      </c>
      <c r="J509" s="18" t="b">
        <f t="shared" ca="1" si="79"/>
        <v>0</v>
      </c>
    </row>
    <row r="510" spans="1:10" x14ac:dyDescent="0.3">
      <c r="A510" s="26">
        <f t="shared" ca="1" si="70"/>
        <v>45841</v>
      </c>
      <c r="B510" s="18">
        <f t="shared" ca="1" si="71"/>
        <v>2025</v>
      </c>
      <c r="C510" s="18">
        <f t="shared" ca="1" si="72"/>
        <v>7</v>
      </c>
      <c r="D510" s="18" t="str">
        <f t="shared" ca="1" si="73"/>
        <v>July</v>
      </c>
      <c r="E510" s="18">
        <f t="shared" ca="1" si="74"/>
        <v>7</v>
      </c>
      <c r="F510" s="18">
        <f t="shared" ca="1" si="75"/>
        <v>3</v>
      </c>
      <c r="G510" s="18">
        <f t="shared" ca="1" si="76"/>
        <v>27</v>
      </c>
      <c r="H510" s="18">
        <f t="shared" ca="1" si="77"/>
        <v>3</v>
      </c>
      <c r="I510" s="18" t="str">
        <f t="shared" ca="1" si="78"/>
        <v>Thursday</v>
      </c>
      <c r="J510" s="18" t="b">
        <f t="shared" ca="1" si="79"/>
        <v>0</v>
      </c>
    </row>
    <row r="511" spans="1:10" x14ac:dyDescent="0.3">
      <c r="A511" s="27">
        <f t="shared" ca="1" si="70"/>
        <v>44891</v>
      </c>
      <c r="B511" s="18">
        <f t="shared" ca="1" si="71"/>
        <v>2022</v>
      </c>
      <c r="C511" s="18">
        <f t="shared" ca="1" si="72"/>
        <v>11</v>
      </c>
      <c r="D511" s="18" t="str">
        <f t="shared" ca="1" si="73"/>
        <v>November</v>
      </c>
      <c r="E511" s="18">
        <f t="shared" ca="1" si="74"/>
        <v>11</v>
      </c>
      <c r="F511" s="18">
        <f t="shared" ca="1" si="75"/>
        <v>4</v>
      </c>
      <c r="G511" s="18">
        <f t="shared" ca="1" si="76"/>
        <v>48</v>
      </c>
      <c r="H511" s="18">
        <f t="shared" ca="1" si="77"/>
        <v>26</v>
      </c>
      <c r="I511" s="18" t="str">
        <f t="shared" ca="1" si="78"/>
        <v>Saturday</v>
      </c>
      <c r="J511" s="18" t="b">
        <f t="shared" ca="1" si="79"/>
        <v>1</v>
      </c>
    </row>
    <row r="512" spans="1:10" x14ac:dyDescent="0.3">
      <c r="A512" s="26">
        <f t="shared" ca="1" si="70"/>
        <v>45455</v>
      </c>
      <c r="B512" s="18">
        <f t="shared" ca="1" si="71"/>
        <v>2024</v>
      </c>
      <c r="C512" s="18">
        <f t="shared" ca="1" si="72"/>
        <v>6</v>
      </c>
      <c r="D512" s="18" t="str">
        <f t="shared" ca="1" si="73"/>
        <v>June</v>
      </c>
      <c r="E512" s="18">
        <f t="shared" ca="1" si="74"/>
        <v>6</v>
      </c>
      <c r="F512" s="18">
        <f t="shared" ca="1" si="75"/>
        <v>2</v>
      </c>
      <c r="G512" s="18">
        <f t="shared" ca="1" si="76"/>
        <v>24</v>
      </c>
      <c r="H512" s="18">
        <f t="shared" ca="1" si="77"/>
        <v>12</v>
      </c>
      <c r="I512" s="18" t="str">
        <f t="shared" ca="1" si="78"/>
        <v>Wednesday</v>
      </c>
      <c r="J512" s="18" t="b">
        <f t="shared" ca="1" si="79"/>
        <v>0</v>
      </c>
    </row>
    <row r="513" spans="1:10" x14ac:dyDescent="0.3">
      <c r="A513" s="27">
        <f t="shared" ca="1" si="70"/>
        <v>45754</v>
      </c>
      <c r="B513" s="18">
        <f t="shared" ca="1" si="71"/>
        <v>2025</v>
      </c>
      <c r="C513" s="18">
        <f t="shared" ca="1" si="72"/>
        <v>4</v>
      </c>
      <c r="D513" s="18" t="str">
        <f t="shared" ca="1" si="73"/>
        <v>April</v>
      </c>
      <c r="E513" s="18">
        <f t="shared" ca="1" si="74"/>
        <v>4</v>
      </c>
      <c r="F513" s="18">
        <f t="shared" ca="1" si="75"/>
        <v>2</v>
      </c>
      <c r="G513" s="18">
        <f t="shared" ca="1" si="76"/>
        <v>15</v>
      </c>
      <c r="H513" s="18">
        <f t="shared" ca="1" si="77"/>
        <v>7</v>
      </c>
      <c r="I513" s="18" t="str">
        <f t="shared" ca="1" si="78"/>
        <v>Monday</v>
      </c>
      <c r="J513" s="18" t="b">
        <f t="shared" ca="1" si="79"/>
        <v>0</v>
      </c>
    </row>
    <row r="514" spans="1:10" x14ac:dyDescent="0.3">
      <c r="A514" s="26">
        <f t="shared" ref="A514:A577" ca="1" si="80">RANDBETWEEN(DATE(2022,1,1),DATE(2025,12,31))</f>
        <v>45575</v>
      </c>
      <c r="B514" s="18">
        <f t="shared" ca="1" si="71"/>
        <v>2024</v>
      </c>
      <c r="C514" s="18">
        <f t="shared" ca="1" si="72"/>
        <v>10</v>
      </c>
      <c r="D514" s="18" t="str">
        <f t="shared" ca="1" si="73"/>
        <v>October</v>
      </c>
      <c r="E514" s="18">
        <f t="shared" ca="1" si="74"/>
        <v>10</v>
      </c>
      <c r="F514" s="18">
        <f t="shared" ca="1" si="75"/>
        <v>4</v>
      </c>
      <c r="G514" s="18">
        <f t="shared" ca="1" si="76"/>
        <v>41</v>
      </c>
      <c r="H514" s="18">
        <f t="shared" ca="1" si="77"/>
        <v>10</v>
      </c>
      <c r="I514" s="18" t="str">
        <f t="shared" ca="1" si="78"/>
        <v>Thursday</v>
      </c>
      <c r="J514" s="18" t="b">
        <f t="shared" ca="1" si="79"/>
        <v>0</v>
      </c>
    </row>
    <row r="515" spans="1:10" x14ac:dyDescent="0.3">
      <c r="A515" s="27">
        <f t="shared" ca="1" si="80"/>
        <v>45734</v>
      </c>
      <c r="B515" s="18">
        <f t="shared" ref="B515:B578" ca="1" si="81">YEAR(A515)</f>
        <v>2025</v>
      </c>
      <c r="C515" s="18">
        <f t="shared" ref="C515:C578" ca="1" si="82">MONTH(A515)</f>
        <v>3</v>
      </c>
      <c r="D515" s="18" t="str">
        <f t="shared" ref="D515:D578" ca="1" si="83">TEXT(A515,"MMMM")</f>
        <v>March</v>
      </c>
      <c r="E515" s="18">
        <f t="shared" ref="E515:E578" ca="1" si="84">MONTH(A515)</f>
        <v>3</v>
      </c>
      <c r="F515" s="18">
        <f t="shared" ref="F515:F578" ca="1" si="85">ROUNDUP(MONTH(A515)/3,0)</f>
        <v>1</v>
      </c>
      <c r="G515" s="18">
        <f t="shared" ref="G515:G578" ca="1" si="86">WEEKNUM(A515,2)</f>
        <v>12</v>
      </c>
      <c r="H515" s="18">
        <f t="shared" ref="H515:H578" ca="1" si="87">DAY(A515)</f>
        <v>18</v>
      </c>
      <c r="I515" s="18" t="str">
        <f t="shared" ref="I515:I578" ca="1" si="88">TEXT(A515,"DDDD")</f>
        <v>Tuesday</v>
      </c>
      <c r="J515" s="18" t="b">
        <f t="shared" ref="J515:J578" ca="1" si="89">OR(WEEKDAY(A515,2)&gt;5)</f>
        <v>0</v>
      </c>
    </row>
    <row r="516" spans="1:10" x14ac:dyDescent="0.3">
      <c r="A516" s="27">
        <f t="shared" ca="1" si="80"/>
        <v>45044</v>
      </c>
      <c r="B516" s="18">
        <f t="shared" ca="1" si="81"/>
        <v>2023</v>
      </c>
      <c r="C516" s="18">
        <f t="shared" ca="1" si="82"/>
        <v>4</v>
      </c>
      <c r="D516" s="18" t="str">
        <f t="shared" ca="1" si="83"/>
        <v>April</v>
      </c>
      <c r="E516" s="18">
        <f t="shared" ca="1" si="84"/>
        <v>4</v>
      </c>
      <c r="F516" s="18">
        <f t="shared" ca="1" si="85"/>
        <v>2</v>
      </c>
      <c r="G516" s="18">
        <f t="shared" ca="1" si="86"/>
        <v>18</v>
      </c>
      <c r="H516" s="18">
        <f t="shared" ca="1" si="87"/>
        <v>28</v>
      </c>
      <c r="I516" s="18" t="str">
        <f t="shared" ca="1" si="88"/>
        <v>Friday</v>
      </c>
      <c r="J516" s="18" t="b">
        <f t="shared" ca="1" si="89"/>
        <v>0</v>
      </c>
    </row>
    <row r="517" spans="1:10" x14ac:dyDescent="0.3">
      <c r="A517" s="26">
        <f t="shared" ca="1" si="80"/>
        <v>44629</v>
      </c>
      <c r="B517" s="18">
        <f t="shared" ca="1" si="81"/>
        <v>2022</v>
      </c>
      <c r="C517" s="18">
        <f t="shared" ca="1" si="82"/>
        <v>3</v>
      </c>
      <c r="D517" s="18" t="str">
        <f t="shared" ca="1" si="83"/>
        <v>March</v>
      </c>
      <c r="E517" s="18">
        <f t="shared" ca="1" si="84"/>
        <v>3</v>
      </c>
      <c r="F517" s="18">
        <f t="shared" ca="1" si="85"/>
        <v>1</v>
      </c>
      <c r="G517" s="18">
        <f t="shared" ca="1" si="86"/>
        <v>11</v>
      </c>
      <c r="H517" s="18">
        <f t="shared" ca="1" si="87"/>
        <v>9</v>
      </c>
      <c r="I517" s="18" t="str">
        <f t="shared" ca="1" si="88"/>
        <v>Wednesday</v>
      </c>
      <c r="J517" s="18" t="b">
        <f t="shared" ca="1" si="89"/>
        <v>0</v>
      </c>
    </row>
    <row r="518" spans="1:10" x14ac:dyDescent="0.3">
      <c r="A518" s="26">
        <f t="shared" ca="1" si="80"/>
        <v>44636</v>
      </c>
      <c r="B518" s="18">
        <f t="shared" ca="1" si="81"/>
        <v>2022</v>
      </c>
      <c r="C518" s="18">
        <f t="shared" ca="1" si="82"/>
        <v>3</v>
      </c>
      <c r="D518" s="18" t="str">
        <f t="shared" ca="1" si="83"/>
        <v>March</v>
      </c>
      <c r="E518" s="18">
        <f t="shared" ca="1" si="84"/>
        <v>3</v>
      </c>
      <c r="F518" s="18">
        <f t="shared" ca="1" si="85"/>
        <v>1</v>
      </c>
      <c r="G518" s="18">
        <f t="shared" ca="1" si="86"/>
        <v>12</v>
      </c>
      <c r="H518" s="18">
        <f t="shared" ca="1" si="87"/>
        <v>16</v>
      </c>
      <c r="I518" s="18" t="str">
        <f t="shared" ca="1" si="88"/>
        <v>Wednesday</v>
      </c>
      <c r="J518" s="18" t="b">
        <f t="shared" ca="1" si="89"/>
        <v>0</v>
      </c>
    </row>
    <row r="519" spans="1:10" x14ac:dyDescent="0.3">
      <c r="A519" s="26">
        <f t="shared" ca="1" si="80"/>
        <v>45560</v>
      </c>
      <c r="B519" s="18">
        <f t="shared" ca="1" si="81"/>
        <v>2024</v>
      </c>
      <c r="C519" s="18">
        <f t="shared" ca="1" si="82"/>
        <v>9</v>
      </c>
      <c r="D519" s="18" t="str">
        <f t="shared" ca="1" si="83"/>
        <v>September</v>
      </c>
      <c r="E519" s="18">
        <f t="shared" ca="1" si="84"/>
        <v>9</v>
      </c>
      <c r="F519" s="18">
        <f t="shared" ca="1" si="85"/>
        <v>3</v>
      </c>
      <c r="G519" s="18">
        <f t="shared" ca="1" si="86"/>
        <v>39</v>
      </c>
      <c r="H519" s="18">
        <f t="shared" ca="1" si="87"/>
        <v>25</v>
      </c>
      <c r="I519" s="18" t="str">
        <f t="shared" ca="1" si="88"/>
        <v>Wednesday</v>
      </c>
      <c r="J519" s="18" t="b">
        <f t="shared" ca="1" si="89"/>
        <v>0</v>
      </c>
    </row>
    <row r="520" spans="1:10" x14ac:dyDescent="0.3">
      <c r="A520" s="26">
        <f t="shared" ca="1" si="80"/>
        <v>45829</v>
      </c>
      <c r="B520" s="18">
        <f t="shared" ca="1" si="81"/>
        <v>2025</v>
      </c>
      <c r="C520" s="18">
        <f t="shared" ca="1" si="82"/>
        <v>6</v>
      </c>
      <c r="D520" s="18" t="str">
        <f t="shared" ca="1" si="83"/>
        <v>June</v>
      </c>
      <c r="E520" s="18">
        <f t="shared" ca="1" si="84"/>
        <v>6</v>
      </c>
      <c r="F520" s="18">
        <f t="shared" ca="1" si="85"/>
        <v>2</v>
      </c>
      <c r="G520" s="18">
        <f t="shared" ca="1" si="86"/>
        <v>25</v>
      </c>
      <c r="H520" s="18">
        <f t="shared" ca="1" si="87"/>
        <v>21</v>
      </c>
      <c r="I520" s="18" t="str">
        <f t="shared" ca="1" si="88"/>
        <v>Saturday</v>
      </c>
      <c r="J520" s="18" t="b">
        <f t="shared" ca="1" si="89"/>
        <v>1</v>
      </c>
    </row>
    <row r="521" spans="1:10" x14ac:dyDescent="0.3">
      <c r="A521" s="27">
        <f t="shared" ca="1" si="80"/>
        <v>45160</v>
      </c>
      <c r="B521" s="18">
        <f t="shared" ca="1" si="81"/>
        <v>2023</v>
      </c>
      <c r="C521" s="18">
        <f t="shared" ca="1" si="82"/>
        <v>8</v>
      </c>
      <c r="D521" s="18" t="str">
        <f t="shared" ca="1" si="83"/>
        <v>August</v>
      </c>
      <c r="E521" s="18">
        <f t="shared" ca="1" si="84"/>
        <v>8</v>
      </c>
      <c r="F521" s="18">
        <f t="shared" ca="1" si="85"/>
        <v>3</v>
      </c>
      <c r="G521" s="18">
        <f t="shared" ca="1" si="86"/>
        <v>35</v>
      </c>
      <c r="H521" s="18">
        <f t="shared" ca="1" si="87"/>
        <v>22</v>
      </c>
      <c r="I521" s="18" t="str">
        <f t="shared" ca="1" si="88"/>
        <v>Tuesday</v>
      </c>
      <c r="J521" s="18" t="b">
        <f t="shared" ca="1" si="89"/>
        <v>0</v>
      </c>
    </row>
    <row r="522" spans="1:10" x14ac:dyDescent="0.3">
      <c r="A522" s="26">
        <f t="shared" ca="1" si="80"/>
        <v>45908</v>
      </c>
      <c r="B522" s="18">
        <f t="shared" ca="1" si="81"/>
        <v>2025</v>
      </c>
      <c r="C522" s="18">
        <f t="shared" ca="1" si="82"/>
        <v>9</v>
      </c>
      <c r="D522" s="18" t="str">
        <f t="shared" ca="1" si="83"/>
        <v>September</v>
      </c>
      <c r="E522" s="18">
        <f t="shared" ca="1" si="84"/>
        <v>9</v>
      </c>
      <c r="F522" s="18">
        <f t="shared" ca="1" si="85"/>
        <v>3</v>
      </c>
      <c r="G522" s="18">
        <f t="shared" ca="1" si="86"/>
        <v>37</v>
      </c>
      <c r="H522" s="18">
        <f t="shared" ca="1" si="87"/>
        <v>8</v>
      </c>
      <c r="I522" s="18" t="str">
        <f t="shared" ca="1" si="88"/>
        <v>Monday</v>
      </c>
      <c r="J522" s="18" t="b">
        <f t="shared" ca="1" si="89"/>
        <v>0</v>
      </c>
    </row>
    <row r="523" spans="1:10" x14ac:dyDescent="0.3">
      <c r="A523" s="27">
        <f t="shared" ca="1" si="80"/>
        <v>45437</v>
      </c>
      <c r="B523" s="18">
        <f t="shared" ca="1" si="81"/>
        <v>2024</v>
      </c>
      <c r="C523" s="18">
        <f t="shared" ca="1" si="82"/>
        <v>5</v>
      </c>
      <c r="D523" s="18" t="str">
        <f t="shared" ca="1" si="83"/>
        <v>May</v>
      </c>
      <c r="E523" s="18">
        <f t="shared" ca="1" si="84"/>
        <v>5</v>
      </c>
      <c r="F523" s="18">
        <f t="shared" ca="1" si="85"/>
        <v>2</v>
      </c>
      <c r="G523" s="18">
        <f t="shared" ca="1" si="86"/>
        <v>21</v>
      </c>
      <c r="H523" s="18">
        <f t="shared" ca="1" si="87"/>
        <v>25</v>
      </c>
      <c r="I523" s="18" t="str">
        <f t="shared" ca="1" si="88"/>
        <v>Saturday</v>
      </c>
      <c r="J523" s="18" t="b">
        <f t="shared" ca="1" si="89"/>
        <v>1</v>
      </c>
    </row>
    <row r="524" spans="1:10" x14ac:dyDescent="0.3">
      <c r="A524" s="27">
        <f t="shared" ca="1" si="80"/>
        <v>44593</v>
      </c>
      <c r="B524" s="18">
        <f t="shared" ca="1" si="81"/>
        <v>2022</v>
      </c>
      <c r="C524" s="18">
        <f t="shared" ca="1" si="82"/>
        <v>2</v>
      </c>
      <c r="D524" s="18" t="str">
        <f t="shared" ca="1" si="83"/>
        <v>February</v>
      </c>
      <c r="E524" s="18">
        <f t="shared" ca="1" si="84"/>
        <v>2</v>
      </c>
      <c r="F524" s="18">
        <f t="shared" ca="1" si="85"/>
        <v>1</v>
      </c>
      <c r="G524" s="18">
        <f t="shared" ca="1" si="86"/>
        <v>6</v>
      </c>
      <c r="H524" s="18">
        <f t="shared" ca="1" si="87"/>
        <v>1</v>
      </c>
      <c r="I524" s="18" t="str">
        <f t="shared" ca="1" si="88"/>
        <v>Tuesday</v>
      </c>
      <c r="J524" s="18" t="b">
        <f t="shared" ca="1" si="89"/>
        <v>0</v>
      </c>
    </row>
    <row r="525" spans="1:10" x14ac:dyDescent="0.3">
      <c r="A525" s="26">
        <f t="shared" ca="1" si="80"/>
        <v>45992</v>
      </c>
      <c r="B525" s="18">
        <f t="shared" ca="1" si="81"/>
        <v>2025</v>
      </c>
      <c r="C525" s="18">
        <f t="shared" ca="1" si="82"/>
        <v>12</v>
      </c>
      <c r="D525" s="18" t="str">
        <f t="shared" ca="1" si="83"/>
        <v>December</v>
      </c>
      <c r="E525" s="18">
        <f t="shared" ca="1" si="84"/>
        <v>12</v>
      </c>
      <c r="F525" s="18">
        <f t="shared" ca="1" si="85"/>
        <v>4</v>
      </c>
      <c r="G525" s="18">
        <f t="shared" ca="1" si="86"/>
        <v>49</v>
      </c>
      <c r="H525" s="18">
        <f t="shared" ca="1" si="87"/>
        <v>1</v>
      </c>
      <c r="I525" s="18" t="str">
        <f t="shared" ca="1" si="88"/>
        <v>Monday</v>
      </c>
      <c r="J525" s="18" t="b">
        <f t="shared" ca="1" si="89"/>
        <v>0</v>
      </c>
    </row>
    <row r="526" spans="1:10" x14ac:dyDescent="0.3">
      <c r="A526" s="27">
        <f t="shared" ca="1" si="80"/>
        <v>46021</v>
      </c>
      <c r="B526" s="18">
        <f t="shared" ca="1" si="81"/>
        <v>2025</v>
      </c>
      <c r="C526" s="18">
        <f t="shared" ca="1" si="82"/>
        <v>12</v>
      </c>
      <c r="D526" s="18" t="str">
        <f t="shared" ca="1" si="83"/>
        <v>December</v>
      </c>
      <c r="E526" s="18">
        <f t="shared" ca="1" si="84"/>
        <v>12</v>
      </c>
      <c r="F526" s="18">
        <f t="shared" ca="1" si="85"/>
        <v>4</v>
      </c>
      <c r="G526" s="18">
        <f t="shared" ca="1" si="86"/>
        <v>53</v>
      </c>
      <c r="H526" s="18">
        <f t="shared" ca="1" si="87"/>
        <v>30</v>
      </c>
      <c r="I526" s="18" t="str">
        <f t="shared" ca="1" si="88"/>
        <v>Tuesday</v>
      </c>
      <c r="J526" s="18" t="b">
        <f t="shared" ca="1" si="89"/>
        <v>0</v>
      </c>
    </row>
    <row r="527" spans="1:10" x14ac:dyDescent="0.3">
      <c r="A527" s="27">
        <f t="shared" ca="1" si="80"/>
        <v>44794</v>
      </c>
      <c r="B527" s="18">
        <f t="shared" ca="1" si="81"/>
        <v>2022</v>
      </c>
      <c r="C527" s="18">
        <f t="shared" ca="1" si="82"/>
        <v>8</v>
      </c>
      <c r="D527" s="18" t="str">
        <f t="shared" ca="1" si="83"/>
        <v>August</v>
      </c>
      <c r="E527" s="18">
        <f t="shared" ca="1" si="84"/>
        <v>8</v>
      </c>
      <c r="F527" s="18">
        <f t="shared" ca="1" si="85"/>
        <v>3</v>
      </c>
      <c r="G527" s="18">
        <f t="shared" ca="1" si="86"/>
        <v>34</v>
      </c>
      <c r="H527" s="18">
        <f t="shared" ca="1" si="87"/>
        <v>21</v>
      </c>
      <c r="I527" s="18" t="str">
        <f t="shared" ca="1" si="88"/>
        <v>Sunday</v>
      </c>
      <c r="J527" s="18" t="b">
        <f t="shared" ca="1" si="89"/>
        <v>1</v>
      </c>
    </row>
    <row r="528" spans="1:10" x14ac:dyDescent="0.3">
      <c r="A528" s="26">
        <f t="shared" ca="1" si="80"/>
        <v>45591</v>
      </c>
      <c r="B528" s="18">
        <f t="shared" ca="1" si="81"/>
        <v>2024</v>
      </c>
      <c r="C528" s="18">
        <f t="shared" ca="1" si="82"/>
        <v>10</v>
      </c>
      <c r="D528" s="18" t="str">
        <f t="shared" ca="1" si="83"/>
        <v>October</v>
      </c>
      <c r="E528" s="18">
        <f t="shared" ca="1" si="84"/>
        <v>10</v>
      </c>
      <c r="F528" s="18">
        <f t="shared" ca="1" si="85"/>
        <v>4</v>
      </c>
      <c r="G528" s="18">
        <f t="shared" ca="1" si="86"/>
        <v>43</v>
      </c>
      <c r="H528" s="18">
        <f t="shared" ca="1" si="87"/>
        <v>26</v>
      </c>
      <c r="I528" s="18" t="str">
        <f t="shared" ca="1" si="88"/>
        <v>Saturday</v>
      </c>
      <c r="J528" s="18" t="b">
        <f t="shared" ca="1" si="89"/>
        <v>1</v>
      </c>
    </row>
    <row r="529" spans="1:10" x14ac:dyDescent="0.3">
      <c r="A529" s="26">
        <f t="shared" ca="1" si="80"/>
        <v>45680</v>
      </c>
      <c r="B529" s="18">
        <f t="shared" ca="1" si="81"/>
        <v>2025</v>
      </c>
      <c r="C529" s="18">
        <f t="shared" ca="1" si="82"/>
        <v>1</v>
      </c>
      <c r="D529" s="18" t="str">
        <f t="shared" ca="1" si="83"/>
        <v>January</v>
      </c>
      <c r="E529" s="18">
        <f t="shared" ca="1" si="84"/>
        <v>1</v>
      </c>
      <c r="F529" s="18">
        <f t="shared" ca="1" si="85"/>
        <v>1</v>
      </c>
      <c r="G529" s="18">
        <f t="shared" ca="1" si="86"/>
        <v>4</v>
      </c>
      <c r="H529" s="18">
        <f t="shared" ca="1" si="87"/>
        <v>23</v>
      </c>
      <c r="I529" s="18" t="str">
        <f t="shared" ca="1" si="88"/>
        <v>Thursday</v>
      </c>
      <c r="J529" s="18" t="b">
        <f t="shared" ca="1" si="89"/>
        <v>0</v>
      </c>
    </row>
    <row r="530" spans="1:10" x14ac:dyDescent="0.3">
      <c r="A530" s="26">
        <f t="shared" ca="1" si="80"/>
        <v>44749</v>
      </c>
      <c r="B530" s="18">
        <f t="shared" ca="1" si="81"/>
        <v>2022</v>
      </c>
      <c r="C530" s="18">
        <f t="shared" ca="1" si="82"/>
        <v>7</v>
      </c>
      <c r="D530" s="18" t="str">
        <f t="shared" ca="1" si="83"/>
        <v>July</v>
      </c>
      <c r="E530" s="18">
        <f t="shared" ca="1" si="84"/>
        <v>7</v>
      </c>
      <c r="F530" s="18">
        <f t="shared" ca="1" si="85"/>
        <v>3</v>
      </c>
      <c r="G530" s="18">
        <f t="shared" ca="1" si="86"/>
        <v>28</v>
      </c>
      <c r="H530" s="18">
        <f t="shared" ca="1" si="87"/>
        <v>7</v>
      </c>
      <c r="I530" s="18" t="str">
        <f t="shared" ca="1" si="88"/>
        <v>Thursday</v>
      </c>
      <c r="J530" s="18" t="b">
        <f t="shared" ca="1" si="89"/>
        <v>0</v>
      </c>
    </row>
    <row r="531" spans="1:10" x14ac:dyDescent="0.3">
      <c r="A531" s="27">
        <f t="shared" ca="1" si="80"/>
        <v>45432</v>
      </c>
      <c r="B531" s="18">
        <f t="shared" ca="1" si="81"/>
        <v>2024</v>
      </c>
      <c r="C531" s="18">
        <f t="shared" ca="1" si="82"/>
        <v>5</v>
      </c>
      <c r="D531" s="18" t="str">
        <f t="shared" ca="1" si="83"/>
        <v>May</v>
      </c>
      <c r="E531" s="18">
        <f t="shared" ca="1" si="84"/>
        <v>5</v>
      </c>
      <c r="F531" s="18">
        <f t="shared" ca="1" si="85"/>
        <v>2</v>
      </c>
      <c r="G531" s="18">
        <f t="shared" ca="1" si="86"/>
        <v>21</v>
      </c>
      <c r="H531" s="18">
        <f t="shared" ca="1" si="87"/>
        <v>20</v>
      </c>
      <c r="I531" s="18" t="str">
        <f t="shared" ca="1" si="88"/>
        <v>Monday</v>
      </c>
      <c r="J531" s="18" t="b">
        <f t="shared" ca="1" si="89"/>
        <v>0</v>
      </c>
    </row>
    <row r="532" spans="1:10" x14ac:dyDescent="0.3">
      <c r="A532" s="26">
        <f t="shared" ca="1" si="80"/>
        <v>45393</v>
      </c>
      <c r="B532" s="18">
        <f t="shared" ca="1" si="81"/>
        <v>2024</v>
      </c>
      <c r="C532" s="18">
        <f t="shared" ca="1" si="82"/>
        <v>4</v>
      </c>
      <c r="D532" s="18" t="str">
        <f t="shared" ca="1" si="83"/>
        <v>April</v>
      </c>
      <c r="E532" s="18">
        <f t="shared" ca="1" si="84"/>
        <v>4</v>
      </c>
      <c r="F532" s="18">
        <f t="shared" ca="1" si="85"/>
        <v>2</v>
      </c>
      <c r="G532" s="18">
        <f t="shared" ca="1" si="86"/>
        <v>15</v>
      </c>
      <c r="H532" s="18">
        <f t="shared" ca="1" si="87"/>
        <v>11</v>
      </c>
      <c r="I532" s="18" t="str">
        <f t="shared" ca="1" si="88"/>
        <v>Thursday</v>
      </c>
      <c r="J532" s="18" t="b">
        <f t="shared" ca="1" si="89"/>
        <v>0</v>
      </c>
    </row>
    <row r="533" spans="1:10" x14ac:dyDescent="0.3">
      <c r="A533" s="27">
        <f t="shared" ca="1" si="80"/>
        <v>45111</v>
      </c>
      <c r="B533" s="18">
        <f t="shared" ca="1" si="81"/>
        <v>2023</v>
      </c>
      <c r="C533" s="18">
        <f t="shared" ca="1" si="82"/>
        <v>7</v>
      </c>
      <c r="D533" s="18" t="str">
        <f t="shared" ca="1" si="83"/>
        <v>July</v>
      </c>
      <c r="E533" s="18">
        <f t="shared" ca="1" si="84"/>
        <v>7</v>
      </c>
      <c r="F533" s="18">
        <f t="shared" ca="1" si="85"/>
        <v>3</v>
      </c>
      <c r="G533" s="18">
        <f t="shared" ca="1" si="86"/>
        <v>28</v>
      </c>
      <c r="H533" s="18">
        <f t="shared" ca="1" si="87"/>
        <v>4</v>
      </c>
      <c r="I533" s="18" t="str">
        <f t="shared" ca="1" si="88"/>
        <v>Tuesday</v>
      </c>
      <c r="J533" s="18" t="b">
        <f t="shared" ca="1" si="89"/>
        <v>0</v>
      </c>
    </row>
    <row r="534" spans="1:10" x14ac:dyDescent="0.3">
      <c r="A534" s="26">
        <f t="shared" ca="1" si="80"/>
        <v>45764</v>
      </c>
      <c r="B534" s="18">
        <f t="shared" ca="1" si="81"/>
        <v>2025</v>
      </c>
      <c r="C534" s="18">
        <f t="shared" ca="1" si="82"/>
        <v>4</v>
      </c>
      <c r="D534" s="18" t="str">
        <f t="shared" ca="1" si="83"/>
        <v>April</v>
      </c>
      <c r="E534" s="18">
        <f t="shared" ca="1" si="84"/>
        <v>4</v>
      </c>
      <c r="F534" s="18">
        <f t="shared" ca="1" si="85"/>
        <v>2</v>
      </c>
      <c r="G534" s="18">
        <f t="shared" ca="1" si="86"/>
        <v>16</v>
      </c>
      <c r="H534" s="18">
        <f t="shared" ca="1" si="87"/>
        <v>17</v>
      </c>
      <c r="I534" s="18" t="str">
        <f t="shared" ca="1" si="88"/>
        <v>Thursday</v>
      </c>
      <c r="J534" s="18" t="b">
        <f t="shared" ca="1" si="89"/>
        <v>0</v>
      </c>
    </row>
    <row r="535" spans="1:10" x14ac:dyDescent="0.3">
      <c r="A535" s="26">
        <f t="shared" ca="1" si="80"/>
        <v>44882</v>
      </c>
      <c r="B535" s="18">
        <f t="shared" ca="1" si="81"/>
        <v>2022</v>
      </c>
      <c r="C535" s="18">
        <f t="shared" ca="1" si="82"/>
        <v>11</v>
      </c>
      <c r="D535" s="18" t="str">
        <f t="shared" ca="1" si="83"/>
        <v>November</v>
      </c>
      <c r="E535" s="18">
        <f t="shared" ca="1" si="84"/>
        <v>11</v>
      </c>
      <c r="F535" s="18">
        <f t="shared" ca="1" si="85"/>
        <v>4</v>
      </c>
      <c r="G535" s="18">
        <f t="shared" ca="1" si="86"/>
        <v>47</v>
      </c>
      <c r="H535" s="18">
        <f t="shared" ca="1" si="87"/>
        <v>17</v>
      </c>
      <c r="I535" s="18" t="str">
        <f t="shared" ca="1" si="88"/>
        <v>Thursday</v>
      </c>
      <c r="J535" s="18" t="b">
        <f t="shared" ca="1" si="89"/>
        <v>0</v>
      </c>
    </row>
    <row r="536" spans="1:10" x14ac:dyDescent="0.3">
      <c r="A536" s="26">
        <f t="shared" ca="1" si="80"/>
        <v>45244</v>
      </c>
      <c r="B536" s="18">
        <f t="shared" ca="1" si="81"/>
        <v>2023</v>
      </c>
      <c r="C536" s="18">
        <f t="shared" ca="1" si="82"/>
        <v>11</v>
      </c>
      <c r="D536" s="18" t="str">
        <f t="shared" ca="1" si="83"/>
        <v>November</v>
      </c>
      <c r="E536" s="18">
        <f t="shared" ca="1" si="84"/>
        <v>11</v>
      </c>
      <c r="F536" s="18">
        <f t="shared" ca="1" si="85"/>
        <v>4</v>
      </c>
      <c r="G536" s="18">
        <f t="shared" ca="1" si="86"/>
        <v>47</v>
      </c>
      <c r="H536" s="18">
        <f t="shared" ca="1" si="87"/>
        <v>14</v>
      </c>
      <c r="I536" s="18" t="str">
        <f t="shared" ca="1" si="88"/>
        <v>Tuesday</v>
      </c>
      <c r="J536" s="18" t="b">
        <f t="shared" ca="1" si="89"/>
        <v>0</v>
      </c>
    </row>
    <row r="537" spans="1:10" x14ac:dyDescent="0.3">
      <c r="A537" s="26">
        <f t="shared" ca="1" si="80"/>
        <v>45375</v>
      </c>
      <c r="B537" s="18">
        <f t="shared" ca="1" si="81"/>
        <v>2024</v>
      </c>
      <c r="C537" s="18">
        <f t="shared" ca="1" si="82"/>
        <v>3</v>
      </c>
      <c r="D537" s="18" t="str">
        <f t="shared" ca="1" si="83"/>
        <v>March</v>
      </c>
      <c r="E537" s="18">
        <f t="shared" ca="1" si="84"/>
        <v>3</v>
      </c>
      <c r="F537" s="18">
        <f t="shared" ca="1" si="85"/>
        <v>1</v>
      </c>
      <c r="G537" s="18">
        <f t="shared" ca="1" si="86"/>
        <v>12</v>
      </c>
      <c r="H537" s="18">
        <f t="shared" ca="1" si="87"/>
        <v>24</v>
      </c>
      <c r="I537" s="18" t="str">
        <f t="shared" ca="1" si="88"/>
        <v>Sunday</v>
      </c>
      <c r="J537" s="18" t="b">
        <f t="shared" ca="1" si="89"/>
        <v>1</v>
      </c>
    </row>
    <row r="538" spans="1:10" x14ac:dyDescent="0.3">
      <c r="A538" s="27">
        <f t="shared" ca="1" si="80"/>
        <v>45171</v>
      </c>
      <c r="B538" s="18">
        <f t="shared" ca="1" si="81"/>
        <v>2023</v>
      </c>
      <c r="C538" s="18">
        <f t="shared" ca="1" si="82"/>
        <v>9</v>
      </c>
      <c r="D538" s="18" t="str">
        <f t="shared" ca="1" si="83"/>
        <v>September</v>
      </c>
      <c r="E538" s="18">
        <f t="shared" ca="1" si="84"/>
        <v>9</v>
      </c>
      <c r="F538" s="18">
        <f t="shared" ca="1" si="85"/>
        <v>3</v>
      </c>
      <c r="G538" s="18">
        <f t="shared" ca="1" si="86"/>
        <v>36</v>
      </c>
      <c r="H538" s="18">
        <f t="shared" ca="1" si="87"/>
        <v>2</v>
      </c>
      <c r="I538" s="18" t="str">
        <f t="shared" ca="1" si="88"/>
        <v>Saturday</v>
      </c>
      <c r="J538" s="18" t="b">
        <f t="shared" ca="1" si="89"/>
        <v>1</v>
      </c>
    </row>
    <row r="539" spans="1:10" x14ac:dyDescent="0.3">
      <c r="A539" s="26">
        <f t="shared" ca="1" si="80"/>
        <v>44630</v>
      </c>
      <c r="B539" s="18">
        <f t="shared" ca="1" si="81"/>
        <v>2022</v>
      </c>
      <c r="C539" s="18">
        <f t="shared" ca="1" si="82"/>
        <v>3</v>
      </c>
      <c r="D539" s="18" t="str">
        <f t="shared" ca="1" si="83"/>
        <v>March</v>
      </c>
      <c r="E539" s="18">
        <f t="shared" ca="1" si="84"/>
        <v>3</v>
      </c>
      <c r="F539" s="18">
        <f t="shared" ca="1" si="85"/>
        <v>1</v>
      </c>
      <c r="G539" s="18">
        <f t="shared" ca="1" si="86"/>
        <v>11</v>
      </c>
      <c r="H539" s="18">
        <f t="shared" ca="1" si="87"/>
        <v>10</v>
      </c>
      <c r="I539" s="18" t="str">
        <f t="shared" ca="1" si="88"/>
        <v>Thursday</v>
      </c>
      <c r="J539" s="18" t="b">
        <f t="shared" ca="1" si="89"/>
        <v>0</v>
      </c>
    </row>
    <row r="540" spans="1:10" x14ac:dyDescent="0.3">
      <c r="A540" s="27">
        <f t="shared" ca="1" si="80"/>
        <v>44610</v>
      </c>
      <c r="B540" s="18">
        <f t="shared" ca="1" si="81"/>
        <v>2022</v>
      </c>
      <c r="C540" s="18">
        <f t="shared" ca="1" si="82"/>
        <v>2</v>
      </c>
      <c r="D540" s="18" t="str">
        <f t="shared" ca="1" si="83"/>
        <v>February</v>
      </c>
      <c r="E540" s="18">
        <f t="shared" ca="1" si="84"/>
        <v>2</v>
      </c>
      <c r="F540" s="18">
        <f t="shared" ca="1" si="85"/>
        <v>1</v>
      </c>
      <c r="G540" s="18">
        <f t="shared" ca="1" si="86"/>
        <v>8</v>
      </c>
      <c r="H540" s="18">
        <f t="shared" ca="1" si="87"/>
        <v>18</v>
      </c>
      <c r="I540" s="18" t="str">
        <f t="shared" ca="1" si="88"/>
        <v>Friday</v>
      </c>
      <c r="J540" s="18" t="b">
        <f t="shared" ca="1" si="89"/>
        <v>0</v>
      </c>
    </row>
    <row r="541" spans="1:10" x14ac:dyDescent="0.3">
      <c r="A541" s="26">
        <f t="shared" ca="1" si="80"/>
        <v>45720</v>
      </c>
      <c r="B541" s="18">
        <f t="shared" ca="1" si="81"/>
        <v>2025</v>
      </c>
      <c r="C541" s="18">
        <f t="shared" ca="1" si="82"/>
        <v>3</v>
      </c>
      <c r="D541" s="18" t="str">
        <f t="shared" ca="1" si="83"/>
        <v>March</v>
      </c>
      <c r="E541" s="18">
        <f t="shared" ca="1" si="84"/>
        <v>3</v>
      </c>
      <c r="F541" s="18">
        <f t="shared" ca="1" si="85"/>
        <v>1</v>
      </c>
      <c r="G541" s="18">
        <f t="shared" ca="1" si="86"/>
        <v>10</v>
      </c>
      <c r="H541" s="18">
        <f t="shared" ca="1" si="87"/>
        <v>4</v>
      </c>
      <c r="I541" s="18" t="str">
        <f t="shared" ca="1" si="88"/>
        <v>Tuesday</v>
      </c>
      <c r="J541" s="18" t="b">
        <f t="shared" ca="1" si="89"/>
        <v>0</v>
      </c>
    </row>
    <row r="542" spans="1:10" x14ac:dyDescent="0.3">
      <c r="A542" s="26">
        <f t="shared" ca="1" si="80"/>
        <v>45729</v>
      </c>
      <c r="B542" s="18">
        <f t="shared" ca="1" si="81"/>
        <v>2025</v>
      </c>
      <c r="C542" s="18">
        <f t="shared" ca="1" si="82"/>
        <v>3</v>
      </c>
      <c r="D542" s="18" t="str">
        <f t="shared" ca="1" si="83"/>
        <v>March</v>
      </c>
      <c r="E542" s="18">
        <f t="shared" ca="1" si="84"/>
        <v>3</v>
      </c>
      <c r="F542" s="18">
        <f t="shared" ca="1" si="85"/>
        <v>1</v>
      </c>
      <c r="G542" s="18">
        <f t="shared" ca="1" si="86"/>
        <v>11</v>
      </c>
      <c r="H542" s="18">
        <f t="shared" ca="1" si="87"/>
        <v>13</v>
      </c>
      <c r="I542" s="18" t="str">
        <f t="shared" ca="1" si="88"/>
        <v>Thursday</v>
      </c>
      <c r="J542" s="18" t="b">
        <f t="shared" ca="1" si="89"/>
        <v>0</v>
      </c>
    </row>
    <row r="543" spans="1:10" x14ac:dyDescent="0.3">
      <c r="A543" s="27">
        <f t="shared" ca="1" si="80"/>
        <v>45650</v>
      </c>
      <c r="B543" s="18">
        <f t="shared" ca="1" si="81"/>
        <v>2024</v>
      </c>
      <c r="C543" s="18">
        <f t="shared" ca="1" si="82"/>
        <v>12</v>
      </c>
      <c r="D543" s="18" t="str">
        <f t="shared" ca="1" si="83"/>
        <v>December</v>
      </c>
      <c r="E543" s="18">
        <f t="shared" ca="1" si="84"/>
        <v>12</v>
      </c>
      <c r="F543" s="18">
        <f t="shared" ca="1" si="85"/>
        <v>4</v>
      </c>
      <c r="G543" s="18">
        <f t="shared" ca="1" si="86"/>
        <v>52</v>
      </c>
      <c r="H543" s="18">
        <f t="shared" ca="1" si="87"/>
        <v>24</v>
      </c>
      <c r="I543" s="18" t="str">
        <f t="shared" ca="1" si="88"/>
        <v>Tuesday</v>
      </c>
      <c r="J543" s="18" t="b">
        <f t="shared" ca="1" si="89"/>
        <v>0</v>
      </c>
    </row>
    <row r="544" spans="1:10" x14ac:dyDescent="0.3">
      <c r="A544" s="27">
        <f t="shared" ca="1" si="80"/>
        <v>45992</v>
      </c>
      <c r="B544" s="18">
        <f t="shared" ca="1" si="81"/>
        <v>2025</v>
      </c>
      <c r="C544" s="18">
        <f t="shared" ca="1" si="82"/>
        <v>12</v>
      </c>
      <c r="D544" s="18" t="str">
        <f t="shared" ca="1" si="83"/>
        <v>December</v>
      </c>
      <c r="E544" s="18">
        <f t="shared" ca="1" si="84"/>
        <v>12</v>
      </c>
      <c r="F544" s="18">
        <f t="shared" ca="1" si="85"/>
        <v>4</v>
      </c>
      <c r="G544" s="18">
        <f t="shared" ca="1" si="86"/>
        <v>49</v>
      </c>
      <c r="H544" s="18">
        <f t="shared" ca="1" si="87"/>
        <v>1</v>
      </c>
      <c r="I544" s="18" t="str">
        <f t="shared" ca="1" si="88"/>
        <v>Monday</v>
      </c>
      <c r="J544" s="18" t="b">
        <f t="shared" ca="1" si="89"/>
        <v>0</v>
      </c>
    </row>
    <row r="545" spans="1:10" x14ac:dyDescent="0.3">
      <c r="A545" s="26">
        <f t="shared" ca="1" si="80"/>
        <v>45435</v>
      </c>
      <c r="B545" s="18">
        <f t="shared" ca="1" si="81"/>
        <v>2024</v>
      </c>
      <c r="C545" s="18">
        <f t="shared" ca="1" si="82"/>
        <v>5</v>
      </c>
      <c r="D545" s="18" t="str">
        <f t="shared" ca="1" si="83"/>
        <v>May</v>
      </c>
      <c r="E545" s="18">
        <f t="shared" ca="1" si="84"/>
        <v>5</v>
      </c>
      <c r="F545" s="18">
        <f t="shared" ca="1" si="85"/>
        <v>2</v>
      </c>
      <c r="G545" s="18">
        <f t="shared" ca="1" si="86"/>
        <v>21</v>
      </c>
      <c r="H545" s="18">
        <f t="shared" ca="1" si="87"/>
        <v>23</v>
      </c>
      <c r="I545" s="18" t="str">
        <f t="shared" ca="1" si="88"/>
        <v>Thursday</v>
      </c>
      <c r="J545" s="18" t="b">
        <f t="shared" ca="1" si="89"/>
        <v>0</v>
      </c>
    </row>
    <row r="546" spans="1:10" x14ac:dyDescent="0.3">
      <c r="A546" s="27">
        <f t="shared" ca="1" si="80"/>
        <v>45279</v>
      </c>
      <c r="B546" s="18">
        <f t="shared" ca="1" si="81"/>
        <v>2023</v>
      </c>
      <c r="C546" s="18">
        <f t="shared" ca="1" si="82"/>
        <v>12</v>
      </c>
      <c r="D546" s="18" t="str">
        <f t="shared" ca="1" si="83"/>
        <v>December</v>
      </c>
      <c r="E546" s="18">
        <f t="shared" ca="1" si="84"/>
        <v>12</v>
      </c>
      <c r="F546" s="18">
        <f t="shared" ca="1" si="85"/>
        <v>4</v>
      </c>
      <c r="G546" s="18">
        <f t="shared" ca="1" si="86"/>
        <v>52</v>
      </c>
      <c r="H546" s="18">
        <f t="shared" ca="1" si="87"/>
        <v>19</v>
      </c>
      <c r="I546" s="18" t="str">
        <f t="shared" ca="1" si="88"/>
        <v>Tuesday</v>
      </c>
      <c r="J546" s="18" t="b">
        <f t="shared" ca="1" si="89"/>
        <v>0</v>
      </c>
    </row>
    <row r="547" spans="1:10" x14ac:dyDescent="0.3">
      <c r="A547" s="26">
        <f t="shared" ca="1" si="80"/>
        <v>45967</v>
      </c>
      <c r="B547" s="18">
        <f t="shared" ca="1" si="81"/>
        <v>2025</v>
      </c>
      <c r="C547" s="18">
        <f t="shared" ca="1" si="82"/>
        <v>11</v>
      </c>
      <c r="D547" s="18" t="str">
        <f t="shared" ca="1" si="83"/>
        <v>November</v>
      </c>
      <c r="E547" s="18">
        <f t="shared" ca="1" si="84"/>
        <v>11</v>
      </c>
      <c r="F547" s="18">
        <f t="shared" ca="1" si="85"/>
        <v>4</v>
      </c>
      <c r="G547" s="18">
        <f t="shared" ca="1" si="86"/>
        <v>45</v>
      </c>
      <c r="H547" s="18">
        <f t="shared" ca="1" si="87"/>
        <v>6</v>
      </c>
      <c r="I547" s="18" t="str">
        <f t="shared" ca="1" si="88"/>
        <v>Thursday</v>
      </c>
      <c r="J547" s="18" t="b">
        <f t="shared" ca="1" si="89"/>
        <v>0</v>
      </c>
    </row>
    <row r="548" spans="1:10" x14ac:dyDescent="0.3">
      <c r="A548" s="27">
        <f t="shared" ca="1" si="80"/>
        <v>44803</v>
      </c>
      <c r="B548" s="18">
        <f t="shared" ca="1" si="81"/>
        <v>2022</v>
      </c>
      <c r="C548" s="18">
        <f t="shared" ca="1" si="82"/>
        <v>8</v>
      </c>
      <c r="D548" s="18" t="str">
        <f t="shared" ca="1" si="83"/>
        <v>August</v>
      </c>
      <c r="E548" s="18">
        <f t="shared" ca="1" si="84"/>
        <v>8</v>
      </c>
      <c r="F548" s="18">
        <f t="shared" ca="1" si="85"/>
        <v>3</v>
      </c>
      <c r="G548" s="18">
        <f t="shared" ca="1" si="86"/>
        <v>36</v>
      </c>
      <c r="H548" s="18">
        <f t="shared" ca="1" si="87"/>
        <v>30</v>
      </c>
      <c r="I548" s="18" t="str">
        <f t="shared" ca="1" si="88"/>
        <v>Tuesday</v>
      </c>
      <c r="J548" s="18" t="b">
        <f t="shared" ca="1" si="89"/>
        <v>0</v>
      </c>
    </row>
    <row r="549" spans="1:10" x14ac:dyDescent="0.3">
      <c r="A549" s="26">
        <f t="shared" ca="1" si="80"/>
        <v>45307</v>
      </c>
      <c r="B549" s="18">
        <f t="shared" ca="1" si="81"/>
        <v>2024</v>
      </c>
      <c r="C549" s="18">
        <f t="shared" ca="1" si="82"/>
        <v>1</v>
      </c>
      <c r="D549" s="18" t="str">
        <f t="shared" ca="1" si="83"/>
        <v>January</v>
      </c>
      <c r="E549" s="18">
        <f t="shared" ca="1" si="84"/>
        <v>1</v>
      </c>
      <c r="F549" s="18">
        <f t="shared" ca="1" si="85"/>
        <v>1</v>
      </c>
      <c r="G549" s="18">
        <f t="shared" ca="1" si="86"/>
        <v>3</v>
      </c>
      <c r="H549" s="18">
        <f t="shared" ca="1" si="87"/>
        <v>16</v>
      </c>
      <c r="I549" s="18" t="str">
        <f t="shared" ca="1" si="88"/>
        <v>Tuesday</v>
      </c>
      <c r="J549" s="18" t="b">
        <f t="shared" ca="1" si="89"/>
        <v>0</v>
      </c>
    </row>
    <row r="550" spans="1:10" x14ac:dyDescent="0.3">
      <c r="A550" s="27">
        <f t="shared" ca="1" si="80"/>
        <v>45490</v>
      </c>
      <c r="B550" s="18">
        <f t="shared" ca="1" si="81"/>
        <v>2024</v>
      </c>
      <c r="C550" s="18">
        <f t="shared" ca="1" si="82"/>
        <v>7</v>
      </c>
      <c r="D550" s="18" t="str">
        <f t="shared" ca="1" si="83"/>
        <v>July</v>
      </c>
      <c r="E550" s="18">
        <f t="shared" ca="1" si="84"/>
        <v>7</v>
      </c>
      <c r="F550" s="18">
        <f t="shared" ca="1" si="85"/>
        <v>3</v>
      </c>
      <c r="G550" s="18">
        <f t="shared" ca="1" si="86"/>
        <v>29</v>
      </c>
      <c r="H550" s="18">
        <f t="shared" ca="1" si="87"/>
        <v>17</v>
      </c>
      <c r="I550" s="18" t="str">
        <f t="shared" ca="1" si="88"/>
        <v>Wednesday</v>
      </c>
      <c r="J550" s="18" t="b">
        <f t="shared" ca="1" si="89"/>
        <v>0</v>
      </c>
    </row>
    <row r="551" spans="1:10" x14ac:dyDescent="0.3">
      <c r="A551" s="26">
        <f t="shared" ca="1" si="80"/>
        <v>45667</v>
      </c>
      <c r="B551" s="18">
        <f t="shared" ca="1" si="81"/>
        <v>2025</v>
      </c>
      <c r="C551" s="18">
        <f t="shared" ca="1" si="82"/>
        <v>1</v>
      </c>
      <c r="D551" s="18" t="str">
        <f t="shared" ca="1" si="83"/>
        <v>January</v>
      </c>
      <c r="E551" s="18">
        <f t="shared" ca="1" si="84"/>
        <v>1</v>
      </c>
      <c r="F551" s="18">
        <f t="shared" ca="1" si="85"/>
        <v>1</v>
      </c>
      <c r="G551" s="18">
        <f t="shared" ca="1" si="86"/>
        <v>2</v>
      </c>
      <c r="H551" s="18">
        <f t="shared" ca="1" si="87"/>
        <v>10</v>
      </c>
      <c r="I551" s="18" t="str">
        <f t="shared" ca="1" si="88"/>
        <v>Friday</v>
      </c>
      <c r="J551" s="18" t="b">
        <f t="shared" ca="1" si="89"/>
        <v>0</v>
      </c>
    </row>
    <row r="552" spans="1:10" x14ac:dyDescent="0.3">
      <c r="A552" s="27">
        <f t="shared" ca="1" si="80"/>
        <v>45244</v>
      </c>
      <c r="B552" s="18">
        <f t="shared" ca="1" si="81"/>
        <v>2023</v>
      </c>
      <c r="C552" s="18">
        <f t="shared" ca="1" si="82"/>
        <v>11</v>
      </c>
      <c r="D552" s="18" t="str">
        <f t="shared" ca="1" si="83"/>
        <v>November</v>
      </c>
      <c r="E552" s="18">
        <f t="shared" ca="1" si="84"/>
        <v>11</v>
      </c>
      <c r="F552" s="18">
        <f t="shared" ca="1" si="85"/>
        <v>4</v>
      </c>
      <c r="G552" s="18">
        <f t="shared" ca="1" si="86"/>
        <v>47</v>
      </c>
      <c r="H552" s="18">
        <f t="shared" ca="1" si="87"/>
        <v>14</v>
      </c>
      <c r="I552" s="18" t="str">
        <f t="shared" ca="1" si="88"/>
        <v>Tuesday</v>
      </c>
      <c r="J552" s="18" t="b">
        <f t="shared" ca="1" si="89"/>
        <v>0</v>
      </c>
    </row>
    <row r="553" spans="1:10" x14ac:dyDescent="0.3">
      <c r="A553" s="26">
        <f t="shared" ca="1" si="80"/>
        <v>45774</v>
      </c>
      <c r="B553" s="18">
        <f t="shared" ca="1" si="81"/>
        <v>2025</v>
      </c>
      <c r="C553" s="18">
        <f t="shared" ca="1" si="82"/>
        <v>4</v>
      </c>
      <c r="D553" s="18" t="str">
        <f t="shared" ca="1" si="83"/>
        <v>April</v>
      </c>
      <c r="E553" s="18">
        <f t="shared" ca="1" si="84"/>
        <v>4</v>
      </c>
      <c r="F553" s="18">
        <f t="shared" ca="1" si="85"/>
        <v>2</v>
      </c>
      <c r="G553" s="18">
        <f t="shared" ca="1" si="86"/>
        <v>17</v>
      </c>
      <c r="H553" s="18">
        <f t="shared" ca="1" si="87"/>
        <v>27</v>
      </c>
      <c r="I553" s="18" t="str">
        <f t="shared" ca="1" si="88"/>
        <v>Sunday</v>
      </c>
      <c r="J553" s="18" t="b">
        <f t="shared" ca="1" si="89"/>
        <v>1</v>
      </c>
    </row>
    <row r="554" spans="1:10" x14ac:dyDescent="0.3">
      <c r="A554" s="26">
        <f t="shared" ca="1" si="80"/>
        <v>45501</v>
      </c>
      <c r="B554" s="18">
        <f t="shared" ca="1" si="81"/>
        <v>2024</v>
      </c>
      <c r="C554" s="18">
        <f t="shared" ca="1" si="82"/>
        <v>7</v>
      </c>
      <c r="D554" s="18" t="str">
        <f t="shared" ca="1" si="83"/>
        <v>July</v>
      </c>
      <c r="E554" s="18">
        <f t="shared" ca="1" si="84"/>
        <v>7</v>
      </c>
      <c r="F554" s="18">
        <f t="shared" ca="1" si="85"/>
        <v>3</v>
      </c>
      <c r="G554" s="18">
        <f t="shared" ca="1" si="86"/>
        <v>30</v>
      </c>
      <c r="H554" s="18">
        <f t="shared" ca="1" si="87"/>
        <v>28</v>
      </c>
      <c r="I554" s="18" t="str">
        <f t="shared" ca="1" si="88"/>
        <v>Sunday</v>
      </c>
      <c r="J554" s="18" t="b">
        <f t="shared" ca="1" si="89"/>
        <v>1</v>
      </c>
    </row>
    <row r="555" spans="1:10" x14ac:dyDescent="0.3">
      <c r="A555" s="27">
        <f t="shared" ca="1" si="80"/>
        <v>44899</v>
      </c>
      <c r="B555" s="18">
        <f t="shared" ca="1" si="81"/>
        <v>2022</v>
      </c>
      <c r="C555" s="18">
        <f t="shared" ca="1" si="82"/>
        <v>12</v>
      </c>
      <c r="D555" s="18" t="str">
        <f t="shared" ca="1" si="83"/>
        <v>December</v>
      </c>
      <c r="E555" s="18">
        <f t="shared" ca="1" si="84"/>
        <v>12</v>
      </c>
      <c r="F555" s="18">
        <f t="shared" ca="1" si="85"/>
        <v>4</v>
      </c>
      <c r="G555" s="18">
        <f t="shared" ca="1" si="86"/>
        <v>49</v>
      </c>
      <c r="H555" s="18">
        <f t="shared" ca="1" si="87"/>
        <v>4</v>
      </c>
      <c r="I555" s="18" t="str">
        <f t="shared" ca="1" si="88"/>
        <v>Sunday</v>
      </c>
      <c r="J555" s="18" t="b">
        <f t="shared" ca="1" si="89"/>
        <v>1</v>
      </c>
    </row>
    <row r="556" spans="1:10" x14ac:dyDescent="0.3">
      <c r="A556" s="26">
        <f t="shared" ca="1" si="80"/>
        <v>45061</v>
      </c>
      <c r="B556" s="18">
        <f t="shared" ca="1" si="81"/>
        <v>2023</v>
      </c>
      <c r="C556" s="18">
        <f t="shared" ca="1" si="82"/>
        <v>5</v>
      </c>
      <c r="D556" s="18" t="str">
        <f t="shared" ca="1" si="83"/>
        <v>May</v>
      </c>
      <c r="E556" s="18">
        <f t="shared" ca="1" si="84"/>
        <v>5</v>
      </c>
      <c r="F556" s="18">
        <f t="shared" ca="1" si="85"/>
        <v>2</v>
      </c>
      <c r="G556" s="18">
        <f t="shared" ca="1" si="86"/>
        <v>21</v>
      </c>
      <c r="H556" s="18">
        <f t="shared" ca="1" si="87"/>
        <v>15</v>
      </c>
      <c r="I556" s="18" t="str">
        <f t="shared" ca="1" si="88"/>
        <v>Monday</v>
      </c>
      <c r="J556" s="18" t="b">
        <f t="shared" ca="1" si="89"/>
        <v>0</v>
      </c>
    </row>
    <row r="557" spans="1:10" x14ac:dyDescent="0.3">
      <c r="A557" s="27">
        <f t="shared" ca="1" si="80"/>
        <v>45017</v>
      </c>
      <c r="B557" s="18">
        <f t="shared" ca="1" si="81"/>
        <v>2023</v>
      </c>
      <c r="C557" s="18">
        <f t="shared" ca="1" si="82"/>
        <v>4</v>
      </c>
      <c r="D557" s="18" t="str">
        <f t="shared" ca="1" si="83"/>
        <v>April</v>
      </c>
      <c r="E557" s="18">
        <f t="shared" ca="1" si="84"/>
        <v>4</v>
      </c>
      <c r="F557" s="18">
        <f t="shared" ca="1" si="85"/>
        <v>2</v>
      </c>
      <c r="G557" s="18">
        <f t="shared" ca="1" si="86"/>
        <v>14</v>
      </c>
      <c r="H557" s="18">
        <f t="shared" ca="1" si="87"/>
        <v>1</v>
      </c>
      <c r="I557" s="18" t="str">
        <f t="shared" ca="1" si="88"/>
        <v>Saturday</v>
      </c>
      <c r="J557" s="18" t="b">
        <f t="shared" ca="1" si="89"/>
        <v>1</v>
      </c>
    </row>
    <row r="558" spans="1:10" x14ac:dyDescent="0.3">
      <c r="A558" s="26">
        <f t="shared" ca="1" si="80"/>
        <v>45336</v>
      </c>
      <c r="B558" s="18">
        <f t="shared" ca="1" si="81"/>
        <v>2024</v>
      </c>
      <c r="C558" s="18">
        <f t="shared" ca="1" si="82"/>
        <v>2</v>
      </c>
      <c r="D558" s="18" t="str">
        <f t="shared" ca="1" si="83"/>
        <v>February</v>
      </c>
      <c r="E558" s="18">
        <f t="shared" ca="1" si="84"/>
        <v>2</v>
      </c>
      <c r="F558" s="18">
        <f t="shared" ca="1" si="85"/>
        <v>1</v>
      </c>
      <c r="G558" s="18">
        <f t="shared" ca="1" si="86"/>
        <v>7</v>
      </c>
      <c r="H558" s="18">
        <f t="shared" ca="1" si="87"/>
        <v>14</v>
      </c>
      <c r="I558" s="18" t="str">
        <f t="shared" ca="1" si="88"/>
        <v>Wednesday</v>
      </c>
      <c r="J558" s="18" t="b">
        <f t="shared" ca="1" si="89"/>
        <v>0</v>
      </c>
    </row>
    <row r="559" spans="1:10" x14ac:dyDescent="0.3">
      <c r="A559" s="27">
        <f t="shared" ca="1" si="80"/>
        <v>45219</v>
      </c>
      <c r="B559" s="18">
        <f t="shared" ca="1" si="81"/>
        <v>2023</v>
      </c>
      <c r="C559" s="18">
        <f t="shared" ca="1" si="82"/>
        <v>10</v>
      </c>
      <c r="D559" s="18" t="str">
        <f t="shared" ca="1" si="83"/>
        <v>October</v>
      </c>
      <c r="E559" s="18">
        <f t="shared" ca="1" si="84"/>
        <v>10</v>
      </c>
      <c r="F559" s="18">
        <f t="shared" ca="1" si="85"/>
        <v>4</v>
      </c>
      <c r="G559" s="18">
        <f t="shared" ca="1" si="86"/>
        <v>43</v>
      </c>
      <c r="H559" s="18">
        <f t="shared" ca="1" si="87"/>
        <v>20</v>
      </c>
      <c r="I559" s="18" t="str">
        <f t="shared" ca="1" si="88"/>
        <v>Friday</v>
      </c>
      <c r="J559" s="18" t="b">
        <f t="shared" ca="1" si="89"/>
        <v>0</v>
      </c>
    </row>
    <row r="560" spans="1:10" x14ac:dyDescent="0.3">
      <c r="A560" s="26">
        <f t="shared" ca="1" si="80"/>
        <v>45235</v>
      </c>
      <c r="B560" s="18">
        <f t="shared" ca="1" si="81"/>
        <v>2023</v>
      </c>
      <c r="C560" s="18">
        <f t="shared" ca="1" si="82"/>
        <v>11</v>
      </c>
      <c r="D560" s="18" t="str">
        <f t="shared" ca="1" si="83"/>
        <v>November</v>
      </c>
      <c r="E560" s="18">
        <f t="shared" ca="1" si="84"/>
        <v>11</v>
      </c>
      <c r="F560" s="18">
        <f t="shared" ca="1" si="85"/>
        <v>4</v>
      </c>
      <c r="G560" s="18">
        <f t="shared" ca="1" si="86"/>
        <v>45</v>
      </c>
      <c r="H560" s="18">
        <f t="shared" ca="1" si="87"/>
        <v>5</v>
      </c>
      <c r="I560" s="18" t="str">
        <f t="shared" ca="1" si="88"/>
        <v>Sunday</v>
      </c>
      <c r="J560" s="18" t="b">
        <f t="shared" ca="1" si="89"/>
        <v>1</v>
      </c>
    </row>
    <row r="561" spans="1:10" x14ac:dyDescent="0.3">
      <c r="A561" s="27">
        <f t="shared" ca="1" si="80"/>
        <v>45940</v>
      </c>
      <c r="B561" s="18">
        <f t="shared" ca="1" si="81"/>
        <v>2025</v>
      </c>
      <c r="C561" s="18">
        <f t="shared" ca="1" si="82"/>
        <v>10</v>
      </c>
      <c r="D561" s="18" t="str">
        <f t="shared" ca="1" si="83"/>
        <v>October</v>
      </c>
      <c r="E561" s="18">
        <f t="shared" ca="1" si="84"/>
        <v>10</v>
      </c>
      <c r="F561" s="18">
        <f t="shared" ca="1" si="85"/>
        <v>4</v>
      </c>
      <c r="G561" s="18">
        <f t="shared" ca="1" si="86"/>
        <v>41</v>
      </c>
      <c r="H561" s="18">
        <f t="shared" ca="1" si="87"/>
        <v>10</v>
      </c>
      <c r="I561" s="18" t="str">
        <f t="shared" ca="1" si="88"/>
        <v>Friday</v>
      </c>
      <c r="J561" s="18" t="b">
        <f t="shared" ca="1" si="89"/>
        <v>0</v>
      </c>
    </row>
    <row r="562" spans="1:10" x14ac:dyDescent="0.3">
      <c r="A562" s="26">
        <f t="shared" ca="1" si="80"/>
        <v>45977</v>
      </c>
      <c r="B562" s="18">
        <f t="shared" ca="1" si="81"/>
        <v>2025</v>
      </c>
      <c r="C562" s="18">
        <f t="shared" ca="1" si="82"/>
        <v>11</v>
      </c>
      <c r="D562" s="18" t="str">
        <f t="shared" ca="1" si="83"/>
        <v>November</v>
      </c>
      <c r="E562" s="18">
        <f t="shared" ca="1" si="84"/>
        <v>11</v>
      </c>
      <c r="F562" s="18">
        <f t="shared" ca="1" si="85"/>
        <v>4</v>
      </c>
      <c r="G562" s="18">
        <f t="shared" ca="1" si="86"/>
        <v>46</v>
      </c>
      <c r="H562" s="18">
        <f t="shared" ca="1" si="87"/>
        <v>16</v>
      </c>
      <c r="I562" s="18" t="str">
        <f t="shared" ca="1" si="88"/>
        <v>Sunday</v>
      </c>
      <c r="J562" s="18" t="b">
        <f t="shared" ca="1" si="89"/>
        <v>1</v>
      </c>
    </row>
    <row r="563" spans="1:10" x14ac:dyDescent="0.3">
      <c r="A563" s="26">
        <f t="shared" ca="1" si="80"/>
        <v>45994</v>
      </c>
      <c r="B563" s="18">
        <f t="shared" ca="1" si="81"/>
        <v>2025</v>
      </c>
      <c r="C563" s="18">
        <f t="shared" ca="1" si="82"/>
        <v>12</v>
      </c>
      <c r="D563" s="18" t="str">
        <f t="shared" ca="1" si="83"/>
        <v>December</v>
      </c>
      <c r="E563" s="18">
        <f t="shared" ca="1" si="84"/>
        <v>12</v>
      </c>
      <c r="F563" s="18">
        <f t="shared" ca="1" si="85"/>
        <v>4</v>
      </c>
      <c r="G563" s="18">
        <f t="shared" ca="1" si="86"/>
        <v>49</v>
      </c>
      <c r="H563" s="18">
        <f t="shared" ca="1" si="87"/>
        <v>3</v>
      </c>
      <c r="I563" s="18" t="str">
        <f t="shared" ca="1" si="88"/>
        <v>Wednesday</v>
      </c>
      <c r="J563" s="18" t="b">
        <f t="shared" ca="1" si="89"/>
        <v>0</v>
      </c>
    </row>
    <row r="564" spans="1:10" x14ac:dyDescent="0.3">
      <c r="A564" s="27">
        <f t="shared" ca="1" si="80"/>
        <v>45927</v>
      </c>
      <c r="B564" s="18">
        <f t="shared" ca="1" si="81"/>
        <v>2025</v>
      </c>
      <c r="C564" s="18">
        <f t="shared" ca="1" si="82"/>
        <v>9</v>
      </c>
      <c r="D564" s="18" t="str">
        <f t="shared" ca="1" si="83"/>
        <v>September</v>
      </c>
      <c r="E564" s="18">
        <f t="shared" ca="1" si="84"/>
        <v>9</v>
      </c>
      <c r="F564" s="18">
        <f t="shared" ca="1" si="85"/>
        <v>3</v>
      </c>
      <c r="G564" s="18">
        <f t="shared" ca="1" si="86"/>
        <v>39</v>
      </c>
      <c r="H564" s="18">
        <f t="shared" ca="1" si="87"/>
        <v>27</v>
      </c>
      <c r="I564" s="18" t="str">
        <f t="shared" ca="1" si="88"/>
        <v>Saturday</v>
      </c>
      <c r="J564" s="18" t="b">
        <f t="shared" ca="1" si="89"/>
        <v>1</v>
      </c>
    </row>
    <row r="565" spans="1:10" x14ac:dyDescent="0.3">
      <c r="A565" s="26">
        <f t="shared" ca="1" si="80"/>
        <v>45977</v>
      </c>
      <c r="B565" s="18">
        <f t="shared" ca="1" si="81"/>
        <v>2025</v>
      </c>
      <c r="C565" s="18">
        <f t="shared" ca="1" si="82"/>
        <v>11</v>
      </c>
      <c r="D565" s="18" t="str">
        <f t="shared" ca="1" si="83"/>
        <v>November</v>
      </c>
      <c r="E565" s="18">
        <f t="shared" ca="1" si="84"/>
        <v>11</v>
      </c>
      <c r="F565" s="18">
        <f t="shared" ca="1" si="85"/>
        <v>4</v>
      </c>
      <c r="G565" s="18">
        <f t="shared" ca="1" si="86"/>
        <v>46</v>
      </c>
      <c r="H565" s="18">
        <f t="shared" ca="1" si="87"/>
        <v>16</v>
      </c>
      <c r="I565" s="18" t="str">
        <f t="shared" ca="1" si="88"/>
        <v>Sunday</v>
      </c>
      <c r="J565" s="18" t="b">
        <f t="shared" ca="1" si="89"/>
        <v>1</v>
      </c>
    </row>
    <row r="566" spans="1:10" x14ac:dyDescent="0.3">
      <c r="A566" s="26">
        <f t="shared" ca="1" si="80"/>
        <v>45078</v>
      </c>
      <c r="B566" s="18">
        <f t="shared" ca="1" si="81"/>
        <v>2023</v>
      </c>
      <c r="C566" s="18">
        <f t="shared" ca="1" si="82"/>
        <v>6</v>
      </c>
      <c r="D566" s="18" t="str">
        <f t="shared" ca="1" si="83"/>
        <v>June</v>
      </c>
      <c r="E566" s="18">
        <f t="shared" ca="1" si="84"/>
        <v>6</v>
      </c>
      <c r="F566" s="18">
        <f t="shared" ca="1" si="85"/>
        <v>2</v>
      </c>
      <c r="G566" s="18">
        <f t="shared" ca="1" si="86"/>
        <v>23</v>
      </c>
      <c r="H566" s="18">
        <f t="shared" ca="1" si="87"/>
        <v>1</v>
      </c>
      <c r="I566" s="18" t="str">
        <f t="shared" ca="1" si="88"/>
        <v>Thursday</v>
      </c>
      <c r="J566" s="18" t="b">
        <f t="shared" ca="1" si="89"/>
        <v>0</v>
      </c>
    </row>
    <row r="567" spans="1:10" x14ac:dyDescent="0.3">
      <c r="A567" s="27">
        <f t="shared" ca="1" si="80"/>
        <v>44778</v>
      </c>
      <c r="B567" s="18">
        <f t="shared" ca="1" si="81"/>
        <v>2022</v>
      </c>
      <c r="C567" s="18">
        <f t="shared" ca="1" si="82"/>
        <v>8</v>
      </c>
      <c r="D567" s="18" t="str">
        <f t="shared" ca="1" si="83"/>
        <v>August</v>
      </c>
      <c r="E567" s="18">
        <f t="shared" ca="1" si="84"/>
        <v>8</v>
      </c>
      <c r="F567" s="18">
        <f t="shared" ca="1" si="85"/>
        <v>3</v>
      </c>
      <c r="G567" s="18">
        <f t="shared" ca="1" si="86"/>
        <v>32</v>
      </c>
      <c r="H567" s="18">
        <f t="shared" ca="1" si="87"/>
        <v>5</v>
      </c>
      <c r="I567" s="18" t="str">
        <f t="shared" ca="1" si="88"/>
        <v>Friday</v>
      </c>
      <c r="J567" s="18" t="b">
        <f t="shared" ca="1" si="89"/>
        <v>0</v>
      </c>
    </row>
    <row r="568" spans="1:10" x14ac:dyDescent="0.3">
      <c r="A568" s="26">
        <f t="shared" ca="1" si="80"/>
        <v>46008</v>
      </c>
      <c r="B568" s="18">
        <f t="shared" ca="1" si="81"/>
        <v>2025</v>
      </c>
      <c r="C568" s="18">
        <f t="shared" ca="1" si="82"/>
        <v>12</v>
      </c>
      <c r="D568" s="18" t="str">
        <f t="shared" ca="1" si="83"/>
        <v>December</v>
      </c>
      <c r="E568" s="18">
        <f t="shared" ca="1" si="84"/>
        <v>12</v>
      </c>
      <c r="F568" s="18">
        <f t="shared" ca="1" si="85"/>
        <v>4</v>
      </c>
      <c r="G568" s="18">
        <f t="shared" ca="1" si="86"/>
        <v>51</v>
      </c>
      <c r="H568" s="18">
        <f t="shared" ca="1" si="87"/>
        <v>17</v>
      </c>
      <c r="I568" s="18" t="str">
        <f t="shared" ca="1" si="88"/>
        <v>Wednesday</v>
      </c>
      <c r="J568" s="18" t="b">
        <f t="shared" ca="1" si="89"/>
        <v>0</v>
      </c>
    </row>
    <row r="569" spans="1:10" x14ac:dyDescent="0.3">
      <c r="A569" s="27">
        <f t="shared" ca="1" si="80"/>
        <v>44572</v>
      </c>
      <c r="B569" s="18">
        <f t="shared" ca="1" si="81"/>
        <v>2022</v>
      </c>
      <c r="C569" s="18">
        <f t="shared" ca="1" si="82"/>
        <v>1</v>
      </c>
      <c r="D569" s="18" t="str">
        <f t="shared" ca="1" si="83"/>
        <v>January</v>
      </c>
      <c r="E569" s="18">
        <f t="shared" ca="1" si="84"/>
        <v>1</v>
      </c>
      <c r="F569" s="18">
        <f t="shared" ca="1" si="85"/>
        <v>1</v>
      </c>
      <c r="G569" s="18">
        <f t="shared" ca="1" si="86"/>
        <v>3</v>
      </c>
      <c r="H569" s="18">
        <f t="shared" ca="1" si="87"/>
        <v>11</v>
      </c>
      <c r="I569" s="18" t="str">
        <f t="shared" ca="1" si="88"/>
        <v>Tuesday</v>
      </c>
      <c r="J569" s="18" t="b">
        <f t="shared" ca="1" si="89"/>
        <v>0</v>
      </c>
    </row>
    <row r="570" spans="1:10" x14ac:dyDescent="0.3">
      <c r="A570" s="27">
        <f t="shared" ca="1" si="80"/>
        <v>45708</v>
      </c>
      <c r="B570" s="18">
        <f t="shared" ca="1" si="81"/>
        <v>2025</v>
      </c>
      <c r="C570" s="18">
        <f t="shared" ca="1" si="82"/>
        <v>2</v>
      </c>
      <c r="D570" s="18" t="str">
        <f t="shared" ca="1" si="83"/>
        <v>February</v>
      </c>
      <c r="E570" s="18">
        <f t="shared" ca="1" si="84"/>
        <v>2</v>
      </c>
      <c r="F570" s="18">
        <f t="shared" ca="1" si="85"/>
        <v>1</v>
      </c>
      <c r="G570" s="18">
        <f t="shared" ca="1" si="86"/>
        <v>8</v>
      </c>
      <c r="H570" s="18">
        <f t="shared" ca="1" si="87"/>
        <v>20</v>
      </c>
      <c r="I570" s="18" t="str">
        <f t="shared" ca="1" si="88"/>
        <v>Thursday</v>
      </c>
      <c r="J570" s="18" t="b">
        <f t="shared" ca="1" si="89"/>
        <v>0</v>
      </c>
    </row>
    <row r="571" spans="1:10" x14ac:dyDescent="0.3">
      <c r="A571" s="26">
        <f t="shared" ca="1" si="80"/>
        <v>45841</v>
      </c>
      <c r="B571" s="18">
        <f t="shared" ca="1" si="81"/>
        <v>2025</v>
      </c>
      <c r="C571" s="18">
        <f t="shared" ca="1" si="82"/>
        <v>7</v>
      </c>
      <c r="D571" s="18" t="str">
        <f t="shared" ca="1" si="83"/>
        <v>July</v>
      </c>
      <c r="E571" s="18">
        <f t="shared" ca="1" si="84"/>
        <v>7</v>
      </c>
      <c r="F571" s="18">
        <f t="shared" ca="1" si="85"/>
        <v>3</v>
      </c>
      <c r="G571" s="18">
        <f t="shared" ca="1" si="86"/>
        <v>27</v>
      </c>
      <c r="H571" s="18">
        <f t="shared" ca="1" si="87"/>
        <v>3</v>
      </c>
      <c r="I571" s="18" t="str">
        <f t="shared" ca="1" si="88"/>
        <v>Thursday</v>
      </c>
      <c r="J571" s="18" t="b">
        <f t="shared" ca="1" si="89"/>
        <v>0</v>
      </c>
    </row>
    <row r="572" spans="1:10" x14ac:dyDescent="0.3">
      <c r="A572" s="27">
        <f t="shared" ca="1" si="80"/>
        <v>45054</v>
      </c>
      <c r="B572" s="18">
        <f t="shared" ca="1" si="81"/>
        <v>2023</v>
      </c>
      <c r="C572" s="18">
        <f t="shared" ca="1" si="82"/>
        <v>5</v>
      </c>
      <c r="D572" s="18" t="str">
        <f t="shared" ca="1" si="83"/>
        <v>May</v>
      </c>
      <c r="E572" s="18">
        <f t="shared" ca="1" si="84"/>
        <v>5</v>
      </c>
      <c r="F572" s="18">
        <f t="shared" ca="1" si="85"/>
        <v>2</v>
      </c>
      <c r="G572" s="18">
        <f t="shared" ca="1" si="86"/>
        <v>20</v>
      </c>
      <c r="H572" s="18">
        <f t="shared" ca="1" si="87"/>
        <v>8</v>
      </c>
      <c r="I572" s="18" t="str">
        <f t="shared" ca="1" si="88"/>
        <v>Monday</v>
      </c>
      <c r="J572" s="18" t="b">
        <f t="shared" ca="1" si="89"/>
        <v>0</v>
      </c>
    </row>
    <row r="573" spans="1:10" x14ac:dyDescent="0.3">
      <c r="A573" s="26">
        <f t="shared" ca="1" si="80"/>
        <v>44931</v>
      </c>
      <c r="B573" s="18">
        <f t="shared" ca="1" si="81"/>
        <v>2023</v>
      </c>
      <c r="C573" s="18">
        <f t="shared" ca="1" si="82"/>
        <v>1</v>
      </c>
      <c r="D573" s="18" t="str">
        <f t="shared" ca="1" si="83"/>
        <v>January</v>
      </c>
      <c r="E573" s="18">
        <f t="shared" ca="1" si="84"/>
        <v>1</v>
      </c>
      <c r="F573" s="18">
        <f t="shared" ca="1" si="85"/>
        <v>1</v>
      </c>
      <c r="G573" s="18">
        <f t="shared" ca="1" si="86"/>
        <v>2</v>
      </c>
      <c r="H573" s="18">
        <f t="shared" ca="1" si="87"/>
        <v>5</v>
      </c>
      <c r="I573" s="18" t="str">
        <f t="shared" ca="1" si="88"/>
        <v>Thursday</v>
      </c>
      <c r="J573" s="18" t="b">
        <f t="shared" ca="1" si="89"/>
        <v>0</v>
      </c>
    </row>
    <row r="574" spans="1:10" x14ac:dyDescent="0.3">
      <c r="A574" s="26">
        <f t="shared" ca="1" si="80"/>
        <v>45234</v>
      </c>
      <c r="B574" s="18">
        <f t="shared" ca="1" si="81"/>
        <v>2023</v>
      </c>
      <c r="C574" s="18">
        <f t="shared" ca="1" si="82"/>
        <v>11</v>
      </c>
      <c r="D574" s="18" t="str">
        <f t="shared" ca="1" si="83"/>
        <v>November</v>
      </c>
      <c r="E574" s="18">
        <f t="shared" ca="1" si="84"/>
        <v>11</v>
      </c>
      <c r="F574" s="18">
        <f t="shared" ca="1" si="85"/>
        <v>4</v>
      </c>
      <c r="G574" s="18">
        <f t="shared" ca="1" si="86"/>
        <v>45</v>
      </c>
      <c r="H574" s="18">
        <f t="shared" ca="1" si="87"/>
        <v>4</v>
      </c>
      <c r="I574" s="18" t="str">
        <f t="shared" ca="1" si="88"/>
        <v>Saturday</v>
      </c>
      <c r="J574" s="18" t="b">
        <f t="shared" ca="1" si="89"/>
        <v>1</v>
      </c>
    </row>
    <row r="575" spans="1:10" x14ac:dyDescent="0.3">
      <c r="A575" s="27">
        <f t="shared" ca="1" si="80"/>
        <v>45939</v>
      </c>
      <c r="B575" s="18">
        <f t="shared" ca="1" si="81"/>
        <v>2025</v>
      </c>
      <c r="C575" s="18">
        <f t="shared" ca="1" si="82"/>
        <v>10</v>
      </c>
      <c r="D575" s="18" t="str">
        <f t="shared" ca="1" si="83"/>
        <v>October</v>
      </c>
      <c r="E575" s="18">
        <f t="shared" ca="1" si="84"/>
        <v>10</v>
      </c>
      <c r="F575" s="18">
        <f t="shared" ca="1" si="85"/>
        <v>4</v>
      </c>
      <c r="G575" s="18">
        <f t="shared" ca="1" si="86"/>
        <v>41</v>
      </c>
      <c r="H575" s="18">
        <f t="shared" ca="1" si="87"/>
        <v>9</v>
      </c>
      <c r="I575" s="18" t="str">
        <f t="shared" ca="1" si="88"/>
        <v>Thursday</v>
      </c>
      <c r="J575" s="18" t="b">
        <f t="shared" ca="1" si="89"/>
        <v>0</v>
      </c>
    </row>
    <row r="576" spans="1:10" x14ac:dyDescent="0.3">
      <c r="A576" s="27">
        <f t="shared" ca="1" si="80"/>
        <v>45030</v>
      </c>
      <c r="B576" s="18">
        <f t="shared" ca="1" si="81"/>
        <v>2023</v>
      </c>
      <c r="C576" s="18">
        <f t="shared" ca="1" si="82"/>
        <v>4</v>
      </c>
      <c r="D576" s="18" t="str">
        <f t="shared" ca="1" si="83"/>
        <v>April</v>
      </c>
      <c r="E576" s="18">
        <f t="shared" ca="1" si="84"/>
        <v>4</v>
      </c>
      <c r="F576" s="18">
        <f t="shared" ca="1" si="85"/>
        <v>2</v>
      </c>
      <c r="G576" s="18">
        <f t="shared" ca="1" si="86"/>
        <v>16</v>
      </c>
      <c r="H576" s="18">
        <f t="shared" ca="1" si="87"/>
        <v>14</v>
      </c>
      <c r="I576" s="18" t="str">
        <f t="shared" ca="1" si="88"/>
        <v>Friday</v>
      </c>
      <c r="J576" s="18" t="b">
        <f t="shared" ca="1" si="89"/>
        <v>0</v>
      </c>
    </row>
    <row r="577" spans="1:10" x14ac:dyDescent="0.3">
      <c r="A577" s="26">
        <f t="shared" ca="1" si="80"/>
        <v>45499</v>
      </c>
      <c r="B577" s="18">
        <f t="shared" ca="1" si="81"/>
        <v>2024</v>
      </c>
      <c r="C577" s="18">
        <f t="shared" ca="1" si="82"/>
        <v>7</v>
      </c>
      <c r="D577" s="18" t="str">
        <f t="shared" ca="1" si="83"/>
        <v>July</v>
      </c>
      <c r="E577" s="18">
        <f t="shared" ca="1" si="84"/>
        <v>7</v>
      </c>
      <c r="F577" s="18">
        <f t="shared" ca="1" si="85"/>
        <v>3</v>
      </c>
      <c r="G577" s="18">
        <f t="shared" ca="1" si="86"/>
        <v>30</v>
      </c>
      <c r="H577" s="18">
        <f t="shared" ca="1" si="87"/>
        <v>26</v>
      </c>
      <c r="I577" s="18" t="str">
        <f t="shared" ca="1" si="88"/>
        <v>Friday</v>
      </c>
      <c r="J577" s="18" t="b">
        <f t="shared" ca="1" si="89"/>
        <v>0</v>
      </c>
    </row>
    <row r="578" spans="1:10" x14ac:dyDescent="0.3">
      <c r="A578" s="27">
        <f t="shared" ref="A578:A641" ca="1" si="90">RANDBETWEEN(DATE(2022,1,1),DATE(2025,12,31))</f>
        <v>45063</v>
      </c>
      <c r="B578" s="18">
        <f t="shared" ca="1" si="81"/>
        <v>2023</v>
      </c>
      <c r="C578" s="18">
        <f t="shared" ca="1" si="82"/>
        <v>5</v>
      </c>
      <c r="D578" s="18" t="str">
        <f t="shared" ca="1" si="83"/>
        <v>May</v>
      </c>
      <c r="E578" s="18">
        <f t="shared" ca="1" si="84"/>
        <v>5</v>
      </c>
      <c r="F578" s="18">
        <f t="shared" ca="1" si="85"/>
        <v>2</v>
      </c>
      <c r="G578" s="18">
        <f t="shared" ca="1" si="86"/>
        <v>21</v>
      </c>
      <c r="H578" s="18">
        <f t="shared" ca="1" si="87"/>
        <v>17</v>
      </c>
      <c r="I578" s="18" t="str">
        <f t="shared" ca="1" si="88"/>
        <v>Wednesday</v>
      </c>
      <c r="J578" s="18" t="b">
        <f t="shared" ca="1" si="89"/>
        <v>0</v>
      </c>
    </row>
    <row r="579" spans="1:10" x14ac:dyDescent="0.3">
      <c r="A579" s="26">
        <f t="shared" ca="1" si="90"/>
        <v>44861</v>
      </c>
      <c r="B579" s="18">
        <f t="shared" ref="B579:B642" ca="1" si="91">YEAR(A579)</f>
        <v>2022</v>
      </c>
      <c r="C579" s="18">
        <f t="shared" ref="C579:C642" ca="1" si="92">MONTH(A579)</f>
        <v>10</v>
      </c>
      <c r="D579" s="18" t="str">
        <f t="shared" ref="D579:D642" ca="1" si="93">TEXT(A579,"MMMM")</f>
        <v>October</v>
      </c>
      <c r="E579" s="18">
        <f t="shared" ref="E579:E642" ca="1" si="94">MONTH(A579)</f>
        <v>10</v>
      </c>
      <c r="F579" s="18">
        <f t="shared" ref="F579:F642" ca="1" si="95">ROUNDUP(MONTH(A579)/3,0)</f>
        <v>4</v>
      </c>
      <c r="G579" s="18">
        <f t="shared" ref="G579:G642" ca="1" si="96">WEEKNUM(A579,2)</f>
        <v>44</v>
      </c>
      <c r="H579" s="18">
        <f t="shared" ref="H579:H642" ca="1" si="97">DAY(A579)</f>
        <v>27</v>
      </c>
      <c r="I579" s="18" t="str">
        <f t="shared" ref="I579:I642" ca="1" si="98">TEXT(A579,"DDDD")</f>
        <v>Thursday</v>
      </c>
      <c r="J579" s="18" t="b">
        <f t="shared" ref="J579:J642" ca="1" si="99">OR(WEEKDAY(A579,2)&gt;5)</f>
        <v>0</v>
      </c>
    </row>
    <row r="580" spans="1:10" x14ac:dyDescent="0.3">
      <c r="A580" s="27">
        <f t="shared" ca="1" si="90"/>
        <v>45728</v>
      </c>
      <c r="B580" s="18">
        <f t="shared" ca="1" si="91"/>
        <v>2025</v>
      </c>
      <c r="C580" s="18">
        <f t="shared" ca="1" si="92"/>
        <v>3</v>
      </c>
      <c r="D580" s="18" t="str">
        <f t="shared" ca="1" si="93"/>
        <v>March</v>
      </c>
      <c r="E580" s="18">
        <f t="shared" ca="1" si="94"/>
        <v>3</v>
      </c>
      <c r="F580" s="18">
        <f t="shared" ca="1" si="95"/>
        <v>1</v>
      </c>
      <c r="G580" s="18">
        <f t="shared" ca="1" si="96"/>
        <v>11</v>
      </c>
      <c r="H580" s="18">
        <f t="shared" ca="1" si="97"/>
        <v>12</v>
      </c>
      <c r="I580" s="18" t="str">
        <f t="shared" ca="1" si="98"/>
        <v>Wednesday</v>
      </c>
      <c r="J580" s="18" t="b">
        <f t="shared" ca="1" si="99"/>
        <v>0</v>
      </c>
    </row>
    <row r="581" spans="1:10" x14ac:dyDescent="0.3">
      <c r="A581" s="27">
        <f t="shared" ca="1" si="90"/>
        <v>45917</v>
      </c>
      <c r="B581" s="18">
        <f t="shared" ca="1" si="91"/>
        <v>2025</v>
      </c>
      <c r="C581" s="18">
        <f t="shared" ca="1" si="92"/>
        <v>9</v>
      </c>
      <c r="D581" s="18" t="str">
        <f t="shared" ca="1" si="93"/>
        <v>September</v>
      </c>
      <c r="E581" s="18">
        <f t="shared" ca="1" si="94"/>
        <v>9</v>
      </c>
      <c r="F581" s="18">
        <f t="shared" ca="1" si="95"/>
        <v>3</v>
      </c>
      <c r="G581" s="18">
        <f t="shared" ca="1" si="96"/>
        <v>38</v>
      </c>
      <c r="H581" s="18">
        <f t="shared" ca="1" si="97"/>
        <v>17</v>
      </c>
      <c r="I581" s="18" t="str">
        <f t="shared" ca="1" si="98"/>
        <v>Wednesday</v>
      </c>
      <c r="J581" s="18" t="b">
        <f t="shared" ca="1" si="99"/>
        <v>0</v>
      </c>
    </row>
    <row r="582" spans="1:10" x14ac:dyDescent="0.3">
      <c r="A582" s="26">
        <f t="shared" ca="1" si="90"/>
        <v>45420</v>
      </c>
      <c r="B582" s="18">
        <f t="shared" ca="1" si="91"/>
        <v>2024</v>
      </c>
      <c r="C582" s="18">
        <f t="shared" ca="1" si="92"/>
        <v>5</v>
      </c>
      <c r="D582" s="18" t="str">
        <f t="shared" ca="1" si="93"/>
        <v>May</v>
      </c>
      <c r="E582" s="18">
        <f t="shared" ca="1" si="94"/>
        <v>5</v>
      </c>
      <c r="F582" s="18">
        <f t="shared" ca="1" si="95"/>
        <v>2</v>
      </c>
      <c r="G582" s="18">
        <f t="shared" ca="1" si="96"/>
        <v>19</v>
      </c>
      <c r="H582" s="18">
        <f t="shared" ca="1" si="97"/>
        <v>8</v>
      </c>
      <c r="I582" s="18" t="str">
        <f t="shared" ca="1" si="98"/>
        <v>Wednesday</v>
      </c>
      <c r="J582" s="18" t="b">
        <f t="shared" ca="1" si="99"/>
        <v>0</v>
      </c>
    </row>
    <row r="583" spans="1:10" x14ac:dyDescent="0.3">
      <c r="A583" s="27">
        <f t="shared" ca="1" si="90"/>
        <v>45414</v>
      </c>
      <c r="B583" s="18">
        <f t="shared" ca="1" si="91"/>
        <v>2024</v>
      </c>
      <c r="C583" s="18">
        <f t="shared" ca="1" si="92"/>
        <v>5</v>
      </c>
      <c r="D583" s="18" t="str">
        <f t="shared" ca="1" si="93"/>
        <v>May</v>
      </c>
      <c r="E583" s="18">
        <f t="shared" ca="1" si="94"/>
        <v>5</v>
      </c>
      <c r="F583" s="18">
        <f t="shared" ca="1" si="95"/>
        <v>2</v>
      </c>
      <c r="G583" s="18">
        <f t="shared" ca="1" si="96"/>
        <v>18</v>
      </c>
      <c r="H583" s="18">
        <f t="shared" ca="1" si="97"/>
        <v>2</v>
      </c>
      <c r="I583" s="18" t="str">
        <f t="shared" ca="1" si="98"/>
        <v>Thursday</v>
      </c>
      <c r="J583" s="18" t="b">
        <f t="shared" ca="1" si="99"/>
        <v>0</v>
      </c>
    </row>
    <row r="584" spans="1:10" x14ac:dyDescent="0.3">
      <c r="A584" s="27">
        <f t="shared" ca="1" si="90"/>
        <v>44699</v>
      </c>
      <c r="B584" s="18">
        <f t="shared" ca="1" si="91"/>
        <v>2022</v>
      </c>
      <c r="C584" s="18">
        <f t="shared" ca="1" si="92"/>
        <v>5</v>
      </c>
      <c r="D584" s="18" t="str">
        <f t="shared" ca="1" si="93"/>
        <v>May</v>
      </c>
      <c r="E584" s="18">
        <f t="shared" ca="1" si="94"/>
        <v>5</v>
      </c>
      <c r="F584" s="18">
        <f t="shared" ca="1" si="95"/>
        <v>2</v>
      </c>
      <c r="G584" s="18">
        <f t="shared" ca="1" si="96"/>
        <v>21</v>
      </c>
      <c r="H584" s="18">
        <f t="shared" ca="1" si="97"/>
        <v>18</v>
      </c>
      <c r="I584" s="18" t="str">
        <f t="shared" ca="1" si="98"/>
        <v>Wednesday</v>
      </c>
      <c r="J584" s="18" t="b">
        <f t="shared" ca="1" si="99"/>
        <v>0</v>
      </c>
    </row>
    <row r="585" spans="1:10" x14ac:dyDescent="0.3">
      <c r="A585" s="27">
        <f t="shared" ca="1" si="90"/>
        <v>44759</v>
      </c>
      <c r="B585" s="18">
        <f t="shared" ca="1" si="91"/>
        <v>2022</v>
      </c>
      <c r="C585" s="18">
        <f t="shared" ca="1" si="92"/>
        <v>7</v>
      </c>
      <c r="D585" s="18" t="str">
        <f t="shared" ca="1" si="93"/>
        <v>July</v>
      </c>
      <c r="E585" s="18">
        <f t="shared" ca="1" si="94"/>
        <v>7</v>
      </c>
      <c r="F585" s="18">
        <f t="shared" ca="1" si="95"/>
        <v>3</v>
      </c>
      <c r="G585" s="18">
        <f t="shared" ca="1" si="96"/>
        <v>29</v>
      </c>
      <c r="H585" s="18">
        <f t="shared" ca="1" si="97"/>
        <v>17</v>
      </c>
      <c r="I585" s="18" t="str">
        <f t="shared" ca="1" si="98"/>
        <v>Sunday</v>
      </c>
      <c r="J585" s="18" t="b">
        <f t="shared" ca="1" si="99"/>
        <v>1</v>
      </c>
    </row>
    <row r="586" spans="1:10" x14ac:dyDescent="0.3">
      <c r="A586" s="26">
        <f t="shared" ca="1" si="90"/>
        <v>45580</v>
      </c>
      <c r="B586" s="18">
        <f t="shared" ca="1" si="91"/>
        <v>2024</v>
      </c>
      <c r="C586" s="18">
        <f t="shared" ca="1" si="92"/>
        <v>10</v>
      </c>
      <c r="D586" s="18" t="str">
        <f t="shared" ca="1" si="93"/>
        <v>October</v>
      </c>
      <c r="E586" s="18">
        <f t="shared" ca="1" si="94"/>
        <v>10</v>
      </c>
      <c r="F586" s="18">
        <f t="shared" ca="1" si="95"/>
        <v>4</v>
      </c>
      <c r="G586" s="18">
        <f t="shared" ca="1" si="96"/>
        <v>42</v>
      </c>
      <c r="H586" s="18">
        <f t="shared" ca="1" si="97"/>
        <v>15</v>
      </c>
      <c r="I586" s="18" t="str">
        <f t="shared" ca="1" si="98"/>
        <v>Tuesday</v>
      </c>
      <c r="J586" s="18" t="b">
        <f t="shared" ca="1" si="99"/>
        <v>0</v>
      </c>
    </row>
    <row r="587" spans="1:10" x14ac:dyDescent="0.3">
      <c r="A587" s="27">
        <f t="shared" ca="1" si="90"/>
        <v>45190</v>
      </c>
      <c r="B587" s="18">
        <f t="shared" ca="1" si="91"/>
        <v>2023</v>
      </c>
      <c r="C587" s="18">
        <f t="shared" ca="1" si="92"/>
        <v>9</v>
      </c>
      <c r="D587" s="18" t="str">
        <f t="shared" ca="1" si="93"/>
        <v>September</v>
      </c>
      <c r="E587" s="18">
        <f t="shared" ca="1" si="94"/>
        <v>9</v>
      </c>
      <c r="F587" s="18">
        <f t="shared" ca="1" si="95"/>
        <v>3</v>
      </c>
      <c r="G587" s="18">
        <f t="shared" ca="1" si="96"/>
        <v>39</v>
      </c>
      <c r="H587" s="18">
        <f t="shared" ca="1" si="97"/>
        <v>21</v>
      </c>
      <c r="I587" s="18" t="str">
        <f t="shared" ca="1" si="98"/>
        <v>Thursday</v>
      </c>
      <c r="J587" s="18" t="b">
        <f t="shared" ca="1" si="99"/>
        <v>0</v>
      </c>
    </row>
    <row r="588" spans="1:10" x14ac:dyDescent="0.3">
      <c r="A588" s="26">
        <f t="shared" ca="1" si="90"/>
        <v>44936</v>
      </c>
      <c r="B588" s="18">
        <f t="shared" ca="1" si="91"/>
        <v>2023</v>
      </c>
      <c r="C588" s="18">
        <f t="shared" ca="1" si="92"/>
        <v>1</v>
      </c>
      <c r="D588" s="18" t="str">
        <f t="shared" ca="1" si="93"/>
        <v>January</v>
      </c>
      <c r="E588" s="18">
        <f t="shared" ca="1" si="94"/>
        <v>1</v>
      </c>
      <c r="F588" s="18">
        <f t="shared" ca="1" si="95"/>
        <v>1</v>
      </c>
      <c r="G588" s="18">
        <f t="shared" ca="1" si="96"/>
        <v>3</v>
      </c>
      <c r="H588" s="18">
        <f t="shared" ca="1" si="97"/>
        <v>10</v>
      </c>
      <c r="I588" s="18" t="str">
        <f t="shared" ca="1" si="98"/>
        <v>Tuesday</v>
      </c>
      <c r="J588" s="18" t="b">
        <f t="shared" ca="1" si="99"/>
        <v>0</v>
      </c>
    </row>
    <row r="589" spans="1:10" x14ac:dyDescent="0.3">
      <c r="A589" s="27">
        <f t="shared" ca="1" si="90"/>
        <v>45709</v>
      </c>
      <c r="B589" s="18">
        <f t="shared" ca="1" si="91"/>
        <v>2025</v>
      </c>
      <c r="C589" s="18">
        <f t="shared" ca="1" si="92"/>
        <v>2</v>
      </c>
      <c r="D589" s="18" t="str">
        <f t="shared" ca="1" si="93"/>
        <v>February</v>
      </c>
      <c r="E589" s="18">
        <f t="shared" ca="1" si="94"/>
        <v>2</v>
      </c>
      <c r="F589" s="18">
        <f t="shared" ca="1" si="95"/>
        <v>1</v>
      </c>
      <c r="G589" s="18">
        <f t="shared" ca="1" si="96"/>
        <v>8</v>
      </c>
      <c r="H589" s="18">
        <f t="shared" ca="1" si="97"/>
        <v>21</v>
      </c>
      <c r="I589" s="18" t="str">
        <f t="shared" ca="1" si="98"/>
        <v>Friday</v>
      </c>
      <c r="J589" s="18" t="b">
        <f t="shared" ca="1" si="99"/>
        <v>0</v>
      </c>
    </row>
    <row r="590" spans="1:10" x14ac:dyDescent="0.3">
      <c r="A590" s="26">
        <f t="shared" ca="1" si="90"/>
        <v>44656</v>
      </c>
      <c r="B590" s="18">
        <f t="shared" ca="1" si="91"/>
        <v>2022</v>
      </c>
      <c r="C590" s="18">
        <f t="shared" ca="1" si="92"/>
        <v>4</v>
      </c>
      <c r="D590" s="18" t="str">
        <f t="shared" ca="1" si="93"/>
        <v>April</v>
      </c>
      <c r="E590" s="18">
        <f t="shared" ca="1" si="94"/>
        <v>4</v>
      </c>
      <c r="F590" s="18">
        <f t="shared" ca="1" si="95"/>
        <v>2</v>
      </c>
      <c r="G590" s="18">
        <f t="shared" ca="1" si="96"/>
        <v>15</v>
      </c>
      <c r="H590" s="18">
        <f t="shared" ca="1" si="97"/>
        <v>5</v>
      </c>
      <c r="I590" s="18" t="str">
        <f t="shared" ca="1" si="98"/>
        <v>Tuesday</v>
      </c>
      <c r="J590" s="18" t="b">
        <f t="shared" ca="1" si="99"/>
        <v>0</v>
      </c>
    </row>
    <row r="591" spans="1:10" x14ac:dyDescent="0.3">
      <c r="A591" s="26">
        <f t="shared" ca="1" si="90"/>
        <v>44581</v>
      </c>
      <c r="B591" s="18">
        <f t="shared" ca="1" si="91"/>
        <v>2022</v>
      </c>
      <c r="C591" s="18">
        <f t="shared" ca="1" si="92"/>
        <v>1</v>
      </c>
      <c r="D591" s="18" t="str">
        <f t="shared" ca="1" si="93"/>
        <v>January</v>
      </c>
      <c r="E591" s="18">
        <f t="shared" ca="1" si="94"/>
        <v>1</v>
      </c>
      <c r="F591" s="18">
        <f t="shared" ca="1" si="95"/>
        <v>1</v>
      </c>
      <c r="G591" s="18">
        <f t="shared" ca="1" si="96"/>
        <v>4</v>
      </c>
      <c r="H591" s="18">
        <f t="shared" ca="1" si="97"/>
        <v>20</v>
      </c>
      <c r="I591" s="18" t="str">
        <f t="shared" ca="1" si="98"/>
        <v>Thursday</v>
      </c>
      <c r="J591" s="18" t="b">
        <f t="shared" ca="1" si="99"/>
        <v>0</v>
      </c>
    </row>
    <row r="592" spans="1:10" x14ac:dyDescent="0.3">
      <c r="A592" s="26">
        <f t="shared" ca="1" si="90"/>
        <v>45002</v>
      </c>
      <c r="B592" s="18">
        <f t="shared" ca="1" si="91"/>
        <v>2023</v>
      </c>
      <c r="C592" s="18">
        <f t="shared" ca="1" si="92"/>
        <v>3</v>
      </c>
      <c r="D592" s="18" t="str">
        <f t="shared" ca="1" si="93"/>
        <v>March</v>
      </c>
      <c r="E592" s="18">
        <f t="shared" ca="1" si="94"/>
        <v>3</v>
      </c>
      <c r="F592" s="18">
        <f t="shared" ca="1" si="95"/>
        <v>1</v>
      </c>
      <c r="G592" s="18">
        <f t="shared" ca="1" si="96"/>
        <v>12</v>
      </c>
      <c r="H592" s="18">
        <f t="shared" ca="1" si="97"/>
        <v>17</v>
      </c>
      <c r="I592" s="18" t="str">
        <f t="shared" ca="1" si="98"/>
        <v>Friday</v>
      </c>
      <c r="J592" s="18" t="b">
        <f t="shared" ca="1" si="99"/>
        <v>0</v>
      </c>
    </row>
    <row r="593" spans="1:10" x14ac:dyDescent="0.3">
      <c r="A593" s="26">
        <f t="shared" ca="1" si="90"/>
        <v>45985</v>
      </c>
      <c r="B593" s="18">
        <f t="shared" ca="1" si="91"/>
        <v>2025</v>
      </c>
      <c r="C593" s="18">
        <f t="shared" ca="1" si="92"/>
        <v>11</v>
      </c>
      <c r="D593" s="18" t="str">
        <f t="shared" ca="1" si="93"/>
        <v>November</v>
      </c>
      <c r="E593" s="18">
        <f t="shared" ca="1" si="94"/>
        <v>11</v>
      </c>
      <c r="F593" s="18">
        <f t="shared" ca="1" si="95"/>
        <v>4</v>
      </c>
      <c r="G593" s="18">
        <f t="shared" ca="1" si="96"/>
        <v>48</v>
      </c>
      <c r="H593" s="18">
        <f t="shared" ca="1" si="97"/>
        <v>24</v>
      </c>
      <c r="I593" s="18" t="str">
        <f t="shared" ca="1" si="98"/>
        <v>Monday</v>
      </c>
      <c r="J593" s="18" t="b">
        <f t="shared" ca="1" si="99"/>
        <v>0</v>
      </c>
    </row>
    <row r="594" spans="1:10" x14ac:dyDescent="0.3">
      <c r="A594" s="27">
        <f t="shared" ca="1" si="90"/>
        <v>45297</v>
      </c>
      <c r="B594" s="18">
        <f t="shared" ca="1" si="91"/>
        <v>2024</v>
      </c>
      <c r="C594" s="18">
        <f t="shared" ca="1" si="92"/>
        <v>1</v>
      </c>
      <c r="D594" s="18" t="str">
        <f t="shared" ca="1" si="93"/>
        <v>January</v>
      </c>
      <c r="E594" s="18">
        <f t="shared" ca="1" si="94"/>
        <v>1</v>
      </c>
      <c r="F594" s="18">
        <f t="shared" ca="1" si="95"/>
        <v>1</v>
      </c>
      <c r="G594" s="18">
        <f t="shared" ca="1" si="96"/>
        <v>1</v>
      </c>
      <c r="H594" s="18">
        <f t="shared" ca="1" si="97"/>
        <v>6</v>
      </c>
      <c r="I594" s="18" t="str">
        <f t="shared" ca="1" si="98"/>
        <v>Saturday</v>
      </c>
      <c r="J594" s="18" t="b">
        <f t="shared" ca="1" si="99"/>
        <v>1</v>
      </c>
    </row>
    <row r="595" spans="1:10" x14ac:dyDescent="0.3">
      <c r="A595" s="27">
        <f t="shared" ca="1" si="90"/>
        <v>45694</v>
      </c>
      <c r="B595" s="18">
        <f t="shared" ca="1" si="91"/>
        <v>2025</v>
      </c>
      <c r="C595" s="18">
        <f t="shared" ca="1" si="92"/>
        <v>2</v>
      </c>
      <c r="D595" s="18" t="str">
        <f t="shared" ca="1" si="93"/>
        <v>February</v>
      </c>
      <c r="E595" s="18">
        <f t="shared" ca="1" si="94"/>
        <v>2</v>
      </c>
      <c r="F595" s="18">
        <f t="shared" ca="1" si="95"/>
        <v>1</v>
      </c>
      <c r="G595" s="18">
        <f t="shared" ca="1" si="96"/>
        <v>6</v>
      </c>
      <c r="H595" s="18">
        <f t="shared" ca="1" si="97"/>
        <v>6</v>
      </c>
      <c r="I595" s="18" t="str">
        <f t="shared" ca="1" si="98"/>
        <v>Thursday</v>
      </c>
      <c r="J595" s="18" t="b">
        <f t="shared" ca="1" si="99"/>
        <v>0</v>
      </c>
    </row>
    <row r="596" spans="1:10" x14ac:dyDescent="0.3">
      <c r="A596" s="27">
        <f t="shared" ca="1" si="90"/>
        <v>45491</v>
      </c>
      <c r="B596" s="18">
        <f t="shared" ca="1" si="91"/>
        <v>2024</v>
      </c>
      <c r="C596" s="18">
        <f t="shared" ca="1" si="92"/>
        <v>7</v>
      </c>
      <c r="D596" s="18" t="str">
        <f t="shared" ca="1" si="93"/>
        <v>July</v>
      </c>
      <c r="E596" s="18">
        <f t="shared" ca="1" si="94"/>
        <v>7</v>
      </c>
      <c r="F596" s="18">
        <f t="shared" ca="1" si="95"/>
        <v>3</v>
      </c>
      <c r="G596" s="18">
        <f t="shared" ca="1" si="96"/>
        <v>29</v>
      </c>
      <c r="H596" s="18">
        <f t="shared" ca="1" si="97"/>
        <v>18</v>
      </c>
      <c r="I596" s="18" t="str">
        <f t="shared" ca="1" si="98"/>
        <v>Thursday</v>
      </c>
      <c r="J596" s="18" t="b">
        <f t="shared" ca="1" si="99"/>
        <v>0</v>
      </c>
    </row>
    <row r="597" spans="1:10" x14ac:dyDescent="0.3">
      <c r="A597" s="27">
        <f t="shared" ca="1" si="90"/>
        <v>45622</v>
      </c>
      <c r="B597" s="18">
        <f t="shared" ca="1" si="91"/>
        <v>2024</v>
      </c>
      <c r="C597" s="18">
        <f t="shared" ca="1" si="92"/>
        <v>11</v>
      </c>
      <c r="D597" s="18" t="str">
        <f t="shared" ca="1" si="93"/>
        <v>November</v>
      </c>
      <c r="E597" s="18">
        <f t="shared" ca="1" si="94"/>
        <v>11</v>
      </c>
      <c r="F597" s="18">
        <f t="shared" ca="1" si="95"/>
        <v>4</v>
      </c>
      <c r="G597" s="18">
        <f t="shared" ca="1" si="96"/>
        <v>48</v>
      </c>
      <c r="H597" s="18">
        <f t="shared" ca="1" si="97"/>
        <v>26</v>
      </c>
      <c r="I597" s="18" t="str">
        <f t="shared" ca="1" si="98"/>
        <v>Tuesday</v>
      </c>
      <c r="J597" s="18" t="b">
        <f t="shared" ca="1" si="99"/>
        <v>0</v>
      </c>
    </row>
    <row r="598" spans="1:10" x14ac:dyDescent="0.3">
      <c r="A598" s="26">
        <f t="shared" ca="1" si="90"/>
        <v>44747</v>
      </c>
      <c r="B598" s="18">
        <f t="shared" ca="1" si="91"/>
        <v>2022</v>
      </c>
      <c r="C598" s="18">
        <f t="shared" ca="1" si="92"/>
        <v>7</v>
      </c>
      <c r="D598" s="18" t="str">
        <f t="shared" ca="1" si="93"/>
        <v>July</v>
      </c>
      <c r="E598" s="18">
        <f t="shared" ca="1" si="94"/>
        <v>7</v>
      </c>
      <c r="F598" s="18">
        <f t="shared" ca="1" si="95"/>
        <v>3</v>
      </c>
      <c r="G598" s="18">
        <f t="shared" ca="1" si="96"/>
        <v>28</v>
      </c>
      <c r="H598" s="18">
        <f t="shared" ca="1" si="97"/>
        <v>5</v>
      </c>
      <c r="I598" s="18" t="str">
        <f t="shared" ca="1" si="98"/>
        <v>Tuesday</v>
      </c>
      <c r="J598" s="18" t="b">
        <f t="shared" ca="1" si="99"/>
        <v>0</v>
      </c>
    </row>
    <row r="599" spans="1:10" x14ac:dyDescent="0.3">
      <c r="A599" s="27">
        <f t="shared" ca="1" si="90"/>
        <v>44874</v>
      </c>
      <c r="B599" s="18">
        <f t="shared" ca="1" si="91"/>
        <v>2022</v>
      </c>
      <c r="C599" s="18">
        <f t="shared" ca="1" si="92"/>
        <v>11</v>
      </c>
      <c r="D599" s="18" t="str">
        <f t="shared" ca="1" si="93"/>
        <v>November</v>
      </c>
      <c r="E599" s="18">
        <f t="shared" ca="1" si="94"/>
        <v>11</v>
      </c>
      <c r="F599" s="18">
        <f t="shared" ca="1" si="95"/>
        <v>4</v>
      </c>
      <c r="G599" s="18">
        <f t="shared" ca="1" si="96"/>
        <v>46</v>
      </c>
      <c r="H599" s="18">
        <f t="shared" ca="1" si="97"/>
        <v>9</v>
      </c>
      <c r="I599" s="18" t="str">
        <f t="shared" ca="1" si="98"/>
        <v>Wednesday</v>
      </c>
      <c r="J599" s="18" t="b">
        <f t="shared" ca="1" si="99"/>
        <v>0</v>
      </c>
    </row>
    <row r="600" spans="1:10" x14ac:dyDescent="0.3">
      <c r="A600" s="26">
        <f t="shared" ca="1" si="90"/>
        <v>45715</v>
      </c>
      <c r="B600" s="18">
        <f t="shared" ca="1" si="91"/>
        <v>2025</v>
      </c>
      <c r="C600" s="18">
        <f t="shared" ca="1" si="92"/>
        <v>2</v>
      </c>
      <c r="D600" s="18" t="str">
        <f t="shared" ca="1" si="93"/>
        <v>February</v>
      </c>
      <c r="E600" s="18">
        <f t="shared" ca="1" si="94"/>
        <v>2</v>
      </c>
      <c r="F600" s="18">
        <f t="shared" ca="1" si="95"/>
        <v>1</v>
      </c>
      <c r="G600" s="18">
        <f t="shared" ca="1" si="96"/>
        <v>9</v>
      </c>
      <c r="H600" s="18">
        <f t="shared" ca="1" si="97"/>
        <v>27</v>
      </c>
      <c r="I600" s="18" t="str">
        <f t="shared" ca="1" si="98"/>
        <v>Thursday</v>
      </c>
      <c r="J600" s="18" t="b">
        <f t="shared" ca="1" si="99"/>
        <v>0</v>
      </c>
    </row>
    <row r="601" spans="1:10" x14ac:dyDescent="0.3">
      <c r="A601" s="27">
        <f t="shared" ca="1" si="90"/>
        <v>45971</v>
      </c>
      <c r="B601" s="18">
        <f t="shared" ca="1" si="91"/>
        <v>2025</v>
      </c>
      <c r="C601" s="18">
        <f t="shared" ca="1" si="92"/>
        <v>11</v>
      </c>
      <c r="D601" s="18" t="str">
        <f t="shared" ca="1" si="93"/>
        <v>November</v>
      </c>
      <c r="E601" s="18">
        <f t="shared" ca="1" si="94"/>
        <v>11</v>
      </c>
      <c r="F601" s="18">
        <f t="shared" ca="1" si="95"/>
        <v>4</v>
      </c>
      <c r="G601" s="18">
        <f t="shared" ca="1" si="96"/>
        <v>46</v>
      </c>
      <c r="H601" s="18">
        <f t="shared" ca="1" si="97"/>
        <v>10</v>
      </c>
      <c r="I601" s="18" t="str">
        <f t="shared" ca="1" si="98"/>
        <v>Monday</v>
      </c>
      <c r="J601" s="18" t="b">
        <f t="shared" ca="1" si="99"/>
        <v>0</v>
      </c>
    </row>
    <row r="602" spans="1:10" x14ac:dyDescent="0.3">
      <c r="A602" s="26">
        <f t="shared" ca="1" si="90"/>
        <v>44913</v>
      </c>
      <c r="B602" s="18">
        <f t="shared" ca="1" si="91"/>
        <v>2022</v>
      </c>
      <c r="C602" s="18">
        <f t="shared" ca="1" si="92"/>
        <v>12</v>
      </c>
      <c r="D602" s="18" t="str">
        <f t="shared" ca="1" si="93"/>
        <v>December</v>
      </c>
      <c r="E602" s="18">
        <f t="shared" ca="1" si="94"/>
        <v>12</v>
      </c>
      <c r="F602" s="18">
        <f t="shared" ca="1" si="95"/>
        <v>4</v>
      </c>
      <c r="G602" s="18">
        <f t="shared" ca="1" si="96"/>
        <v>51</v>
      </c>
      <c r="H602" s="18">
        <f t="shared" ca="1" si="97"/>
        <v>18</v>
      </c>
      <c r="I602" s="18" t="str">
        <f t="shared" ca="1" si="98"/>
        <v>Sunday</v>
      </c>
      <c r="J602" s="18" t="b">
        <f t="shared" ca="1" si="99"/>
        <v>1</v>
      </c>
    </row>
    <row r="603" spans="1:10" x14ac:dyDescent="0.3">
      <c r="A603" s="27">
        <f t="shared" ca="1" si="90"/>
        <v>45946</v>
      </c>
      <c r="B603" s="18">
        <f t="shared" ca="1" si="91"/>
        <v>2025</v>
      </c>
      <c r="C603" s="18">
        <f t="shared" ca="1" si="92"/>
        <v>10</v>
      </c>
      <c r="D603" s="18" t="str">
        <f t="shared" ca="1" si="93"/>
        <v>October</v>
      </c>
      <c r="E603" s="18">
        <f t="shared" ca="1" si="94"/>
        <v>10</v>
      </c>
      <c r="F603" s="18">
        <f t="shared" ca="1" si="95"/>
        <v>4</v>
      </c>
      <c r="G603" s="18">
        <f t="shared" ca="1" si="96"/>
        <v>42</v>
      </c>
      <c r="H603" s="18">
        <f t="shared" ca="1" si="97"/>
        <v>16</v>
      </c>
      <c r="I603" s="18" t="str">
        <f t="shared" ca="1" si="98"/>
        <v>Thursday</v>
      </c>
      <c r="J603" s="18" t="b">
        <f t="shared" ca="1" si="99"/>
        <v>0</v>
      </c>
    </row>
    <row r="604" spans="1:10" x14ac:dyDescent="0.3">
      <c r="A604" s="26">
        <f t="shared" ca="1" si="90"/>
        <v>45050</v>
      </c>
      <c r="B604" s="18">
        <f t="shared" ca="1" si="91"/>
        <v>2023</v>
      </c>
      <c r="C604" s="18">
        <f t="shared" ca="1" si="92"/>
        <v>5</v>
      </c>
      <c r="D604" s="18" t="str">
        <f t="shared" ca="1" si="93"/>
        <v>May</v>
      </c>
      <c r="E604" s="18">
        <f t="shared" ca="1" si="94"/>
        <v>5</v>
      </c>
      <c r="F604" s="18">
        <f t="shared" ca="1" si="95"/>
        <v>2</v>
      </c>
      <c r="G604" s="18">
        <f t="shared" ca="1" si="96"/>
        <v>19</v>
      </c>
      <c r="H604" s="18">
        <f t="shared" ca="1" si="97"/>
        <v>4</v>
      </c>
      <c r="I604" s="18" t="str">
        <f t="shared" ca="1" si="98"/>
        <v>Thursday</v>
      </c>
      <c r="J604" s="18" t="b">
        <f t="shared" ca="1" si="99"/>
        <v>0</v>
      </c>
    </row>
    <row r="605" spans="1:10" x14ac:dyDescent="0.3">
      <c r="A605" s="27">
        <f t="shared" ca="1" si="90"/>
        <v>45356</v>
      </c>
      <c r="B605" s="18">
        <f t="shared" ca="1" si="91"/>
        <v>2024</v>
      </c>
      <c r="C605" s="18">
        <f t="shared" ca="1" si="92"/>
        <v>3</v>
      </c>
      <c r="D605" s="18" t="str">
        <f t="shared" ca="1" si="93"/>
        <v>March</v>
      </c>
      <c r="E605" s="18">
        <f t="shared" ca="1" si="94"/>
        <v>3</v>
      </c>
      <c r="F605" s="18">
        <f t="shared" ca="1" si="95"/>
        <v>1</v>
      </c>
      <c r="G605" s="18">
        <f t="shared" ca="1" si="96"/>
        <v>10</v>
      </c>
      <c r="H605" s="18">
        <f t="shared" ca="1" si="97"/>
        <v>5</v>
      </c>
      <c r="I605" s="18" t="str">
        <f t="shared" ca="1" si="98"/>
        <v>Tuesday</v>
      </c>
      <c r="J605" s="18" t="b">
        <f t="shared" ca="1" si="99"/>
        <v>0</v>
      </c>
    </row>
    <row r="606" spans="1:10" x14ac:dyDescent="0.3">
      <c r="A606" s="26">
        <f t="shared" ca="1" si="90"/>
        <v>45075</v>
      </c>
      <c r="B606" s="18">
        <f t="shared" ca="1" si="91"/>
        <v>2023</v>
      </c>
      <c r="C606" s="18">
        <f t="shared" ca="1" si="92"/>
        <v>5</v>
      </c>
      <c r="D606" s="18" t="str">
        <f t="shared" ca="1" si="93"/>
        <v>May</v>
      </c>
      <c r="E606" s="18">
        <f t="shared" ca="1" si="94"/>
        <v>5</v>
      </c>
      <c r="F606" s="18">
        <f t="shared" ca="1" si="95"/>
        <v>2</v>
      </c>
      <c r="G606" s="18">
        <f t="shared" ca="1" si="96"/>
        <v>23</v>
      </c>
      <c r="H606" s="18">
        <f t="shared" ca="1" si="97"/>
        <v>29</v>
      </c>
      <c r="I606" s="18" t="str">
        <f t="shared" ca="1" si="98"/>
        <v>Monday</v>
      </c>
      <c r="J606" s="18" t="b">
        <f t="shared" ca="1" si="99"/>
        <v>0</v>
      </c>
    </row>
    <row r="607" spans="1:10" x14ac:dyDescent="0.3">
      <c r="A607" s="26">
        <f t="shared" ca="1" si="90"/>
        <v>45746</v>
      </c>
      <c r="B607" s="18">
        <f t="shared" ca="1" si="91"/>
        <v>2025</v>
      </c>
      <c r="C607" s="18">
        <f t="shared" ca="1" si="92"/>
        <v>3</v>
      </c>
      <c r="D607" s="18" t="str">
        <f t="shared" ca="1" si="93"/>
        <v>March</v>
      </c>
      <c r="E607" s="18">
        <f t="shared" ca="1" si="94"/>
        <v>3</v>
      </c>
      <c r="F607" s="18">
        <f t="shared" ca="1" si="95"/>
        <v>1</v>
      </c>
      <c r="G607" s="18">
        <f t="shared" ca="1" si="96"/>
        <v>13</v>
      </c>
      <c r="H607" s="18">
        <f t="shared" ca="1" si="97"/>
        <v>30</v>
      </c>
      <c r="I607" s="18" t="str">
        <f t="shared" ca="1" si="98"/>
        <v>Sunday</v>
      </c>
      <c r="J607" s="18" t="b">
        <f t="shared" ca="1" si="99"/>
        <v>1</v>
      </c>
    </row>
    <row r="608" spans="1:10" x14ac:dyDescent="0.3">
      <c r="A608" s="27">
        <f t="shared" ca="1" si="90"/>
        <v>45841</v>
      </c>
      <c r="B608" s="18">
        <f t="shared" ca="1" si="91"/>
        <v>2025</v>
      </c>
      <c r="C608" s="18">
        <f t="shared" ca="1" si="92"/>
        <v>7</v>
      </c>
      <c r="D608" s="18" t="str">
        <f t="shared" ca="1" si="93"/>
        <v>July</v>
      </c>
      <c r="E608" s="18">
        <f t="shared" ca="1" si="94"/>
        <v>7</v>
      </c>
      <c r="F608" s="18">
        <f t="shared" ca="1" si="95"/>
        <v>3</v>
      </c>
      <c r="G608" s="18">
        <f t="shared" ca="1" si="96"/>
        <v>27</v>
      </c>
      <c r="H608" s="18">
        <f t="shared" ca="1" si="97"/>
        <v>3</v>
      </c>
      <c r="I608" s="18" t="str">
        <f t="shared" ca="1" si="98"/>
        <v>Thursday</v>
      </c>
      <c r="J608" s="18" t="b">
        <f t="shared" ca="1" si="99"/>
        <v>0</v>
      </c>
    </row>
    <row r="609" spans="1:10" x14ac:dyDescent="0.3">
      <c r="A609" s="27">
        <f t="shared" ca="1" si="90"/>
        <v>45132</v>
      </c>
      <c r="B609" s="18">
        <f t="shared" ca="1" si="91"/>
        <v>2023</v>
      </c>
      <c r="C609" s="18">
        <f t="shared" ca="1" si="92"/>
        <v>7</v>
      </c>
      <c r="D609" s="18" t="str">
        <f t="shared" ca="1" si="93"/>
        <v>July</v>
      </c>
      <c r="E609" s="18">
        <f t="shared" ca="1" si="94"/>
        <v>7</v>
      </c>
      <c r="F609" s="18">
        <f t="shared" ca="1" si="95"/>
        <v>3</v>
      </c>
      <c r="G609" s="18">
        <f t="shared" ca="1" si="96"/>
        <v>31</v>
      </c>
      <c r="H609" s="18">
        <f t="shared" ca="1" si="97"/>
        <v>25</v>
      </c>
      <c r="I609" s="18" t="str">
        <f t="shared" ca="1" si="98"/>
        <v>Tuesday</v>
      </c>
      <c r="J609" s="18" t="b">
        <f t="shared" ca="1" si="99"/>
        <v>0</v>
      </c>
    </row>
    <row r="610" spans="1:10" x14ac:dyDescent="0.3">
      <c r="A610" s="26">
        <f t="shared" ca="1" si="90"/>
        <v>45803</v>
      </c>
      <c r="B610" s="18">
        <f t="shared" ca="1" si="91"/>
        <v>2025</v>
      </c>
      <c r="C610" s="18">
        <f t="shared" ca="1" si="92"/>
        <v>5</v>
      </c>
      <c r="D610" s="18" t="str">
        <f t="shared" ca="1" si="93"/>
        <v>May</v>
      </c>
      <c r="E610" s="18">
        <f t="shared" ca="1" si="94"/>
        <v>5</v>
      </c>
      <c r="F610" s="18">
        <f t="shared" ca="1" si="95"/>
        <v>2</v>
      </c>
      <c r="G610" s="18">
        <f t="shared" ca="1" si="96"/>
        <v>22</v>
      </c>
      <c r="H610" s="18">
        <f t="shared" ca="1" si="97"/>
        <v>26</v>
      </c>
      <c r="I610" s="18" t="str">
        <f t="shared" ca="1" si="98"/>
        <v>Monday</v>
      </c>
      <c r="J610" s="18" t="b">
        <f t="shared" ca="1" si="99"/>
        <v>0</v>
      </c>
    </row>
    <row r="611" spans="1:10" x14ac:dyDescent="0.3">
      <c r="A611" s="27">
        <f t="shared" ca="1" si="90"/>
        <v>45884</v>
      </c>
      <c r="B611" s="18">
        <f t="shared" ca="1" si="91"/>
        <v>2025</v>
      </c>
      <c r="C611" s="18">
        <f t="shared" ca="1" si="92"/>
        <v>8</v>
      </c>
      <c r="D611" s="18" t="str">
        <f t="shared" ca="1" si="93"/>
        <v>August</v>
      </c>
      <c r="E611" s="18">
        <f t="shared" ca="1" si="94"/>
        <v>8</v>
      </c>
      <c r="F611" s="18">
        <f t="shared" ca="1" si="95"/>
        <v>3</v>
      </c>
      <c r="G611" s="18">
        <f t="shared" ca="1" si="96"/>
        <v>33</v>
      </c>
      <c r="H611" s="18">
        <f t="shared" ca="1" si="97"/>
        <v>15</v>
      </c>
      <c r="I611" s="18" t="str">
        <f t="shared" ca="1" si="98"/>
        <v>Friday</v>
      </c>
      <c r="J611" s="18" t="b">
        <f t="shared" ca="1" si="99"/>
        <v>0</v>
      </c>
    </row>
    <row r="612" spans="1:10" x14ac:dyDescent="0.3">
      <c r="A612" s="26">
        <f t="shared" ca="1" si="90"/>
        <v>45337</v>
      </c>
      <c r="B612" s="18">
        <f t="shared" ca="1" si="91"/>
        <v>2024</v>
      </c>
      <c r="C612" s="18">
        <f t="shared" ca="1" si="92"/>
        <v>2</v>
      </c>
      <c r="D612" s="18" t="str">
        <f t="shared" ca="1" si="93"/>
        <v>February</v>
      </c>
      <c r="E612" s="18">
        <f t="shared" ca="1" si="94"/>
        <v>2</v>
      </c>
      <c r="F612" s="18">
        <f t="shared" ca="1" si="95"/>
        <v>1</v>
      </c>
      <c r="G612" s="18">
        <f t="shared" ca="1" si="96"/>
        <v>7</v>
      </c>
      <c r="H612" s="18">
        <f t="shared" ca="1" si="97"/>
        <v>15</v>
      </c>
      <c r="I612" s="18" t="str">
        <f t="shared" ca="1" si="98"/>
        <v>Thursday</v>
      </c>
      <c r="J612" s="18" t="b">
        <f t="shared" ca="1" si="99"/>
        <v>0</v>
      </c>
    </row>
    <row r="613" spans="1:10" x14ac:dyDescent="0.3">
      <c r="A613" s="27">
        <f t="shared" ca="1" si="90"/>
        <v>45254</v>
      </c>
      <c r="B613" s="18">
        <f t="shared" ca="1" si="91"/>
        <v>2023</v>
      </c>
      <c r="C613" s="18">
        <f t="shared" ca="1" si="92"/>
        <v>11</v>
      </c>
      <c r="D613" s="18" t="str">
        <f t="shared" ca="1" si="93"/>
        <v>November</v>
      </c>
      <c r="E613" s="18">
        <f t="shared" ca="1" si="94"/>
        <v>11</v>
      </c>
      <c r="F613" s="18">
        <f t="shared" ca="1" si="95"/>
        <v>4</v>
      </c>
      <c r="G613" s="18">
        <f t="shared" ca="1" si="96"/>
        <v>48</v>
      </c>
      <c r="H613" s="18">
        <f t="shared" ca="1" si="97"/>
        <v>24</v>
      </c>
      <c r="I613" s="18" t="str">
        <f t="shared" ca="1" si="98"/>
        <v>Friday</v>
      </c>
      <c r="J613" s="18" t="b">
        <f t="shared" ca="1" si="99"/>
        <v>0</v>
      </c>
    </row>
    <row r="614" spans="1:10" x14ac:dyDescent="0.3">
      <c r="A614" s="27">
        <f t="shared" ca="1" si="90"/>
        <v>44758</v>
      </c>
      <c r="B614" s="18">
        <f t="shared" ca="1" si="91"/>
        <v>2022</v>
      </c>
      <c r="C614" s="18">
        <f t="shared" ca="1" si="92"/>
        <v>7</v>
      </c>
      <c r="D614" s="18" t="str">
        <f t="shared" ca="1" si="93"/>
        <v>July</v>
      </c>
      <c r="E614" s="18">
        <f t="shared" ca="1" si="94"/>
        <v>7</v>
      </c>
      <c r="F614" s="18">
        <f t="shared" ca="1" si="95"/>
        <v>3</v>
      </c>
      <c r="G614" s="18">
        <f t="shared" ca="1" si="96"/>
        <v>29</v>
      </c>
      <c r="H614" s="18">
        <f t="shared" ca="1" si="97"/>
        <v>16</v>
      </c>
      <c r="I614" s="18" t="str">
        <f t="shared" ca="1" si="98"/>
        <v>Saturday</v>
      </c>
      <c r="J614" s="18" t="b">
        <f t="shared" ca="1" si="99"/>
        <v>1</v>
      </c>
    </row>
    <row r="615" spans="1:10" x14ac:dyDescent="0.3">
      <c r="A615" s="27">
        <f t="shared" ca="1" si="90"/>
        <v>44869</v>
      </c>
      <c r="B615" s="18">
        <f t="shared" ca="1" si="91"/>
        <v>2022</v>
      </c>
      <c r="C615" s="18">
        <f t="shared" ca="1" si="92"/>
        <v>11</v>
      </c>
      <c r="D615" s="18" t="str">
        <f t="shared" ca="1" si="93"/>
        <v>November</v>
      </c>
      <c r="E615" s="18">
        <f t="shared" ca="1" si="94"/>
        <v>11</v>
      </c>
      <c r="F615" s="18">
        <f t="shared" ca="1" si="95"/>
        <v>4</v>
      </c>
      <c r="G615" s="18">
        <f t="shared" ca="1" si="96"/>
        <v>45</v>
      </c>
      <c r="H615" s="18">
        <f t="shared" ca="1" si="97"/>
        <v>4</v>
      </c>
      <c r="I615" s="18" t="str">
        <f t="shared" ca="1" si="98"/>
        <v>Friday</v>
      </c>
      <c r="J615" s="18" t="b">
        <f t="shared" ca="1" si="99"/>
        <v>0</v>
      </c>
    </row>
    <row r="616" spans="1:10" x14ac:dyDescent="0.3">
      <c r="A616" s="26">
        <f t="shared" ca="1" si="90"/>
        <v>45890</v>
      </c>
      <c r="B616" s="18">
        <f t="shared" ca="1" si="91"/>
        <v>2025</v>
      </c>
      <c r="C616" s="18">
        <f t="shared" ca="1" si="92"/>
        <v>8</v>
      </c>
      <c r="D616" s="18" t="str">
        <f t="shared" ca="1" si="93"/>
        <v>August</v>
      </c>
      <c r="E616" s="18">
        <f t="shared" ca="1" si="94"/>
        <v>8</v>
      </c>
      <c r="F616" s="18">
        <f t="shared" ca="1" si="95"/>
        <v>3</v>
      </c>
      <c r="G616" s="18">
        <f t="shared" ca="1" si="96"/>
        <v>34</v>
      </c>
      <c r="H616" s="18">
        <f t="shared" ca="1" si="97"/>
        <v>21</v>
      </c>
      <c r="I616" s="18" t="str">
        <f t="shared" ca="1" si="98"/>
        <v>Thursday</v>
      </c>
      <c r="J616" s="18" t="b">
        <f t="shared" ca="1" si="99"/>
        <v>0</v>
      </c>
    </row>
    <row r="617" spans="1:10" x14ac:dyDescent="0.3">
      <c r="A617" s="26">
        <f t="shared" ca="1" si="90"/>
        <v>45515</v>
      </c>
      <c r="B617" s="18">
        <f t="shared" ca="1" si="91"/>
        <v>2024</v>
      </c>
      <c r="C617" s="18">
        <f t="shared" ca="1" si="92"/>
        <v>8</v>
      </c>
      <c r="D617" s="18" t="str">
        <f t="shared" ca="1" si="93"/>
        <v>August</v>
      </c>
      <c r="E617" s="18">
        <f t="shared" ca="1" si="94"/>
        <v>8</v>
      </c>
      <c r="F617" s="18">
        <f t="shared" ca="1" si="95"/>
        <v>3</v>
      </c>
      <c r="G617" s="18">
        <f t="shared" ca="1" si="96"/>
        <v>32</v>
      </c>
      <c r="H617" s="18">
        <f t="shared" ca="1" si="97"/>
        <v>11</v>
      </c>
      <c r="I617" s="18" t="str">
        <f t="shared" ca="1" si="98"/>
        <v>Sunday</v>
      </c>
      <c r="J617" s="18" t="b">
        <f t="shared" ca="1" si="99"/>
        <v>1</v>
      </c>
    </row>
    <row r="618" spans="1:10" x14ac:dyDescent="0.3">
      <c r="A618" s="27">
        <f t="shared" ca="1" si="90"/>
        <v>44707</v>
      </c>
      <c r="B618" s="18">
        <f t="shared" ca="1" si="91"/>
        <v>2022</v>
      </c>
      <c r="C618" s="18">
        <f t="shared" ca="1" si="92"/>
        <v>5</v>
      </c>
      <c r="D618" s="18" t="str">
        <f t="shared" ca="1" si="93"/>
        <v>May</v>
      </c>
      <c r="E618" s="18">
        <f t="shared" ca="1" si="94"/>
        <v>5</v>
      </c>
      <c r="F618" s="18">
        <f t="shared" ca="1" si="95"/>
        <v>2</v>
      </c>
      <c r="G618" s="18">
        <f t="shared" ca="1" si="96"/>
        <v>22</v>
      </c>
      <c r="H618" s="18">
        <f t="shared" ca="1" si="97"/>
        <v>26</v>
      </c>
      <c r="I618" s="18" t="str">
        <f t="shared" ca="1" si="98"/>
        <v>Thursday</v>
      </c>
      <c r="J618" s="18" t="b">
        <f t="shared" ca="1" si="99"/>
        <v>0</v>
      </c>
    </row>
    <row r="619" spans="1:10" x14ac:dyDescent="0.3">
      <c r="A619" s="26">
        <f t="shared" ca="1" si="90"/>
        <v>45095</v>
      </c>
      <c r="B619" s="18">
        <f t="shared" ca="1" si="91"/>
        <v>2023</v>
      </c>
      <c r="C619" s="18">
        <f t="shared" ca="1" si="92"/>
        <v>6</v>
      </c>
      <c r="D619" s="18" t="str">
        <f t="shared" ca="1" si="93"/>
        <v>June</v>
      </c>
      <c r="E619" s="18">
        <f t="shared" ca="1" si="94"/>
        <v>6</v>
      </c>
      <c r="F619" s="18">
        <f t="shared" ca="1" si="95"/>
        <v>2</v>
      </c>
      <c r="G619" s="18">
        <f t="shared" ca="1" si="96"/>
        <v>25</v>
      </c>
      <c r="H619" s="18">
        <f t="shared" ca="1" si="97"/>
        <v>18</v>
      </c>
      <c r="I619" s="18" t="str">
        <f t="shared" ca="1" si="98"/>
        <v>Sunday</v>
      </c>
      <c r="J619" s="18" t="b">
        <f t="shared" ca="1" si="99"/>
        <v>1</v>
      </c>
    </row>
    <row r="620" spans="1:10" x14ac:dyDescent="0.3">
      <c r="A620" s="27">
        <f t="shared" ca="1" si="90"/>
        <v>45698</v>
      </c>
      <c r="B620" s="18">
        <f t="shared" ca="1" si="91"/>
        <v>2025</v>
      </c>
      <c r="C620" s="18">
        <f t="shared" ca="1" si="92"/>
        <v>2</v>
      </c>
      <c r="D620" s="18" t="str">
        <f t="shared" ca="1" si="93"/>
        <v>February</v>
      </c>
      <c r="E620" s="18">
        <f t="shared" ca="1" si="94"/>
        <v>2</v>
      </c>
      <c r="F620" s="18">
        <f t="shared" ca="1" si="95"/>
        <v>1</v>
      </c>
      <c r="G620" s="18">
        <f t="shared" ca="1" si="96"/>
        <v>7</v>
      </c>
      <c r="H620" s="18">
        <f t="shared" ca="1" si="97"/>
        <v>10</v>
      </c>
      <c r="I620" s="18" t="str">
        <f t="shared" ca="1" si="98"/>
        <v>Monday</v>
      </c>
      <c r="J620" s="18" t="b">
        <f t="shared" ca="1" si="99"/>
        <v>0</v>
      </c>
    </row>
    <row r="621" spans="1:10" x14ac:dyDescent="0.3">
      <c r="A621" s="26">
        <f t="shared" ca="1" si="90"/>
        <v>45453</v>
      </c>
      <c r="B621" s="18">
        <f t="shared" ca="1" si="91"/>
        <v>2024</v>
      </c>
      <c r="C621" s="18">
        <f t="shared" ca="1" si="92"/>
        <v>6</v>
      </c>
      <c r="D621" s="18" t="str">
        <f t="shared" ca="1" si="93"/>
        <v>June</v>
      </c>
      <c r="E621" s="18">
        <f t="shared" ca="1" si="94"/>
        <v>6</v>
      </c>
      <c r="F621" s="18">
        <f t="shared" ca="1" si="95"/>
        <v>2</v>
      </c>
      <c r="G621" s="18">
        <f t="shared" ca="1" si="96"/>
        <v>24</v>
      </c>
      <c r="H621" s="18">
        <f t="shared" ca="1" si="97"/>
        <v>10</v>
      </c>
      <c r="I621" s="18" t="str">
        <f t="shared" ca="1" si="98"/>
        <v>Monday</v>
      </c>
      <c r="J621" s="18" t="b">
        <f t="shared" ca="1" si="99"/>
        <v>0</v>
      </c>
    </row>
    <row r="622" spans="1:10" x14ac:dyDescent="0.3">
      <c r="A622" s="27">
        <f t="shared" ca="1" si="90"/>
        <v>45850</v>
      </c>
      <c r="B622" s="18">
        <f t="shared" ca="1" si="91"/>
        <v>2025</v>
      </c>
      <c r="C622" s="18">
        <f t="shared" ca="1" si="92"/>
        <v>7</v>
      </c>
      <c r="D622" s="18" t="str">
        <f t="shared" ca="1" si="93"/>
        <v>July</v>
      </c>
      <c r="E622" s="18">
        <f t="shared" ca="1" si="94"/>
        <v>7</v>
      </c>
      <c r="F622" s="18">
        <f t="shared" ca="1" si="95"/>
        <v>3</v>
      </c>
      <c r="G622" s="18">
        <f t="shared" ca="1" si="96"/>
        <v>28</v>
      </c>
      <c r="H622" s="18">
        <f t="shared" ca="1" si="97"/>
        <v>12</v>
      </c>
      <c r="I622" s="18" t="str">
        <f t="shared" ca="1" si="98"/>
        <v>Saturday</v>
      </c>
      <c r="J622" s="18" t="b">
        <f t="shared" ca="1" si="99"/>
        <v>1</v>
      </c>
    </row>
    <row r="623" spans="1:10" x14ac:dyDescent="0.3">
      <c r="A623" s="27">
        <f t="shared" ca="1" si="90"/>
        <v>45955</v>
      </c>
      <c r="B623" s="18">
        <f t="shared" ca="1" si="91"/>
        <v>2025</v>
      </c>
      <c r="C623" s="18">
        <f t="shared" ca="1" si="92"/>
        <v>10</v>
      </c>
      <c r="D623" s="18" t="str">
        <f t="shared" ca="1" si="93"/>
        <v>October</v>
      </c>
      <c r="E623" s="18">
        <f t="shared" ca="1" si="94"/>
        <v>10</v>
      </c>
      <c r="F623" s="18">
        <f t="shared" ca="1" si="95"/>
        <v>4</v>
      </c>
      <c r="G623" s="18">
        <f t="shared" ca="1" si="96"/>
        <v>43</v>
      </c>
      <c r="H623" s="18">
        <f t="shared" ca="1" si="97"/>
        <v>25</v>
      </c>
      <c r="I623" s="18" t="str">
        <f t="shared" ca="1" si="98"/>
        <v>Saturday</v>
      </c>
      <c r="J623" s="18" t="b">
        <f t="shared" ca="1" si="99"/>
        <v>1</v>
      </c>
    </row>
    <row r="624" spans="1:10" x14ac:dyDescent="0.3">
      <c r="A624" s="26">
        <f t="shared" ca="1" si="90"/>
        <v>45725</v>
      </c>
      <c r="B624" s="18">
        <f t="shared" ca="1" si="91"/>
        <v>2025</v>
      </c>
      <c r="C624" s="18">
        <f t="shared" ca="1" si="92"/>
        <v>3</v>
      </c>
      <c r="D624" s="18" t="str">
        <f t="shared" ca="1" si="93"/>
        <v>March</v>
      </c>
      <c r="E624" s="18">
        <f t="shared" ca="1" si="94"/>
        <v>3</v>
      </c>
      <c r="F624" s="18">
        <f t="shared" ca="1" si="95"/>
        <v>1</v>
      </c>
      <c r="G624" s="18">
        <f t="shared" ca="1" si="96"/>
        <v>10</v>
      </c>
      <c r="H624" s="18">
        <f t="shared" ca="1" si="97"/>
        <v>9</v>
      </c>
      <c r="I624" s="18" t="str">
        <f t="shared" ca="1" si="98"/>
        <v>Sunday</v>
      </c>
      <c r="J624" s="18" t="b">
        <f t="shared" ca="1" si="99"/>
        <v>1</v>
      </c>
    </row>
    <row r="625" spans="1:10" x14ac:dyDescent="0.3">
      <c r="A625" s="27">
        <f t="shared" ca="1" si="90"/>
        <v>45811</v>
      </c>
      <c r="B625" s="18">
        <f t="shared" ca="1" si="91"/>
        <v>2025</v>
      </c>
      <c r="C625" s="18">
        <f t="shared" ca="1" si="92"/>
        <v>6</v>
      </c>
      <c r="D625" s="18" t="str">
        <f t="shared" ca="1" si="93"/>
        <v>June</v>
      </c>
      <c r="E625" s="18">
        <f t="shared" ca="1" si="94"/>
        <v>6</v>
      </c>
      <c r="F625" s="18">
        <f t="shared" ca="1" si="95"/>
        <v>2</v>
      </c>
      <c r="G625" s="18">
        <f t="shared" ca="1" si="96"/>
        <v>23</v>
      </c>
      <c r="H625" s="18">
        <f t="shared" ca="1" si="97"/>
        <v>3</v>
      </c>
      <c r="I625" s="18" t="str">
        <f t="shared" ca="1" si="98"/>
        <v>Tuesday</v>
      </c>
      <c r="J625" s="18" t="b">
        <f t="shared" ca="1" si="99"/>
        <v>0</v>
      </c>
    </row>
    <row r="626" spans="1:10" x14ac:dyDescent="0.3">
      <c r="A626" s="27">
        <f t="shared" ca="1" si="90"/>
        <v>44843</v>
      </c>
      <c r="B626" s="18">
        <f t="shared" ca="1" si="91"/>
        <v>2022</v>
      </c>
      <c r="C626" s="18">
        <f t="shared" ca="1" si="92"/>
        <v>10</v>
      </c>
      <c r="D626" s="18" t="str">
        <f t="shared" ca="1" si="93"/>
        <v>October</v>
      </c>
      <c r="E626" s="18">
        <f t="shared" ca="1" si="94"/>
        <v>10</v>
      </c>
      <c r="F626" s="18">
        <f t="shared" ca="1" si="95"/>
        <v>4</v>
      </c>
      <c r="G626" s="18">
        <f t="shared" ca="1" si="96"/>
        <v>41</v>
      </c>
      <c r="H626" s="18">
        <f t="shared" ca="1" si="97"/>
        <v>9</v>
      </c>
      <c r="I626" s="18" t="str">
        <f t="shared" ca="1" si="98"/>
        <v>Sunday</v>
      </c>
      <c r="J626" s="18" t="b">
        <f t="shared" ca="1" si="99"/>
        <v>1</v>
      </c>
    </row>
    <row r="627" spans="1:10" x14ac:dyDescent="0.3">
      <c r="A627" s="27">
        <f t="shared" ca="1" si="90"/>
        <v>45784</v>
      </c>
      <c r="B627" s="18">
        <f t="shared" ca="1" si="91"/>
        <v>2025</v>
      </c>
      <c r="C627" s="18">
        <f t="shared" ca="1" si="92"/>
        <v>5</v>
      </c>
      <c r="D627" s="18" t="str">
        <f t="shared" ca="1" si="93"/>
        <v>May</v>
      </c>
      <c r="E627" s="18">
        <f t="shared" ca="1" si="94"/>
        <v>5</v>
      </c>
      <c r="F627" s="18">
        <f t="shared" ca="1" si="95"/>
        <v>2</v>
      </c>
      <c r="G627" s="18">
        <f t="shared" ca="1" si="96"/>
        <v>19</v>
      </c>
      <c r="H627" s="18">
        <f t="shared" ca="1" si="97"/>
        <v>7</v>
      </c>
      <c r="I627" s="18" t="str">
        <f t="shared" ca="1" si="98"/>
        <v>Wednesday</v>
      </c>
      <c r="J627" s="18" t="b">
        <f t="shared" ca="1" si="99"/>
        <v>0</v>
      </c>
    </row>
    <row r="628" spans="1:10" x14ac:dyDescent="0.3">
      <c r="A628" s="26">
        <f t="shared" ca="1" si="90"/>
        <v>45103</v>
      </c>
      <c r="B628" s="18">
        <f t="shared" ca="1" si="91"/>
        <v>2023</v>
      </c>
      <c r="C628" s="18">
        <f t="shared" ca="1" si="92"/>
        <v>6</v>
      </c>
      <c r="D628" s="18" t="str">
        <f t="shared" ca="1" si="93"/>
        <v>June</v>
      </c>
      <c r="E628" s="18">
        <f t="shared" ca="1" si="94"/>
        <v>6</v>
      </c>
      <c r="F628" s="18">
        <f t="shared" ca="1" si="95"/>
        <v>2</v>
      </c>
      <c r="G628" s="18">
        <f t="shared" ca="1" si="96"/>
        <v>27</v>
      </c>
      <c r="H628" s="18">
        <f t="shared" ca="1" si="97"/>
        <v>26</v>
      </c>
      <c r="I628" s="18" t="str">
        <f t="shared" ca="1" si="98"/>
        <v>Monday</v>
      </c>
      <c r="J628" s="18" t="b">
        <f t="shared" ca="1" si="99"/>
        <v>0</v>
      </c>
    </row>
    <row r="629" spans="1:10" x14ac:dyDescent="0.3">
      <c r="A629" s="27">
        <f t="shared" ca="1" si="90"/>
        <v>44925</v>
      </c>
      <c r="B629" s="18">
        <f t="shared" ca="1" si="91"/>
        <v>2022</v>
      </c>
      <c r="C629" s="18">
        <f t="shared" ca="1" si="92"/>
        <v>12</v>
      </c>
      <c r="D629" s="18" t="str">
        <f t="shared" ca="1" si="93"/>
        <v>December</v>
      </c>
      <c r="E629" s="18">
        <f t="shared" ca="1" si="94"/>
        <v>12</v>
      </c>
      <c r="F629" s="18">
        <f t="shared" ca="1" si="95"/>
        <v>4</v>
      </c>
      <c r="G629" s="18">
        <f t="shared" ca="1" si="96"/>
        <v>53</v>
      </c>
      <c r="H629" s="18">
        <f t="shared" ca="1" si="97"/>
        <v>30</v>
      </c>
      <c r="I629" s="18" t="str">
        <f t="shared" ca="1" si="98"/>
        <v>Friday</v>
      </c>
      <c r="J629" s="18" t="b">
        <f t="shared" ca="1" si="99"/>
        <v>0</v>
      </c>
    </row>
    <row r="630" spans="1:10" x14ac:dyDescent="0.3">
      <c r="A630" s="27">
        <f t="shared" ca="1" si="90"/>
        <v>45965</v>
      </c>
      <c r="B630" s="18">
        <f t="shared" ca="1" si="91"/>
        <v>2025</v>
      </c>
      <c r="C630" s="18">
        <f t="shared" ca="1" si="92"/>
        <v>11</v>
      </c>
      <c r="D630" s="18" t="str">
        <f t="shared" ca="1" si="93"/>
        <v>November</v>
      </c>
      <c r="E630" s="18">
        <f t="shared" ca="1" si="94"/>
        <v>11</v>
      </c>
      <c r="F630" s="18">
        <f t="shared" ca="1" si="95"/>
        <v>4</v>
      </c>
      <c r="G630" s="18">
        <f t="shared" ca="1" si="96"/>
        <v>45</v>
      </c>
      <c r="H630" s="18">
        <f t="shared" ca="1" si="97"/>
        <v>4</v>
      </c>
      <c r="I630" s="18" t="str">
        <f t="shared" ca="1" si="98"/>
        <v>Tuesday</v>
      </c>
      <c r="J630" s="18" t="b">
        <f t="shared" ca="1" si="99"/>
        <v>0</v>
      </c>
    </row>
    <row r="631" spans="1:10" x14ac:dyDescent="0.3">
      <c r="A631" s="26">
        <f t="shared" ca="1" si="90"/>
        <v>45053</v>
      </c>
      <c r="B631" s="18">
        <f t="shared" ca="1" si="91"/>
        <v>2023</v>
      </c>
      <c r="C631" s="18">
        <f t="shared" ca="1" si="92"/>
        <v>5</v>
      </c>
      <c r="D631" s="18" t="str">
        <f t="shared" ca="1" si="93"/>
        <v>May</v>
      </c>
      <c r="E631" s="18">
        <f t="shared" ca="1" si="94"/>
        <v>5</v>
      </c>
      <c r="F631" s="18">
        <f t="shared" ca="1" si="95"/>
        <v>2</v>
      </c>
      <c r="G631" s="18">
        <f t="shared" ca="1" si="96"/>
        <v>19</v>
      </c>
      <c r="H631" s="18">
        <f t="shared" ca="1" si="97"/>
        <v>7</v>
      </c>
      <c r="I631" s="18" t="str">
        <f t="shared" ca="1" si="98"/>
        <v>Sunday</v>
      </c>
      <c r="J631" s="18" t="b">
        <f t="shared" ca="1" si="99"/>
        <v>1</v>
      </c>
    </row>
    <row r="632" spans="1:10" x14ac:dyDescent="0.3">
      <c r="A632" s="26">
        <f t="shared" ca="1" si="90"/>
        <v>45897</v>
      </c>
      <c r="B632" s="18">
        <f t="shared" ca="1" si="91"/>
        <v>2025</v>
      </c>
      <c r="C632" s="18">
        <f t="shared" ca="1" si="92"/>
        <v>8</v>
      </c>
      <c r="D632" s="18" t="str">
        <f t="shared" ca="1" si="93"/>
        <v>August</v>
      </c>
      <c r="E632" s="18">
        <f t="shared" ca="1" si="94"/>
        <v>8</v>
      </c>
      <c r="F632" s="18">
        <f t="shared" ca="1" si="95"/>
        <v>3</v>
      </c>
      <c r="G632" s="18">
        <f t="shared" ca="1" si="96"/>
        <v>35</v>
      </c>
      <c r="H632" s="18">
        <f t="shared" ca="1" si="97"/>
        <v>28</v>
      </c>
      <c r="I632" s="18" t="str">
        <f t="shared" ca="1" si="98"/>
        <v>Thursday</v>
      </c>
      <c r="J632" s="18" t="b">
        <f t="shared" ca="1" si="99"/>
        <v>0</v>
      </c>
    </row>
    <row r="633" spans="1:10" x14ac:dyDescent="0.3">
      <c r="A633" s="27">
        <f t="shared" ca="1" si="90"/>
        <v>45011</v>
      </c>
      <c r="B633" s="18">
        <f t="shared" ca="1" si="91"/>
        <v>2023</v>
      </c>
      <c r="C633" s="18">
        <f t="shared" ca="1" si="92"/>
        <v>3</v>
      </c>
      <c r="D633" s="18" t="str">
        <f t="shared" ca="1" si="93"/>
        <v>March</v>
      </c>
      <c r="E633" s="18">
        <f t="shared" ca="1" si="94"/>
        <v>3</v>
      </c>
      <c r="F633" s="18">
        <f t="shared" ca="1" si="95"/>
        <v>1</v>
      </c>
      <c r="G633" s="18">
        <f t="shared" ca="1" si="96"/>
        <v>13</v>
      </c>
      <c r="H633" s="18">
        <f t="shared" ca="1" si="97"/>
        <v>26</v>
      </c>
      <c r="I633" s="18" t="str">
        <f t="shared" ca="1" si="98"/>
        <v>Sunday</v>
      </c>
      <c r="J633" s="18" t="b">
        <f t="shared" ca="1" si="99"/>
        <v>1</v>
      </c>
    </row>
    <row r="634" spans="1:10" x14ac:dyDescent="0.3">
      <c r="A634" s="26">
        <f t="shared" ca="1" si="90"/>
        <v>45202</v>
      </c>
      <c r="B634" s="18">
        <f t="shared" ca="1" si="91"/>
        <v>2023</v>
      </c>
      <c r="C634" s="18">
        <f t="shared" ca="1" si="92"/>
        <v>10</v>
      </c>
      <c r="D634" s="18" t="str">
        <f t="shared" ca="1" si="93"/>
        <v>October</v>
      </c>
      <c r="E634" s="18">
        <f t="shared" ca="1" si="94"/>
        <v>10</v>
      </c>
      <c r="F634" s="18">
        <f t="shared" ca="1" si="95"/>
        <v>4</v>
      </c>
      <c r="G634" s="18">
        <f t="shared" ca="1" si="96"/>
        <v>41</v>
      </c>
      <c r="H634" s="18">
        <f t="shared" ca="1" si="97"/>
        <v>3</v>
      </c>
      <c r="I634" s="18" t="str">
        <f t="shared" ca="1" si="98"/>
        <v>Tuesday</v>
      </c>
      <c r="J634" s="18" t="b">
        <f t="shared" ca="1" si="99"/>
        <v>0</v>
      </c>
    </row>
    <row r="635" spans="1:10" x14ac:dyDescent="0.3">
      <c r="A635" s="26">
        <f t="shared" ca="1" si="90"/>
        <v>44976</v>
      </c>
      <c r="B635" s="18">
        <f t="shared" ca="1" si="91"/>
        <v>2023</v>
      </c>
      <c r="C635" s="18">
        <f t="shared" ca="1" si="92"/>
        <v>2</v>
      </c>
      <c r="D635" s="18" t="str">
        <f t="shared" ca="1" si="93"/>
        <v>February</v>
      </c>
      <c r="E635" s="18">
        <f t="shared" ca="1" si="94"/>
        <v>2</v>
      </c>
      <c r="F635" s="18">
        <f t="shared" ca="1" si="95"/>
        <v>1</v>
      </c>
      <c r="G635" s="18">
        <f t="shared" ca="1" si="96"/>
        <v>8</v>
      </c>
      <c r="H635" s="18">
        <f t="shared" ca="1" si="97"/>
        <v>19</v>
      </c>
      <c r="I635" s="18" t="str">
        <f t="shared" ca="1" si="98"/>
        <v>Sunday</v>
      </c>
      <c r="J635" s="18" t="b">
        <f t="shared" ca="1" si="99"/>
        <v>1</v>
      </c>
    </row>
    <row r="636" spans="1:10" x14ac:dyDescent="0.3">
      <c r="A636" s="27">
        <f t="shared" ca="1" si="90"/>
        <v>45057</v>
      </c>
      <c r="B636" s="18">
        <f t="shared" ca="1" si="91"/>
        <v>2023</v>
      </c>
      <c r="C636" s="18">
        <f t="shared" ca="1" si="92"/>
        <v>5</v>
      </c>
      <c r="D636" s="18" t="str">
        <f t="shared" ca="1" si="93"/>
        <v>May</v>
      </c>
      <c r="E636" s="18">
        <f t="shared" ca="1" si="94"/>
        <v>5</v>
      </c>
      <c r="F636" s="18">
        <f t="shared" ca="1" si="95"/>
        <v>2</v>
      </c>
      <c r="G636" s="18">
        <f t="shared" ca="1" si="96"/>
        <v>20</v>
      </c>
      <c r="H636" s="18">
        <f t="shared" ca="1" si="97"/>
        <v>11</v>
      </c>
      <c r="I636" s="18" t="str">
        <f t="shared" ca="1" si="98"/>
        <v>Thursday</v>
      </c>
      <c r="J636" s="18" t="b">
        <f t="shared" ca="1" si="99"/>
        <v>0</v>
      </c>
    </row>
    <row r="637" spans="1:10" x14ac:dyDescent="0.3">
      <c r="A637" s="26">
        <f t="shared" ca="1" si="90"/>
        <v>45586</v>
      </c>
      <c r="B637" s="18">
        <f t="shared" ca="1" si="91"/>
        <v>2024</v>
      </c>
      <c r="C637" s="18">
        <f t="shared" ca="1" si="92"/>
        <v>10</v>
      </c>
      <c r="D637" s="18" t="str">
        <f t="shared" ca="1" si="93"/>
        <v>October</v>
      </c>
      <c r="E637" s="18">
        <f t="shared" ca="1" si="94"/>
        <v>10</v>
      </c>
      <c r="F637" s="18">
        <f t="shared" ca="1" si="95"/>
        <v>4</v>
      </c>
      <c r="G637" s="18">
        <f t="shared" ca="1" si="96"/>
        <v>43</v>
      </c>
      <c r="H637" s="18">
        <f t="shared" ca="1" si="97"/>
        <v>21</v>
      </c>
      <c r="I637" s="18" t="str">
        <f t="shared" ca="1" si="98"/>
        <v>Monday</v>
      </c>
      <c r="J637" s="18" t="b">
        <f t="shared" ca="1" si="99"/>
        <v>0</v>
      </c>
    </row>
    <row r="638" spans="1:10" x14ac:dyDescent="0.3">
      <c r="A638" s="27">
        <f t="shared" ca="1" si="90"/>
        <v>45971</v>
      </c>
      <c r="B638" s="18">
        <f t="shared" ca="1" si="91"/>
        <v>2025</v>
      </c>
      <c r="C638" s="18">
        <f t="shared" ca="1" si="92"/>
        <v>11</v>
      </c>
      <c r="D638" s="18" t="str">
        <f t="shared" ca="1" si="93"/>
        <v>November</v>
      </c>
      <c r="E638" s="18">
        <f t="shared" ca="1" si="94"/>
        <v>11</v>
      </c>
      <c r="F638" s="18">
        <f t="shared" ca="1" si="95"/>
        <v>4</v>
      </c>
      <c r="G638" s="18">
        <f t="shared" ca="1" si="96"/>
        <v>46</v>
      </c>
      <c r="H638" s="18">
        <f t="shared" ca="1" si="97"/>
        <v>10</v>
      </c>
      <c r="I638" s="18" t="str">
        <f t="shared" ca="1" si="98"/>
        <v>Monday</v>
      </c>
      <c r="J638" s="18" t="b">
        <f t="shared" ca="1" si="99"/>
        <v>0</v>
      </c>
    </row>
    <row r="639" spans="1:10" x14ac:dyDescent="0.3">
      <c r="A639" s="27">
        <f t="shared" ca="1" si="90"/>
        <v>45053</v>
      </c>
      <c r="B639" s="18">
        <f t="shared" ca="1" si="91"/>
        <v>2023</v>
      </c>
      <c r="C639" s="18">
        <f t="shared" ca="1" si="92"/>
        <v>5</v>
      </c>
      <c r="D639" s="18" t="str">
        <f t="shared" ca="1" si="93"/>
        <v>May</v>
      </c>
      <c r="E639" s="18">
        <f t="shared" ca="1" si="94"/>
        <v>5</v>
      </c>
      <c r="F639" s="18">
        <f t="shared" ca="1" si="95"/>
        <v>2</v>
      </c>
      <c r="G639" s="18">
        <f t="shared" ca="1" si="96"/>
        <v>19</v>
      </c>
      <c r="H639" s="18">
        <f t="shared" ca="1" si="97"/>
        <v>7</v>
      </c>
      <c r="I639" s="18" t="str">
        <f t="shared" ca="1" si="98"/>
        <v>Sunday</v>
      </c>
      <c r="J639" s="18" t="b">
        <f t="shared" ca="1" si="99"/>
        <v>1</v>
      </c>
    </row>
    <row r="640" spans="1:10" x14ac:dyDescent="0.3">
      <c r="A640" s="27">
        <f t="shared" ca="1" si="90"/>
        <v>45711</v>
      </c>
      <c r="B640" s="18">
        <f t="shared" ca="1" si="91"/>
        <v>2025</v>
      </c>
      <c r="C640" s="18">
        <f t="shared" ca="1" si="92"/>
        <v>2</v>
      </c>
      <c r="D640" s="18" t="str">
        <f t="shared" ca="1" si="93"/>
        <v>February</v>
      </c>
      <c r="E640" s="18">
        <f t="shared" ca="1" si="94"/>
        <v>2</v>
      </c>
      <c r="F640" s="18">
        <f t="shared" ca="1" si="95"/>
        <v>1</v>
      </c>
      <c r="G640" s="18">
        <f t="shared" ca="1" si="96"/>
        <v>8</v>
      </c>
      <c r="H640" s="18">
        <f t="shared" ca="1" si="97"/>
        <v>23</v>
      </c>
      <c r="I640" s="18" t="str">
        <f t="shared" ca="1" si="98"/>
        <v>Sunday</v>
      </c>
      <c r="J640" s="18" t="b">
        <f t="shared" ca="1" si="99"/>
        <v>1</v>
      </c>
    </row>
    <row r="641" spans="1:10" x14ac:dyDescent="0.3">
      <c r="A641" s="27">
        <f t="shared" ca="1" si="90"/>
        <v>45224</v>
      </c>
      <c r="B641" s="18">
        <f t="shared" ca="1" si="91"/>
        <v>2023</v>
      </c>
      <c r="C641" s="18">
        <f t="shared" ca="1" si="92"/>
        <v>10</v>
      </c>
      <c r="D641" s="18" t="str">
        <f t="shared" ca="1" si="93"/>
        <v>October</v>
      </c>
      <c r="E641" s="18">
        <f t="shared" ca="1" si="94"/>
        <v>10</v>
      </c>
      <c r="F641" s="18">
        <f t="shared" ca="1" si="95"/>
        <v>4</v>
      </c>
      <c r="G641" s="18">
        <f t="shared" ca="1" si="96"/>
        <v>44</v>
      </c>
      <c r="H641" s="18">
        <f t="shared" ca="1" si="97"/>
        <v>25</v>
      </c>
      <c r="I641" s="18" t="str">
        <f t="shared" ca="1" si="98"/>
        <v>Wednesday</v>
      </c>
      <c r="J641" s="18" t="b">
        <f t="shared" ca="1" si="99"/>
        <v>0</v>
      </c>
    </row>
    <row r="642" spans="1:10" x14ac:dyDescent="0.3">
      <c r="A642" s="27">
        <f t="shared" ref="A642:A705" ca="1" si="100">RANDBETWEEN(DATE(2022,1,1),DATE(2025,12,31))</f>
        <v>45377</v>
      </c>
      <c r="B642" s="18">
        <f t="shared" ca="1" si="91"/>
        <v>2024</v>
      </c>
      <c r="C642" s="18">
        <f t="shared" ca="1" si="92"/>
        <v>3</v>
      </c>
      <c r="D642" s="18" t="str">
        <f t="shared" ca="1" si="93"/>
        <v>March</v>
      </c>
      <c r="E642" s="18">
        <f t="shared" ca="1" si="94"/>
        <v>3</v>
      </c>
      <c r="F642" s="18">
        <f t="shared" ca="1" si="95"/>
        <v>1</v>
      </c>
      <c r="G642" s="18">
        <f t="shared" ca="1" si="96"/>
        <v>13</v>
      </c>
      <c r="H642" s="18">
        <f t="shared" ca="1" si="97"/>
        <v>26</v>
      </c>
      <c r="I642" s="18" t="str">
        <f t="shared" ca="1" si="98"/>
        <v>Tuesday</v>
      </c>
      <c r="J642" s="18" t="b">
        <f t="shared" ca="1" si="99"/>
        <v>0</v>
      </c>
    </row>
    <row r="643" spans="1:10" x14ac:dyDescent="0.3">
      <c r="A643" s="26">
        <f t="shared" ca="1" si="100"/>
        <v>45866</v>
      </c>
      <c r="B643" s="18">
        <f t="shared" ref="B643:B706" ca="1" si="101">YEAR(A643)</f>
        <v>2025</v>
      </c>
      <c r="C643" s="18">
        <f t="shared" ref="C643:C706" ca="1" si="102">MONTH(A643)</f>
        <v>7</v>
      </c>
      <c r="D643" s="18" t="str">
        <f t="shared" ref="D643:D706" ca="1" si="103">TEXT(A643,"MMMM")</f>
        <v>July</v>
      </c>
      <c r="E643" s="18">
        <f t="shared" ref="E643:E706" ca="1" si="104">MONTH(A643)</f>
        <v>7</v>
      </c>
      <c r="F643" s="18">
        <f t="shared" ref="F643:F706" ca="1" si="105">ROUNDUP(MONTH(A643)/3,0)</f>
        <v>3</v>
      </c>
      <c r="G643" s="18">
        <f t="shared" ref="G643:G706" ca="1" si="106">WEEKNUM(A643,2)</f>
        <v>31</v>
      </c>
      <c r="H643" s="18">
        <f t="shared" ref="H643:H706" ca="1" si="107">DAY(A643)</f>
        <v>28</v>
      </c>
      <c r="I643" s="18" t="str">
        <f t="shared" ref="I643:I706" ca="1" si="108">TEXT(A643,"DDDD")</f>
        <v>Monday</v>
      </c>
      <c r="J643" s="18" t="b">
        <f t="shared" ref="J643:J706" ca="1" si="109">OR(WEEKDAY(A643,2)&gt;5)</f>
        <v>0</v>
      </c>
    </row>
    <row r="644" spans="1:10" x14ac:dyDescent="0.3">
      <c r="A644" s="27">
        <f t="shared" ca="1" si="100"/>
        <v>45401</v>
      </c>
      <c r="B644" s="18">
        <f t="shared" ca="1" si="101"/>
        <v>2024</v>
      </c>
      <c r="C644" s="18">
        <f t="shared" ca="1" si="102"/>
        <v>4</v>
      </c>
      <c r="D644" s="18" t="str">
        <f t="shared" ca="1" si="103"/>
        <v>April</v>
      </c>
      <c r="E644" s="18">
        <f t="shared" ca="1" si="104"/>
        <v>4</v>
      </c>
      <c r="F644" s="18">
        <f t="shared" ca="1" si="105"/>
        <v>2</v>
      </c>
      <c r="G644" s="18">
        <f t="shared" ca="1" si="106"/>
        <v>16</v>
      </c>
      <c r="H644" s="18">
        <f t="shared" ca="1" si="107"/>
        <v>19</v>
      </c>
      <c r="I644" s="18" t="str">
        <f t="shared" ca="1" si="108"/>
        <v>Friday</v>
      </c>
      <c r="J644" s="18" t="b">
        <f t="shared" ca="1" si="109"/>
        <v>0</v>
      </c>
    </row>
    <row r="645" spans="1:10" x14ac:dyDescent="0.3">
      <c r="A645" s="26">
        <f t="shared" ca="1" si="100"/>
        <v>45730</v>
      </c>
      <c r="B645" s="18">
        <f t="shared" ca="1" si="101"/>
        <v>2025</v>
      </c>
      <c r="C645" s="18">
        <f t="shared" ca="1" si="102"/>
        <v>3</v>
      </c>
      <c r="D645" s="18" t="str">
        <f t="shared" ca="1" si="103"/>
        <v>March</v>
      </c>
      <c r="E645" s="18">
        <f t="shared" ca="1" si="104"/>
        <v>3</v>
      </c>
      <c r="F645" s="18">
        <f t="shared" ca="1" si="105"/>
        <v>1</v>
      </c>
      <c r="G645" s="18">
        <f t="shared" ca="1" si="106"/>
        <v>11</v>
      </c>
      <c r="H645" s="18">
        <f t="shared" ca="1" si="107"/>
        <v>14</v>
      </c>
      <c r="I645" s="18" t="str">
        <f t="shared" ca="1" si="108"/>
        <v>Friday</v>
      </c>
      <c r="J645" s="18" t="b">
        <f t="shared" ca="1" si="109"/>
        <v>0</v>
      </c>
    </row>
    <row r="646" spans="1:10" x14ac:dyDescent="0.3">
      <c r="A646" s="27">
        <f t="shared" ca="1" si="100"/>
        <v>45317</v>
      </c>
      <c r="B646" s="18">
        <f t="shared" ca="1" si="101"/>
        <v>2024</v>
      </c>
      <c r="C646" s="18">
        <f t="shared" ca="1" si="102"/>
        <v>1</v>
      </c>
      <c r="D646" s="18" t="str">
        <f t="shared" ca="1" si="103"/>
        <v>January</v>
      </c>
      <c r="E646" s="18">
        <f t="shared" ca="1" si="104"/>
        <v>1</v>
      </c>
      <c r="F646" s="18">
        <f t="shared" ca="1" si="105"/>
        <v>1</v>
      </c>
      <c r="G646" s="18">
        <f t="shared" ca="1" si="106"/>
        <v>4</v>
      </c>
      <c r="H646" s="18">
        <f t="shared" ca="1" si="107"/>
        <v>26</v>
      </c>
      <c r="I646" s="18" t="str">
        <f t="shared" ca="1" si="108"/>
        <v>Friday</v>
      </c>
      <c r="J646" s="18" t="b">
        <f t="shared" ca="1" si="109"/>
        <v>0</v>
      </c>
    </row>
    <row r="647" spans="1:10" x14ac:dyDescent="0.3">
      <c r="A647" s="26">
        <f t="shared" ca="1" si="100"/>
        <v>44879</v>
      </c>
      <c r="B647" s="18">
        <f t="shared" ca="1" si="101"/>
        <v>2022</v>
      </c>
      <c r="C647" s="18">
        <f t="shared" ca="1" si="102"/>
        <v>11</v>
      </c>
      <c r="D647" s="18" t="str">
        <f t="shared" ca="1" si="103"/>
        <v>November</v>
      </c>
      <c r="E647" s="18">
        <f t="shared" ca="1" si="104"/>
        <v>11</v>
      </c>
      <c r="F647" s="18">
        <f t="shared" ca="1" si="105"/>
        <v>4</v>
      </c>
      <c r="G647" s="18">
        <f t="shared" ca="1" si="106"/>
        <v>47</v>
      </c>
      <c r="H647" s="18">
        <f t="shared" ca="1" si="107"/>
        <v>14</v>
      </c>
      <c r="I647" s="18" t="str">
        <f t="shared" ca="1" si="108"/>
        <v>Monday</v>
      </c>
      <c r="J647" s="18" t="b">
        <f t="shared" ca="1" si="109"/>
        <v>0</v>
      </c>
    </row>
    <row r="648" spans="1:10" x14ac:dyDescent="0.3">
      <c r="A648" s="26">
        <f t="shared" ca="1" si="100"/>
        <v>45830</v>
      </c>
      <c r="B648" s="18">
        <f t="shared" ca="1" si="101"/>
        <v>2025</v>
      </c>
      <c r="C648" s="18">
        <f t="shared" ca="1" si="102"/>
        <v>6</v>
      </c>
      <c r="D648" s="18" t="str">
        <f t="shared" ca="1" si="103"/>
        <v>June</v>
      </c>
      <c r="E648" s="18">
        <f t="shared" ca="1" si="104"/>
        <v>6</v>
      </c>
      <c r="F648" s="18">
        <f t="shared" ca="1" si="105"/>
        <v>2</v>
      </c>
      <c r="G648" s="18">
        <f t="shared" ca="1" si="106"/>
        <v>25</v>
      </c>
      <c r="H648" s="18">
        <f t="shared" ca="1" si="107"/>
        <v>22</v>
      </c>
      <c r="I648" s="18" t="str">
        <f t="shared" ca="1" si="108"/>
        <v>Sunday</v>
      </c>
      <c r="J648" s="18" t="b">
        <f t="shared" ca="1" si="109"/>
        <v>1</v>
      </c>
    </row>
    <row r="649" spans="1:10" x14ac:dyDescent="0.3">
      <c r="A649" s="27">
        <f t="shared" ca="1" si="100"/>
        <v>45449</v>
      </c>
      <c r="B649" s="18">
        <f t="shared" ca="1" si="101"/>
        <v>2024</v>
      </c>
      <c r="C649" s="18">
        <f t="shared" ca="1" si="102"/>
        <v>6</v>
      </c>
      <c r="D649" s="18" t="str">
        <f t="shared" ca="1" si="103"/>
        <v>June</v>
      </c>
      <c r="E649" s="18">
        <f t="shared" ca="1" si="104"/>
        <v>6</v>
      </c>
      <c r="F649" s="18">
        <f t="shared" ca="1" si="105"/>
        <v>2</v>
      </c>
      <c r="G649" s="18">
        <f t="shared" ca="1" si="106"/>
        <v>23</v>
      </c>
      <c r="H649" s="18">
        <f t="shared" ca="1" si="107"/>
        <v>6</v>
      </c>
      <c r="I649" s="18" t="str">
        <f t="shared" ca="1" si="108"/>
        <v>Thursday</v>
      </c>
      <c r="J649" s="18" t="b">
        <f t="shared" ca="1" si="109"/>
        <v>0</v>
      </c>
    </row>
    <row r="650" spans="1:10" x14ac:dyDescent="0.3">
      <c r="A650" s="26">
        <f t="shared" ca="1" si="100"/>
        <v>45383</v>
      </c>
      <c r="B650" s="18">
        <f t="shared" ca="1" si="101"/>
        <v>2024</v>
      </c>
      <c r="C650" s="18">
        <f t="shared" ca="1" si="102"/>
        <v>4</v>
      </c>
      <c r="D650" s="18" t="str">
        <f t="shared" ca="1" si="103"/>
        <v>April</v>
      </c>
      <c r="E650" s="18">
        <f t="shared" ca="1" si="104"/>
        <v>4</v>
      </c>
      <c r="F650" s="18">
        <f t="shared" ca="1" si="105"/>
        <v>2</v>
      </c>
      <c r="G650" s="18">
        <f t="shared" ca="1" si="106"/>
        <v>14</v>
      </c>
      <c r="H650" s="18">
        <f t="shared" ca="1" si="107"/>
        <v>1</v>
      </c>
      <c r="I650" s="18" t="str">
        <f t="shared" ca="1" si="108"/>
        <v>Monday</v>
      </c>
      <c r="J650" s="18" t="b">
        <f t="shared" ca="1" si="109"/>
        <v>0</v>
      </c>
    </row>
    <row r="651" spans="1:10" x14ac:dyDescent="0.3">
      <c r="A651" s="27">
        <f t="shared" ca="1" si="100"/>
        <v>44816</v>
      </c>
      <c r="B651" s="18">
        <f t="shared" ca="1" si="101"/>
        <v>2022</v>
      </c>
      <c r="C651" s="18">
        <f t="shared" ca="1" si="102"/>
        <v>9</v>
      </c>
      <c r="D651" s="18" t="str">
        <f t="shared" ca="1" si="103"/>
        <v>September</v>
      </c>
      <c r="E651" s="18">
        <f t="shared" ca="1" si="104"/>
        <v>9</v>
      </c>
      <c r="F651" s="18">
        <f t="shared" ca="1" si="105"/>
        <v>3</v>
      </c>
      <c r="G651" s="18">
        <f t="shared" ca="1" si="106"/>
        <v>38</v>
      </c>
      <c r="H651" s="18">
        <f t="shared" ca="1" si="107"/>
        <v>12</v>
      </c>
      <c r="I651" s="18" t="str">
        <f t="shared" ca="1" si="108"/>
        <v>Monday</v>
      </c>
      <c r="J651" s="18" t="b">
        <f t="shared" ca="1" si="109"/>
        <v>0</v>
      </c>
    </row>
    <row r="652" spans="1:10" x14ac:dyDescent="0.3">
      <c r="A652" s="26">
        <f t="shared" ca="1" si="100"/>
        <v>45697</v>
      </c>
      <c r="B652" s="18">
        <f t="shared" ca="1" si="101"/>
        <v>2025</v>
      </c>
      <c r="C652" s="18">
        <f t="shared" ca="1" si="102"/>
        <v>2</v>
      </c>
      <c r="D652" s="18" t="str">
        <f t="shared" ca="1" si="103"/>
        <v>February</v>
      </c>
      <c r="E652" s="18">
        <f t="shared" ca="1" si="104"/>
        <v>2</v>
      </c>
      <c r="F652" s="18">
        <f t="shared" ca="1" si="105"/>
        <v>1</v>
      </c>
      <c r="G652" s="18">
        <f t="shared" ca="1" si="106"/>
        <v>6</v>
      </c>
      <c r="H652" s="18">
        <f t="shared" ca="1" si="107"/>
        <v>9</v>
      </c>
      <c r="I652" s="18" t="str">
        <f t="shared" ca="1" si="108"/>
        <v>Sunday</v>
      </c>
      <c r="J652" s="18" t="b">
        <f t="shared" ca="1" si="109"/>
        <v>1</v>
      </c>
    </row>
    <row r="653" spans="1:10" x14ac:dyDescent="0.3">
      <c r="A653" s="27">
        <f t="shared" ca="1" si="100"/>
        <v>44748</v>
      </c>
      <c r="B653" s="18">
        <f t="shared" ca="1" si="101"/>
        <v>2022</v>
      </c>
      <c r="C653" s="18">
        <f t="shared" ca="1" si="102"/>
        <v>7</v>
      </c>
      <c r="D653" s="18" t="str">
        <f t="shared" ca="1" si="103"/>
        <v>July</v>
      </c>
      <c r="E653" s="18">
        <f t="shared" ca="1" si="104"/>
        <v>7</v>
      </c>
      <c r="F653" s="18">
        <f t="shared" ca="1" si="105"/>
        <v>3</v>
      </c>
      <c r="G653" s="18">
        <f t="shared" ca="1" si="106"/>
        <v>28</v>
      </c>
      <c r="H653" s="18">
        <f t="shared" ca="1" si="107"/>
        <v>6</v>
      </c>
      <c r="I653" s="18" t="str">
        <f t="shared" ca="1" si="108"/>
        <v>Wednesday</v>
      </c>
      <c r="J653" s="18" t="b">
        <f t="shared" ca="1" si="109"/>
        <v>0</v>
      </c>
    </row>
    <row r="654" spans="1:10" x14ac:dyDescent="0.3">
      <c r="A654" s="26">
        <f t="shared" ca="1" si="100"/>
        <v>44939</v>
      </c>
      <c r="B654" s="18">
        <f t="shared" ca="1" si="101"/>
        <v>2023</v>
      </c>
      <c r="C654" s="18">
        <f t="shared" ca="1" si="102"/>
        <v>1</v>
      </c>
      <c r="D654" s="18" t="str">
        <f t="shared" ca="1" si="103"/>
        <v>January</v>
      </c>
      <c r="E654" s="18">
        <f t="shared" ca="1" si="104"/>
        <v>1</v>
      </c>
      <c r="F654" s="18">
        <f t="shared" ca="1" si="105"/>
        <v>1</v>
      </c>
      <c r="G654" s="18">
        <f t="shared" ca="1" si="106"/>
        <v>3</v>
      </c>
      <c r="H654" s="18">
        <f t="shared" ca="1" si="107"/>
        <v>13</v>
      </c>
      <c r="I654" s="18" t="str">
        <f t="shared" ca="1" si="108"/>
        <v>Friday</v>
      </c>
      <c r="J654" s="18" t="b">
        <f t="shared" ca="1" si="109"/>
        <v>0</v>
      </c>
    </row>
    <row r="655" spans="1:10" x14ac:dyDescent="0.3">
      <c r="A655" s="26">
        <f t="shared" ca="1" si="100"/>
        <v>45117</v>
      </c>
      <c r="B655" s="18">
        <f t="shared" ca="1" si="101"/>
        <v>2023</v>
      </c>
      <c r="C655" s="18">
        <f t="shared" ca="1" si="102"/>
        <v>7</v>
      </c>
      <c r="D655" s="18" t="str">
        <f t="shared" ca="1" si="103"/>
        <v>July</v>
      </c>
      <c r="E655" s="18">
        <f t="shared" ca="1" si="104"/>
        <v>7</v>
      </c>
      <c r="F655" s="18">
        <f t="shared" ca="1" si="105"/>
        <v>3</v>
      </c>
      <c r="G655" s="18">
        <f t="shared" ca="1" si="106"/>
        <v>29</v>
      </c>
      <c r="H655" s="18">
        <f t="shared" ca="1" si="107"/>
        <v>10</v>
      </c>
      <c r="I655" s="18" t="str">
        <f t="shared" ca="1" si="108"/>
        <v>Monday</v>
      </c>
      <c r="J655" s="18" t="b">
        <f t="shared" ca="1" si="109"/>
        <v>0</v>
      </c>
    </row>
    <row r="656" spans="1:10" x14ac:dyDescent="0.3">
      <c r="A656" s="26">
        <f t="shared" ca="1" si="100"/>
        <v>45952</v>
      </c>
      <c r="B656" s="18">
        <f t="shared" ca="1" si="101"/>
        <v>2025</v>
      </c>
      <c r="C656" s="18">
        <f t="shared" ca="1" si="102"/>
        <v>10</v>
      </c>
      <c r="D656" s="18" t="str">
        <f t="shared" ca="1" si="103"/>
        <v>October</v>
      </c>
      <c r="E656" s="18">
        <f t="shared" ca="1" si="104"/>
        <v>10</v>
      </c>
      <c r="F656" s="18">
        <f t="shared" ca="1" si="105"/>
        <v>4</v>
      </c>
      <c r="G656" s="18">
        <f t="shared" ca="1" si="106"/>
        <v>43</v>
      </c>
      <c r="H656" s="18">
        <f t="shared" ca="1" si="107"/>
        <v>22</v>
      </c>
      <c r="I656" s="18" t="str">
        <f t="shared" ca="1" si="108"/>
        <v>Wednesday</v>
      </c>
      <c r="J656" s="18" t="b">
        <f t="shared" ca="1" si="109"/>
        <v>0</v>
      </c>
    </row>
    <row r="657" spans="1:10" x14ac:dyDescent="0.3">
      <c r="A657" s="27">
        <f t="shared" ca="1" si="100"/>
        <v>45539</v>
      </c>
      <c r="B657" s="18">
        <f t="shared" ca="1" si="101"/>
        <v>2024</v>
      </c>
      <c r="C657" s="18">
        <f t="shared" ca="1" si="102"/>
        <v>9</v>
      </c>
      <c r="D657" s="18" t="str">
        <f t="shared" ca="1" si="103"/>
        <v>September</v>
      </c>
      <c r="E657" s="18">
        <f t="shared" ca="1" si="104"/>
        <v>9</v>
      </c>
      <c r="F657" s="18">
        <f t="shared" ca="1" si="105"/>
        <v>3</v>
      </c>
      <c r="G657" s="18">
        <f t="shared" ca="1" si="106"/>
        <v>36</v>
      </c>
      <c r="H657" s="18">
        <f t="shared" ca="1" si="107"/>
        <v>4</v>
      </c>
      <c r="I657" s="18" t="str">
        <f t="shared" ca="1" si="108"/>
        <v>Wednesday</v>
      </c>
      <c r="J657" s="18" t="b">
        <f t="shared" ca="1" si="109"/>
        <v>0</v>
      </c>
    </row>
    <row r="658" spans="1:10" x14ac:dyDescent="0.3">
      <c r="A658" s="26">
        <f t="shared" ca="1" si="100"/>
        <v>46002</v>
      </c>
      <c r="B658" s="18">
        <f t="shared" ca="1" si="101"/>
        <v>2025</v>
      </c>
      <c r="C658" s="18">
        <f t="shared" ca="1" si="102"/>
        <v>12</v>
      </c>
      <c r="D658" s="18" t="str">
        <f t="shared" ca="1" si="103"/>
        <v>December</v>
      </c>
      <c r="E658" s="18">
        <f t="shared" ca="1" si="104"/>
        <v>12</v>
      </c>
      <c r="F658" s="18">
        <f t="shared" ca="1" si="105"/>
        <v>4</v>
      </c>
      <c r="G658" s="18">
        <f t="shared" ca="1" si="106"/>
        <v>50</v>
      </c>
      <c r="H658" s="18">
        <f t="shared" ca="1" si="107"/>
        <v>11</v>
      </c>
      <c r="I658" s="18" t="str">
        <f t="shared" ca="1" si="108"/>
        <v>Thursday</v>
      </c>
      <c r="J658" s="18" t="b">
        <f t="shared" ca="1" si="109"/>
        <v>0</v>
      </c>
    </row>
    <row r="659" spans="1:10" x14ac:dyDescent="0.3">
      <c r="A659" s="27">
        <f t="shared" ca="1" si="100"/>
        <v>45311</v>
      </c>
      <c r="B659" s="18">
        <f t="shared" ca="1" si="101"/>
        <v>2024</v>
      </c>
      <c r="C659" s="18">
        <f t="shared" ca="1" si="102"/>
        <v>1</v>
      </c>
      <c r="D659" s="18" t="str">
        <f t="shared" ca="1" si="103"/>
        <v>January</v>
      </c>
      <c r="E659" s="18">
        <f t="shared" ca="1" si="104"/>
        <v>1</v>
      </c>
      <c r="F659" s="18">
        <f t="shared" ca="1" si="105"/>
        <v>1</v>
      </c>
      <c r="G659" s="18">
        <f t="shared" ca="1" si="106"/>
        <v>3</v>
      </c>
      <c r="H659" s="18">
        <f t="shared" ca="1" si="107"/>
        <v>20</v>
      </c>
      <c r="I659" s="18" t="str">
        <f t="shared" ca="1" si="108"/>
        <v>Saturday</v>
      </c>
      <c r="J659" s="18" t="b">
        <f t="shared" ca="1" si="109"/>
        <v>1</v>
      </c>
    </row>
    <row r="660" spans="1:10" x14ac:dyDescent="0.3">
      <c r="A660" s="26">
        <f t="shared" ca="1" si="100"/>
        <v>45660</v>
      </c>
      <c r="B660" s="18">
        <f t="shared" ca="1" si="101"/>
        <v>2025</v>
      </c>
      <c r="C660" s="18">
        <f t="shared" ca="1" si="102"/>
        <v>1</v>
      </c>
      <c r="D660" s="18" t="str">
        <f t="shared" ca="1" si="103"/>
        <v>January</v>
      </c>
      <c r="E660" s="18">
        <f t="shared" ca="1" si="104"/>
        <v>1</v>
      </c>
      <c r="F660" s="18">
        <f t="shared" ca="1" si="105"/>
        <v>1</v>
      </c>
      <c r="G660" s="18">
        <f t="shared" ca="1" si="106"/>
        <v>1</v>
      </c>
      <c r="H660" s="18">
        <f t="shared" ca="1" si="107"/>
        <v>3</v>
      </c>
      <c r="I660" s="18" t="str">
        <f t="shared" ca="1" si="108"/>
        <v>Friday</v>
      </c>
      <c r="J660" s="18" t="b">
        <f t="shared" ca="1" si="109"/>
        <v>0</v>
      </c>
    </row>
    <row r="661" spans="1:10" x14ac:dyDescent="0.3">
      <c r="A661" s="26">
        <f t="shared" ca="1" si="100"/>
        <v>45827</v>
      </c>
      <c r="B661" s="18">
        <f t="shared" ca="1" si="101"/>
        <v>2025</v>
      </c>
      <c r="C661" s="18">
        <f t="shared" ca="1" si="102"/>
        <v>6</v>
      </c>
      <c r="D661" s="18" t="str">
        <f t="shared" ca="1" si="103"/>
        <v>June</v>
      </c>
      <c r="E661" s="18">
        <f t="shared" ca="1" si="104"/>
        <v>6</v>
      </c>
      <c r="F661" s="18">
        <f t="shared" ca="1" si="105"/>
        <v>2</v>
      </c>
      <c r="G661" s="18">
        <f t="shared" ca="1" si="106"/>
        <v>25</v>
      </c>
      <c r="H661" s="18">
        <f t="shared" ca="1" si="107"/>
        <v>19</v>
      </c>
      <c r="I661" s="18" t="str">
        <f t="shared" ca="1" si="108"/>
        <v>Thursday</v>
      </c>
      <c r="J661" s="18" t="b">
        <f t="shared" ca="1" si="109"/>
        <v>0</v>
      </c>
    </row>
    <row r="662" spans="1:10" x14ac:dyDescent="0.3">
      <c r="A662" s="27">
        <f t="shared" ca="1" si="100"/>
        <v>44807</v>
      </c>
      <c r="B662" s="18">
        <f t="shared" ca="1" si="101"/>
        <v>2022</v>
      </c>
      <c r="C662" s="18">
        <f t="shared" ca="1" si="102"/>
        <v>9</v>
      </c>
      <c r="D662" s="18" t="str">
        <f t="shared" ca="1" si="103"/>
        <v>September</v>
      </c>
      <c r="E662" s="18">
        <f t="shared" ca="1" si="104"/>
        <v>9</v>
      </c>
      <c r="F662" s="18">
        <f t="shared" ca="1" si="105"/>
        <v>3</v>
      </c>
      <c r="G662" s="18">
        <f t="shared" ca="1" si="106"/>
        <v>36</v>
      </c>
      <c r="H662" s="18">
        <f t="shared" ca="1" si="107"/>
        <v>3</v>
      </c>
      <c r="I662" s="18" t="str">
        <f t="shared" ca="1" si="108"/>
        <v>Saturday</v>
      </c>
      <c r="J662" s="18" t="b">
        <f t="shared" ca="1" si="109"/>
        <v>1</v>
      </c>
    </row>
    <row r="663" spans="1:10" x14ac:dyDescent="0.3">
      <c r="A663" s="27">
        <f t="shared" ca="1" si="100"/>
        <v>45184</v>
      </c>
      <c r="B663" s="18">
        <f t="shared" ca="1" si="101"/>
        <v>2023</v>
      </c>
      <c r="C663" s="18">
        <f t="shared" ca="1" si="102"/>
        <v>9</v>
      </c>
      <c r="D663" s="18" t="str">
        <f t="shared" ca="1" si="103"/>
        <v>September</v>
      </c>
      <c r="E663" s="18">
        <f t="shared" ca="1" si="104"/>
        <v>9</v>
      </c>
      <c r="F663" s="18">
        <f t="shared" ca="1" si="105"/>
        <v>3</v>
      </c>
      <c r="G663" s="18">
        <f t="shared" ca="1" si="106"/>
        <v>38</v>
      </c>
      <c r="H663" s="18">
        <f t="shared" ca="1" si="107"/>
        <v>15</v>
      </c>
      <c r="I663" s="18" t="str">
        <f t="shared" ca="1" si="108"/>
        <v>Friday</v>
      </c>
      <c r="J663" s="18" t="b">
        <f t="shared" ca="1" si="109"/>
        <v>0</v>
      </c>
    </row>
    <row r="664" spans="1:10" x14ac:dyDescent="0.3">
      <c r="A664" s="27">
        <f t="shared" ca="1" si="100"/>
        <v>44831</v>
      </c>
      <c r="B664" s="18">
        <f t="shared" ca="1" si="101"/>
        <v>2022</v>
      </c>
      <c r="C664" s="18">
        <f t="shared" ca="1" si="102"/>
        <v>9</v>
      </c>
      <c r="D664" s="18" t="str">
        <f t="shared" ca="1" si="103"/>
        <v>September</v>
      </c>
      <c r="E664" s="18">
        <f t="shared" ca="1" si="104"/>
        <v>9</v>
      </c>
      <c r="F664" s="18">
        <f t="shared" ca="1" si="105"/>
        <v>3</v>
      </c>
      <c r="G664" s="18">
        <f t="shared" ca="1" si="106"/>
        <v>40</v>
      </c>
      <c r="H664" s="18">
        <f t="shared" ca="1" si="107"/>
        <v>27</v>
      </c>
      <c r="I664" s="18" t="str">
        <f t="shared" ca="1" si="108"/>
        <v>Tuesday</v>
      </c>
      <c r="J664" s="18" t="b">
        <f t="shared" ca="1" si="109"/>
        <v>0</v>
      </c>
    </row>
    <row r="665" spans="1:10" x14ac:dyDescent="0.3">
      <c r="A665" s="26">
        <f t="shared" ca="1" si="100"/>
        <v>45072</v>
      </c>
      <c r="B665" s="18">
        <f t="shared" ca="1" si="101"/>
        <v>2023</v>
      </c>
      <c r="C665" s="18">
        <f t="shared" ca="1" si="102"/>
        <v>5</v>
      </c>
      <c r="D665" s="18" t="str">
        <f t="shared" ca="1" si="103"/>
        <v>May</v>
      </c>
      <c r="E665" s="18">
        <f t="shared" ca="1" si="104"/>
        <v>5</v>
      </c>
      <c r="F665" s="18">
        <f t="shared" ca="1" si="105"/>
        <v>2</v>
      </c>
      <c r="G665" s="18">
        <f t="shared" ca="1" si="106"/>
        <v>22</v>
      </c>
      <c r="H665" s="18">
        <f t="shared" ca="1" si="107"/>
        <v>26</v>
      </c>
      <c r="I665" s="18" t="str">
        <f t="shared" ca="1" si="108"/>
        <v>Friday</v>
      </c>
      <c r="J665" s="18" t="b">
        <f t="shared" ca="1" si="109"/>
        <v>0</v>
      </c>
    </row>
    <row r="666" spans="1:10" x14ac:dyDescent="0.3">
      <c r="A666" s="27">
        <f t="shared" ca="1" si="100"/>
        <v>44811</v>
      </c>
      <c r="B666" s="18">
        <f t="shared" ca="1" si="101"/>
        <v>2022</v>
      </c>
      <c r="C666" s="18">
        <f t="shared" ca="1" si="102"/>
        <v>9</v>
      </c>
      <c r="D666" s="18" t="str">
        <f t="shared" ca="1" si="103"/>
        <v>September</v>
      </c>
      <c r="E666" s="18">
        <f t="shared" ca="1" si="104"/>
        <v>9</v>
      </c>
      <c r="F666" s="18">
        <f t="shared" ca="1" si="105"/>
        <v>3</v>
      </c>
      <c r="G666" s="18">
        <f t="shared" ca="1" si="106"/>
        <v>37</v>
      </c>
      <c r="H666" s="18">
        <f t="shared" ca="1" si="107"/>
        <v>7</v>
      </c>
      <c r="I666" s="18" t="str">
        <f t="shared" ca="1" si="108"/>
        <v>Wednesday</v>
      </c>
      <c r="J666" s="18" t="b">
        <f t="shared" ca="1" si="109"/>
        <v>0</v>
      </c>
    </row>
    <row r="667" spans="1:10" x14ac:dyDescent="0.3">
      <c r="A667" s="26">
        <f t="shared" ca="1" si="100"/>
        <v>44604</v>
      </c>
      <c r="B667" s="18">
        <f t="shared" ca="1" si="101"/>
        <v>2022</v>
      </c>
      <c r="C667" s="18">
        <f t="shared" ca="1" si="102"/>
        <v>2</v>
      </c>
      <c r="D667" s="18" t="str">
        <f t="shared" ca="1" si="103"/>
        <v>February</v>
      </c>
      <c r="E667" s="18">
        <f t="shared" ca="1" si="104"/>
        <v>2</v>
      </c>
      <c r="F667" s="18">
        <f t="shared" ca="1" si="105"/>
        <v>1</v>
      </c>
      <c r="G667" s="18">
        <f t="shared" ca="1" si="106"/>
        <v>7</v>
      </c>
      <c r="H667" s="18">
        <f t="shared" ca="1" si="107"/>
        <v>12</v>
      </c>
      <c r="I667" s="18" t="str">
        <f t="shared" ca="1" si="108"/>
        <v>Saturday</v>
      </c>
      <c r="J667" s="18" t="b">
        <f t="shared" ca="1" si="109"/>
        <v>1</v>
      </c>
    </row>
    <row r="668" spans="1:10" x14ac:dyDescent="0.3">
      <c r="A668" s="27">
        <f t="shared" ca="1" si="100"/>
        <v>44839</v>
      </c>
      <c r="B668" s="18">
        <f t="shared" ca="1" si="101"/>
        <v>2022</v>
      </c>
      <c r="C668" s="18">
        <f t="shared" ca="1" si="102"/>
        <v>10</v>
      </c>
      <c r="D668" s="18" t="str">
        <f t="shared" ca="1" si="103"/>
        <v>October</v>
      </c>
      <c r="E668" s="18">
        <f t="shared" ca="1" si="104"/>
        <v>10</v>
      </c>
      <c r="F668" s="18">
        <f t="shared" ca="1" si="105"/>
        <v>4</v>
      </c>
      <c r="G668" s="18">
        <f t="shared" ca="1" si="106"/>
        <v>41</v>
      </c>
      <c r="H668" s="18">
        <f t="shared" ca="1" si="107"/>
        <v>5</v>
      </c>
      <c r="I668" s="18" t="str">
        <f t="shared" ca="1" si="108"/>
        <v>Wednesday</v>
      </c>
      <c r="J668" s="18" t="b">
        <f t="shared" ca="1" si="109"/>
        <v>0</v>
      </c>
    </row>
    <row r="669" spans="1:10" x14ac:dyDescent="0.3">
      <c r="A669" s="26">
        <f t="shared" ca="1" si="100"/>
        <v>44925</v>
      </c>
      <c r="B669" s="18">
        <f t="shared" ca="1" si="101"/>
        <v>2022</v>
      </c>
      <c r="C669" s="18">
        <f t="shared" ca="1" si="102"/>
        <v>12</v>
      </c>
      <c r="D669" s="18" t="str">
        <f t="shared" ca="1" si="103"/>
        <v>December</v>
      </c>
      <c r="E669" s="18">
        <f t="shared" ca="1" si="104"/>
        <v>12</v>
      </c>
      <c r="F669" s="18">
        <f t="shared" ca="1" si="105"/>
        <v>4</v>
      </c>
      <c r="G669" s="18">
        <f t="shared" ca="1" si="106"/>
        <v>53</v>
      </c>
      <c r="H669" s="18">
        <f t="shared" ca="1" si="107"/>
        <v>30</v>
      </c>
      <c r="I669" s="18" t="str">
        <f t="shared" ca="1" si="108"/>
        <v>Friday</v>
      </c>
      <c r="J669" s="18" t="b">
        <f t="shared" ca="1" si="109"/>
        <v>0</v>
      </c>
    </row>
    <row r="670" spans="1:10" x14ac:dyDescent="0.3">
      <c r="A670" s="27">
        <f t="shared" ca="1" si="100"/>
        <v>45716</v>
      </c>
      <c r="B670" s="18">
        <f t="shared" ca="1" si="101"/>
        <v>2025</v>
      </c>
      <c r="C670" s="18">
        <f t="shared" ca="1" si="102"/>
        <v>2</v>
      </c>
      <c r="D670" s="18" t="str">
        <f t="shared" ca="1" si="103"/>
        <v>February</v>
      </c>
      <c r="E670" s="18">
        <f t="shared" ca="1" si="104"/>
        <v>2</v>
      </c>
      <c r="F670" s="18">
        <f t="shared" ca="1" si="105"/>
        <v>1</v>
      </c>
      <c r="G670" s="18">
        <f t="shared" ca="1" si="106"/>
        <v>9</v>
      </c>
      <c r="H670" s="18">
        <f t="shared" ca="1" si="107"/>
        <v>28</v>
      </c>
      <c r="I670" s="18" t="str">
        <f t="shared" ca="1" si="108"/>
        <v>Friday</v>
      </c>
      <c r="J670" s="18" t="b">
        <f t="shared" ca="1" si="109"/>
        <v>0</v>
      </c>
    </row>
    <row r="671" spans="1:10" x14ac:dyDescent="0.3">
      <c r="A671" s="27">
        <f t="shared" ca="1" si="100"/>
        <v>45676</v>
      </c>
      <c r="B671" s="18">
        <f t="shared" ca="1" si="101"/>
        <v>2025</v>
      </c>
      <c r="C671" s="18">
        <f t="shared" ca="1" si="102"/>
        <v>1</v>
      </c>
      <c r="D671" s="18" t="str">
        <f t="shared" ca="1" si="103"/>
        <v>January</v>
      </c>
      <c r="E671" s="18">
        <f t="shared" ca="1" si="104"/>
        <v>1</v>
      </c>
      <c r="F671" s="18">
        <f t="shared" ca="1" si="105"/>
        <v>1</v>
      </c>
      <c r="G671" s="18">
        <f t="shared" ca="1" si="106"/>
        <v>3</v>
      </c>
      <c r="H671" s="18">
        <f t="shared" ca="1" si="107"/>
        <v>19</v>
      </c>
      <c r="I671" s="18" t="str">
        <f t="shared" ca="1" si="108"/>
        <v>Sunday</v>
      </c>
      <c r="J671" s="18" t="b">
        <f t="shared" ca="1" si="109"/>
        <v>1</v>
      </c>
    </row>
    <row r="672" spans="1:10" x14ac:dyDescent="0.3">
      <c r="A672" s="27">
        <f t="shared" ca="1" si="100"/>
        <v>44610</v>
      </c>
      <c r="B672" s="18">
        <f t="shared" ca="1" si="101"/>
        <v>2022</v>
      </c>
      <c r="C672" s="18">
        <f t="shared" ca="1" si="102"/>
        <v>2</v>
      </c>
      <c r="D672" s="18" t="str">
        <f t="shared" ca="1" si="103"/>
        <v>February</v>
      </c>
      <c r="E672" s="18">
        <f t="shared" ca="1" si="104"/>
        <v>2</v>
      </c>
      <c r="F672" s="18">
        <f t="shared" ca="1" si="105"/>
        <v>1</v>
      </c>
      <c r="G672" s="18">
        <f t="shared" ca="1" si="106"/>
        <v>8</v>
      </c>
      <c r="H672" s="18">
        <f t="shared" ca="1" si="107"/>
        <v>18</v>
      </c>
      <c r="I672" s="18" t="str">
        <f t="shared" ca="1" si="108"/>
        <v>Friday</v>
      </c>
      <c r="J672" s="18" t="b">
        <f t="shared" ca="1" si="109"/>
        <v>0</v>
      </c>
    </row>
    <row r="673" spans="1:10" x14ac:dyDescent="0.3">
      <c r="A673" s="27">
        <f t="shared" ca="1" si="100"/>
        <v>44988</v>
      </c>
      <c r="B673" s="18">
        <f t="shared" ca="1" si="101"/>
        <v>2023</v>
      </c>
      <c r="C673" s="18">
        <f t="shared" ca="1" si="102"/>
        <v>3</v>
      </c>
      <c r="D673" s="18" t="str">
        <f t="shared" ca="1" si="103"/>
        <v>March</v>
      </c>
      <c r="E673" s="18">
        <f t="shared" ca="1" si="104"/>
        <v>3</v>
      </c>
      <c r="F673" s="18">
        <f t="shared" ca="1" si="105"/>
        <v>1</v>
      </c>
      <c r="G673" s="18">
        <f t="shared" ca="1" si="106"/>
        <v>10</v>
      </c>
      <c r="H673" s="18">
        <f t="shared" ca="1" si="107"/>
        <v>3</v>
      </c>
      <c r="I673" s="18" t="str">
        <f t="shared" ca="1" si="108"/>
        <v>Friday</v>
      </c>
      <c r="J673" s="18" t="b">
        <f t="shared" ca="1" si="109"/>
        <v>0</v>
      </c>
    </row>
    <row r="674" spans="1:10" x14ac:dyDescent="0.3">
      <c r="A674" s="26">
        <f t="shared" ca="1" si="100"/>
        <v>44754</v>
      </c>
      <c r="B674" s="18">
        <f t="shared" ca="1" si="101"/>
        <v>2022</v>
      </c>
      <c r="C674" s="18">
        <f t="shared" ca="1" si="102"/>
        <v>7</v>
      </c>
      <c r="D674" s="18" t="str">
        <f t="shared" ca="1" si="103"/>
        <v>July</v>
      </c>
      <c r="E674" s="18">
        <f t="shared" ca="1" si="104"/>
        <v>7</v>
      </c>
      <c r="F674" s="18">
        <f t="shared" ca="1" si="105"/>
        <v>3</v>
      </c>
      <c r="G674" s="18">
        <f t="shared" ca="1" si="106"/>
        <v>29</v>
      </c>
      <c r="H674" s="18">
        <f t="shared" ca="1" si="107"/>
        <v>12</v>
      </c>
      <c r="I674" s="18" t="str">
        <f t="shared" ca="1" si="108"/>
        <v>Tuesday</v>
      </c>
      <c r="J674" s="18" t="b">
        <f t="shared" ca="1" si="109"/>
        <v>0</v>
      </c>
    </row>
    <row r="675" spans="1:10" x14ac:dyDescent="0.3">
      <c r="A675" s="26">
        <f t="shared" ca="1" si="100"/>
        <v>45796</v>
      </c>
      <c r="B675" s="18">
        <f t="shared" ca="1" si="101"/>
        <v>2025</v>
      </c>
      <c r="C675" s="18">
        <f t="shared" ca="1" si="102"/>
        <v>5</v>
      </c>
      <c r="D675" s="18" t="str">
        <f t="shared" ca="1" si="103"/>
        <v>May</v>
      </c>
      <c r="E675" s="18">
        <f t="shared" ca="1" si="104"/>
        <v>5</v>
      </c>
      <c r="F675" s="18">
        <f t="shared" ca="1" si="105"/>
        <v>2</v>
      </c>
      <c r="G675" s="18">
        <f t="shared" ca="1" si="106"/>
        <v>21</v>
      </c>
      <c r="H675" s="18">
        <f t="shared" ca="1" si="107"/>
        <v>19</v>
      </c>
      <c r="I675" s="18" t="str">
        <f t="shared" ca="1" si="108"/>
        <v>Monday</v>
      </c>
      <c r="J675" s="18" t="b">
        <f t="shared" ca="1" si="109"/>
        <v>0</v>
      </c>
    </row>
    <row r="676" spans="1:10" x14ac:dyDescent="0.3">
      <c r="A676" s="26">
        <f t="shared" ca="1" si="100"/>
        <v>44751</v>
      </c>
      <c r="B676" s="18">
        <f t="shared" ca="1" si="101"/>
        <v>2022</v>
      </c>
      <c r="C676" s="18">
        <f t="shared" ca="1" si="102"/>
        <v>7</v>
      </c>
      <c r="D676" s="18" t="str">
        <f t="shared" ca="1" si="103"/>
        <v>July</v>
      </c>
      <c r="E676" s="18">
        <f t="shared" ca="1" si="104"/>
        <v>7</v>
      </c>
      <c r="F676" s="18">
        <f t="shared" ca="1" si="105"/>
        <v>3</v>
      </c>
      <c r="G676" s="18">
        <f t="shared" ca="1" si="106"/>
        <v>28</v>
      </c>
      <c r="H676" s="18">
        <f t="shared" ca="1" si="107"/>
        <v>9</v>
      </c>
      <c r="I676" s="18" t="str">
        <f t="shared" ca="1" si="108"/>
        <v>Saturday</v>
      </c>
      <c r="J676" s="18" t="b">
        <f t="shared" ca="1" si="109"/>
        <v>1</v>
      </c>
    </row>
    <row r="677" spans="1:10" x14ac:dyDescent="0.3">
      <c r="A677" s="26">
        <f t="shared" ca="1" si="100"/>
        <v>44677</v>
      </c>
      <c r="B677" s="18">
        <f t="shared" ca="1" si="101"/>
        <v>2022</v>
      </c>
      <c r="C677" s="18">
        <f t="shared" ca="1" si="102"/>
        <v>4</v>
      </c>
      <c r="D677" s="18" t="str">
        <f t="shared" ca="1" si="103"/>
        <v>April</v>
      </c>
      <c r="E677" s="18">
        <f t="shared" ca="1" si="104"/>
        <v>4</v>
      </c>
      <c r="F677" s="18">
        <f t="shared" ca="1" si="105"/>
        <v>2</v>
      </c>
      <c r="G677" s="18">
        <f t="shared" ca="1" si="106"/>
        <v>18</v>
      </c>
      <c r="H677" s="18">
        <f t="shared" ca="1" si="107"/>
        <v>26</v>
      </c>
      <c r="I677" s="18" t="str">
        <f t="shared" ca="1" si="108"/>
        <v>Tuesday</v>
      </c>
      <c r="J677" s="18" t="b">
        <f t="shared" ca="1" si="109"/>
        <v>0</v>
      </c>
    </row>
    <row r="678" spans="1:10" x14ac:dyDescent="0.3">
      <c r="A678" s="27">
        <f t="shared" ca="1" si="100"/>
        <v>44845</v>
      </c>
      <c r="B678" s="18">
        <f t="shared" ca="1" si="101"/>
        <v>2022</v>
      </c>
      <c r="C678" s="18">
        <f t="shared" ca="1" si="102"/>
        <v>10</v>
      </c>
      <c r="D678" s="18" t="str">
        <f t="shared" ca="1" si="103"/>
        <v>October</v>
      </c>
      <c r="E678" s="18">
        <f t="shared" ca="1" si="104"/>
        <v>10</v>
      </c>
      <c r="F678" s="18">
        <f t="shared" ca="1" si="105"/>
        <v>4</v>
      </c>
      <c r="G678" s="18">
        <f t="shared" ca="1" si="106"/>
        <v>42</v>
      </c>
      <c r="H678" s="18">
        <f t="shared" ca="1" si="107"/>
        <v>11</v>
      </c>
      <c r="I678" s="18" t="str">
        <f t="shared" ca="1" si="108"/>
        <v>Tuesday</v>
      </c>
      <c r="J678" s="18" t="b">
        <f t="shared" ca="1" si="109"/>
        <v>0</v>
      </c>
    </row>
    <row r="679" spans="1:10" x14ac:dyDescent="0.3">
      <c r="A679" s="27">
        <f t="shared" ca="1" si="100"/>
        <v>45401</v>
      </c>
      <c r="B679" s="18">
        <f t="shared" ca="1" si="101"/>
        <v>2024</v>
      </c>
      <c r="C679" s="18">
        <f t="shared" ca="1" si="102"/>
        <v>4</v>
      </c>
      <c r="D679" s="18" t="str">
        <f t="shared" ca="1" si="103"/>
        <v>April</v>
      </c>
      <c r="E679" s="18">
        <f t="shared" ca="1" si="104"/>
        <v>4</v>
      </c>
      <c r="F679" s="18">
        <f t="shared" ca="1" si="105"/>
        <v>2</v>
      </c>
      <c r="G679" s="18">
        <f t="shared" ca="1" si="106"/>
        <v>16</v>
      </c>
      <c r="H679" s="18">
        <f t="shared" ca="1" si="107"/>
        <v>19</v>
      </c>
      <c r="I679" s="18" t="str">
        <f t="shared" ca="1" si="108"/>
        <v>Friday</v>
      </c>
      <c r="J679" s="18" t="b">
        <f t="shared" ca="1" si="109"/>
        <v>0</v>
      </c>
    </row>
    <row r="680" spans="1:10" x14ac:dyDescent="0.3">
      <c r="A680" s="26">
        <f t="shared" ca="1" si="100"/>
        <v>44936</v>
      </c>
      <c r="B680" s="18">
        <f t="shared" ca="1" si="101"/>
        <v>2023</v>
      </c>
      <c r="C680" s="18">
        <f t="shared" ca="1" si="102"/>
        <v>1</v>
      </c>
      <c r="D680" s="18" t="str">
        <f t="shared" ca="1" si="103"/>
        <v>January</v>
      </c>
      <c r="E680" s="18">
        <f t="shared" ca="1" si="104"/>
        <v>1</v>
      </c>
      <c r="F680" s="18">
        <f t="shared" ca="1" si="105"/>
        <v>1</v>
      </c>
      <c r="G680" s="18">
        <f t="shared" ca="1" si="106"/>
        <v>3</v>
      </c>
      <c r="H680" s="18">
        <f t="shared" ca="1" si="107"/>
        <v>10</v>
      </c>
      <c r="I680" s="18" t="str">
        <f t="shared" ca="1" si="108"/>
        <v>Tuesday</v>
      </c>
      <c r="J680" s="18" t="b">
        <f t="shared" ca="1" si="109"/>
        <v>0</v>
      </c>
    </row>
    <row r="681" spans="1:10" x14ac:dyDescent="0.3">
      <c r="A681" s="26">
        <f t="shared" ca="1" si="100"/>
        <v>44588</v>
      </c>
      <c r="B681" s="18">
        <f t="shared" ca="1" si="101"/>
        <v>2022</v>
      </c>
      <c r="C681" s="18">
        <f t="shared" ca="1" si="102"/>
        <v>1</v>
      </c>
      <c r="D681" s="18" t="str">
        <f t="shared" ca="1" si="103"/>
        <v>January</v>
      </c>
      <c r="E681" s="18">
        <f t="shared" ca="1" si="104"/>
        <v>1</v>
      </c>
      <c r="F681" s="18">
        <f t="shared" ca="1" si="105"/>
        <v>1</v>
      </c>
      <c r="G681" s="18">
        <f t="shared" ca="1" si="106"/>
        <v>5</v>
      </c>
      <c r="H681" s="18">
        <f t="shared" ca="1" si="107"/>
        <v>27</v>
      </c>
      <c r="I681" s="18" t="str">
        <f t="shared" ca="1" si="108"/>
        <v>Thursday</v>
      </c>
      <c r="J681" s="18" t="b">
        <f t="shared" ca="1" si="109"/>
        <v>0</v>
      </c>
    </row>
    <row r="682" spans="1:10" x14ac:dyDescent="0.3">
      <c r="A682" s="26">
        <f t="shared" ca="1" si="100"/>
        <v>45306</v>
      </c>
      <c r="B682" s="18">
        <f t="shared" ca="1" si="101"/>
        <v>2024</v>
      </c>
      <c r="C682" s="18">
        <f t="shared" ca="1" si="102"/>
        <v>1</v>
      </c>
      <c r="D682" s="18" t="str">
        <f t="shared" ca="1" si="103"/>
        <v>January</v>
      </c>
      <c r="E682" s="18">
        <f t="shared" ca="1" si="104"/>
        <v>1</v>
      </c>
      <c r="F682" s="18">
        <f t="shared" ca="1" si="105"/>
        <v>1</v>
      </c>
      <c r="G682" s="18">
        <f t="shared" ca="1" si="106"/>
        <v>3</v>
      </c>
      <c r="H682" s="18">
        <f t="shared" ca="1" si="107"/>
        <v>15</v>
      </c>
      <c r="I682" s="18" t="str">
        <f t="shared" ca="1" si="108"/>
        <v>Monday</v>
      </c>
      <c r="J682" s="18" t="b">
        <f t="shared" ca="1" si="109"/>
        <v>0</v>
      </c>
    </row>
    <row r="683" spans="1:10" x14ac:dyDescent="0.3">
      <c r="A683" s="27">
        <f t="shared" ca="1" si="100"/>
        <v>45334</v>
      </c>
      <c r="B683" s="18">
        <f t="shared" ca="1" si="101"/>
        <v>2024</v>
      </c>
      <c r="C683" s="18">
        <f t="shared" ca="1" si="102"/>
        <v>2</v>
      </c>
      <c r="D683" s="18" t="str">
        <f t="shared" ca="1" si="103"/>
        <v>February</v>
      </c>
      <c r="E683" s="18">
        <f t="shared" ca="1" si="104"/>
        <v>2</v>
      </c>
      <c r="F683" s="18">
        <f t="shared" ca="1" si="105"/>
        <v>1</v>
      </c>
      <c r="G683" s="18">
        <f t="shared" ca="1" si="106"/>
        <v>7</v>
      </c>
      <c r="H683" s="18">
        <f t="shared" ca="1" si="107"/>
        <v>12</v>
      </c>
      <c r="I683" s="18" t="str">
        <f t="shared" ca="1" si="108"/>
        <v>Monday</v>
      </c>
      <c r="J683" s="18" t="b">
        <f t="shared" ca="1" si="109"/>
        <v>0</v>
      </c>
    </row>
    <row r="684" spans="1:10" x14ac:dyDescent="0.3">
      <c r="A684" s="26">
        <f t="shared" ca="1" si="100"/>
        <v>45456</v>
      </c>
      <c r="B684" s="18">
        <f t="shared" ca="1" si="101"/>
        <v>2024</v>
      </c>
      <c r="C684" s="18">
        <f t="shared" ca="1" si="102"/>
        <v>6</v>
      </c>
      <c r="D684" s="18" t="str">
        <f t="shared" ca="1" si="103"/>
        <v>June</v>
      </c>
      <c r="E684" s="18">
        <f t="shared" ca="1" si="104"/>
        <v>6</v>
      </c>
      <c r="F684" s="18">
        <f t="shared" ca="1" si="105"/>
        <v>2</v>
      </c>
      <c r="G684" s="18">
        <f t="shared" ca="1" si="106"/>
        <v>24</v>
      </c>
      <c r="H684" s="18">
        <f t="shared" ca="1" si="107"/>
        <v>13</v>
      </c>
      <c r="I684" s="18" t="str">
        <f t="shared" ca="1" si="108"/>
        <v>Thursday</v>
      </c>
      <c r="J684" s="18" t="b">
        <f t="shared" ca="1" si="109"/>
        <v>0</v>
      </c>
    </row>
    <row r="685" spans="1:10" x14ac:dyDescent="0.3">
      <c r="A685" s="26">
        <f t="shared" ca="1" si="100"/>
        <v>45830</v>
      </c>
      <c r="B685" s="18">
        <f t="shared" ca="1" si="101"/>
        <v>2025</v>
      </c>
      <c r="C685" s="18">
        <f t="shared" ca="1" si="102"/>
        <v>6</v>
      </c>
      <c r="D685" s="18" t="str">
        <f t="shared" ca="1" si="103"/>
        <v>June</v>
      </c>
      <c r="E685" s="18">
        <f t="shared" ca="1" si="104"/>
        <v>6</v>
      </c>
      <c r="F685" s="18">
        <f t="shared" ca="1" si="105"/>
        <v>2</v>
      </c>
      <c r="G685" s="18">
        <f t="shared" ca="1" si="106"/>
        <v>25</v>
      </c>
      <c r="H685" s="18">
        <f t="shared" ca="1" si="107"/>
        <v>22</v>
      </c>
      <c r="I685" s="18" t="str">
        <f t="shared" ca="1" si="108"/>
        <v>Sunday</v>
      </c>
      <c r="J685" s="18" t="b">
        <f t="shared" ca="1" si="109"/>
        <v>1</v>
      </c>
    </row>
    <row r="686" spans="1:10" x14ac:dyDescent="0.3">
      <c r="A686" s="27">
        <f t="shared" ca="1" si="100"/>
        <v>44929</v>
      </c>
      <c r="B686" s="18">
        <f t="shared" ca="1" si="101"/>
        <v>2023</v>
      </c>
      <c r="C686" s="18">
        <f t="shared" ca="1" si="102"/>
        <v>1</v>
      </c>
      <c r="D686" s="18" t="str">
        <f t="shared" ca="1" si="103"/>
        <v>January</v>
      </c>
      <c r="E686" s="18">
        <f t="shared" ca="1" si="104"/>
        <v>1</v>
      </c>
      <c r="F686" s="18">
        <f t="shared" ca="1" si="105"/>
        <v>1</v>
      </c>
      <c r="G686" s="18">
        <f t="shared" ca="1" si="106"/>
        <v>2</v>
      </c>
      <c r="H686" s="18">
        <f t="shared" ca="1" si="107"/>
        <v>3</v>
      </c>
      <c r="I686" s="18" t="str">
        <f t="shared" ca="1" si="108"/>
        <v>Tuesday</v>
      </c>
      <c r="J686" s="18" t="b">
        <f t="shared" ca="1" si="109"/>
        <v>0</v>
      </c>
    </row>
    <row r="687" spans="1:10" x14ac:dyDescent="0.3">
      <c r="A687" s="26">
        <f t="shared" ca="1" si="100"/>
        <v>45811</v>
      </c>
      <c r="B687" s="18">
        <f t="shared" ca="1" si="101"/>
        <v>2025</v>
      </c>
      <c r="C687" s="18">
        <f t="shared" ca="1" si="102"/>
        <v>6</v>
      </c>
      <c r="D687" s="18" t="str">
        <f t="shared" ca="1" si="103"/>
        <v>June</v>
      </c>
      <c r="E687" s="18">
        <f t="shared" ca="1" si="104"/>
        <v>6</v>
      </c>
      <c r="F687" s="18">
        <f t="shared" ca="1" si="105"/>
        <v>2</v>
      </c>
      <c r="G687" s="18">
        <f t="shared" ca="1" si="106"/>
        <v>23</v>
      </c>
      <c r="H687" s="18">
        <f t="shared" ca="1" si="107"/>
        <v>3</v>
      </c>
      <c r="I687" s="18" t="str">
        <f t="shared" ca="1" si="108"/>
        <v>Tuesday</v>
      </c>
      <c r="J687" s="18" t="b">
        <f t="shared" ca="1" si="109"/>
        <v>0</v>
      </c>
    </row>
    <row r="688" spans="1:10" x14ac:dyDescent="0.3">
      <c r="A688" s="27">
        <f t="shared" ca="1" si="100"/>
        <v>45366</v>
      </c>
      <c r="B688" s="18">
        <f t="shared" ca="1" si="101"/>
        <v>2024</v>
      </c>
      <c r="C688" s="18">
        <f t="shared" ca="1" si="102"/>
        <v>3</v>
      </c>
      <c r="D688" s="18" t="str">
        <f t="shared" ca="1" si="103"/>
        <v>March</v>
      </c>
      <c r="E688" s="18">
        <f t="shared" ca="1" si="104"/>
        <v>3</v>
      </c>
      <c r="F688" s="18">
        <f t="shared" ca="1" si="105"/>
        <v>1</v>
      </c>
      <c r="G688" s="18">
        <f t="shared" ca="1" si="106"/>
        <v>11</v>
      </c>
      <c r="H688" s="18">
        <f t="shared" ca="1" si="107"/>
        <v>15</v>
      </c>
      <c r="I688" s="18" t="str">
        <f t="shared" ca="1" si="108"/>
        <v>Friday</v>
      </c>
      <c r="J688" s="18" t="b">
        <f t="shared" ca="1" si="109"/>
        <v>0</v>
      </c>
    </row>
    <row r="689" spans="1:10" x14ac:dyDescent="0.3">
      <c r="A689" s="26">
        <f t="shared" ca="1" si="100"/>
        <v>45284</v>
      </c>
      <c r="B689" s="18">
        <f t="shared" ca="1" si="101"/>
        <v>2023</v>
      </c>
      <c r="C689" s="18">
        <f t="shared" ca="1" si="102"/>
        <v>12</v>
      </c>
      <c r="D689" s="18" t="str">
        <f t="shared" ca="1" si="103"/>
        <v>December</v>
      </c>
      <c r="E689" s="18">
        <f t="shared" ca="1" si="104"/>
        <v>12</v>
      </c>
      <c r="F689" s="18">
        <f t="shared" ca="1" si="105"/>
        <v>4</v>
      </c>
      <c r="G689" s="18">
        <f t="shared" ca="1" si="106"/>
        <v>52</v>
      </c>
      <c r="H689" s="18">
        <f t="shared" ca="1" si="107"/>
        <v>24</v>
      </c>
      <c r="I689" s="18" t="str">
        <f t="shared" ca="1" si="108"/>
        <v>Sunday</v>
      </c>
      <c r="J689" s="18" t="b">
        <f t="shared" ca="1" si="109"/>
        <v>1</v>
      </c>
    </row>
    <row r="690" spans="1:10" x14ac:dyDescent="0.3">
      <c r="A690" s="27">
        <f t="shared" ca="1" si="100"/>
        <v>45833</v>
      </c>
      <c r="B690" s="18">
        <f t="shared" ca="1" si="101"/>
        <v>2025</v>
      </c>
      <c r="C690" s="18">
        <f t="shared" ca="1" si="102"/>
        <v>6</v>
      </c>
      <c r="D690" s="18" t="str">
        <f t="shared" ca="1" si="103"/>
        <v>June</v>
      </c>
      <c r="E690" s="18">
        <f t="shared" ca="1" si="104"/>
        <v>6</v>
      </c>
      <c r="F690" s="18">
        <f t="shared" ca="1" si="105"/>
        <v>2</v>
      </c>
      <c r="G690" s="18">
        <f t="shared" ca="1" si="106"/>
        <v>26</v>
      </c>
      <c r="H690" s="18">
        <f t="shared" ca="1" si="107"/>
        <v>25</v>
      </c>
      <c r="I690" s="18" t="str">
        <f t="shared" ca="1" si="108"/>
        <v>Wednesday</v>
      </c>
      <c r="J690" s="18" t="b">
        <f t="shared" ca="1" si="109"/>
        <v>0</v>
      </c>
    </row>
    <row r="691" spans="1:10" x14ac:dyDescent="0.3">
      <c r="A691" s="26">
        <f t="shared" ca="1" si="100"/>
        <v>45902</v>
      </c>
      <c r="B691" s="18">
        <f t="shared" ca="1" si="101"/>
        <v>2025</v>
      </c>
      <c r="C691" s="18">
        <f t="shared" ca="1" si="102"/>
        <v>9</v>
      </c>
      <c r="D691" s="18" t="str">
        <f t="shared" ca="1" si="103"/>
        <v>September</v>
      </c>
      <c r="E691" s="18">
        <f t="shared" ca="1" si="104"/>
        <v>9</v>
      </c>
      <c r="F691" s="18">
        <f t="shared" ca="1" si="105"/>
        <v>3</v>
      </c>
      <c r="G691" s="18">
        <f t="shared" ca="1" si="106"/>
        <v>36</v>
      </c>
      <c r="H691" s="18">
        <f t="shared" ca="1" si="107"/>
        <v>2</v>
      </c>
      <c r="I691" s="18" t="str">
        <f t="shared" ca="1" si="108"/>
        <v>Tuesday</v>
      </c>
      <c r="J691" s="18" t="b">
        <f t="shared" ca="1" si="109"/>
        <v>0</v>
      </c>
    </row>
    <row r="692" spans="1:10" x14ac:dyDescent="0.3">
      <c r="A692" s="27">
        <f t="shared" ca="1" si="100"/>
        <v>45302</v>
      </c>
      <c r="B692" s="18">
        <f t="shared" ca="1" si="101"/>
        <v>2024</v>
      </c>
      <c r="C692" s="18">
        <f t="shared" ca="1" si="102"/>
        <v>1</v>
      </c>
      <c r="D692" s="18" t="str">
        <f t="shared" ca="1" si="103"/>
        <v>January</v>
      </c>
      <c r="E692" s="18">
        <f t="shared" ca="1" si="104"/>
        <v>1</v>
      </c>
      <c r="F692" s="18">
        <f t="shared" ca="1" si="105"/>
        <v>1</v>
      </c>
      <c r="G692" s="18">
        <f t="shared" ca="1" si="106"/>
        <v>2</v>
      </c>
      <c r="H692" s="18">
        <f t="shared" ca="1" si="107"/>
        <v>11</v>
      </c>
      <c r="I692" s="18" t="str">
        <f t="shared" ca="1" si="108"/>
        <v>Thursday</v>
      </c>
      <c r="J692" s="18" t="b">
        <f t="shared" ca="1" si="109"/>
        <v>0</v>
      </c>
    </row>
    <row r="693" spans="1:10" x14ac:dyDescent="0.3">
      <c r="A693" s="27">
        <f t="shared" ca="1" si="100"/>
        <v>45822</v>
      </c>
      <c r="B693" s="18">
        <f t="shared" ca="1" si="101"/>
        <v>2025</v>
      </c>
      <c r="C693" s="18">
        <f t="shared" ca="1" si="102"/>
        <v>6</v>
      </c>
      <c r="D693" s="18" t="str">
        <f t="shared" ca="1" si="103"/>
        <v>June</v>
      </c>
      <c r="E693" s="18">
        <f t="shared" ca="1" si="104"/>
        <v>6</v>
      </c>
      <c r="F693" s="18">
        <f t="shared" ca="1" si="105"/>
        <v>2</v>
      </c>
      <c r="G693" s="18">
        <f t="shared" ca="1" si="106"/>
        <v>24</v>
      </c>
      <c r="H693" s="18">
        <f t="shared" ca="1" si="107"/>
        <v>14</v>
      </c>
      <c r="I693" s="18" t="str">
        <f t="shared" ca="1" si="108"/>
        <v>Saturday</v>
      </c>
      <c r="J693" s="18" t="b">
        <f t="shared" ca="1" si="109"/>
        <v>1</v>
      </c>
    </row>
    <row r="694" spans="1:10" x14ac:dyDescent="0.3">
      <c r="A694" s="26">
        <f t="shared" ca="1" si="100"/>
        <v>45591</v>
      </c>
      <c r="B694" s="18">
        <f t="shared" ca="1" si="101"/>
        <v>2024</v>
      </c>
      <c r="C694" s="18">
        <f t="shared" ca="1" si="102"/>
        <v>10</v>
      </c>
      <c r="D694" s="18" t="str">
        <f t="shared" ca="1" si="103"/>
        <v>October</v>
      </c>
      <c r="E694" s="18">
        <f t="shared" ca="1" si="104"/>
        <v>10</v>
      </c>
      <c r="F694" s="18">
        <f t="shared" ca="1" si="105"/>
        <v>4</v>
      </c>
      <c r="G694" s="18">
        <f t="shared" ca="1" si="106"/>
        <v>43</v>
      </c>
      <c r="H694" s="18">
        <f t="shared" ca="1" si="107"/>
        <v>26</v>
      </c>
      <c r="I694" s="18" t="str">
        <f t="shared" ca="1" si="108"/>
        <v>Saturday</v>
      </c>
      <c r="J694" s="18" t="b">
        <f t="shared" ca="1" si="109"/>
        <v>1</v>
      </c>
    </row>
    <row r="695" spans="1:10" x14ac:dyDescent="0.3">
      <c r="A695" s="26">
        <f t="shared" ca="1" si="100"/>
        <v>45536</v>
      </c>
      <c r="B695" s="18">
        <f t="shared" ca="1" si="101"/>
        <v>2024</v>
      </c>
      <c r="C695" s="18">
        <f t="shared" ca="1" si="102"/>
        <v>9</v>
      </c>
      <c r="D695" s="18" t="str">
        <f t="shared" ca="1" si="103"/>
        <v>September</v>
      </c>
      <c r="E695" s="18">
        <f t="shared" ca="1" si="104"/>
        <v>9</v>
      </c>
      <c r="F695" s="18">
        <f t="shared" ca="1" si="105"/>
        <v>3</v>
      </c>
      <c r="G695" s="18">
        <f t="shared" ca="1" si="106"/>
        <v>35</v>
      </c>
      <c r="H695" s="18">
        <f t="shared" ca="1" si="107"/>
        <v>1</v>
      </c>
      <c r="I695" s="18" t="str">
        <f t="shared" ca="1" si="108"/>
        <v>Sunday</v>
      </c>
      <c r="J695" s="18" t="b">
        <f t="shared" ca="1" si="109"/>
        <v>1</v>
      </c>
    </row>
    <row r="696" spans="1:10" x14ac:dyDescent="0.3">
      <c r="A696" s="27">
        <f t="shared" ca="1" si="100"/>
        <v>45874</v>
      </c>
      <c r="B696" s="18">
        <f t="shared" ca="1" si="101"/>
        <v>2025</v>
      </c>
      <c r="C696" s="18">
        <f t="shared" ca="1" si="102"/>
        <v>8</v>
      </c>
      <c r="D696" s="18" t="str">
        <f t="shared" ca="1" si="103"/>
        <v>August</v>
      </c>
      <c r="E696" s="18">
        <f t="shared" ca="1" si="104"/>
        <v>8</v>
      </c>
      <c r="F696" s="18">
        <f t="shared" ca="1" si="105"/>
        <v>3</v>
      </c>
      <c r="G696" s="18">
        <f t="shared" ca="1" si="106"/>
        <v>32</v>
      </c>
      <c r="H696" s="18">
        <f t="shared" ca="1" si="107"/>
        <v>5</v>
      </c>
      <c r="I696" s="18" t="str">
        <f t="shared" ca="1" si="108"/>
        <v>Tuesday</v>
      </c>
      <c r="J696" s="18" t="b">
        <f t="shared" ca="1" si="109"/>
        <v>0</v>
      </c>
    </row>
    <row r="697" spans="1:10" x14ac:dyDescent="0.3">
      <c r="A697" s="26">
        <f t="shared" ca="1" si="100"/>
        <v>45297</v>
      </c>
      <c r="B697" s="18">
        <f t="shared" ca="1" si="101"/>
        <v>2024</v>
      </c>
      <c r="C697" s="18">
        <f t="shared" ca="1" si="102"/>
        <v>1</v>
      </c>
      <c r="D697" s="18" t="str">
        <f t="shared" ca="1" si="103"/>
        <v>January</v>
      </c>
      <c r="E697" s="18">
        <f t="shared" ca="1" si="104"/>
        <v>1</v>
      </c>
      <c r="F697" s="18">
        <f t="shared" ca="1" si="105"/>
        <v>1</v>
      </c>
      <c r="G697" s="18">
        <f t="shared" ca="1" si="106"/>
        <v>1</v>
      </c>
      <c r="H697" s="18">
        <f t="shared" ca="1" si="107"/>
        <v>6</v>
      </c>
      <c r="I697" s="18" t="str">
        <f t="shared" ca="1" si="108"/>
        <v>Saturday</v>
      </c>
      <c r="J697" s="18" t="b">
        <f t="shared" ca="1" si="109"/>
        <v>1</v>
      </c>
    </row>
    <row r="698" spans="1:10" x14ac:dyDescent="0.3">
      <c r="A698" s="27">
        <f t="shared" ca="1" si="100"/>
        <v>44645</v>
      </c>
      <c r="B698" s="18">
        <f t="shared" ca="1" si="101"/>
        <v>2022</v>
      </c>
      <c r="C698" s="18">
        <f t="shared" ca="1" si="102"/>
        <v>3</v>
      </c>
      <c r="D698" s="18" t="str">
        <f t="shared" ca="1" si="103"/>
        <v>March</v>
      </c>
      <c r="E698" s="18">
        <f t="shared" ca="1" si="104"/>
        <v>3</v>
      </c>
      <c r="F698" s="18">
        <f t="shared" ca="1" si="105"/>
        <v>1</v>
      </c>
      <c r="G698" s="18">
        <f t="shared" ca="1" si="106"/>
        <v>13</v>
      </c>
      <c r="H698" s="18">
        <f t="shared" ca="1" si="107"/>
        <v>25</v>
      </c>
      <c r="I698" s="18" t="str">
        <f t="shared" ca="1" si="108"/>
        <v>Friday</v>
      </c>
      <c r="J698" s="18" t="b">
        <f t="shared" ca="1" si="109"/>
        <v>0</v>
      </c>
    </row>
    <row r="699" spans="1:10" x14ac:dyDescent="0.3">
      <c r="A699" s="26">
        <f t="shared" ca="1" si="100"/>
        <v>45566</v>
      </c>
      <c r="B699" s="18">
        <f t="shared" ca="1" si="101"/>
        <v>2024</v>
      </c>
      <c r="C699" s="18">
        <f t="shared" ca="1" si="102"/>
        <v>10</v>
      </c>
      <c r="D699" s="18" t="str">
        <f t="shared" ca="1" si="103"/>
        <v>October</v>
      </c>
      <c r="E699" s="18">
        <f t="shared" ca="1" si="104"/>
        <v>10</v>
      </c>
      <c r="F699" s="18">
        <f t="shared" ca="1" si="105"/>
        <v>4</v>
      </c>
      <c r="G699" s="18">
        <f t="shared" ca="1" si="106"/>
        <v>40</v>
      </c>
      <c r="H699" s="18">
        <f t="shared" ca="1" si="107"/>
        <v>1</v>
      </c>
      <c r="I699" s="18" t="str">
        <f t="shared" ca="1" si="108"/>
        <v>Tuesday</v>
      </c>
      <c r="J699" s="18" t="b">
        <f t="shared" ca="1" si="109"/>
        <v>0</v>
      </c>
    </row>
    <row r="700" spans="1:10" x14ac:dyDescent="0.3">
      <c r="A700" s="26">
        <f t="shared" ca="1" si="100"/>
        <v>45566</v>
      </c>
      <c r="B700" s="18">
        <f t="shared" ca="1" si="101"/>
        <v>2024</v>
      </c>
      <c r="C700" s="18">
        <f t="shared" ca="1" si="102"/>
        <v>10</v>
      </c>
      <c r="D700" s="18" t="str">
        <f t="shared" ca="1" si="103"/>
        <v>October</v>
      </c>
      <c r="E700" s="18">
        <f t="shared" ca="1" si="104"/>
        <v>10</v>
      </c>
      <c r="F700" s="18">
        <f t="shared" ca="1" si="105"/>
        <v>4</v>
      </c>
      <c r="G700" s="18">
        <f t="shared" ca="1" si="106"/>
        <v>40</v>
      </c>
      <c r="H700" s="18">
        <f t="shared" ca="1" si="107"/>
        <v>1</v>
      </c>
      <c r="I700" s="18" t="str">
        <f t="shared" ca="1" si="108"/>
        <v>Tuesday</v>
      </c>
      <c r="J700" s="18" t="b">
        <f t="shared" ca="1" si="109"/>
        <v>0</v>
      </c>
    </row>
    <row r="701" spans="1:10" x14ac:dyDescent="0.3">
      <c r="A701" s="27">
        <f t="shared" ca="1" si="100"/>
        <v>46020</v>
      </c>
      <c r="B701" s="18">
        <f t="shared" ca="1" si="101"/>
        <v>2025</v>
      </c>
      <c r="C701" s="18">
        <f t="shared" ca="1" si="102"/>
        <v>12</v>
      </c>
      <c r="D701" s="18" t="str">
        <f t="shared" ca="1" si="103"/>
        <v>December</v>
      </c>
      <c r="E701" s="18">
        <f t="shared" ca="1" si="104"/>
        <v>12</v>
      </c>
      <c r="F701" s="18">
        <f t="shared" ca="1" si="105"/>
        <v>4</v>
      </c>
      <c r="G701" s="18">
        <f t="shared" ca="1" si="106"/>
        <v>53</v>
      </c>
      <c r="H701" s="18">
        <f t="shared" ca="1" si="107"/>
        <v>29</v>
      </c>
      <c r="I701" s="18" t="str">
        <f t="shared" ca="1" si="108"/>
        <v>Monday</v>
      </c>
      <c r="J701" s="18" t="b">
        <f t="shared" ca="1" si="109"/>
        <v>0</v>
      </c>
    </row>
    <row r="702" spans="1:10" x14ac:dyDescent="0.3">
      <c r="A702" s="27">
        <f t="shared" ca="1" si="100"/>
        <v>45523</v>
      </c>
      <c r="B702" s="18">
        <f t="shared" ca="1" si="101"/>
        <v>2024</v>
      </c>
      <c r="C702" s="18">
        <f t="shared" ca="1" si="102"/>
        <v>8</v>
      </c>
      <c r="D702" s="18" t="str">
        <f t="shared" ca="1" si="103"/>
        <v>August</v>
      </c>
      <c r="E702" s="18">
        <f t="shared" ca="1" si="104"/>
        <v>8</v>
      </c>
      <c r="F702" s="18">
        <f t="shared" ca="1" si="105"/>
        <v>3</v>
      </c>
      <c r="G702" s="18">
        <f t="shared" ca="1" si="106"/>
        <v>34</v>
      </c>
      <c r="H702" s="18">
        <f t="shared" ca="1" si="107"/>
        <v>19</v>
      </c>
      <c r="I702" s="18" t="str">
        <f t="shared" ca="1" si="108"/>
        <v>Monday</v>
      </c>
      <c r="J702" s="18" t="b">
        <f t="shared" ca="1" si="109"/>
        <v>0</v>
      </c>
    </row>
    <row r="703" spans="1:10" x14ac:dyDescent="0.3">
      <c r="A703" s="27">
        <f t="shared" ca="1" si="100"/>
        <v>45474</v>
      </c>
      <c r="B703" s="18">
        <f t="shared" ca="1" si="101"/>
        <v>2024</v>
      </c>
      <c r="C703" s="18">
        <f t="shared" ca="1" si="102"/>
        <v>7</v>
      </c>
      <c r="D703" s="18" t="str">
        <f t="shared" ca="1" si="103"/>
        <v>July</v>
      </c>
      <c r="E703" s="18">
        <f t="shared" ca="1" si="104"/>
        <v>7</v>
      </c>
      <c r="F703" s="18">
        <f t="shared" ca="1" si="105"/>
        <v>3</v>
      </c>
      <c r="G703" s="18">
        <f t="shared" ca="1" si="106"/>
        <v>27</v>
      </c>
      <c r="H703" s="18">
        <f t="shared" ca="1" si="107"/>
        <v>1</v>
      </c>
      <c r="I703" s="18" t="str">
        <f t="shared" ca="1" si="108"/>
        <v>Monday</v>
      </c>
      <c r="J703" s="18" t="b">
        <f t="shared" ca="1" si="109"/>
        <v>0</v>
      </c>
    </row>
    <row r="704" spans="1:10" x14ac:dyDescent="0.3">
      <c r="A704" s="27">
        <f t="shared" ca="1" si="100"/>
        <v>45707</v>
      </c>
      <c r="B704" s="18">
        <f t="shared" ca="1" si="101"/>
        <v>2025</v>
      </c>
      <c r="C704" s="18">
        <f t="shared" ca="1" si="102"/>
        <v>2</v>
      </c>
      <c r="D704" s="18" t="str">
        <f t="shared" ca="1" si="103"/>
        <v>February</v>
      </c>
      <c r="E704" s="18">
        <f t="shared" ca="1" si="104"/>
        <v>2</v>
      </c>
      <c r="F704" s="18">
        <f t="shared" ca="1" si="105"/>
        <v>1</v>
      </c>
      <c r="G704" s="18">
        <f t="shared" ca="1" si="106"/>
        <v>8</v>
      </c>
      <c r="H704" s="18">
        <f t="shared" ca="1" si="107"/>
        <v>19</v>
      </c>
      <c r="I704" s="18" t="str">
        <f t="shared" ca="1" si="108"/>
        <v>Wednesday</v>
      </c>
      <c r="J704" s="18" t="b">
        <f t="shared" ca="1" si="109"/>
        <v>0</v>
      </c>
    </row>
    <row r="705" spans="1:10" x14ac:dyDescent="0.3">
      <c r="A705" s="27">
        <f t="shared" ca="1" si="100"/>
        <v>45667</v>
      </c>
      <c r="B705" s="18">
        <f t="shared" ca="1" si="101"/>
        <v>2025</v>
      </c>
      <c r="C705" s="18">
        <f t="shared" ca="1" si="102"/>
        <v>1</v>
      </c>
      <c r="D705" s="18" t="str">
        <f t="shared" ca="1" si="103"/>
        <v>January</v>
      </c>
      <c r="E705" s="18">
        <f t="shared" ca="1" si="104"/>
        <v>1</v>
      </c>
      <c r="F705" s="18">
        <f t="shared" ca="1" si="105"/>
        <v>1</v>
      </c>
      <c r="G705" s="18">
        <f t="shared" ca="1" si="106"/>
        <v>2</v>
      </c>
      <c r="H705" s="18">
        <f t="shared" ca="1" si="107"/>
        <v>10</v>
      </c>
      <c r="I705" s="18" t="str">
        <f t="shared" ca="1" si="108"/>
        <v>Friday</v>
      </c>
      <c r="J705" s="18" t="b">
        <f t="shared" ca="1" si="109"/>
        <v>0</v>
      </c>
    </row>
    <row r="706" spans="1:10" x14ac:dyDescent="0.3">
      <c r="A706" s="26">
        <f t="shared" ref="A706:A720" ca="1" si="110">RANDBETWEEN(DATE(2022,1,1),DATE(2025,12,31))</f>
        <v>45665</v>
      </c>
      <c r="B706" s="18">
        <f t="shared" ca="1" si="101"/>
        <v>2025</v>
      </c>
      <c r="C706" s="18">
        <f t="shared" ca="1" si="102"/>
        <v>1</v>
      </c>
      <c r="D706" s="18" t="str">
        <f t="shared" ca="1" si="103"/>
        <v>January</v>
      </c>
      <c r="E706" s="18">
        <f t="shared" ca="1" si="104"/>
        <v>1</v>
      </c>
      <c r="F706" s="18">
        <f t="shared" ca="1" si="105"/>
        <v>1</v>
      </c>
      <c r="G706" s="18">
        <f t="shared" ca="1" si="106"/>
        <v>2</v>
      </c>
      <c r="H706" s="18">
        <f t="shared" ca="1" si="107"/>
        <v>8</v>
      </c>
      <c r="I706" s="18" t="str">
        <f t="shared" ca="1" si="108"/>
        <v>Wednesday</v>
      </c>
      <c r="J706" s="18" t="b">
        <f t="shared" ca="1" si="109"/>
        <v>0</v>
      </c>
    </row>
    <row r="707" spans="1:10" x14ac:dyDescent="0.3">
      <c r="A707" s="27">
        <f t="shared" ca="1" si="110"/>
        <v>44732</v>
      </c>
      <c r="B707" s="18">
        <f t="shared" ref="B707:B720" ca="1" si="111">YEAR(A707)</f>
        <v>2022</v>
      </c>
      <c r="C707" s="18">
        <f t="shared" ref="C707:C720" ca="1" si="112">MONTH(A707)</f>
        <v>6</v>
      </c>
      <c r="D707" s="18" t="str">
        <f t="shared" ref="D707:D720" ca="1" si="113">TEXT(A707,"MMMM")</f>
        <v>June</v>
      </c>
      <c r="E707" s="18">
        <f t="shared" ref="E707:E720" ca="1" si="114">MONTH(A707)</f>
        <v>6</v>
      </c>
      <c r="F707" s="18">
        <f t="shared" ref="F707:F720" ca="1" si="115">ROUNDUP(MONTH(A707)/3,0)</f>
        <v>2</v>
      </c>
      <c r="G707" s="18">
        <f t="shared" ref="G707:G720" ca="1" si="116">WEEKNUM(A707,2)</f>
        <v>26</v>
      </c>
      <c r="H707" s="18">
        <f t="shared" ref="H707:H720" ca="1" si="117">DAY(A707)</f>
        <v>20</v>
      </c>
      <c r="I707" s="18" t="str">
        <f t="shared" ref="I707:I720" ca="1" si="118">TEXT(A707,"DDDD")</f>
        <v>Monday</v>
      </c>
      <c r="J707" s="18" t="b">
        <f t="shared" ref="J707:J720" ca="1" si="119">OR(WEEKDAY(A707,2)&gt;5)</f>
        <v>0</v>
      </c>
    </row>
    <row r="708" spans="1:10" x14ac:dyDescent="0.3">
      <c r="A708" s="26">
        <f t="shared" ca="1" si="110"/>
        <v>44715</v>
      </c>
      <c r="B708" s="18">
        <f t="shared" ca="1" si="111"/>
        <v>2022</v>
      </c>
      <c r="C708" s="18">
        <f t="shared" ca="1" si="112"/>
        <v>6</v>
      </c>
      <c r="D708" s="18" t="str">
        <f t="shared" ca="1" si="113"/>
        <v>June</v>
      </c>
      <c r="E708" s="18">
        <f t="shared" ca="1" si="114"/>
        <v>6</v>
      </c>
      <c r="F708" s="18">
        <f t="shared" ca="1" si="115"/>
        <v>2</v>
      </c>
      <c r="G708" s="18">
        <f t="shared" ca="1" si="116"/>
        <v>23</v>
      </c>
      <c r="H708" s="18">
        <f t="shared" ca="1" si="117"/>
        <v>3</v>
      </c>
      <c r="I708" s="18" t="str">
        <f t="shared" ca="1" si="118"/>
        <v>Friday</v>
      </c>
      <c r="J708" s="18" t="b">
        <f t="shared" ca="1" si="119"/>
        <v>0</v>
      </c>
    </row>
    <row r="709" spans="1:10" x14ac:dyDescent="0.3">
      <c r="A709" s="26">
        <f t="shared" ca="1" si="110"/>
        <v>45662</v>
      </c>
      <c r="B709" s="18">
        <f t="shared" ca="1" si="111"/>
        <v>2025</v>
      </c>
      <c r="C709" s="18">
        <f t="shared" ca="1" si="112"/>
        <v>1</v>
      </c>
      <c r="D709" s="18" t="str">
        <f t="shared" ca="1" si="113"/>
        <v>January</v>
      </c>
      <c r="E709" s="18">
        <f t="shared" ca="1" si="114"/>
        <v>1</v>
      </c>
      <c r="F709" s="18">
        <f t="shared" ca="1" si="115"/>
        <v>1</v>
      </c>
      <c r="G709" s="18">
        <f t="shared" ca="1" si="116"/>
        <v>1</v>
      </c>
      <c r="H709" s="18">
        <f t="shared" ca="1" si="117"/>
        <v>5</v>
      </c>
      <c r="I709" s="18" t="str">
        <f t="shared" ca="1" si="118"/>
        <v>Sunday</v>
      </c>
      <c r="J709" s="18" t="b">
        <f t="shared" ca="1" si="119"/>
        <v>1</v>
      </c>
    </row>
    <row r="710" spans="1:10" x14ac:dyDescent="0.3">
      <c r="A710" s="27">
        <f t="shared" ca="1" si="110"/>
        <v>45319</v>
      </c>
      <c r="B710" s="18">
        <f t="shared" ca="1" si="111"/>
        <v>2024</v>
      </c>
      <c r="C710" s="18">
        <f t="shared" ca="1" si="112"/>
        <v>1</v>
      </c>
      <c r="D710" s="18" t="str">
        <f t="shared" ca="1" si="113"/>
        <v>January</v>
      </c>
      <c r="E710" s="18">
        <f t="shared" ca="1" si="114"/>
        <v>1</v>
      </c>
      <c r="F710" s="18">
        <f t="shared" ca="1" si="115"/>
        <v>1</v>
      </c>
      <c r="G710" s="18">
        <f t="shared" ca="1" si="116"/>
        <v>4</v>
      </c>
      <c r="H710" s="18">
        <f t="shared" ca="1" si="117"/>
        <v>28</v>
      </c>
      <c r="I710" s="18" t="str">
        <f t="shared" ca="1" si="118"/>
        <v>Sunday</v>
      </c>
      <c r="J710" s="18" t="b">
        <f t="shared" ca="1" si="119"/>
        <v>1</v>
      </c>
    </row>
    <row r="711" spans="1:10" x14ac:dyDescent="0.3">
      <c r="A711" s="26">
        <f t="shared" ca="1" si="110"/>
        <v>45851</v>
      </c>
      <c r="B711" s="18">
        <f t="shared" ca="1" si="111"/>
        <v>2025</v>
      </c>
      <c r="C711" s="18">
        <f t="shared" ca="1" si="112"/>
        <v>7</v>
      </c>
      <c r="D711" s="18" t="str">
        <f t="shared" ca="1" si="113"/>
        <v>July</v>
      </c>
      <c r="E711" s="18">
        <f t="shared" ca="1" si="114"/>
        <v>7</v>
      </c>
      <c r="F711" s="18">
        <f t="shared" ca="1" si="115"/>
        <v>3</v>
      </c>
      <c r="G711" s="18">
        <f t="shared" ca="1" si="116"/>
        <v>28</v>
      </c>
      <c r="H711" s="18">
        <f t="shared" ca="1" si="117"/>
        <v>13</v>
      </c>
      <c r="I711" s="18" t="str">
        <f t="shared" ca="1" si="118"/>
        <v>Sunday</v>
      </c>
      <c r="J711" s="18" t="b">
        <f t="shared" ca="1" si="119"/>
        <v>1</v>
      </c>
    </row>
    <row r="712" spans="1:10" x14ac:dyDescent="0.3">
      <c r="A712" s="27">
        <f t="shared" ca="1" si="110"/>
        <v>44659</v>
      </c>
      <c r="B712" s="18">
        <f t="shared" ca="1" si="111"/>
        <v>2022</v>
      </c>
      <c r="C712" s="18">
        <f t="shared" ca="1" si="112"/>
        <v>4</v>
      </c>
      <c r="D712" s="18" t="str">
        <f t="shared" ca="1" si="113"/>
        <v>April</v>
      </c>
      <c r="E712" s="18">
        <f t="shared" ca="1" si="114"/>
        <v>4</v>
      </c>
      <c r="F712" s="18">
        <f t="shared" ca="1" si="115"/>
        <v>2</v>
      </c>
      <c r="G712" s="18">
        <f t="shared" ca="1" si="116"/>
        <v>15</v>
      </c>
      <c r="H712" s="18">
        <f t="shared" ca="1" si="117"/>
        <v>8</v>
      </c>
      <c r="I712" s="18" t="str">
        <f t="shared" ca="1" si="118"/>
        <v>Friday</v>
      </c>
      <c r="J712" s="18" t="b">
        <f t="shared" ca="1" si="119"/>
        <v>0</v>
      </c>
    </row>
    <row r="713" spans="1:10" x14ac:dyDescent="0.3">
      <c r="A713" s="27">
        <f t="shared" ca="1" si="110"/>
        <v>45293</v>
      </c>
      <c r="B713" s="18">
        <f t="shared" ca="1" si="111"/>
        <v>2024</v>
      </c>
      <c r="C713" s="18">
        <f t="shared" ca="1" si="112"/>
        <v>1</v>
      </c>
      <c r="D713" s="18" t="str">
        <f t="shared" ca="1" si="113"/>
        <v>January</v>
      </c>
      <c r="E713" s="18">
        <f t="shared" ca="1" si="114"/>
        <v>1</v>
      </c>
      <c r="F713" s="18">
        <f t="shared" ca="1" si="115"/>
        <v>1</v>
      </c>
      <c r="G713" s="18">
        <f t="shared" ca="1" si="116"/>
        <v>1</v>
      </c>
      <c r="H713" s="18">
        <f t="shared" ca="1" si="117"/>
        <v>2</v>
      </c>
      <c r="I713" s="18" t="str">
        <f t="shared" ca="1" si="118"/>
        <v>Tuesday</v>
      </c>
      <c r="J713" s="18" t="b">
        <f t="shared" ca="1" si="119"/>
        <v>0</v>
      </c>
    </row>
    <row r="714" spans="1:10" x14ac:dyDescent="0.3">
      <c r="A714" s="26">
        <f t="shared" ca="1" si="110"/>
        <v>45597</v>
      </c>
      <c r="B714" s="18">
        <f t="shared" ca="1" si="111"/>
        <v>2024</v>
      </c>
      <c r="C714" s="18">
        <f t="shared" ca="1" si="112"/>
        <v>11</v>
      </c>
      <c r="D714" s="18" t="str">
        <f t="shared" ca="1" si="113"/>
        <v>November</v>
      </c>
      <c r="E714" s="18">
        <f t="shared" ca="1" si="114"/>
        <v>11</v>
      </c>
      <c r="F714" s="18">
        <f t="shared" ca="1" si="115"/>
        <v>4</v>
      </c>
      <c r="G714" s="18">
        <f t="shared" ca="1" si="116"/>
        <v>44</v>
      </c>
      <c r="H714" s="18">
        <f t="shared" ca="1" si="117"/>
        <v>1</v>
      </c>
      <c r="I714" s="18" t="str">
        <f t="shared" ca="1" si="118"/>
        <v>Friday</v>
      </c>
      <c r="J714" s="18" t="b">
        <f t="shared" ca="1" si="119"/>
        <v>0</v>
      </c>
    </row>
    <row r="715" spans="1:10" x14ac:dyDescent="0.3">
      <c r="A715" s="27">
        <f t="shared" ca="1" si="110"/>
        <v>45957</v>
      </c>
      <c r="B715" s="18">
        <f t="shared" ca="1" si="111"/>
        <v>2025</v>
      </c>
      <c r="C715" s="18">
        <f t="shared" ca="1" si="112"/>
        <v>10</v>
      </c>
      <c r="D715" s="18" t="str">
        <f t="shared" ca="1" si="113"/>
        <v>October</v>
      </c>
      <c r="E715" s="18">
        <f t="shared" ca="1" si="114"/>
        <v>10</v>
      </c>
      <c r="F715" s="18">
        <f t="shared" ca="1" si="115"/>
        <v>4</v>
      </c>
      <c r="G715" s="18">
        <f t="shared" ca="1" si="116"/>
        <v>44</v>
      </c>
      <c r="H715" s="18">
        <f t="shared" ca="1" si="117"/>
        <v>27</v>
      </c>
      <c r="I715" s="18" t="str">
        <f t="shared" ca="1" si="118"/>
        <v>Monday</v>
      </c>
      <c r="J715" s="18" t="b">
        <f t="shared" ca="1" si="119"/>
        <v>0</v>
      </c>
    </row>
    <row r="716" spans="1:10" x14ac:dyDescent="0.3">
      <c r="A716" s="26">
        <f t="shared" ca="1" si="110"/>
        <v>45867</v>
      </c>
      <c r="B716" s="18">
        <f t="shared" ca="1" si="111"/>
        <v>2025</v>
      </c>
      <c r="C716" s="18">
        <f t="shared" ca="1" si="112"/>
        <v>7</v>
      </c>
      <c r="D716" s="18" t="str">
        <f t="shared" ca="1" si="113"/>
        <v>July</v>
      </c>
      <c r="E716" s="18">
        <f t="shared" ca="1" si="114"/>
        <v>7</v>
      </c>
      <c r="F716" s="18">
        <f t="shared" ca="1" si="115"/>
        <v>3</v>
      </c>
      <c r="G716" s="18">
        <f t="shared" ca="1" si="116"/>
        <v>31</v>
      </c>
      <c r="H716" s="18">
        <f t="shared" ca="1" si="117"/>
        <v>29</v>
      </c>
      <c r="I716" s="18" t="str">
        <f t="shared" ca="1" si="118"/>
        <v>Tuesday</v>
      </c>
      <c r="J716" s="18" t="b">
        <f t="shared" ca="1" si="119"/>
        <v>0</v>
      </c>
    </row>
    <row r="717" spans="1:10" x14ac:dyDescent="0.3">
      <c r="A717" s="27">
        <f t="shared" ca="1" si="110"/>
        <v>44703</v>
      </c>
      <c r="B717" s="18">
        <f t="shared" ca="1" si="111"/>
        <v>2022</v>
      </c>
      <c r="C717" s="18">
        <f t="shared" ca="1" si="112"/>
        <v>5</v>
      </c>
      <c r="D717" s="18" t="str">
        <f t="shared" ca="1" si="113"/>
        <v>May</v>
      </c>
      <c r="E717" s="18">
        <f t="shared" ca="1" si="114"/>
        <v>5</v>
      </c>
      <c r="F717" s="18">
        <f t="shared" ca="1" si="115"/>
        <v>2</v>
      </c>
      <c r="G717" s="18">
        <f t="shared" ca="1" si="116"/>
        <v>21</v>
      </c>
      <c r="H717" s="18">
        <f t="shared" ca="1" si="117"/>
        <v>22</v>
      </c>
      <c r="I717" s="18" t="str">
        <f t="shared" ca="1" si="118"/>
        <v>Sunday</v>
      </c>
      <c r="J717" s="18" t="b">
        <f t="shared" ca="1" si="119"/>
        <v>1</v>
      </c>
    </row>
    <row r="718" spans="1:10" x14ac:dyDescent="0.3">
      <c r="A718" s="26">
        <f t="shared" ca="1" si="110"/>
        <v>44880</v>
      </c>
      <c r="B718" s="18">
        <f t="shared" ca="1" si="111"/>
        <v>2022</v>
      </c>
      <c r="C718" s="18">
        <f t="shared" ca="1" si="112"/>
        <v>11</v>
      </c>
      <c r="D718" s="18" t="str">
        <f t="shared" ca="1" si="113"/>
        <v>November</v>
      </c>
      <c r="E718" s="18">
        <f t="shared" ca="1" si="114"/>
        <v>11</v>
      </c>
      <c r="F718" s="18">
        <f t="shared" ca="1" si="115"/>
        <v>4</v>
      </c>
      <c r="G718" s="18">
        <f t="shared" ca="1" si="116"/>
        <v>47</v>
      </c>
      <c r="H718" s="18">
        <f t="shared" ca="1" si="117"/>
        <v>15</v>
      </c>
      <c r="I718" s="18" t="str">
        <f t="shared" ca="1" si="118"/>
        <v>Tuesday</v>
      </c>
      <c r="J718" s="18" t="b">
        <f t="shared" ca="1" si="119"/>
        <v>0</v>
      </c>
    </row>
    <row r="719" spans="1:10" x14ac:dyDescent="0.3">
      <c r="A719" s="27">
        <f t="shared" ca="1" si="110"/>
        <v>45797</v>
      </c>
      <c r="B719" s="18">
        <f t="shared" ca="1" si="111"/>
        <v>2025</v>
      </c>
      <c r="C719" s="18">
        <f t="shared" ca="1" si="112"/>
        <v>5</v>
      </c>
      <c r="D719" s="18" t="str">
        <f t="shared" ca="1" si="113"/>
        <v>May</v>
      </c>
      <c r="E719" s="18">
        <f t="shared" ca="1" si="114"/>
        <v>5</v>
      </c>
      <c r="F719" s="18">
        <f t="shared" ca="1" si="115"/>
        <v>2</v>
      </c>
      <c r="G719" s="18">
        <f t="shared" ca="1" si="116"/>
        <v>21</v>
      </c>
      <c r="H719" s="18">
        <f t="shared" ca="1" si="117"/>
        <v>20</v>
      </c>
      <c r="I719" s="18" t="str">
        <f t="shared" ca="1" si="118"/>
        <v>Tuesday</v>
      </c>
      <c r="J719" s="18" t="b">
        <f t="shared" ca="1" si="119"/>
        <v>0</v>
      </c>
    </row>
    <row r="720" spans="1:10" x14ac:dyDescent="0.3">
      <c r="A720" s="26">
        <f t="shared" ca="1" si="110"/>
        <v>45371</v>
      </c>
      <c r="B720" s="18">
        <f t="shared" ca="1" si="111"/>
        <v>2024</v>
      </c>
      <c r="C720" s="18">
        <f t="shared" ca="1" si="112"/>
        <v>3</v>
      </c>
      <c r="D720" s="18" t="str">
        <f t="shared" ca="1" si="113"/>
        <v>March</v>
      </c>
      <c r="E720" s="18">
        <f t="shared" ca="1" si="114"/>
        <v>3</v>
      </c>
      <c r="F720" s="18">
        <f t="shared" ca="1" si="115"/>
        <v>1</v>
      </c>
      <c r="G720" s="18">
        <f t="shared" ca="1" si="116"/>
        <v>12</v>
      </c>
      <c r="H720" s="18">
        <f t="shared" ca="1" si="117"/>
        <v>20</v>
      </c>
      <c r="I720" s="18" t="str">
        <f t="shared" ca="1" si="118"/>
        <v>Wednesday</v>
      </c>
      <c r="J720" s="18" t="b">
        <f t="shared" ca="1" si="119"/>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25B41-4DDB-4216-B38E-F6D8DD6A812B}">
  <dimension ref="A1:A4"/>
  <sheetViews>
    <sheetView workbookViewId="0">
      <selection activeCell="B3" sqref="B3"/>
    </sheetView>
  </sheetViews>
  <sheetFormatPr defaultRowHeight="14.4" x14ac:dyDescent="0.3"/>
  <cols>
    <col min="1" max="1" width="17.5546875" customWidth="1"/>
  </cols>
  <sheetData>
    <row r="1" spans="1:1" x14ac:dyDescent="0.3">
      <c r="A1" s="24" t="s">
        <v>2017</v>
      </c>
    </row>
    <row r="2" spans="1:1" x14ac:dyDescent="0.3">
      <c r="A2" s="18" t="str" cm="1">
        <f t="array" aca="1" ref="A2" ca="1">INDEX({"Credit Card","Cash","UPI"},RANDBETWEEN(1,3))</f>
        <v>Cash</v>
      </c>
    </row>
    <row r="3" spans="1:1" x14ac:dyDescent="0.3">
      <c r="A3" s="18" t="str" cm="1">
        <f t="array" aca="1" ref="A3" ca="1">INDEX({"Credit Card","Cash","UPI"},RANDBETWEEN(1,3))</f>
        <v>Credit Card</v>
      </c>
    </row>
    <row r="4" spans="1:1" x14ac:dyDescent="0.3">
      <c r="A4" s="18" t="str" cm="1">
        <f t="array" aca="1" ref="A4" ca="1">INDEX({"Credit Card","Cash","UPI"},RANDBETWEEN(1,3))</f>
        <v>UPI</v>
      </c>
    </row>
  </sheetData>
  <dataValidations count="1">
    <dataValidation type="list" allowBlank="1" showInputMessage="1" showErrorMessage="1" sqref="A3" xr:uid="{C62AFA79-BD27-42AC-AE64-6B2A2DAC956C}">
      <formula1>$A$2:$A$4</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53532-7E43-4834-AE6D-E2554BFCAF15}">
  <dimension ref="A1:C13"/>
  <sheetViews>
    <sheetView workbookViewId="0">
      <selection activeCell="A3" sqref="A3"/>
    </sheetView>
  </sheetViews>
  <sheetFormatPr defaultRowHeight="14.4" x14ac:dyDescent="0.3"/>
  <cols>
    <col min="1" max="1" width="18.77734375" customWidth="1"/>
    <col min="2" max="2" width="17.44140625" customWidth="1"/>
    <col min="3" max="3" width="18.6640625" customWidth="1"/>
    <col min="4" max="4" width="8.88671875" customWidth="1"/>
  </cols>
  <sheetData>
    <row r="1" spans="1:3" x14ac:dyDescent="0.3">
      <c r="A1" s="24" t="s">
        <v>3280</v>
      </c>
      <c r="B1" s="24" t="s">
        <v>4</v>
      </c>
      <c r="C1" s="24" t="s">
        <v>5</v>
      </c>
    </row>
    <row r="2" spans="1:3" x14ac:dyDescent="0.3">
      <c r="A2" s="18" t="s">
        <v>3281</v>
      </c>
      <c r="B2" s="21" t="s">
        <v>2002</v>
      </c>
      <c r="C2" s="21" t="s">
        <v>2014</v>
      </c>
    </row>
    <row r="3" spans="1:3" x14ac:dyDescent="0.3">
      <c r="A3" s="18" t="s">
        <v>3282</v>
      </c>
      <c r="B3" s="22" t="s">
        <v>2003</v>
      </c>
      <c r="C3" s="22" t="s">
        <v>2015</v>
      </c>
    </row>
    <row r="4" spans="1:3" x14ac:dyDescent="0.3">
      <c r="A4" s="18" t="s">
        <v>3283</v>
      </c>
      <c r="B4" s="21" t="s">
        <v>2004</v>
      </c>
      <c r="C4" s="21" t="s">
        <v>2014</v>
      </c>
    </row>
    <row r="5" spans="1:3" x14ac:dyDescent="0.3">
      <c r="A5" s="18" t="s">
        <v>3284</v>
      </c>
      <c r="B5" s="22" t="s">
        <v>2005</v>
      </c>
      <c r="C5" s="22" t="s">
        <v>2015</v>
      </c>
    </row>
    <row r="6" spans="1:3" x14ac:dyDescent="0.3">
      <c r="A6" s="18" t="s">
        <v>3285</v>
      </c>
      <c r="B6" s="21" t="s">
        <v>2006</v>
      </c>
      <c r="C6" s="21" t="s">
        <v>2015</v>
      </c>
    </row>
    <row r="7" spans="1:3" x14ac:dyDescent="0.3">
      <c r="A7" s="18" t="s">
        <v>3286</v>
      </c>
      <c r="B7" s="21" t="s">
        <v>2007</v>
      </c>
      <c r="C7" s="21" t="s">
        <v>2016</v>
      </c>
    </row>
    <row r="8" spans="1:3" x14ac:dyDescent="0.3">
      <c r="A8" s="18" t="s">
        <v>3287</v>
      </c>
      <c r="B8" s="22" t="s">
        <v>2008</v>
      </c>
      <c r="C8" s="22" t="s">
        <v>2016</v>
      </c>
    </row>
    <row r="9" spans="1:3" x14ac:dyDescent="0.3">
      <c r="A9" s="18" t="s">
        <v>3288</v>
      </c>
      <c r="B9" s="22" t="s">
        <v>2009</v>
      </c>
      <c r="C9" s="22" t="s">
        <v>2014</v>
      </c>
    </row>
    <row r="10" spans="1:3" x14ac:dyDescent="0.3">
      <c r="A10" s="18" t="s">
        <v>3289</v>
      </c>
      <c r="B10" s="22" t="s">
        <v>2010</v>
      </c>
      <c r="C10" s="22" t="s">
        <v>2016</v>
      </c>
    </row>
    <row r="11" spans="1:3" x14ac:dyDescent="0.3">
      <c r="A11" s="18" t="s">
        <v>3290</v>
      </c>
      <c r="B11" s="21" t="s">
        <v>2011</v>
      </c>
      <c r="C11" s="21" t="s">
        <v>2015</v>
      </c>
    </row>
    <row r="12" spans="1:3" x14ac:dyDescent="0.3">
      <c r="A12" s="18" t="s">
        <v>3291</v>
      </c>
      <c r="B12" s="21" t="s">
        <v>2012</v>
      </c>
      <c r="C12" s="21" t="s">
        <v>2014</v>
      </c>
    </row>
    <row r="13" spans="1:3" x14ac:dyDescent="0.3">
      <c r="A13" s="18" t="s">
        <v>3292</v>
      </c>
      <c r="B13" s="22" t="s">
        <v>2013</v>
      </c>
      <c r="C13" s="22" t="s">
        <v>2016</v>
      </c>
    </row>
  </sheetData>
  <dataValidations count="1">
    <dataValidation type="list" allowBlank="1" showInputMessage="1" showErrorMessage="1" sqref="A2:B13" xr:uid="{5BC80660-C42F-43BC-8722-22E9D9CF4CA6}">
      <formula1>$B$2:$B$13</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D6D73-EF96-494C-978A-895557BAFF94}">
  <dimension ref="A1:D1001"/>
  <sheetViews>
    <sheetView tabSelected="1" topLeftCell="A47" workbookViewId="0">
      <selection activeCell="A250" sqref="A250"/>
    </sheetView>
  </sheetViews>
  <sheetFormatPr defaultRowHeight="14.4" x14ac:dyDescent="0.3"/>
  <cols>
    <col min="1" max="1" width="20.44140625" customWidth="1"/>
    <col min="2" max="2" width="23.44140625" customWidth="1"/>
    <col min="3" max="3" width="23.6640625" customWidth="1"/>
    <col min="4" max="4" width="26.88671875" customWidth="1"/>
  </cols>
  <sheetData>
    <row r="1" spans="1:4" x14ac:dyDescent="0.3">
      <c r="A1" s="24" t="s">
        <v>2279</v>
      </c>
      <c r="B1" s="24" t="s">
        <v>2</v>
      </c>
      <c r="C1" s="24" t="s">
        <v>3</v>
      </c>
      <c r="D1" s="24" t="s">
        <v>2024</v>
      </c>
    </row>
    <row r="2" spans="1:4" x14ac:dyDescent="0.3">
      <c r="A2" s="18" t="s">
        <v>2280</v>
      </c>
      <c r="B2" s="21" t="s">
        <v>1009</v>
      </c>
      <c r="C2" s="21" t="s">
        <v>1998</v>
      </c>
      <c r="D2" s="21" t="s">
        <v>2025</v>
      </c>
    </row>
    <row r="3" spans="1:4" x14ac:dyDescent="0.3">
      <c r="A3" s="18" t="s">
        <v>2281</v>
      </c>
      <c r="B3" s="22" t="s">
        <v>1010</v>
      </c>
      <c r="C3" s="22" t="s">
        <v>1999</v>
      </c>
      <c r="D3" s="22" t="s">
        <v>2026</v>
      </c>
    </row>
    <row r="4" spans="1:4" x14ac:dyDescent="0.3">
      <c r="A4" s="18" t="s">
        <v>2282</v>
      </c>
      <c r="B4" s="21" t="s">
        <v>1011</v>
      </c>
      <c r="C4" s="21" t="s">
        <v>1998</v>
      </c>
      <c r="D4" s="21" t="s">
        <v>2027</v>
      </c>
    </row>
    <row r="5" spans="1:4" x14ac:dyDescent="0.3">
      <c r="A5" s="18" t="s">
        <v>2283</v>
      </c>
      <c r="B5" s="22" t="s">
        <v>1012</v>
      </c>
      <c r="C5" s="22" t="s">
        <v>2000</v>
      </c>
      <c r="D5" s="22" t="s">
        <v>2028</v>
      </c>
    </row>
    <row r="6" spans="1:4" x14ac:dyDescent="0.3">
      <c r="A6" s="18" t="s">
        <v>2284</v>
      </c>
      <c r="B6" s="21" t="s">
        <v>1013</v>
      </c>
      <c r="C6" s="21" t="s">
        <v>1999</v>
      </c>
      <c r="D6" s="21" t="s">
        <v>2029</v>
      </c>
    </row>
    <row r="7" spans="1:4" x14ac:dyDescent="0.3">
      <c r="A7" s="18" t="s">
        <v>2285</v>
      </c>
      <c r="B7" s="22" t="s">
        <v>1014</v>
      </c>
      <c r="C7" s="22" t="s">
        <v>1998</v>
      </c>
      <c r="D7" s="22" t="s">
        <v>2030</v>
      </c>
    </row>
    <row r="8" spans="1:4" x14ac:dyDescent="0.3">
      <c r="A8" s="18" t="s">
        <v>2286</v>
      </c>
      <c r="B8" s="21" t="s">
        <v>1015</v>
      </c>
      <c r="C8" s="21" t="s">
        <v>2001</v>
      </c>
      <c r="D8" s="21" t="s">
        <v>2031</v>
      </c>
    </row>
    <row r="9" spans="1:4" x14ac:dyDescent="0.3">
      <c r="A9" s="18" t="s">
        <v>2287</v>
      </c>
      <c r="B9" s="22" t="s">
        <v>1016</v>
      </c>
      <c r="C9" s="22" t="s">
        <v>1999</v>
      </c>
      <c r="D9" s="22" t="s">
        <v>2032</v>
      </c>
    </row>
    <row r="10" spans="1:4" x14ac:dyDescent="0.3">
      <c r="A10" s="18" t="s">
        <v>2288</v>
      </c>
      <c r="B10" s="21" t="s">
        <v>1017</v>
      </c>
      <c r="C10" s="21" t="s">
        <v>2001</v>
      </c>
      <c r="D10" s="21" t="s">
        <v>2033</v>
      </c>
    </row>
    <row r="11" spans="1:4" x14ac:dyDescent="0.3">
      <c r="A11" s="18" t="s">
        <v>2289</v>
      </c>
      <c r="B11" s="22" t="s">
        <v>1018</v>
      </c>
      <c r="C11" s="22" t="s">
        <v>1998</v>
      </c>
      <c r="D11" s="22" t="s">
        <v>2034</v>
      </c>
    </row>
    <row r="12" spans="1:4" x14ac:dyDescent="0.3">
      <c r="A12" s="18" t="s">
        <v>2290</v>
      </c>
      <c r="B12" s="21" t="s">
        <v>1019</v>
      </c>
      <c r="C12" s="21" t="s">
        <v>2000</v>
      </c>
      <c r="D12" s="21" t="s">
        <v>2035</v>
      </c>
    </row>
    <row r="13" spans="1:4" x14ac:dyDescent="0.3">
      <c r="A13" s="18" t="s">
        <v>2291</v>
      </c>
      <c r="B13" s="22" t="s">
        <v>1020</v>
      </c>
      <c r="C13" s="22" t="s">
        <v>2001</v>
      </c>
      <c r="D13" s="22" t="s">
        <v>2036</v>
      </c>
    </row>
    <row r="14" spans="1:4" x14ac:dyDescent="0.3">
      <c r="A14" s="18" t="s">
        <v>2292</v>
      </c>
      <c r="B14" s="21" t="s">
        <v>1021</v>
      </c>
      <c r="C14" s="21" t="s">
        <v>1998</v>
      </c>
      <c r="D14" s="21" t="s">
        <v>2037</v>
      </c>
    </row>
    <row r="15" spans="1:4" x14ac:dyDescent="0.3">
      <c r="A15" s="18" t="s">
        <v>2293</v>
      </c>
      <c r="B15" s="22" t="s">
        <v>1022</v>
      </c>
      <c r="C15" s="22" t="s">
        <v>2001</v>
      </c>
      <c r="D15" s="22" t="s">
        <v>2038</v>
      </c>
    </row>
    <row r="16" spans="1:4" x14ac:dyDescent="0.3">
      <c r="A16" s="18" t="s">
        <v>2294</v>
      </c>
      <c r="B16" s="21" t="s">
        <v>1023</v>
      </c>
      <c r="C16" s="21" t="s">
        <v>1999</v>
      </c>
      <c r="D16" s="21" t="s">
        <v>2039</v>
      </c>
    </row>
    <row r="17" spans="1:4" x14ac:dyDescent="0.3">
      <c r="A17" s="18" t="s">
        <v>2295</v>
      </c>
      <c r="B17" s="22" t="s">
        <v>1024</v>
      </c>
      <c r="C17" s="22" t="s">
        <v>1999</v>
      </c>
      <c r="D17" s="22" t="s">
        <v>2040</v>
      </c>
    </row>
    <row r="18" spans="1:4" x14ac:dyDescent="0.3">
      <c r="A18" s="18" t="s">
        <v>2296</v>
      </c>
      <c r="B18" s="21" t="s">
        <v>1025</v>
      </c>
      <c r="C18" s="21" t="s">
        <v>2000</v>
      </c>
      <c r="D18" s="21" t="s">
        <v>2041</v>
      </c>
    </row>
    <row r="19" spans="1:4" x14ac:dyDescent="0.3">
      <c r="A19" s="18" t="s">
        <v>2297</v>
      </c>
      <c r="B19" s="22" t="s">
        <v>1026</v>
      </c>
      <c r="C19" s="22" t="s">
        <v>1998</v>
      </c>
      <c r="D19" s="22" t="s">
        <v>2042</v>
      </c>
    </row>
    <row r="20" spans="1:4" x14ac:dyDescent="0.3">
      <c r="A20" s="18" t="s">
        <v>2298</v>
      </c>
      <c r="B20" s="21" t="s">
        <v>1027</v>
      </c>
      <c r="C20" s="21" t="s">
        <v>2000</v>
      </c>
      <c r="D20" s="21" t="s">
        <v>2043</v>
      </c>
    </row>
    <row r="21" spans="1:4" x14ac:dyDescent="0.3">
      <c r="A21" s="18" t="s">
        <v>2299</v>
      </c>
      <c r="B21" s="22" t="s">
        <v>1028</v>
      </c>
      <c r="C21" s="22" t="s">
        <v>1999</v>
      </c>
      <c r="D21" s="22" t="s">
        <v>2032</v>
      </c>
    </row>
    <row r="22" spans="1:4" x14ac:dyDescent="0.3">
      <c r="A22" s="18" t="s">
        <v>2300</v>
      </c>
      <c r="B22" s="21" t="s">
        <v>1029</v>
      </c>
      <c r="C22" s="21" t="s">
        <v>2000</v>
      </c>
      <c r="D22" s="21" t="s">
        <v>2044</v>
      </c>
    </row>
    <row r="23" spans="1:4" x14ac:dyDescent="0.3">
      <c r="A23" s="18" t="s">
        <v>2301</v>
      </c>
      <c r="B23" s="22" t="s">
        <v>1030</v>
      </c>
      <c r="C23" s="22" t="s">
        <v>2000</v>
      </c>
      <c r="D23" s="22" t="s">
        <v>2045</v>
      </c>
    </row>
    <row r="24" spans="1:4" x14ac:dyDescent="0.3">
      <c r="A24" s="18" t="s">
        <v>2302</v>
      </c>
      <c r="B24" s="21" t="s">
        <v>1031</v>
      </c>
      <c r="C24" s="21" t="s">
        <v>1999</v>
      </c>
      <c r="D24" s="21" t="s">
        <v>2046</v>
      </c>
    </row>
    <row r="25" spans="1:4" x14ac:dyDescent="0.3">
      <c r="A25" s="18" t="s">
        <v>2303</v>
      </c>
      <c r="B25" s="22" t="s">
        <v>1032</v>
      </c>
      <c r="C25" s="22" t="s">
        <v>2001</v>
      </c>
      <c r="D25" s="22" t="s">
        <v>2047</v>
      </c>
    </row>
    <row r="26" spans="1:4" x14ac:dyDescent="0.3">
      <c r="A26" s="18" t="s">
        <v>2304</v>
      </c>
      <c r="B26" s="21" t="s">
        <v>1033</v>
      </c>
      <c r="C26" s="21" t="s">
        <v>1999</v>
      </c>
      <c r="D26" s="21" t="s">
        <v>2048</v>
      </c>
    </row>
    <row r="27" spans="1:4" x14ac:dyDescent="0.3">
      <c r="A27" s="18" t="s">
        <v>2305</v>
      </c>
      <c r="B27" s="22" t="s">
        <v>1034</v>
      </c>
      <c r="C27" s="22" t="s">
        <v>1999</v>
      </c>
      <c r="D27" s="22" t="s">
        <v>2049</v>
      </c>
    </row>
    <row r="28" spans="1:4" x14ac:dyDescent="0.3">
      <c r="A28" s="18" t="s">
        <v>2306</v>
      </c>
      <c r="B28" s="21" t="s">
        <v>1035</v>
      </c>
      <c r="C28" s="21" t="s">
        <v>1998</v>
      </c>
      <c r="D28" s="21" t="s">
        <v>2050</v>
      </c>
    </row>
    <row r="29" spans="1:4" x14ac:dyDescent="0.3">
      <c r="A29" s="18" t="s">
        <v>2307</v>
      </c>
      <c r="B29" s="22" t="s">
        <v>1036</v>
      </c>
      <c r="C29" s="22" t="s">
        <v>1999</v>
      </c>
      <c r="D29" s="22" t="s">
        <v>2051</v>
      </c>
    </row>
    <row r="30" spans="1:4" x14ac:dyDescent="0.3">
      <c r="A30" s="18" t="s">
        <v>2308</v>
      </c>
      <c r="B30" s="21" t="s">
        <v>1037</v>
      </c>
      <c r="C30" s="21" t="s">
        <v>2001</v>
      </c>
      <c r="D30" s="21" t="s">
        <v>2052</v>
      </c>
    </row>
    <row r="31" spans="1:4" x14ac:dyDescent="0.3">
      <c r="A31" s="18" t="s">
        <v>2309</v>
      </c>
      <c r="B31" s="22" t="s">
        <v>1038</v>
      </c>
      <c r="C31" s="22" t="s">
        <v>1999</v>
      </c>
      <c r="D31" s="22" t="s">
        <v>2053</v>
      </c>
    </row>
    <row r="32" spans="1:4" x14ac:dyDescent="0.3">
      <c r="A32" s="18" t="s">
        <v>2310</v>
      </c>
      <c r="B32" s="21" t="s">
        <v>1039</v>
      </c>
      <c r="C32" s="21" t="s">
        <v>1998</v>
      </c>
      <c r="D32" s="21" t="s">
        <v>2054</v>
      </c>
    </row>
    <row r="33" spans="1:4" x14ac:dyDescent="0.3">
      <c r="A33" s="18" t="s">
        <v>2311</v>
      </c>
      <c r="B33" s="22" t="s">
        <v>1040</v>
      </c>
      <c r="C33" s="22" t="s">
        <v>2000</v>
      </c>
      <c r="D33" s="22" t="s">
        <v>2055</v>
      </c>
    </row>
    <row r="34" spans="1:4" x14ac:dyDescent="0.3">
      <c r="A34" s="18" t="s">
        <v>2312</v>
      </c>
      <c r="B34" s="21" t="s">
        <v>1041</v>
      </c>
      <c r="C34" s="21" t="s">
        <v>2001</v>
      </c>
      <c r="D34" s="21" t="s">
        <v>2056</v>
      </c>
    </row>
    <row r="35" spans="1:4" x14ac:dyDescent="0.3">
      <c r="A35" s="18" t="s">
        <v>2313</v>
      </c>
      <c r="B35" s="22" t="s">
        <v>1042</v>
      </c>
      <c r="C35" s="22" t="s">
        <v>1999</v>
      </c>
      <c r="D35" s="22" t="s">
        <v>2057</v>
      </c>
    </row>
    <row r="36" spans="1:4" x14ac:dyDescent="0.3">
      <c r="A36" s="18" t="s">
        <v>2314</v>
      </c>
      <c r="B36" s="21" t="s">
        <v>1043</v>
      </c>
      <c r="C36" s="21" t="s">
        <v>1998</v>
      </c>
      <c r="D36" s="21" t="s">
        <v>2058</v>
      </c>
    </row>
    <row r="37" spans="1:4" x14ac:dyDescent="0.3">
      <c r="A37" s="18" t="s">
        <v>2315</v>
      </c>
      <c r="B37" s="22" t="s">
        <v>1044</v>
      </c>
      <c r="C37" s="22" t="s">
        <v>1999</v>
      </c>
      <c r="D37" s="22" t="s">
        <v>2059</v>
      </c>
    </row>
    <row r="38" spans="1:4" x14ac:dyDescent="0.3">
      <c r="A38" s="18" t="s">
        <v>2316</v>
      </c>
      <c r="B38" s="21" t="s">
        <v>1045</v>
      </c>
      <c r="C38" s="21" t="s">
        <v>2000</v>
      </c>
      <c r="D38" s="21" t="s">
        <v>2060</v>
      </c>
    </row>
    <row r="39" spans="1:4" x14ac:dyDescent="0.3">
      <c r="A39" s="18" t="s">
        <v>2317</v>
      </c>
      <c r="B39" s="22" t="s">
        <v>1046</v>
      </c>
      <c r="C39" s="22" t="s">
        <v>1998</v>
      </c>
      <c r="D39" s="22" t="s">
        <v>2061</v>
      </c>
    </row>
    <row r="40" spans="1:4" x14ac:dyDescent="0.3">
      <c r="A40" s="18" t="s">
        <v>2318</v>
      </c>
      <c r="B40" s="21" t="s">
        <v>1047</v>
      </c>
      <c r="C40" s="21" t="s">
        <v>2000</v>
      </c>
      <c r="D40" s="21" t="s">
        <v>2062</v>
      </c>
    </row>
    <row r="41" spans="1:4" x14ac:dyDescent="0.3">
      <c r="A41" s="18" t="s">
        <v>2319</v>
      </c>
      <c r="B41" s="22" t="s">
        <v>1048</v>
      </c>
      <c r="C41" s="22" t="s">
        <v>1999</v>
      </c>
      <c r="D41" s="22" t="s">
        <v>2063</v>
      </c>
    </row>
    <row r="42" spans="1:4" x14ac:dyDescent="0.3">
      <c r="A42" s="18" t="s">
        <v>2320</v>
      </c>
      <c r="B42" s="21" t="s">
        <v>1049</v>
      </c>
      <c r="C42" s="21" t="s">
        <v>2001</v>
      </c>
      <c r="D42" s="21" t="s">
        <v>2064</v>
      </c>
    </row>
    <row r="43" spans="1:4" x14ac:dyDescent="0.3">
      <c r="A43" s="18" t="s">
        <v>2321</v>
      </c>
      <c r="B43" s="22" t="s">
        <v>1050</v>
      </c>
      <c r="C43" s="22" t="s">
        <v>2000</v>
      </c>
      <c r="D43" s="22" t="s">
        <v>2065</v>
      </c>
    </row>
    <row r="44" spans="1:4" x14ac:dyDescent="0.3">
      <c r="A44" s="18" t="s">
        <v>2322</v>
      </c>
      <c r="B44" s="21" t="s">
        <v>1051</v>
      </c>
      <c r="C44" s="21" t="s">
        <v>1998</v>
      </c>
      <c r="D44" s="21" t="s">
        <v>2066</v>
      </c>
    </row>
    <row r="45" spans="1:4" x14ac:dyDescent="0.3">
      <c r="A45" s="18" t="s">
        <v>2323</v>
      </c>
      <c r="B45" s="22" t="s">
        <v>1052</v>
      </c>
      <c r="C45" s="22" t="s">
        <v>1999</v>
      </c>
      <c r="D45" s="22" t="s">
        <v>2067</v>
      </c>
    </row>
    <row r="46" spans="1:4" x14ac:dyDescent="0.3">
      <c r="A46" s="18" t="s">
        <v>2324</v>
      </c>
      <c r="B46" s="21" t="s">
        <v>1053</v>
      </c>
      <c r="C46" s="21" t="s">
        <v>2000</v>
      </c>
      <c r="D46" s="21" t="s">
        <v>2068</v>
      </c>
    </row>
    <row r="47" spans="1:4" x14ac:dyDescent="0.3">
      <c r="A47" s="18" t="s">
        <v>2325</v>
      </c>
      <c r="B47" s="22" t="s">
        <v>1054</v>
      </c>
      <c r="C47" s="22" t="s">
        <v>1999</v>
      </c>
      <c r="D47" s="22" t="s">
        <v>2069</v>
      </c>
    </row>
    <row r="48" spans="1:4" x14ac:dyDescent="0.3">
      <c r="A48" s="18" t="s">
        <v>2326</v>
      </c>
      <c r="B48" s="21" t="s">
        <v>1055</v>
      </c>
      <c r="C48" s="21" t="s">
        <v>2000</v>
      </c>
      <c r="D48" s="21" t="s">
        <v>2070</v>
      </c>
    </row>
    <row r="49" spans="1:4" x14ac:dyDescent="0.3">
      <c r="A49" s="18" t="s">
        <v>2327</v>
      </c>
      <c r="B49" s="22" t="s">
        <v>1056</v>
      </c>
      <c r="C49" s="22" t="s">
        <v>1999</v>
      </c>
      <c r="D49" s="22" t="s">
        <v>2045</v>
      </c>
    </row>
    <row r="50" spans="1:4" x14ac:dyDescent="0.3">
      <c r="A50" s="18" t="s">
        <v>2328</v>
      </c>
      <c r="B50" s="21" t="s">
        <v>1057</v>
      </c>
      <c r="C50" s="21" t="s">
        <v>2000</v>
      </c>
      <c r="D50" s="21" t="s">
        <v>2071</v>
      </c>
    </row>
    <row r="51" spans="1:4" x14ac:dyDescent="0.3">
      <c r="A51" s="18" t="s">
        <v>2329</v>
      </c>
      <c r="B51" s="22" t="s">
        <v>1058</v>
      </c>
      <c r="C51" s="22" t="s">
        <v>1999</v>
      </c>
      <c r="D51" s="22" t="s">
        <v>2072</v>
      </c>
    </row>
    <row r="52" spans="1:4" x14ac:dyDescent="0.3">
      <c r="A52" s="18" t="s">
        <v>2330</v>
      </c>
      <c r="B52" s="21" t="s">
        <v>1059</v>
      </c>
      <c r="C52" s="21" t="s">
        <v>1998</v>
      </c>
      <c r="D52" s="21" t="s">
        <v>2073</v>
      </c>
    </row>
    <row r="53" spans="1:4" x14ac:dyDescent="0.3">
      <c r="A53" s="18" t="s">
        <v>2331</v>
      </c>
      <c r="B53" s="22" t="s">
        <v>1060</v>
      </c>
      <c r="C53" s="22" t="s">
        <v>1999</v>
      </c>
      <c r="D53" s="22" t="s">
        <v>2074</v>
      </c>
    </row>
    <row r="54" spans="1:4" x14ac:dyDescent="0.3">
      <c r="A54" s="18" t="s">
        <v>2332</v>
      </c>
      <c r="B54" s="21" t="s">
        <v>1061</v>
      </c>
      <c r="C54" s="21" t="s">
        <v>2001</v>
      </c>
      <c r="D54" s="21" t="s">
        <v>2042</v>
      </c>
    </row>
    <row r="55" spans="1:4" x14ac:dyDescent="0.3">
      <c r="A55" s="18" t="s">
        <v>2333</v>
      </c>
      <c r="B55" s="22" t="s">
        <v>1062</v>
      </c>
      <c r="C55" s="22" t="s">
        <v>2000</v>
      </c>
      <c r="D55" s="22" t="s">
        <v>2075</v>
      </c>
    </row>
    <row r="56" spans="1:4" x14ac:dyDescent="0.3">
      <c r="A56" s="18" t="s">
        <v>2334</v>
      </c>
      <c r="B56" s="21" t="s">
        <v>1063</v>
      </c>
      <c r="C56" s="21" t="s">
        <v>1999</v>
      </c>
      <c r="D56" s="21" t="s">
        <v>2076</v>
      </c>
    </row>
    <row r="57" spans="1:4" x14ac:dyDescent="0.3">
      <c r="A57" s="18" t="s">
        <v>2335</v>
      </c>
      <c r="B57" s="22" t="s">
        <v>1064</v>
      </c>
      <c r="C57" s="22" t="s">
        <v>1999</v>
      </c>
      <c r="D57" s="22" t="s">
        <v>2077</v>
      </c>
    </row>
    <row r="58" spans="1:4" x14ac:dyDescent="0.3">
      <c r="A58" s="18" t="s">
        <v>2336</v>
      </c>
      <c r="B58" s="21" t="s">
        <v>1065</v>
      </c>
      <c r="C58" s="21" t="s">
        <v>2001</v>
      </c>
      <c r="D58" s="21" t="s">
        <v>2045</v>
      </c>
    </row>
    <row r="59" spans="1:4" x14ac:dyDescent="0.3">
      <c r="A59" s="18" t="s">
        <v>2337</v>
      </c>
      <c r="B59" s="22" t="s">
        <v>1066</v>
      </c>
      <c r="C59" s="22" t="s">
        <v>2000</v>
      </c>
      <c r="D59" s="22" t="s">
        <v>2075</v>
      </c>
    </row>
    <row r="60" spans="1:4" x14ac:dyDescent="0.3">
      <c r="A60" s="18" t="s">
        <v>2338</v>
      </c>
      <c r="B60" s="21" t="s">
        <v>1067</v>
      </c>
      <c r="C60" s="21" t="s">
        <v>1999</v>
      </c>
      <c r="D60" s="21" t="s">
        <v>2078</v>
      </c>
    </row>
    <row r="61" spans="1:4" x14ac:dyDescent="0.3">
      <c r="A61" s="18" t="s">
        <v>2339</v>
      </c>
      <c r="B61" s="22" t="s">
        <v>1068</v>
      </c>
      <c r="C61" s="22" t="s">
        <v>1998</v>
      </c>
      <c r="D61" s="22" t="s">
        <v>2079</v>
      </c>
    </row>
    <row r="62" spans="1:4" x14ac:dyDescent="0.3">
      <c r="A62" s="18" t="s">
        <v>2340</v>
      </c>
      <c r="B62" s="21" t="s">
        <v>1069</v>
      </c>
      <c r="C62" s="21" t="s">
        <v>1998</v>
      </c>
      <c r="D62" s="21" t="s">
        <v>2080</v>
      </c>
    </row>
    <row r="63" spans="1:4" x14ac:dyDescent="0.3">
      <c r="A63" s="18" t="s">
        <v>2341</v>
      </c>
      <c r="B63" s="22" t="s">
        <v>1070</v>
      </c>
      <c r="C63" s="22" t="s">
        <v>2001</v>
      </c>
      <c r="D63" s="22" t="s">
        <v>2081</v>
      </c>
    </row>
    <row r="64" spans="1:4" x14ac:dyDescent="0.3">
      <c r="A64" s="18" t="s">
        <v>2342</v>
      </c>
      <c r="B64" s="21" t="s">
        <v>1071</v>
      </c>
      <c r="C64" s="21" t="s">
        <v>1999</v>
      </c>
      <c r="D64" s="21" t="s">
        <v>2082</v>
      </c>
    </row>
    <row r="65" spans="1:4" x14ac:dyDescent="0.3">
      <c r="A65" s="18" t="s">
        <v>2343</v>
      </c>
      <c r="B65" s="22" t="s">
        <v>1072</v>
      </c>
      <c r="C65" s="22" t="s">
        <v>2001</v>
      </c>
      <c r="D65" s="22" t="s">
        <v>2083</v>
      </c>
    </row>
    <row r="66" spans="1:4" x14ac:dyDescent="0.3">
      <c r="A66" s="18" t="s">
        <v>2344</v>
      </c>
      <c r="B66" s="21" t="s">
        <v>1073</v>
      </c>
      <c r="C66" s="21" t="s">
        <v>2000</v>
      </c>
      <c r="D66" s="21" t="s">
        <v>2084</v>
      </c>
    </row>
    <row r="67" spans="1:4" x14ac:dyDescent="0.3">
      <c r="A67" s="18" t="s">
        <v>2345</v>
      </c>
      <c r="B67" s="22" t="s">
        <v>1074</v>
      </c>
      <c r="C67" s="22" t="s">
        <v>1998</v>
      </c>
      <c r="D67" s="22" t="s">
        <v>2082</v>
      </c>
    </row>
    <row r="68" spans="1:4" x14ac:dyDescent="0.3">
      <c r="A68" s="18" t="s">
        <v>2346</v>
      </c>
      <c r="B68" s="21" t="s">
        <v>1075</v>
      </c>
      <c r="C68" s="21" t="s">
        <v>1998</v>
      </c>
      <c r="D68" s="21" t="s">
        <v>2085</v>
      </c>
    </row>
    <row r="69" spans="1:4" x14ac:dyDescent="0.3">
      <c r="A69" s="18" t="s">
        <v>2347</v>
      </c>
      <c r="B69" s="22" t="s">
        <v>1076</v>
      </c>
      <c r="C69" s="22" t="s">
        <v>1999</v>
      </c>
      <c r="D69" s="22" t="s">
        <v>2086</v>
      </c>
    </row>
    <row r="70" spans="1:4" x14ac:dyDescent="0.3">
      <c r="A70" s="18" t="s">
        <v>2348</v>
      </c>
      <c r="B70" s="21" t="s">
        <v>1077</v>
      </c>
      <c r="C70" s="21" t="s">
        <v>2001</v>
      </c>
      <c r="D70" s="21" t="s">
        <v>2087</v>
      </c>
    </row>
    <row r="71" spans="1:4" x14ac:dyDescent="0.3">
      <c r="A71" s="18" t="s">
        <v>2349</v>
      </c>
      <c r="B71" s="22" t="s">
        <v>1078</v>
      </c>
      <c r="C71" s="22" t="s">
        <v>1998</v>
      </c>
      <c r="D71" s="22" t="s">
        <v>2036</v>
      </c>
    </row>
    <row r="72" spans="1:4" x14ac:dyDescent="0.3">
      <c r="A72" s="18" t="s">
        <v>2350</v>
      </c>
      <c r="B72" s="21" t="s">
        <v>1079</v>
      </c>
      <c r="C72" s="21" t="s">
        <v>2001</v>
      </c>
      <c r="D72" s="21" t="s">
        <v>2088</v>
      </c>
    </row>
    <row r="73" spans="1:4" x14ac:dyDescent="0.3">
      <c r="A73" s="18" t="s">
        <v>2351</v>
      </c>
      <c r="B73" s="22" t="s">
        <v>1080</v>
      </c>
      <c r="C73" s="22" t="s">
        <v>1999</v>
      </c>
      <c r="D73" s="22" t="s">
        <v>2034</v>
      </c>
    </row>
    <row r="74" spans="1:4" x14ac:dyDescent="0.3">
      <c r="A74" s="18" t="s">
        <v>2352</v>
      </c>
      <c r="B74" s="21" t="s">
        <v>1081</v>
      </c>
      <c r="C74" s="21" t="s">
        <v>2000</v>
      </c>
      <c r="D74" s="21" t="s">
        <v>2089</v>
      </c>
    </row>
    <row r="75" spans="1:4" x14ac:dyDescent="0.3">
      <c r="A75" s="18" t="s">
        <v>2353</v>
      </c>
      <c r="B75" s="22" t="s">
        <v>1082</v>
      </c>
      <c r="C75" s="22" t="s">
        <v>1998</v>
      </c>
      <c r="D75" s="22" t="s">
        <v>2090</v>
      </c>
    </row>
    <row r="76" spans="1:4" x14ac:dyDescent="0.3">
      <c r="A76" s="18" t="s">
        <v>2354</v>
      </c>
      <c r="B76" s="21" t="s">
        <v>1083</v>
      </c>
      <c r="C76" s="21" t="s">
        <v>2001</v>
      </c>
      <c r="D76" s="21" t="s">
        <v>2082</v>
      </c>
    </row>
    <row r="77" spans="1:4" x14ac:dyDescent="0.3">
      <c r="A77" s="18" t="s">
        <v>2355</v>
      </c>
      <c r="B77" s="22" t="s">
        <v>1084</v>
      </c>
      <c r="C77" s="22" t="s">
        <v>1999</v>
      </c>
      <c r="D77" s="22" t="s">
        <v>2048</v>
      </c>
    </row>
    <row r="78" spans="1:4" x14ac:dyDescent="0.3">
      <c r="A78" s="18" t="s">
        <v>2356</v>
      </c>
      <c r="B78" s="21" t="s">
        <v>1085</v>
      </c>
      <c r="C78" s="21" t="s">
        <v>2001</v>
      </c>
      <c r="D78" s="21" t="s">
        <v>2058</v>
      </c>
    </row>
    <row r="79" spans="1:4" x14ac:dyDescent="0.3">
      <c r="A79" s="18" t="s">
        <v>2357</v>
      </c>
      <c r="B79" s="22" t="s">
        <v>1086</v>
      </c>
      <c r="C79" s="22" t="s">
        <v>2001</v>
      </c>
      <c r="D79" s="22" t="s">
        <v>2091</v>
      </c>
    </row>
    <row r="80" spans="1:4" x14ac:dyDescent="0.3">
      <c r="A80" s="18" t="s">
        <v>2358</v>
      </c>
      <c r="B80" s="21" t="s">
        <v>1087</v>
      </c>
      <c r="C80" s="21" t="s">
        <v>1998</v>
      </c>
      <c r="D80" s="21" t="s">
        <v>2092</v>
      </c>
    </row>
    <row r="81" spans="1:4" x14ac:dyDescent="0.3">
      <c r="A81" s="18" t="s">
        <v>2359</v>
      </c>
      <c r="B81" s="22" t="s">
        <v>1088</v>
      </c>
      <c r="C81" s="22" t="s">
        <v>1998</v>
      </c>
      <c r="D81" s="22" t="s">
        <v>2092</v>
      </c>
    </row>
    <row r="82" spans="1:4" x14ac:dyDescent="0.3">
      <c r="A82" s="18" t="s">
        <v>2360</v>
      </c>
      <c r="B82" s="21" t="s">
        <v>1089</v>
      </c>
      <c r="C82" s="21" t="s">
        <v>2001</v>
      </c>
      <c r="D82" s="21" t="s">
        <v>2083</v>
      </c>
    </row>
    <row r="83" spans="1:4" x14ac:dyDescent="0.3">
      <c r="A83" s="18" t="s">
        <v>2361</v>
      </c>
      <c r="B83" s="22" t="s">
        <v>1090</v>
      </c>
      <c r="C83" s="22" t="s">
        <v>2001</v>
      </c>
      <c r="D83" s="22" t="s">
        <v>2093</v>
      </c>
    </row>
    <row r="84" spans="1:4" x14ac:dyDescent="0.3">
      <c r="A84" s="18" t="s">
        <v>2362</v>
      </c>
      <c r="B84" s="21" t="s">
        <v>1091</v>
      </c>
      <c r="C84" s="21" t="s">
        <v>2001</v>
      </c>
      <c r="D84" s="21" t="s">
        <v>2094</v>
      </c>
    </row>
    <row r="85" spans="1:4" x14ac:dyDescent="0.3">
      <c r="A85" s="18" t="s">
        <v>2363</v>
      </c>
      <c r="B85" s="22" t="s">
        <v>1092</v>
      </c>
      <c r="C85" s="22" t="s">
        <v>2000</v>
      </c>
      <c r="D85" s="22" t="s">
        <v>2041</v>
      </c>
    </row>
    <row r="86" spans="1:4" x14ac:dyDescent="0.3">
      <c r="A86" s="18" t="s">
        <v>2364</v>
      </c>
      <c r="B86" s="21" t="s">
        <v>1093</v>
      </c>
      <c r="C86" s="21" t="s">
        <v>2000</v>
      </c>
      <c r="D86" s="21" t="s">
        <v>2095</v>
      </c>
    </row>
    <row r="87" spans="1:4" x14ac:dyDescent="0.3">
      <c r="A87" s="18" t="s">
        <v>2365</v>
      </c>
      <c r="B87" s="22" t="s">
        <v>1094</v>
      </c>
      <c r="C87" s="22" t="s">
        <v>2000</v>
      </c>
      <c r="D87" s="22" t="s">
        <v>2096</v>
      </c>
    </row>
    <row r="88" spans="1:4" x14ac:dyDescent="0.3">
      <c r="A88" s="18" t="s">
        <v>2366</v>
      </c>
      <c r="B88" s="21" t="s">
        <v>1095</v>
      </c>
      <c r="C88" s="21" t="s">
        <v>1998</v>
      </c>
      <c r="D88" s="21" t="s">
        <v>2075</v>
      </c>
    </row>
    <row r="89" spans="1:4" x14ac:dyDescent="0.3">
      <c r="A89" s="18" t="s">
        <v>2367</v>
      </c>
      <c r="B89" s="22" t="s">
        <v>1096</v>
      </c>
      <c r="C89" s="22" t="s">
        <v>2001</v>
      </c>
      <c r="D89" s="22" t="s">
        <v>2097</v>
      </c>
    </row>
    <row r="90" spans="1:4" x14ac:dyDescent="0.3">
      <c r="A90" s="18" t="s">
        <v>2368</v>
      </c>
      <c r="B90" s="21" t="s">
        <v>1097</v>
      </c>
      <c r="C90" s="21" t="s">
        <v>1998</v>
      </c>
      <c r="D90" s="21" t="s">
        <v>2098</v>
      </c>
    </row>
    <row r="91" spans="1:4" x14ac:dyDescent="0.3">
      <c r="A91" s="18" t="s">
        <v>2369</v>
      </c>
      <c r="B91" s="22" t="s">
        <v>1098</v>
      </c>
      <c r="C91" s="22" t="s">
        <v>1998</v>
      </c>
      <c r="D91" s="22" t="s">
        <v>2099</v>
      </c>
    </row>
    <row r="92" spans="1:4" x14ac:dyDescent="0.3">
      <c r="A92" s="18" t="s">
        <v>2370</v>
      </c>
      <c r="B92" s="21" t="s">
        <v>1099</v>
      </c>
      <c r="C92" s="21" t="s">
        <v>1999</v>
      </c>
      <c r="D92" s="21" t="s">
        <v>2100</v>
      </c>
    </row>
    <row r="93" spans="1:4" x14ac:dyDescent="0.3">
      <c r="A93" s="18" t="s">
        <v>2371</v>
      </c>
      <c r="B93" s="22" t="s">
        <v>1100</v>
      </c>
      <c r="C93" s="22" t="s">
        <v>2000</v>
      </c>
      <c r="D93" s="22" t="s">
        <v>2101</v>
      </c>
    </row>
    <row r="94" spans="1:4" x14ac:dyDescent="0.3">
      <c r="A94" s="18" t="s">
        <v>2372</v>
      </c>
      <c r="B94" s="21" t="s">
        <v>1101</v>
      </c>
      <c r="C94" s="21" t="s">
        <v>1999</v>
      </c>
      <c r="D94" s="21" t="s">
        <v>2098</v>
      </c>
    </row>
    <row r="95" spans="1:4" x14ac:dyDescent="0.3">
      <c r="A95" s="18" t="s">
        <v>2373</v>
      </c>
      <c r="B95" s="22" t="s">
        <v>1102</v>
      </c>
      <c r="C95" s="22" t="s">
        <v>2000</v>
      </c>
      <c r="D95" s="22" t="s">
        <v>2102</v>
      </c>
    </row>
    <row r="96" spans="1:4" x14ac:dyDescent="0.3">
      <c r="A96" s="18" t="s">
        <v>2374</v>
      </c>
      <c r="B96" s="21" t="s">
        <v>1103</v>
      </c>
      <c r="C96" s="21" t="s">
        <v>2000</v>
      </c>
      <c r="D96" s="21" t="s">
        <v>2073</v>
      </c>
    </row>
    <row r="97" spans="1:4" x14ac:dyDescent="0.3">
      <c r="A97" s="18" t="s">
        <v>2375</v>
      </c>
      <c r="B97" s="22" t="s">
        <v>1104</v>
      </c>
      <c r="C97" s="22" t="s">
        <v>2000</v>
      </c>
      <c r="D97" s="22" t="s">
        <v>2103</v>
      </c>
    </row>
    <row r="98" spans="1:4" x14ac:dyDescent="0.3">
      <c r="A98" s="18" t="s">
        <v>2376</v>
      </c>
      <c r="B98" s="21" t="s">
        <v>1105</v>
      </c>
      <c r="C98" s="21" t="s">
        <v>2000</v>
      </c>
      <c r="D98" s="21" t="s">
        <v>2097</v>
      </c>
    </row>
    <row r="99" spans="1:4" x14ac:dyDescent="0.3">
      <c r="A99" s="18" t="s">
        <v>2377</v>
      </c>
      <c r="B99" s="22" t="s">
        <v>1106</v>
      </c>
      <c r="C99" s="22" t="s">
        <v>2001</v>
      </c>
      <c r="D99" s="22" t="s">
        <v>2104</v>
      </c>
    </row>
    <row r="100" spans="1:4" x14ac:dyDescent="0.3">
      <c r="A100" s="18" t="s">
        <v>2378</v>
      </c>
      <c r="B100" s="21" t="s">
        <v>1107</v>
      </c>
      <c r="C100" s="21" t="s">
        <v>1999</v>
      </c>
      <c r="D100" s="21" t="s">
        <v>2100</v>
      </c>
    </row>
    <row r="101" spans="1:4" x14ac:dyDescent="0.3">
      <c r="A101" s="18" t="s">
        <v>2379</v>
      </c>
      <c r="B101" s="22" t="s">
        <v>1108</v>
      </c>
      <c r="C101" s="22" t="s">
        <v>2001</v>
      </c>
      <c r="D101" s="22" t="s">
        <v>2105</v>
      </c>
    </row>
    <row r="102" spans="1:4" x14ac:dyDescent="0.3">
      <c r="A102" s="18" t="s">
        <v>2380</v>
      </c>
      <c r="B102" s="21" t="s">
        <v>1109</v>
      </c>
      <c r="C102" s="21" t="s">
        <v>2000</v>
      </c>
      <c r="D102" s="21" t="s">
        <v>2106</v>
      </c>
    </row>
    <row r="103" spans="1:4" x14ac:dyDescent="0.3">
      <c r="A103" s="18" t="s">
        <v>2381</v>
      </c>
      <c r="B103" s="22" t="s">
        <v>1110</v>
      </c>
      <c r="C103" s="22" t="s">
        <v>2000</v>
      </c>
      <c r="D103" s="22" t="s">
        <v>2107</v>
      </c>
    </row>
    <row r="104" spans="1:4" x14ac:dyDescent="0.3">
      <c r="A104" s="18" t="s">
        <v>2382</v>
      </c>
      <c r="B104" s="21" t="s">
        <v>1111</v>
      </c>
      <c r="C104" s="21" t="s">
        <v>2000</v>
      </c>
      <c r="D104" s="21" t="s">
        <v>2108</v>
      </c>
    </row>
    <row r="105" spans="1:4" x14ac:dyDescent="0.3">
      <c r="A105" s="18" t="s">
        <v>2383</v>
      </c>
      <c r="B105" s="22" t="s">
        <v>1112</v>
      </c>
      <c r="C105" s="22" t="s">
        <v>1999</v>
      </c>
      <c r="D105" s="22" t="s">
        <v>2109</v>
      </c>
    </row>
    <row r="106" spans="1:4" x14ac:dyDescent="0.3">
      <c r="A106" s="18" t="s">
        <v>2384</v>
      </c>
      <c r="B106" s="21" t="s">
        <v>1113</v>
      </c>
      <c r="C106" s="21" t="s">
        <v>2000</v>
      </c>
      <c r="D106" s="21" t="s">
        <v>2110</v>
      </c>
    </row>
    <row r="107" spans="1:4" x14ac:dyDescent="0.3">
      <c r="A107" s="18" t="s">
        <v>2385</v>
      </c>
      <c r="B107" s="22" t="s">
        <v>1114</v>
      </c>
      <c r="C107" s="22" t="s">
        <v>2000</v>
      </c>
      <c r="D107" s="22" t="s">
        <v>2102</v>
      </c>
    </row>
    <row r="108" spans="1:4" x14ac:dyDescent="0.3">
      <c r="A108" s="18" t="s">
        <v>2386</v>
      </c>
      <c r="B108" s="21" t="s">
        <v>1115</v>
      </c>
      <c r="C108" s="21" t="s">
        <v>2000</v>
      </c>
      <c r="D108" s="21" t="s">
        <v>2111</v>
      </c>
    </row>
    <row r="109" spans="1:4" x14ac:dyDescent="0.3">
      <c r="A109" s="18" t="s">
        <v>2387</v>
      </c>
      <c r="B109" s="22" t="s">
        <v>1116</v>
      </c>
      <c r="C109" s="22" t="s">
        <v>1999</v>
      </c>
      <c r="D109" s="22" t="s">
        <v>2112</v>
      </c>
    </row>
    <row r="110" spans="1:4" x14ac:dyDescent="0.3">
      <c r="A110" s="18" t="s">
        <v>2388</v>
      </c>
      <c r="B110" s="21" t="s">
        <v>1117</v>
      </c>
      <c r="C110" s="21" t="s">
        <v>1998</v>
      </c>
      <c r="D110" s="21" t="s">
        <v>2113</v>
      </c>
    </row>
    <row r="111" spans="1:4" x14ac:dyDescent="0.3">
      <c r="A111" s="18" t="s">
        <v>2389</v>
      </c>
      <c r="B111" s="22" t="s">
        <v>1118</v>
      </c>
      <c r="C111" s="22" t="s">
        <v>2001</v>
      </c>
      <c r="D111" s="22" t="s">
        <v>2114</v>
      </c>
    </row>
    <row r="112" spans="1:4" x14ac:dyDescent="0.3">
      <c r="A112" s="18" t="s">
        <v>2390</v>
      </c>
      <c r="B112" s="21" t="s">
        <v>1119</v>
      </c>
      <c r="C112" s="21" t="s">
        <v>2000</v>
      </c>
      <c r="D112" s="21" t="s">
        <v>2115</v>
      </c>
    </row>
    <row r="113" spans="1:4" x14ac:dyDescent="0.3">
      <c r="A113" s="18" t="s">
        <v>2391</v>
      </c>
      <c r="B113" s="22" t="s">
        <v>1120</v>
      </c>
      <c r="C113" s="22" t="s">
        <v>2000</v>
      </c>
      <c r="D113" s="22" t="s">
        <v>2116</v>
      </c>
    </row>
    <row r="114" spans="1:4" x14ac:dyDescent="0.3">
      <c r="A114" s="18" t="s">
        <v>2392</v>
      </c>
      <c r="B114" s="21" t="s">
        <v>1121</v>
      </c>
      <c r="C114" s="21" t="s">
        <v>1999</v>
      </c>
      <c r="D114" s="21" t="s">
        <v>2091</v>
      </c>
    </row>
    <row r="115" spans="1:4" x14ac:dyDescent="0.3">
      <c r="A115" s="18" t="s">
        <v>2393</v>
      </c>
      <c r="B115" s="22" t="s">
        <v>1122</v>
      </c>
      <c r="C115" s="22" t="s">
        <v>1998</v>
      </c>
      <c r="D115" s="22" t="s">
        <v>2117</v>
      </c>
    </row>
    <row r="116" spans="1:4" x14ac:dyDescent="0.3">
      <c r="A116" s="18" t="s">
        <v>2394</v>
      </c>
      <c r="B116" s="21" t="s">
        <v>1123</v>
      </c>
      <c r="C116" s="21" t="s">
        <v>1999</v>
      </c>
      <c r="D116" s="21" t="s">
        <v>2118</v>
      </c>
    </row>
    <row r="117" spans="1:4" x14ac:dyDescent="0.3">
      <c r="A117" s="18" t="s">
        <v>2395</v>
      </c>
      <c r="B117" s="22" t="s">
        <v>1124</v>
      </c>
      <c r="C117" s="22" t="s">
        <v>2001</v>
      </c>
      <c r="D117" s="22" t="s">
        <v>2119</v>
      </c>
    </row>
    <row r="118" spans="1:4" x14ac:dyDescent="0.3">
      <c r="A118" s="18" t="s">
        <v>2396</v>
      </c>
      <c r="B118" s="21" t="s">
        <v>1125</v>
      </c>
      <c r="C118" s="21" t="s">
        <v>1999</v>
      </c>
      <c r="D118" s="21" t="s">
        <v>2120</v>
      </c>
    </row>
    <row r="119" spans="1:4" x14ac:dyDescent="0.3">
      <c r="A119" s="18" t="s">
        <v>2397</v>
      </c>
      <c r="B119" s="22" t="s">
        <v>1126</v>
      </c>
      <c r="C119" s="22" t="s">
        <v>2000</v>
      </c>
      <c r="D119" s="22" t="s">
        <v>2121</v>
      </c>
    </row>
    <row r="120" spans="1:4" x14ac:dyDescent="0.3">
      <c r="A120" s="18" t="s">
        <v>2398</v>
      </c>
      <c r="B120" s="21" t="s">
        <v>1127</v>
      </c>
      <c r="C120" s="21" t="s">
        <v>1998</v>
      </c>
      <c r="D120" s="21" t="s">
        <v>2119</v>
      </c>
    </row>
    <row r="121" spans="1:4" x14ac:dyDescent="0.3">
      <c r="A121" s="18" t="s">
        <v>2399</v>
      </c>
      <c r="B121" s="22" t="s">
        <v>1128</v>
      </c>
      <c r="C121" s="22" t="s">
        <v>1999</v>
      </c>
      <c r="D121" s="22" t="s">
        <v>2122</v>
      </c>
    </row>
    <row r="122" spans="1:4" x14ac:dyDescent="0.3">
      <c r="A122" s="18" t="s">
        <v>2400</v>
      </c>
      <c r="B122" s="21" t="s">
        <v>1129</v>
      </c>
      <c r="C122" s="21" t="s">
        <v>2001</v>
      </c>
      <c r="D122" s="21" t="s">
        <v>2064</v>
      </c>
    </row>
    <row r="123" spans="1:4" x14ac:dyDescent="0.3">
      <c r="A123" s="18" t="s">
        <v>2401</v>
      </c>
      <c r="B123" s="22" t="s">
        <v>1130</v>
      </c>
      <c r="C123" s="22" t="s">
        <v>2001</v>
      </c>
      <c r="D123" s="22" t="s">
        <v>2101</v>
      </c>
    </row>
    <row r="124" spans="1:4" x14ac:dyDescent="0.3">
      <c r="A124" s="18" t="s">
        <v>2402</v>
      </c>
      <c r="B124" s="21" t="s">
        <v>1131</v>
      </c>
      <c r="C124" s="21" t="s">
        <v>2001</v>
      </c>
      <c r="D124" s="21" t="s">
        <v>2123</v>
      </c>
    </row>
    <row r="125" spans="1:4" x14ac:dyDescent="0.3">
      <c r="A125" s="18" t="s">
        <v>2403</v>
      </c>
      <c r="B125" s="22" t="s">
        <v>1132</v>
      </c>
      <c r="C125" s="22" t="s">
        <v>2001</v>
      </c>
      <c r="D125" s="22" t="s">
        <v>2124</v>
      </c>
    </row>
    <row r="126" spans="1:4" x14ac:dyDescent="0.3">
      <c r="A126" s="18" t="s">
        <v>2404</v>
      </c>
      <c r="B126" s="21" t="s">
        <v>1133</v>
      </c>
      <c r="C126" s="21" t="s">
        <v>2000</v>
      </c>
      <c r="D126" s="21" t="s">
        <v>2125</v>
      </c>
    </row>
    <row r="127" spans="1:4" x14ac:dyDescent="0.3">
      <c r="A127" s="18" t="s">
        <v>2405</v>
      </c>
      <c r="B127" s="22" t="s">
        <v>1134</v>
      </c>
      <c r="C127" s="22" t="s">
        <v>2000</v>
      </c>
      <c r="D127" s="22" t="s">
        <v>2028</v>
      </c>
    </row>
    <row r="128" spans="1:4" x14ac:dyDescent="0.3">
      <c r="A128" s="18" t="s">
        <v>2406</v>
      </c>
      <c r="B128" s="21" t="s">
        <v>1135</v>
      </c>
      <c r="C128" s="21" t="s">
        <v>1998</v>
      </c>
      <c r="D128" s="21" t="s">
        <v>2126</v>
      </c>
    </row>
    <row r="129" spans="1:4" x14ac:dyDescent="0.3">
      <c r="A129" s="18" t="s">
        <v>2407</v>
      </c>
      <c r="B129" s="22" t="s">
        <v>1136</v>
      </c>
      <c r="C129" s="22" t="s">
        <v>2001</v>
      </c>
      <c r="D129" s="22" t="s">
        <v>2127</v>
      </c>
    </row>
    <row r="130" spans="1:4" x14ac:dyDescent="0.3">
      <c r="A130" s="18" t="s">
        <v>2408</v>
      </c>
      <c r="B130" s="21" t="s">
        <v>1137</v>
      </c>
      <c r="C130" s="21" t="s">
        <v>1998</v>
      </c>
      <c r="D130" s="21" t="s">
        <v>2081</v>
      </c>
    </row>
    <row r="131" spans="1:4" x14ac:dyDescent="0.3">
      <c r="A131" s="18" t="s">
        <v>2409</v>
      </c>
      <c r="B131" s="22" t="s">
        <v>1138</v>
      </c>
      <c r="C131" s="22" t="s">
        <v>1998</v>
      </c>
      <c r="D131" s="22" t="s">
        <v>2128</v>
      </c>
    </row>
    <row r="132" spans="1:4" x14ac:dyDescent="0.3">
      <c r="A132" s="18" t="s">
        <v>2410</v>
      </c>
      <c r="B132" s="21" t="s">
        <v>1139</v>
      </c>
      <c r="C132" s="21" t="s">
        <v>1999</v>
      </c>
      <c r="D132" s="21" t="s">
        <v>2052</v>
      </c>
    </row>
    <row r="133" spans="1:4" x14ac:dyDescent="0.3">
      <c r="A133" s="18" t="s">
        <v>2411</v>
      </c>
      <c r="B133" s="22" t="s">
        <v>1140</v>
      </c>
      <c r="C133" s="22" t="s">
        <v>1998</v>
      </c>
      <c r="D133" s="22" t="s">
        <v>2129</v>
      </c>
    </row>
    <row r="134" spans="1:4" x14ac:dyDescent="0.3">
      <c r="A134" s="18" t="s">
        <v>2412</v>
      </c>
      <c r="B134" s="21" t="s">
        <v>1141</v>
      </c>
      <c r="C134" s="21" t="s">
        <v>2001</v>
      </c>
      <c r="D134" s="21" t="s">
        <v>2130</v>
      </c>
    </row>
    <row r="135" spans="1:4" x14ac:dyDescent="0.3">
      <c r="A135" s="18" t="s">
        <v>2413</v>
      </c>
      <c r="B135" s="22" t="s">
        <v>1142</v>
      </c>
      <c r="C135" s="22" t="s">
        <v>2001</v>
      </c>
      <c r="D135" s="22" t="s">
        <v>2131</v>
      </c>
    </row>
    <row r="136" spans="1:4" x14ac:dyDescent="0.3">
      <c r="A136" s="18" t="s">
        <v>2414</v>
      </c>
      <c r="B136" s="21" t="s">
        <v>1143</v>
      </c>
      <c r="C136" s="21" t="s">
        <v>1998</v>
      </c>
      <c r="D136" s="21" t="s">
        <v>2110</v>
      </c>
    </row>
    <row r="137" spans="1:4" x14ac:dyDescent="0.3">
      <c r="A137" s="18" t="s">
        <v>2415</v>
      </c>
      <c r="B137" s="22" t="s">
        <v>1144</v>
      </c>
      <c r="C137" s="22" t="s">
        <v>1998</v>
      </c>
      <c r="D137" s="22" t="s">
        <v>2078</v>
      </c>
    </row>
    <row r="138" spans="1:4" x14ac:dyDescent="0.3">
      <c r="A138" s="18" t="s">
        <v>2416</v>
      </c>
      <c r="B138" s="21" t="s">
        <v>1145</v>
      </c>
      <c r="C138" s="21" t="s">
        <v>2001</v>
      </c>
      <c r="D138" s="21" t="s">
        <v>2132</v>
      </c>
    </row>
    <row r="139" spans="1:4" x14ac:dyDescent="0.3">
      <c r="A139" s="18" t="s">
        <v>2417</v>
      </c>
      <c r="B139" s="22" t="s">
        <v>1146</v>
      </c>
      <c r="C139" s="22" t="s">
        <v>1998</v>
      </c>
      <c r="D139" s="22" t="s">
        <v>2133</v>
      </c>
    </row>
    <row r="140" spans="1:4" x14ac:dyDescent="0.3">
      <c r="A140" s="18" t="s">
        <v>2418</v>
      </c>
      <c r="B140" s="21" t="s">
        <v>1147</v>
      </c>
      <c r="C140" s="21" t="s">
        <v>1999</v>
      </c>
      <c r="D140" s="21" t="s">
        <v>2080</v>
      </c>
    </row>
    <row r="141" spans="1:4" x14ac:dyDescent="0.3">
      <c r="A141" s="18" t="s">
        <v>2419</v>
      </c>
      <c r="B141" s="22" t="s">
        <v>1148</v>
      </c>
      <c r="C141" s="22" t="s">
        <v>2000</v>
      </c>
      <c r="D141" s="22" t="s">
        <v>2060</v>
      </c>
    </row>
    <row r="142" spans="1:4" x14ac:dyDescent="0.3">
      <c r="A142" s="18" t="s">
        <v>2420</v>
      </c>
      <c r="B142" s="21" t="s">
        <v>1149</v>
      </c>
      <c r="C142" s="21" t="s">
        <v>2000</v>
      </c>
      <c r="D142" s="21" t="s">
        <v>2067</v>
      </c>
    </row>
    <row r="143" spans="1:4" x14ac:dyDescent="0.3">
      <c r="A143" s="18" t="s">
        <v>2421</v>
      </c>
      <c r="B143" s="22" t="s">
        <v>1150</v>
      </c>
      <c r="C143" s="22" t="s">
        <v>2001</v>
      </c>
      <c r="D143" s="22" t="s">
        <v>2109</v>
      </c>
    </row>
    <row r="144" spans="1:4" x14ac:dyDescent="0.3">
      <c r="A144" s="18" t="s">
        <v>2422</v>
      </c>
      <c r="B144" s="21" t="s">
        <v>1151</v>
      </c>
      <c r="C144" s="21" t="s">
        <v>1999</v>
      </c>
      <c r="D144" s="21" t="s">
        <v>2115</v>
      </c>
    </row>
    <row r="145" spans="1:4" x14ac:dyDescent="0.3">
      <c r="A145" s="18" t="s">
        <v>2423</v>
      </c>
      <c r="B145" s="22" t="s">
        <v>1152</v>
      </c>
      <c r="C145" s="22" t="s">
        <v>2001</v>
      </c>
      <c r="D145" s="22" t="s">
        <v>2134</v>
      </c>
    </row>
    <row r="146" spans="1:4" x14ac:dyDescent="0.3">
      <c r="A146" s="18" t="s">
        <v>2424</v>
      </c>
      <c r="B146" s="21" t="s">
        <v>1153</v>
      </c>
      <c r="C146" s="21" t="s">
        <v>2000</v>
      </c>
      <c r="D146" s="21" t="s">
        <v>2135</v>
      </c>
    </row>
    <row r="147" spans="1:4" x14ac:dyDescent="0.3">
      <c r="A147" s="18" t="s">
        <v>2425</v>
      </c>
      <c r="B147" s="22" t="s">
        <v>1154</v>
      </c>
      <c r="C147" s="22" t="s">
        <v>2000</v>
      </c>
      <c r="D147" s="22" t="s">
        <v>2136</v>
      </c>
    </row>
    <row r="148" spans="1:4" x14ac:dyDescent="0.3">
      <c r="A148" s="18" t="s">
        <v>2426</v>
      </c>
      <c r="B148" s="21" t="s">
        <v>1155</v>
      </c>
      <c r="C148" s="21" t="s">
        <v>1999</v>
      </c>
      <c r="D148" s="21" t="s">
        <v>2137</v>
      </c>
    </row>
    <row r="149" spans="1:4" x14ac:dyDescent="0.3">
      <c r="A149" s="18" t="s">
        <v>2427</v>
      </c>
      <c r="B149" s="22" t="s">
        <v>1156</v>
      </c>
      <c r="C149" s="22" t="s">
        <v>2001</v>
      </c>
      <c r="D149" s="22" t="s">
        <v>2138</v>
      </c>
    </row>
    <row r="150" spans="1:4" x14ac:dyDescent="0.3">
      <c r="A150" s="18" t="s">
        <v>2428</v>
      </c>
      <c r="B150" s="21" t="s">
        <v>1157</v>
      </c>
      <c r="C150" s="21" t="s">
        <v>1999</v>
      </c>
      <c r="D150" s="21" t="s">
        <v>2103</v>
      </c>
    </row>
    <row r="151" spans="1:4" x14ac:dyDescent="0.3">
      <c r="A151" s="18" t="s">
        <v>2429</v>
      </c>
      <c r="B151" s="22" t="s">
        <v>1158</v>
      </c>
      <c r="C151" s="22" t="s">
        <v>2000</v>
      </c>
      <c r="D151" s="22" t="s">
        <v>2090</v>
      </c>
    </row>
    <row r="152" spans="1:4" x14ac:dyDescent="0.3">
      <c r="A152" s="18" t="s">
        <v>2430</v>
      </c>
      <c r="B152" s="21" t="s">
        <v>1159</v>
      </c>
      <c r="C152" s="21" t="s">
        <v>2001</v>
      </c>
      <c r="D152" s="21" t="s">
        <v>2139</v>
      </c>
    </row>
    <row r="153" spans="1:4" x14ac:dyDescent="0.3">
      <c r="A153" s="18" t="s">
        <v>2431</v>
      </c>
      <c r="B153" s="22" t="s">
        <v>1160</v>
      </c>
      <c r="C153" s="22" t="s">
        <v>2001</v>
      </c>
      <c r="D153" s="22" t="s">
        <v>2140</v>
      </c>
    </row>
    <row r="154" spans="1:4" x14ac:dyDescent="0.3">
      <c r="A154" s="18" t="s">
        <v>2432</v>
      </c>
      <c r="B154" s="21" t="s">
        <v>1161</v>
      </c>
      <c r="C154" s="21" t="s">
        <v>1998</v>
      </c>
      <c r="D154" s="21" t="s">
        <v>2089</v>
      </c>
    </row>
    <row r="155" spans="1:4" x14ac:dyDescent="0.3">
      <c r="A155" s="18" t="s">
        <v>2433</v>
      </c>
      <c r="B155" s="22" t="s">
        <v>1162</v>
      </c>
      <c r="C155" s="22" t="s">
        <v>1999</v>
      </c>
      <c r="D155" s="22" t="s">
        <v>2141</v>
      </c>
    </row>
    <row r="156" spans="1:4" x14ac:dyDescent="0.3">
      <c r="A156" s="18" t="s">
        <v>2434</v>
      </c>
      <c r="B156" s="21" t="s">
        <v>1163</v>
      </c>
      <c r="C156" s="21" t="s">
        <v>2001</v>
      </c>
      <c r="D156" s="21" t="s">
        <v>2142</v>
      </c>
    </row>
    <row r="157" spans="1:4" x14ac:dyDescent="0.3">
      <c r="A157" s="18" t="s">
        <v>2435</v>
      </c>
      <c r="B157" s="22" t="s">
        <v>1164</v>
      </c>
      <c r="C157" s="22" t="s">
        <v>2000</v>
      </c>
      <c r="D157" s="22" t="s">
        <v>2143</v>
      </c>
    </row>
    <row r="158" spans="1:4" x14ac:dyDescent="0.3">
      <c r="A158" s="18" t="s">
        <v>2436</v>
      </c>
      <c r="B158" s="21" t="s">
        <v>1165</v>
      </c>
      <c r="C158" s="21" t="s">
        <v>1999</v>
      </c>
      <c r="D158" s="21" t="s">
        <v>2102</v>
      </c>
    </row>
    <row r="159" spans="1:4" x14ac:dyDescent="0.3">
      <c r="A159" s="18" t="s">
        <v>2437</v>
      </c>
      <c r="B159" s="22" t="s">
        <v>1166</v>
      </c>
      <c r="C159" s="22" t="s">
        <v>1999</v>
      </c>
      <c r="D159" s="22" t="s">
        <v>2144</v>
      </c>
    </row>
    <row r="160" spans="1:4" x14ac:dyDescent="0.3">
      <c r="A160" s="18" t="s">
        <v>2438</v>
      </c>
      <c r="B160" s="21" t="s">
        <v>1167</v>
      </c>
      <c r="C160" s="21" t="s">
        <v>1998</v>
      </c>
      <c r="D160" s="21" t="s">
        <v>2126</v>
      </c>
    </row>
    <row r="161" spans="1:4" x14ac:dyDescent="0.3">
      <c r="A161" s="18" t="s">
        <v>2439</v>
      </c>
      <c r="B161" s="22" t="s">
        <v>1168</v>
      </c>
      <c r="C161" s="22" t="s">
        <v>2000</v>
      </c>
      <c r="D161" s="22" t="s">
        <v>2041</v>
      </c>
    </row>
    <row r="162" spans="1:4" x14ac:dyDescent="0.3">
      <c r="A162" s="18" t="s">
        <v>2440</v>
      </c>
      <c r="B162" s="21" t="s">
        <v>1169</v>
      </c>
      <c r="C162" s="21" t="s">
        <v>2000</v>
      </c>
      <c r="D162" s="21" t="s">
        <v>2117</v>
      </c>
    </row>
    <row r="163" spans="1:4" x14ac:dyDescent="0.3">
      <c r="A163" s="18" t="s">
        <v>2441</v>
      </c>
      <c r="B163" s="22" t="s">
        <v>1170</v>
      </c>
      <c r="C163" s="22" t="s">
        <v>2001</v>
      </c>
      <c r="D163" s="22" t="s">
        <v>2145</v>
      </c>
    </row>
    <row r="164" spans="1:4" x14ac:dyDescent="0.3">
      <c r="A164" s="18" t="s">
        <v>2442</v>
      </c>
      <c r="B164" s="21" t="s">
        <v>1171</v>
      </c>
      <c r="C164" s="21" t="s">
        <v>2000</v>
      </c>
      <c r="D164" s="21" t="s">
        <v>2061</v>
      </c>
    </row>
    <row r="165" spans="1:4" x14ac:dyDescent="0.3">
      <c r="A165" s="18" t="s">
        <v>2443</v>
      </c>
      <c r="B165" s="22" t="s">
        <v>1172</v>
      </c>
      <c r="C165" s="22" t="s">
        <v>2001</v>
      </c>
      <c r="D165" s="22" t="s">
        <v>2045</v>
      </c>
    </row>
    <row r="166" spans="1:4" x14ac:dyDescent="0.3">
      <c r="A166" s="18" t="s">
        <v>2444</v>
      </c>
      <c r="B166" s="21" t="s">
        <v>1173</v>
      </c>
      <c r="C166" s="21" t="s">
        <v>1999</v>
      </c>
      <c r="D166" s="21" t="s">
        <v>2146</v>
      </c>
    </row>
    <row r="167" spans="1:4" x14ac:dyDescent="0.3">
      <c r="A167" s="18" t="s">
        <v>2445</v>
      </c>
      <c r="B167" s="22" t="s">
        <v>1174</v>
      </c>
      <c r="C167" s="22" t="s">
        <v>2001</v>
      </c>
      <c r="D167" s="22" t="s">
        <v>2123</v>
      </c>
    </row>
    <row r="168" spans="1:4" x14ac:dyDescent="0.3">
      <c r="A168" s="18" t="s">
        <v>2446</v>
      </c>
      <c r="B168" s="21" t="s">
        <v>1175</v>
      </c>
      <c r="C168" s="21" t="s">
        <v>1998</v>
      </c>
      <c r="D168" s="21" t="s">
        <v>2147</v>
      </c>
    </row>
    <row r="169" spans="1:4" x14ac:dyDescent="0.3">
      <c r="A169" s="18" t="s">
        <v>2447</v>
      </c>
      <c r="B169" s="22" t="s">
        <v>1176</v>
      </c>
      <c r="C169" s="22" t="s">
        <v>2000</v>
      </c>
      <c r="D169" s="22" t="s">
        <v>2148</v>
      </c>
    </row>
    <row r="170" spans="1:4" x14ac:dyDescent="0.3">
      <c r="A170" s="18" t="s">
        <v>2448</v>
      </c>
      <c r="B170" s="21" t="s">
        <v>1177</v>
      </c>
      <c r="C170" s="21" t="s">
        <v>1998</v>
      </c>
      <c r="D170" s="21" t="s">
        <v>2149</v>
      </c>
    </row>
    <row r="171" spans="1:4" x14ac:dyDescent="0.3">
      <c r="A171" s="18" t="s">
        <v>2449</v>
      </c>
      <c r="B171" s="22" t="s">
        <v>1178</v>
      </c>
      <c r="C171" s="22" t="s">
        <v>1998</v>
      </c>
      <c r="D171" s="22" t="s">
        <v>2123</v>
      </c>
    </row>
    <row r="172" spans="1:4" x14ac:dyDescent="0.3">
      <c r="A172" s="18" t="s">
        <v>2450</v>
      </c>
      <c r="B172" s="21" t="s">
        <v>1179</v>
      </c>
      <c r="C172" s="21" t="s">
        <v>1998</v>
      </c>
      <c r="D172" s="21" t="s">
        <v>2150</v>
      </c>
    </row>
    <row r="173" spans="1:4" x14ac:dyDescent="0.3">
      <c r="A173" s="18" t="s">
        <v>2451</v>
      </c>
      <c r="B173" s="22" t="s">
        <v>1180</v>
      </c>
      <c r="C173" s="22" t="s">
        <v>2000</v>
      </c>
      <c r="D173" s="22" t="s">
        <v>2072</v>
      </c>
    </row>
    <row r="174" spans="1:4" x14ac:dyDescent="0.3">
      <c r="A174" s="18" t="s">
        <v>2452</v>
      </c>
      <c r="B174" s="21" t="s">
        <v>1181</v>
      </c>
      <c r="C174" s="21" t="s">
        <v>1998</v>
      </c>
      <c r="D174" s="21" t="s">
        <v>2151</v>
      </c>
    </row>
    <row r="175" spans="1:4" x14ac:dyDescent="0.3">
      <c r="A175" s="18" t="s">
        <v>2453</v>
      </c>
      <c r="B175" s="22" t="s">
        <v>1182</v>
      </c>
      <c r="C175" s="22" t="s">
        <v>1998</v>
      </c>
      <c r="D175" s="22" t="s">
        <v>2121</v>
      </c>
    </row>
    <row r="176" spans="1:4" x14ac:dyDescent="0.3">
      <c r="A176" s="18" t="s">
        <v>2454</v>
      </c>
      <c r="B176" s="21" t="s">
        <v>1183</v>
      </c>
      <c r="C176" s="21" t="s">
        <v>2001</v>
      </c>
      <c r="D176" s="21" t="s">
        <v>2127</v>
      </c>
    </row>
    <row r="177" spans="1:4" x14ac:dyDescent="0.3">
      <c r="A177" s="18" t="s">
        <v>2455</v>
      </c>
      <c r="B177" s="22" t="s">
        <v>1184</v>
      </c>
      <c r="C177" s="22" t="s">
        <v>2000</v>
      </c>
      <c r="D177" s="22" t="s">
        <v>2152</v>
      </c>
    </row>
    <row r="178" spans="1:4" x14ac:dyDescent="0.3">
      <c r="A178" s="18" t="s">
        <v>2456</v>
      </c>
      <c r="B178" s="21" t="s">
        <v>1185</v>
      </c>
      <c r="C178" s="21" t="s">
        <v>2001</v>
      </c>
      <c r="D178" s="21" t="s">
        <v>2153</v>
      </c>
    </row>
    <row r="179" spans="1:4" x14ac:dyDescent="0.3">
      <c r="A179" s="18" t="s">
        <v>2457</v>
      </c>
      <c r="B179" s="22" t="s">
        <v>1186</v>
      </c>
      <c r="C179" s="22" t="s">
        <v>1998</v>
      </c>
      <c r="D179" s="22" t="s">
        <v>2093</v>
      </c>
    </row>
    <row r="180" spans="1:4" x14ac:dyDescent="0.3">
      <c r="A180" s="18" t="s">
        <v>2458</v>
      </c>
      <c r="B180" s="21" t="s">
        <v>1187</v>
      </c>
      <c r="C180" s="21" t="s">
        <v>2000</v>
      </c>
      <c r="D180" s="21" t="s">
        <v>2076</v>
      </c>
    </row>
    <row r="181" spans="1:4" x14ac:dyDescent="0.3">
      <c r="A181" s="18" t="s">
        <v>2459</v>
      </c>
      <c r="B181" s="22" t="s">
        <v>1188</v>
      </c>
      <c r="C181" s="22" t="s">
        <v>2000</v>
      </c>
      <c r="D181" s="22" t="s">
        <v>2095</v>
      </c>
    </row>
    <row r="182" spans="1:4" x14ac:dyDescent="0.3">
      <c r="A182" s="18" t="s">
        <v>2460</v>
      </c>
      <c r="B182" s="21" t="s">
        <v>1189</v>
      </c>
      <c r="C182" s="21" t="s">
        <v>1998</v>
      </c>
      <c r="D182" s="21" t="s">
        <v>2096</v>
      </c>
    </row>
    <row r="183" spans="1:4" x14ac:dyDescent="0.3">
      <c r="A183" s="18" t="s">
        <v>2461</v>
      </c>
      <c r="B183" s="22" t="s">
        <v>1190</v>
      </c>
      <c r="C183" s="22" t="s">
        <v>2000</v>
      </c>
      <c r="D183" s="22" t="s">
        <v>2113</v>
      </c>
    </row>
    <row r="184" spans="1:4" x14ac:dyDescent="0.3">
      <c r="A184" s="18" t="s">
        <v>2462</v>
      </c>
      <c r="B184" s="21" t="s">
        <v>1191</v>
      </c>
      <c r="C184" s="21" t="s">
        <v>2000</v>
      </c>
      <c r="D184" s="21" t="s">
        <v>2154</v>
      </c>
    </row>
    <row r="185" spans="1:4" x14ac:dyDescent="0.3">
      <c r="A185" s="18" t="s">
        <v>2463</v>
      </c>
      <c r="B185" s="22" t="s">
        <v>1192</v>
      </c>
      <c r="C185" s="22" t="s">
        <v>2001</v>
      </c>
      <c r="D185" s="22" t="s">
        <v>2147</v>
      </c>
    </row>
    <row r="186" spans="1:4" x14ac:dyDescent="0.3">
      <c r="A186" s="18" t="s">
        <v>2464</v>
      </c>
      <c r="B186" s="21" t="s">
        <v>1193</v>
      </c>
      <c r="C186" s="21" t="s">
        <v>2000</v>
      </c>
      <c r="D186" s="21" t="s">
        <v>2155</v>
      </c>
    </row>
    <row r="187" spans="1:4" x14ac:dyDescent="0.3">
      <c r="A187" s="18" t="s">
        <v>2465</v>
      </c>
      <c r="B187" s="22" t="s">
        <v>1194</v>
      </c>
      <c r="C187" s="22" t="s">
        <v>1999</v>
      </c>
      <c r="D187" s="22" t="s">
        <v>2126</v>
      </c>
    </row>
    <row r="188" spans="1:4" x14ac:dyDescent="0.3">
      <c r="A188" s="18" t="s">
        <v>2466</v>
      </c>
      <c r="B188" s="21" t="s">
        <v>1195</v>
      </c>
      <c r="C188" s="21" t="s">
        <v>2000</v>
      </c>
      <c r="D188" s="21" t="s">
        <v>2156</v>
      </c>
    </row>
    <row r="189" spans="1:4" x14ac:dyDescent="0.3">
      <c r="A189" s="18" t="s">
        <v>2467</v>
      </c>
      <c r="B189" s="22" t="s">
        <v>1196</v>
      </c>
      <c r="C189" s="22" t="s">
        <v>2001</v>
      </c>
      <c r="D189" s="22" t="s">
        <v>2157</v>
      </c>
    </row>
    <row r="190" spans="1:4" x14ac:dyDescent="0.3">
      <c r="A190" s="18" t="s">
        <v>2468</v>
      </c>
      <c r="B190" s="21" t="s">
        <v>1197</v>
      </c>
      <c r="C190" s="21" t="s">
        <v>2001</v>
      </c>
      <c r="D190" s="21" t="s">
        <v>2061</v>
      </c>
    </row>
    <row r="191" spans="1:4" x14ac:dyDescent="0.3">
      <c r="A191" s="18" t="s">
        <v>2469</v>
      </c>
      <c r="B191" s="22" t="s">
        <v>1198</v>
      </c>
      <c r="C191" s="22" t="s">
        <v>2000</v>
      </c>
      <c r="D191" s="22" t="s">
        <v>2119</v>
      </c>
    </row>
    <row r="192" spans="1:4" x14ac:dyDescent="0.3">
      <c r="A192" s="18" t="s">
        <v>2470</v>
      </c>
      <c r="B192" s="21" t="s">
        <v>1199</v>
      </c>
      <c r="C192" s="21" t="s">
        <v>2000</v>
      </c>
      <c r="D192" s="21" t="s">
        <v>2093</v>
      </c>
    </row>
    <row r="193" spans="1:4" x14ac:dyDescent="0.3">
      <c r="A193" s="18" t="s">
        <v>2471</v>
      </c>
      <c r="B193" s="22" t="s">
        <v>1200</v>
      </c>
      <c r="C193" s="22" t="s">
        <v>1998</v>
      </c>
      <c r="D193" s="22" t="s">
        <v>2158</v>
      </c>
    </row>
    <row r="194" spans="1:4" x14ac:dyDescent="0.3">
      <c r="A194" s="18" t="s">
        <v>2472</v>
      </c>
      <c r="B194" s="21" t="s">
        <v>1201</v>
      </c>
      <c r="C194" s="21" t="s">
        <v>1999</v>
      </c>
      <c r="D194" s="21" t="s">
        <v>2110</v>
      </c>
    </row>
    <row r="195" spans="1:4" x14ac:dyDescent="0.3">
      <c r="A195" s="18" t="s">
        <v>2473</v>
      </c>
      <c r="B195" s="22" t="s">
        <v>1202</v>
      </c>
      <c r="C195" s="22" t="s">
        <v>2000</v>
      </c>
      <c r="D195" s="22" t="s">
        <v>2037</v>
      </c>
    </row>
    <row r="196" spans="1:4" x14ac:dyDescent="0.3">
      <c r="A196" s="18" t="s">
        <v>2474</v>
      </c>
      <c r="B196" s="21" t="s">
        <v>1203</v>
      </c>
      <c r="C196" s="21" t="s">
        <v>2000</v>
      </c>
      <c r="D196" s="21" t="s">
        <v>2075</v>
      </c>
    </row>
    <row r="197" spans="1:4" x14ac:dyDescent="0.3">
      <c r="A197" s="18" t="s">
        <v>2475</v>
      </c>
      <c r="B197" s="22" t="s">
        <v>1204</v>
      </c>
      <c r="C197" s="22" t="s">
        <v>1999</v>
      </c>
      <c r="D197" s="22" t="s">
        <v>2090</v>
      </c>
    </row>
    <row r="198" spans="1:4" x14ac:dyDescent="0.3">
      <c r="A198" s="18" t="s">
        <v>2476</v>
      </c>
      <c r="B198" s="21" t="s">
        <v>1205</v>
      </c>
      <c r="C198" s="21" t="s">
        <v>2001</v>
      </c>
      <c r="D198" s="21" t="s">
        <v>2066</v>
      </c>
    </row>
    <row r="199" spans="1:4" x14ac:dyDescent="0.3">
      <c r="A199" s="18" t="s">
        <v>2477</v>
      </c>
      <c r="B199" s="22" t="s">
        <v>1206</v>
      </c>
      <c r="C199" s="22" t="s">
        <v>2000</v>
      </c>
      <c r="D199" s="22" t="s">
        <v>2092</v>
      </c>
    </row>
    <row r="200" spans="1:4" x14ac:dyDescent="0.3">
      <c r="A200" s="18" t="s">
        <v>2478</v>
      </c>
      <c r="B200" s="21" t="s">
        <v>1207</v>
      </c>
      <c r="C200" s="21" t="s">
        <v>1999</v>
      </c>
      <c r="D200" s="21" t="s">
        <v>2073</v>
      </c>
    </row>
    <row r="201" spans="1:4" x14ac:dyDescent="0.3">
      <c r="A201" s="18" t="s">
        <v>2479</v>
      </c>
      <c r="B201" s="22" t="s">
        <v>1208</v>
      </c>
      <c r="C201" s="22" t="s">
        <v>1998</v>
      </c>
      <c r="D201" s="22" t="s">
        <v>2159</v>
      </c>
    </row>
    <row r="202" spans="1:4" x14ac:dyDescent="0.3">
      <c r="A202" s="18" t="s">
        <v>2480</v>
      </c>
      <c r="B202" s="21" t="s">
        <v>1209</v>
      </c>
      <c r="C202" s="21" t="s">
        <v>2001</v>
      </c>
      <c r="D202" s="21" t="s">
        <v>2058</v>
      </c>
    </row>
    <row r="203" spans="1:4" x14ac:dyDescent="0.3">
      <c r="A203" s="18" t="s">
        <v>2481</v>
      </c>
      <c r="B203" s="22" t="s">
        <v>1210</v>
      </c>
      <c r="C203" s="22" t="s">
        <v>1999</v>
      </c>
      <c r="D203" s="22" t="s">
        <v>2140</v>
      </c>
    </row>
    <row r="204" spans="1:4" x14ac:dyDescent="0.3">
      <c r="A204" s="18" t="s">
        <v>2482</v>
      </c>
      <c r="B204" s="21" t="s">
        <v>1211</v>
      </c>
      <c r="C204" s="21" t="s">
        <v>1998</v>
      </c>
      <c r="D204" s="21" t="s">
        <v>2093</v>
      </c>
    </row>
    <row r="205" spans="1:4" x14ac:dyDescent="0.3">
      <c r="A205" s="18" t="s">
        <v>2483</v>
      </c>
      <c r="B205" s="22" t="s">
        <v>1212</v>
      </c>
      <c r="C205" s="22" t="s">
        <v>1998</v>
      </c>
      <c r="D205" s="22" t="s">
        <v>2060</v>
      </c>
    </row>
    <row r="206" spans="1:4" x14ac:dyDescent="0.3">
      <c r="A206" s="18" t="s">
        <v>2484</v>
      </c>
      <c r="B206" s="21" t="s">
        <v>1213</v>
      </c>
      <c r="C206" s="21" t="s">
        <v>2001</v>
      </c>
      <c r="D206" s="21" t="s">
        <v>2073</v>
      </c>
    </row>
    <row r="207" spans="1:4" x14ac:dyDescent="0.3">
      <c r="A207" s="18" t="s">
        <v>2485</v>
      </c>
      <c r="B207" s="22" t="s">
        <v>1214</v>
      </c>
      <c r="C207" s="22" t="s">
        <v>2000</v>
      </c>
      <c r="D207" s="22" t="s">
        <v>2160</v>
      </c>
    </row>
    <row r="208" spans="1:4" x14ac:dyDescent="0.3">
      <c r="A208" s="18" t="s">
        <v>2486</v>
      </c>
      <c r="B208" s="21" t="s">
        <v>1215</v>
      </c>
      <c r="C208" s="21" t="s">
        <v>1999</v>
      </c>
      <c r="D208" s="21" t="s">
        <v>2151</v>
      </c>
    </row>
    <row r="209" spans="1:4" x14ac:dyDescent="0.3">
      <c r="A209" s="18" t="s">
        <v>2487</v>
      </c>
      <c r="B209" s="22" t="s">
        <v>1216</v>
      </c>
      <c r="C209" s="22" t="s">
        <v>2001</v>
      </c>
      <c r="D209" s="22" t="s">
        <v>2036</v>
      </c>
    </row>
    <row r="210" spans="1:4" x14ac:dyDescent="0.3">
      <c r="A210" s="18" t="s">
        <v>2488</v>
      </c>
      <c r="B210" s="21" t="s">
        <v>1217</v>
      </c>
      <c r="C210" s="21" t="s">
        <v>1999</v>
      </c>
      <c r="D210" s="21" t="s">
        <v>2063</v>
      </c>
    </row>
    <row r="211" spans="1:4" x14ac:dyDescent="0.3">
      <c r="A211" s="18" t="s">
        <v>2489</v>
      </c>
      <c r="B211" s="22" t="s">
        <v>1218</v>
      </c>
      <c r="C211" s="22" t="s">
        <v>2001</v>
      </c>
      <c r="D211" s="22" t="s">
        <v>2161</v>
      </c>
    </row>
    <row r="212" spans="1:4" x14ac:dyDescent="0.3">
      <c r="A212" s="18" t="s">
        <v>2490</v>
      </c>
      <c r="B212" s="21" t="s">
        <v>1219</v>
      </c>
      <c r="C212" s="21" t="s">
        <v>2001</v>
      </c>
      <c r="D212" s="21" t="s">
        <v>2162</v>
      </c>
    </row>
    <row r="213" spans="1:4" x14ac:dyDescent="0.3">
      <c r="A213" s="18" t="s">
        <v>2491</v>
      </c>
      <c r="B213" s="22" t="s">
        <v>1220</v>
      </c>
      <c r="C213" s="22" t="s">
        <v>2000</v>
      </c>
      <c r="D213" s="22" t="s">
        <v>2105</v>
      </c>
    </row>
    <row r="214" spans="1:4" x14ac:dyDescent="0.3">
      <c r="A214" s="18" t="s">
        <v>2492</v>
      </c>
      <c r="B214" s="21" t="s">
        <v>1077</v>
      </c>
      <c r="C214" s="21" t="s">
        <v>1999</v>
      </c>
      <c r="D214" s="21" t="s">
        <v>2163</v>
      </c>
    </row>
    <row r="215" spans="1:4" x14ac:dyDescent="0.3">
      <c r="A215" s="18" t="s">
        <v>2493</v>
      </c>
      <c r="B215" s="22" t="s">
        <v>1221</v>
      </c>
      <c r="C215" s="22" t="s">
        <v>1998</v>
      </c>
      <c r="D215" s="22" t="s">
        <v>2164</v>
      </c>
    </row>
    <row r="216" spans="1:4" x14ac:dyDescent="0.3">
      <c r="A216" s="18" t="s">
        <v>2494</v>
      </c>
      <c r="B216" s="21" t="s">
        <v>1222</v>
      </c>
      <c r="C216" s="21" t="s">
        <v>2000</v>
      </c>
      <c r="D216" s="21" t="s">
        <v>2165</v>
      </c>
    </row>
    <row r="217" spans="1:4" x14ac:dyDescent="0.3">
      <c r="A217" s="18" t="s">
        <v>2495</v>
      </c>
      <c r="B217" s="22" t="s">
        <v>1223</v>
      </c>
      <c r="C217" s="22" t="s">
        <v>2000</v>
      </c>
      <c r="D217" s="22" t="s">
        <v>2166</v>
      </c>
    </row>
    <row r="218" spans="1:4" x14ac:dyDescent="0.3">
      <c r="A218" s="18" t="s">
        <v>2496</v>
      </c>
      <c r="B218" s="21" t="s">
        <v>1224</v>
      </c>
      <c r="C218" s="21" t="s">
        <v>2001</v>
      </c>
      <c r="D218" s="21" t="s">
        <v>2167</v>
      </c>
    </row>
    <row r="219" spans="1:4" x14ac:dyDescent="0.3">
      <c r="A219" s="18" t="s">
        <v>2497</v>
      </c>
      <c r="B219" s="22" t="s">
        <v>1225</v>
      </c>
      <c r="C219" s="22" t="s">
        <v>2001</v>
      </c>
      <c r="D219" s="22" t="s">
        <v>2168</v>
      </c>
    </row>
    <row r="220" spans="1:4" x14ac:dyDescent="0.3">
      <c r="A220" s="18" t="s">
        <v>2498</v>
      </c>
      <c r="B220" s="21" t="s">
        <v>1226</v>
      </c>
      <c r="C220" s="21" t="s">
        <v>2001</v>
      </c>
      <c r="D220" s="21" t="s">
        <v>2169</v>
      </c>
    </row>
    <row r="221" spans="1:4" x14ac:dyDescent="0.3">
      <c r="A221" s="18" t="s">
        <v>2499</v>
      </c>
      <c r="B221" s="22" t="s">
        <v>1227</v>
      </c>
      <c r="C221" s="22" t="s">
        <v>1999</v>
      </c>
      <c r="D221" s="22" t="s">
        <v>2051</v>
      </c>
    </row>
    <row r="222" spans="1:4" x14ac:dyDescent="0.3">
      <c r="A222" s="18" t="s">
        <v>2500</v>
      </c>
      <c r="B222" s="21" t="s">
        <v>1228</v>
      </c>
      <c r="C222" s="21" t="s">
        <v>1999</v>
      </c>
      <c r="D222" s="21" t="s">
        <v>2170</v>
      </c>
    </row>
    <row r="223" spans="1:4" x14ac:dyDescent="0.3">
      <c r="A223" s="18" t="s">
        <v>2501</v>
      </c>
      <c r="B223" s="22" t="s">
        <v>1229</v>
      </c>
      <c r="C223" s="22" t="s">
        <v>1998</v>
      </c>
      <c r="D223" s="22" t="s">
        <v>2066</v>
      </c>
    </row>
    <row r="224" spans="1:4" x14ac:dyDescent="0.3">
      <c r="A224" s="18" t="s">
        <v>2502</v>
      </c>
      <c r="B224" s="21" t="s">
        <v>1230</v>
      </c>
      <c r="C224" s="21" t="s">
        <v>1998</v>
      </c>
      <c r="D224" s="21" t="s">
        <v>2048</v>
      </c>
    </row>
    <row r="225" spans="1:4" x14ac:dyDescent="0.3">
      <c r="A225" s="18" t="s">
        <v>2503</v>
      </c>
      <c r="B225" s="22" t="s">
        <v>1231</v>
      </c>
      <c r="C225" s="22" t="s">
        <v>1998</v>
      </c>
      <c r="D225" s="22" t="s">
        <v>2127</v>
      </c>
    </row>
    <row r="226" spans="1:4" x14ac:dyDescent="0.3">
      <c r="A226" s="18" t="s">
        <v>2504</v>
      </c>
      <c r="B226" s="21" t="s">
        <v>1232</v>
      </c>
      <c r="C226" s="21" t="s">
        <v>1999</v>
      </c>
      <c r="D226" s="21" t="s">
        <v>2088</v>
      </c>
    </row>
    <row r="227" spans="1:4" x14ac:dyDescent="0.3">
      <c r="A227" s="18" t="s">
        <v>2505</v>
      </c>
      <c r="B227" s="22" t="s">
        <v>1233</v>
      </c>
      <c r="C227" s="22" t="s">
        <v>1998</v>
      </c>
      <c r="D227" s="22" t="s">
        <v>2171</v>
      </c>
    </row>
    <row r="228" spans="1:4" x14ac:dyDescent="0.3">
      <c r="A228" s="18" t="s">
        <v>2506</v>
      </c>
      <c r="B228" s="21" t="s">
        <v>1234</v>
      </c>
      <c r="C228" s="21" t="s">
        <v>1999</v>
      </c>
      <c r="D228" s="21" t="s">
        <v>2172</v>
      </c>
    </row>
    <row r="229" spans="1:4" x14ac:dyDescent="0.3">
      <c r="A229" s="18" t="s">
        <v>2507</v>
      </c>
      <c r="B229" s="22" t="s">
        <v>1235</v>
      </c>
      <c r="C229" s="22" t="s">
        <v>1999</v>
      </c>
      <c r="D229" s="22" t="s">
        <v>2121</v>
      </c>
    </row>
    <row r="230" spans="1:4" x14ac:dyDescent="0.3">
      <c r="A230" s="18" t="s">
        <v>2508</v>
      </c>
      <c r="B230" s="21" t="s">
        <v>1236</v>
      </c>
      <c r="C230" s="21" t="s">
        <v>1999</v>
      </c>
      <c r="D230" s="21" t="s">
        <v>2164</v>
      </c>
    </row>
    <row r="231" spans="1:4" x14ac:dyDescent="0.3">
      <c r="A231" s="18" t="s">
        <v>2509</v>
      </c>
      <c r="B231" s="22" t="s">
        <v>1237</v>
      </c>
      <c r="C231" s="22" t="s">
        <v>2001</v>
      </c>
      <c r="D231" s="22" t="s">
        <v>2061</v>
      </c>
    </row>
    <row r="232" spans="1:4" x14ac:dyDescent="0.3">
      <c r="A232" s="18" t="s">
        <v>2510</v>
      </c>
      <c r="B232" s="21" t="s">
        <v>1238</v>
      </c>
      <c r="C232" s="21" t="s">
        <v>2000</v>
      </c>
      <c r="D232" s="21" t="s">
        <v>2031</v>
      </c>
    </row>
    <row r="233" spans="1:4" x14ac:dyDescent="0.3">
      <c r="A233" s="18" t="s">
        <v>2511</v>
      </c>
      <c r="B233" s="22" t="s">
        <v>1239</v>
      </c>
      <c r="C233" s="22" t="s">
        <v>2000</v>
      </c>
      <c r="D233" s="22" t="s">
        <v>2173</v>
      </c>
    </row>
    <row r="234" spans="1:4" x14ac:dyDescent="0.3">
      <c r="A234" s="18" t="s">
        <v>2512</v>
      </c>
      <c r="B234" s="21" t="s">
        <v>1240</v>
      </c>
      <c r="C234" s="21" t="s">
        <v>1999</v>
      </c>
      <c r="D234" s="21" t="s">
        <v>2173</v>
      </c>
    </row>
    <row r="235" spans="1:4" x14ac:dyDescent="0.3">
      <c r="A235" s="18" t="s">
        <v>2513</v>
      </c>
      <c r="B235" s="22" t="s">
        <v>1241</v>
      </c>
      <c r="C235" s="22" t="s">
        <v>2001</v>
      </c>
      <c r="D235" s="22" t="s">
        <v>2104</v>
      </c>
    </row>
    <row r="236" spans="1:4" x14ac:dyDescent="0.3">
      <c r="A236" s="18" t="s">
        <v>2514</v>
      </c>
      <c r="B236" s="21" t="s">
        <v>1242</v>
      </c>
      <c r="C236" s="21" t="s">
        <v>2000</v>
      </c>
      <c r="D236" s="21" t="s">
        <v>2174</v>
      </c>
    </row>
    <row r="237" spans="1:4" x14ac:dyDescent="0.3">
      <c r="A237" s="18" t="s">
        <v>2515</v>
      </c>
      <c r="B237" s="22" t="s">
        <v>1243</v>
      </c>
      <c r="C237" s="22" t="s">
        <v>1998</v>
      </c>
      <c r="D237" s="22" t="s">
        <v>2163</v>
      </c>
    </row>
    <row r="238" spans="1:4" x14ac:dyDescent="0.3">
      <c r="A238" s="18" t="s">
        <v>2516</v>
      </c>
      <c r="B238" s="21" t="s">
        <v>1244</v>
      </c>
      <c r="C238" s="21" t="s">
        <v>2000</v>
      </c>
      <c r="D238" s="21" t="s">
        <v>2175</v>
      </c>
    </row>
    <row r="239" spans="1:4" x14ac:dyDescent="0.3">
      <c r="A239" s="18" t="s">
        <v>2517</v>
      </c>
      <c r="B239" s="22" t="s">
        <v>1245</v>
      </c>
      <c r="C239" s="22" t="s">
        <v>2001</v>
      </c>
      <c r="D239" s="22" t="s">
        <v>2085</v>
      </c>
    </row>
    <row r="240" spans="1:4" x14ac:dyDescent="0.3">
      <c r="A240" s="18" t="s">
        <v>2518</v>
      </c>
      <c r="B240" s="21" t="s">
        <v>1246</v>
      </c>
      <c r="C240" s="21" t="s">
        <v>2000</v>
      </c>
      <c r="D240" s="21" t="s">
        <v>2176</v>
      </c>
    </row>
    <row r="241" spans="1:4" x14ac:dyDescent="0.3">
      <c r="A241" s="18" t="s">
        <v>2519</v>
      </c>
      <c r="B241" s="22" t="s">
        <v>1247</v>
      </c>
      <c r="C241" s="22" t="s">
        <v>1999</v>
      </c>
      <c r="D241" s="22" t="s">
        <v>2177</v>
      </c>
    </row>
    <row r="242" spans="1:4" x14ac:dyDescent="0.3">
      <c r="A242" s="18" t="s">
        <v>2520</v>
      </c>
      <c r="B242" s="21" t="s">
        <v>1248</v>
      </c>
      <c r="C242" s="21" t="s">
        <v>2001</v>
      </c>
      <c r="D242" s="21" t="s">
        <v>2137</v>
      </c>
    </row>
    <row r="243" spans="1:4" x14ac:dyDescent="0.3">
      <c r="A243" s="18" t="s">
        <v>2521</v>
      </c>
      <c r="B243" s="22" t="s">
        <v>1249</v>
      </c>
      <c r="C243" s="22" t="s">
        <v>2000</v>
      </c>
      <c r="D243" s="22" t="s">
        <v>2165</v>
      </c>
    </row>
    <row r="244" spans="1:4" x14ac:dyDescent="0.3">
      <c r="A244" s="18" t="s">
        <v>2522</v>
      </c>
      <c r="B244" s="21" t="s">
        <v>1250</v>
      </c>
      <c r="C244" s="21" t="s">
        <v>2001</v>
      </c>
      <c r="D244" s="21" t="s">
        <v>2149</v>
      </c>
    </row>
    <row r="245" spans="1:4" x14ac:dyDescent="0.3">
      <c r="A245" s="18" t="s">
        <v>2523</v>
      </c>
      <c r="B245" s="22" t="s">
        <v>1251</v>
      </c>
      <c r="C245" s="22" t="s">
        <v>1998</v>
      </c>
      <c r="D245" s="22" t="s">
        <v>2178</v>
      </c>
    </row>
    <row r="246" spans="1:4" x14ac:dyDescent="0.3">
      <c r="A246" s="18" t="s">
        <v>2524</v>
      </c>
      <c r="B246" s="21" t="s">
        <v>1252</v>
      </c>
      <c r="C246" s="21" t="s">
        <v>2001</v>
      </c>
      <c r="D246" s="21" t="s">
        <v>2166</v>
      </c>
    </row>
    <row r="247" spans="1:4" x14ac:dyDescent="0.3">
      <c r="A247" s="18" t="s">
        <v>2525</v>
      </c>
      <c r="B247" s="22" t="s">
        <v>1253</v>
      </c>
      <c r="C247" s="22" t="s">
        <v>1999</v>
      </c>
      <c r="D247" s="22" t="s">
        <v>2120</v>
      </c>
    </row>
    <row r="248" spans="1:4" x14ac:dyDescent="0.3">
      <c r="A248" s="18" t="s">
        <v>2526</v>
      </c>
      <c r="B248" s="21" t="s">
        <v>1254</v>
      </c>
      <c r="C248" s="21" t="s">
        <v>2001</v>
      </c>
      <c r="D248" s="21" t="s">
        <v>2078</v>
      </c>
    </row>
    <row r="249" spans="1:4" x14ac:dyDescent="0.3">
      <c r="A249" s="18" t="s">
        <v>2527</v>
      </c>
      <c r="B249" s="22" t="s">
        <v>1255</v>
      </c>
      <c r="C249" s="22" t="s">
        <v>1998</v>
      </c>
      <c r="D249" s="22" t="s">
        <v>2030</v>
      </c>
    </row>
    <row r="250" spans="1:4" x14ac:dyDescent="0.3">
      <c r="A250" s="18" t="s">
        <v>2528</v>
      </c>
      <c r="B250" s="21" t="s">
        <v>1256</v>
      </c>
      <c r="C250" s="21" t="s">
        <v>1999</v>
      </c>
      <c r="D250" s="21" t="s">
        <v>2098</v>
      </c>
    </row>
    <row r="251" spans="1:4" x14ac:dyDescent="0.3">
      <c r="A251" s="18" t="s">
        <v>2529</v>
      </c>
      <c r="B251" s="22" t="s">
        <v>1257</v>
      </c>
      <c r="C251" s="22" t="s">
        <v>2001</v>
      </c>
      <c r="D251" s="22" t="s">
        <v>2088</v>
      </c>
    </row>
    <row r="252" spans="1:4" x14ac:dyDescent="0.3">
      <c r="A252" s="18" t="s">
        <v>2530</v>
      </c>
      <c r="B252" s="21" t="s">
        <v>1258</v>
      </c>
      <c r="C252" s="21" t="s">
        <v>1999</v>
      </c>
      <c r="D252" s="21" t="s">
        <v>2179</v>
      </c>
    </row>
    <row r="253" spans="1:4" x14ac:dyDescent="0.3">
      <c r="A253" s="18" t="s">
        <v>2531</v>
      </c>
      <c r="B253" s="22" t="s">
        <v>1259</v>
      </c>
      <c r="C253" s="22" t="s">
        <v>1999</v>
      </c>
      <c r="D253" s="22" t="s">
        <v>2154</v>
      </c>
    </row>
    <row r="254" spans="1:4" x14ac:dyDescent="0.3">
      <c r="A254" s="18" t="s">
        <v>2532</v>
      </c>
      <c r="B254" s="21" t="s">
        <v>1260</v>
      </c>
      <c r="C254" s="21" t="s">
        <v>2000</v>
      </c>
      <c r="D254" s="21" t="s">
        <v>2180</v>
      </c>
    </row>
    <row r="255" spans="1:4" x14ac:dyDescent="0.3">
      <c r="A255" s="18" t="s">
        <v>2533</v>
      </c>
      <c r="B255" s="22" t="s">
        <v>1261</v>
      </c>
      <c r="C255" s="22" t="s">
        <v>1999</v>
      </c>
      <c r="D255" s="22" t="s">
        <v>2181</v>
      </c>
    </row>
    <row r="256" spans="1:4" x14ac:dyDescent="0.3">
      <c r="A256" s="18" t="s">
        <v>2534</v>
      </c>
      <c r="B256" s="21" t="s">
        <v>1262</v>
      </c>
      <c r="C256" s="21" t="s">
        <v>2000</v>
      </c>
      <c r="D256" s="21" t="s">
        <v>2175</v>
      </c>
    </row>
    <row r="257" spans="1:4" x14ac:dyDescent="0.3">
      <c r="A257" s="18" t="s">
        <v>2535</v>
      </c>
      <c r="B257" s="22" t="s">
        <v>1263</v>
      </c>
      <c r="C257" s="22" t="s">
        <v>1999</v>
      </c>
      <c r="D257" s="22" t="s">
        <v>2080</v>
      </c>
    </row>
    <row r="258" spans="1:4" x14ac:dyDescent="0.3">
      <c r="A258" s="18" t="s">
        <v>2536</v>
      </c>
      <c r="B258" s="21" t="s">
        <v>1264</v>
      </c>
      <c r="C258" s="21" t="s">
        <v>1998</v>
      </c>
      <c r="D258" s="21" t="s">
        <v>2041</v>
      </c>
    </row>
    <row r="259" spans="1:4" x14ac:dyDescent="0.3">
      <c r="A259" s="18" t="s">
        <v>2537</v>
      </c>
      <c r="B259" s="22" t="s">
        <v>1265</v>
      </c>
      <c r="C259" s="22" t="s">
        <v>2000</v>
      </c>
      <c r="D259" s="22" t="s">
        <v>2182</v>
      </c>
    </row>
    <row r="260" spans="1:4" x14ac:dyDescent="0.3">
      <c r="A260" s="18" t="s">
        <v>2538</v>
      </c>
      <c r="B260" s="21" t="s">
        <v>1266</v>
      </c>
      <c r="C260" s="21" t="s">
        <v>1998</v>
      </c>
      <c r="D260" s="21" t="s">
        <v>2183</v>
      </c>
    </row>
    <row r="261" spans="1:4" x14ac:dyDescent="0.3">
      <c r="A261" s="18" t="s">
        <v>2539</v>
      </c>
      <c r="B261" s="22" t="s">
        <v>1267</v>
      </c>
      <c r="C261" s="22" t="s">
        <v>1999</v>
      </c>
      <c r="D261" s="22" t="s">
        <v>2046</v>
      </c>
    </row>
    <row r="262" spans="1:4" x14ac:dyDescent="0.3">
      <c r="A262" s="18" t="s">
        <v>2540</v>
      </c>
      <c r="B262" s="21" t="s">
        <v>1268</v>
      </c>
      <c r="C262" s="21" t="s">
        <v>2001</v>
      </c>
      <c r="D262" s="21" t="s">
        <v>2184</v>
      </c>
    </row>
    <row r="263" spans="1:4" x14ac:dyDescent="0.3">
      <c r="A263" s="18" t="s">
        <v>2541</v>
      </c>
      <c r="B263" s="22" t="s">
        <v>1269</v>
      </c>
      <c r="C263" s="22" t="s">
        <v>2000</v>
      </c>
      <c r="D263" s="22" t="s">
        <v>2090</v>
      </c>
    </row>
    <row r="264" spans="1:4" x14ac:dyDescent="0.3">
      <c r="A264" s="18" t="s">
        <v>2542</v>
      </c>
      <c r="B264" s="21" t="s">
        <v>1270</v>
      </c>
      <c r="C264" s="21" t="s">
        <v>2001</v>
      </c>
      <c r="D264" s="21" t="s">
        <v>2092</v>
      </c>
    </row>
    <row r="265" spans="1:4" x14ac:dyDescent="0.3">
      <c r="A265" s="18" t="s">
        <v>2543</v>
      </c>
      <c r="B265" s="22" t="s">
        <v>1271</v>
      </c>
      <c r="C265" s="22" t="s">
        <v>1999</v>
      </c>
      <c r="D265" s="22" t="s">
        <v>2079</v>
      </c>
    </row>
    <row r="266" spans="1:4" x14ac:dyDescent="0.3">
      <c r="A266" s="18" t="s">
        <v>2544</v>
      </c>
      <c r="B266" s="21" t="s">
        <v>1272</v>
      </c>
      <c r="C266" s="21" t="s">
        <v>1999</v>
      </c>
      <c r="D266" s="21" t="s">
        <v>2149</v>
      </c>
    </row>
    <row r="267" spans="1:4" x14ac:dyDescent="0.3">
      <c r="A267" s="18" t="s">
        <v>2545</v>
      </c>
      <c r="B267" s="22" t="s">
        <v>1273</v>
      </c>
      <c r="C267" s="22" t="s">
        <v>1998</v>
      </c>
      <c r="D267" s="22" t="s">
        <v>2185</v>
      </c>
    </row>
    <row r="268" spans="1:4" x14ac:dyDescent="0.3">
      <c r="A268" s="18" t="s">
        <v>2546</v>
      </c>
      <c r="B268" s="21" t="s">
        <v>1274</v>
      </c>
      <c r="C268" s="21" t="s">
        <v>2001</v>
      </c>
      <c r="D268" s="21" t="s">
        <v>2186</v>
      </c>
    </row>
    <row r="269" spans="1:4" x14ac:dyDescent="0.3">
      <c r="A269" s="18" t="s">
        <v>2547</v>
      </c>
      <c r="B269" s="22" t="s">
        <v>1275</v>
      </c>
      <c r="C269" s="22" t="s">
        <v>2001</v>
      </c>
      <c r="D269" s="22" t="s">
        <v>2092</v>
      </c>
    </row>
    <row r="270" spans="1:4" x14ac:dyDescent="0.3">
      <c r="A270" s="18" t="s">
        <v>2548</v>
      </c>
      <c r="B270" s="21" t="s">
        <v>1276</v>
      </c>
      <c r="C270" s="21" t="s">
        <v>1999</v>
      </c>
      <c r="D270" s="21" t="s">
        <v>2187</v>
      </c>
    </row>
    <row r="271" spans="1:4" x14ac:dyDescent="0.3">
      <c r="A271" s="18" t="s">
        <v>2549</v>
      </c>
      <c r="B271" s="22" t="s">
        <v>1277</v>
      </c>
      <c r="C271" s="22" t="s">
        <v>2000</v>
      </c>
      <c r="D271" s="22" t="s">
        <v>2188</v>
      </c>
    </row>
    <row r="272" spans="1:4" x14ac:dyDescent="0.3">
      <c r="A272" s="18" t="s">
        <v>2550</v>
      </c>
      <c r="B272" s="21" t="s">
        <v>1278</v>
      </c>
      <c r="C272" s="21" t="s">
        <v>1999</v>
      </c>
      <c r="D272" s="21" t="s">
        <v>2031</v>
      </c>
    </row>
    <row r="273" spans="1:4" x14ac:dyDescent="0.3">
      <c r="A273" s="18" t="s">
        <v>2551</v>
      </c>
      <c r="B273" s="22" t="s">
        <v>1279</v>
      </c>
      <c r="C273" s="22" t="s">
        <v>1999</v>
      </c>
      <c r="D273" s="22" t="s">
        <v>2070</v>
      </c>
    </row>
    <row r="274" spans="1:4" x14ac:dyDescent="0.3">
      <c r="A274" s="18" t="s">
        <v>2552</v>
      </c>
      <c r="B274" s="21" t="s">
        <v>1280</v>
      </c>
      <c r="C274" s="21" t="s">
        <v>1999</v>
      </c>
      <c r="D274" s="21" t="s">
        <v>2040</v>
      </c>
    </row>
    <row r="275" spans="1:4" x14ac:dyDescent="0.3">
      <c r="A275" s="18" t="s">
        <v>2553</v>
      </c>
      <c r="B275" s="22" t="s">
        <v>1281</v>
      </c>
      <c r="C275" s="22" t="s">
        <v>1999</v>
      </c>
      <c r="D275" s="22" t="s">
        <v>2052</v>
      </c>
    </row>
    <row r="276" spans="1:4" x14ac:dyDescent="0.3">
      <c r="A276" s="18" t="s">
        <v>2554</v>
      </c>
      <c r="B276" s="21" t="s">
        <v>1282</v>
      </c>
      <c r="C276" s="21" t="s">
        <v>1999</v>
      </c>
      <c r="D276" s="21" t="s">
        <v>2189</v>
      </c>
    </row>
    <row r="277" spans="1:4" x14ac:dyDescent="0.3">
      <c r="A277" s="18" t="s">
        <v>2555</v>
      </c>
      <c r="B277" s="22" t="s">
        <v>1283</v>
      </c>
      <c r="C277" s="22" t="s">
        <v>1998</v>
      </c>
      <c r="D277" s="22" t="s">
        <v>2124</v>
      </c>
    </row>
    <row r="278" spans="1:4" x14ac:dyDescent="0.3">
      <c r="A278" s="18" t="s">
        <v>2556</v>
      </c>
      <c r="B278" s="21" t="s">
        <v>1284</v>
      </c>
      <c r="C278" s="21" t="s">
        <v>2001</v>
      </c>
      <c r="D278" s="21" t="s">
        <v>2146</v>
      </c>
    </row>
    <row r="279" spans="1:4" x14ac:dyDescent="0.3">
      <c r="A279" s="18" t="s">
        <v>2557</v>
      </c>
      <c r="B279" s="22" t="s">
        <v>1285</v>
      </c>
      <c r="C279" s="22" t="s">
        <v>1999</v>
      </c>
      <c r="D279" s="22" t="s">
        <v>2190</v>
      </c>
    </row>
    <row r="280" spans="1:4" x14ac:dyDescent="0.3">
      <c r="A280" s="18" t="s">
        <v>2558</v>
      </c>
      <c r="B280" s="21" t="s">
        <v>1286</v>
      </c>
      <c r="C280" s="21" t="s">
        <v>1998</v>
      </c>
      <c r="D280" s="21" t="s">
        <v>2174</v>
      </c>
    </row>
    <row r="281" spans="1:4" x14ac:dyDescent="0.3">
      <c r="A281" s="18" t="s">
        <v>2559</v>
      </c>
      <c r="B281" s="22" t="s">
        <v>1287</v>
      </c>
      <c r="C281" s="22" t="s">
        <v>2001</v>
      </c>
      <c r="D281" s="22" t="s">
        <v>2177</v>
      </c>
    </row>
    <row r="282" spans="1:4" x14ac:dyDescent="0.3">
      <c r="A282" s="18" t="s">
        <v>2560</v>
      </c>
      <c r="B282" s="21" t="s">
        <v>1288</v>
      </c>
      <c r="C282" s="21" t="s">
        <v>1999</v>
      </c>
      <c r="D282" s="21" t="s">
        <v>2165</v>
      </c>
    </row>
    <row r="283" spans="1:4" x14ac:dyDescent="0.3">
      <c r="A283" s="18" t="s">
        <v>2561</v>
      </c>
      <c r="B283" s="22" t="s">
        <v>1289</v>
      </c>
      <c r="C283" s="22" t="s">
        <v>1998</v>
      </c>
      <c r="D283" s="22" t="s">
        <v>2030</v>
      </c>
    </row>
    <row r="284" spans="1:4" x14ac:dyDescent="0.3">
      <c r="A284" s="18" t="s">
        <v>2562</v>
      </c>
      <c r="B284" s="21" t="s">
        <v>1290</v>
      </c>
      <c r="C284" s="21" t="s">
        <v>2001</v>
      </c>
      <c r="D284" s="21" t="s">
        <v>2130</v>
      </c>
    </row>
    <row r="285" spans="1:4" x14ac:dyDescent="0.3">
      <c r="A285" s="18" t="s">
        <v>2563</v>
      </c>
      <c r="B285" s="22" t="s">
        <v>1291</v>
      </c>
      <c r="C285" s="22" t="s">
        <v>1999</v>
      </c>
      <c r="D285" s="22" t="s">
        <v>2062</v>
      </c>
    </row>
    <row r="286" spans="1:4" x14ac:dyDescent="0.3">
      <c r="A286" s="18" t="s">
        <v>2564</v>
      </c>
      <c r="B286" s="21" t="s">
        <v>1292</v>
      </c>
      <c r="C286" s="21" t="s">
        <v>1999</v>
      </c>
      <c r="D286" s="21" t="s">
        <v>2040</v>
      </c>
    </row>
    <row r="287" spans="1:4" x14ac:dyDescent="0.3">
      <c r="A287" s="18" t="s">
        <v>2565</v>
      </c>
      <c r="B287" s="22" t="s">
        <v>1293</v>
      </c>
      <c r="C287" s="22" t="s">
        <v>2001</v>
      </c>
      <c r="D287" s="22" t="s">
        <v>2191</v>
      </c>
    </row>
    <row r="288" spans="1:4" x14ac:dyDescent="0.3">
      <c r="A288" s="18" t="s">
        <v>2566</v>
      </c>
      <c r="B288" s="21" t="s">
        <v>1294</v>
      </c>
      <c r="C288" s="21" t="s">
        <v>2000</v>
      </c>
      <c r="D288" s="21" t="s">
        <v>2192</v>
      </c>
    </row>
    <row r="289" spans="1:4" x14ac:dyDescent="0.3">
      <c r="A289" s="18" t="s">
        <v>2567</v>
      </c>
      <c r="B289" s="22" t="s">
        <v>1295</v>
      </c>
      <c r="C289" s="22" t="s">
        <v>2001</v>
      </c>
      <c r="D289" s="22" t="s">
        <v>2178</v>
      </c>
    </row>
    <row r="290" spans="1:4" x14ac:dyDescent="0.3">
      <c r="A290" s="18" t="s">
        <v>2568</v>
      </c>
      <c r="B290" s="21" t="s">
        <v>1296</v>
      </c>
      <c r="C290" s="21" t="s">
        <v>1998</v>
      </c>
      <c r="D290" s="21" t="s">
        <v>2131</v>
      </c>
    </row>
    <row r="291" spans="1:4" x14ac:dyDescent="0.3">
      <c r="A291" s="18" t="s">
        <v>2569</v>
      </c>
      <c r="B291" s="22" t="s">
        <v>1297</v>
      </c>
      <c r="C291" s="22" t="s">
        <v>1998</v>
      </c>
      <c r="D291" s="22" t="s">
        <v>2193</v>
      </c>
    </row>
    <row r="292" spans="1:4" x14ac:dyDescent="0.3">
      <c r="A292" s="18" t="s">
        <v>2570</v>
      </c>
      <c r="B292" s="21" t="s">
        <v>1298</v>
      </c>
      <c r="C292" s="21" t="s">
        <v>1998</v>
      </c>
      <c r="D292" s="21" t="s">
        <v>2038</v>
      </c>
    </row>
    <row r="293" spans="1:4" x14ac:dyDescent="0.3">
      <c r="A293" s="18" t="s">
        <v>2571</v>
      </c>
      <c r="B293" s="22" t="s">
        <v>1299</v>
      </c>
      <c r="C293" s="22" t="s">
        <v>1998</v>
      </c>
      <c r="D293" s="22" t="s">
        <v>2044</v>
      </c>
    </row>
    <row r="294" spans="1:4" x14ac:dyDescent="0.3">
      <c r="A294" s="18" t="s">
        <v>2572</v>
      </c>
      <c r="B294" s="21" t="s">
        <v>1300</v>
      </c>
      <c r="C294" s="21" t="s">
        <v>2000</v>
      </c>
      <c r="D294" s="21" t="s">
        <v>2041</v>
      </c>
    </row>
    <row r="295" spans="1:4" x14ac:dyDescent="0.3">
      <c r="A295" s="18" t="s">
        <v>2573</v>
      </c>
      <c r="B295" s="22" t="s">
        <v>1301</v>
      </c>
      <c r="C295" s="22" t="s">
        <v>2000</v>
      </c>
      <c r="D295" s="22" t="s">
        <v>2062</v>
      </c>
    </row>
    <row r="296" spans="1:4" x14ac:dyDescent="0.3">
      <c r="A296" s="18" t="s">
        <v>2574</v>
      </c>
      <c r="B296" s="21" t="s">
        <v>1302</v>
      </c>
      <c r="C296" s="21" t="s">
        <v>2001</v>
      </c>
      <c r="D296" s="21" t="s">
        <v>2194</v>
      </c>
    </row>
    <row r="297" spans="1:4" x14ac:dyDescent="0.3">
      <c r="A297" s="18" t="s">
        <v>2575</v>
      </c>
      <c r="B297" s="22" t="s">
        <v>1303</v>
      </c>
      <c r="C297" s="22" t="s">
        <v>1999</v>
      </c>
      <c r="D297" s="22" t="s">
        <v>2195</v>
      </c>
    </row>
    <row r="298" spans="1:4" x14ac:dyDescent="0.3">
      <c r="A298" s="18" t="s">
        <v>2576</v>
      </c>
      <c r="B298" s="21" t="s">
        <v>1304</v>
      </c>
      <c r="C298" s="21" t="s">
        <v>1998</v>
      </c>
      <c r="D298" s="21" t="s">
        <v>2142</v>
      </c>
    </row>
    <row r="299" spans="1:4" x14ac:dyDescent="0.3">
      <c r="A299" s="18" t="s">
        <v>2577</v>
      </c>
      <c r="B299" s="22" t="s">
        <v>1305</v>
      </c>
      <c r="C299" s="22" t="s">
        <v>2000</v>
      </c>
      <c r="D299" s="22" t="s">
        <v>2196</v>
      </c>
    </row>
    <row r="300" spans="1:4" x14ac:dyDescent="0.3">
      <c r="A300" s="18" t="s">
        <v>2578</v>
      </c>
      <c r="B300" s="21" t="s">
        <v>1306</v>
      </c>
      <c r="C300" s="21" t="s">
        <v>1999</v>
      </c>
      <c r="D300" s="21" t="s">
        <v>2075</v>
      </c>
    </row>
    <row r="301" spans="1:4" x14ac:dyDescent="0.3">
      <c r="A301" s="18" t="s">
        <v>2579</v>
      </c>
      <c r="B301" s="22" t="s">
        <v>1307</v>
      </c>
      <c r="C301" s="22" t="s">
        <v>1998</v>
      </c>
      <c r="D301" s="22" t="s">
        <v>2081</v>
      </c>
    </row>
    <row r="302" spans="1:4" x14ac:dyDescent="0.3">
      <c r="A302" s="18" t="s">
        <v>2580</v>
      </c>
      <c r="B302" s="21" t="s">
        <v>1308</v>
      </c>
      <c r="C302" s="21" t="s">
        <v>2001</v>
      </c>
      <c r="D302" s="21" t="s">
        <v>2132</v>
      </c>
    </row>
    <row r="303" spans="1:4" x14ac:dyDescent="0.3">
      <c r="A303" s="18" t="s">
        <v>2581</v>
      </c>
      <c r="B303" s="22" t="s">
        <v>1309</v>
      </c>
      <c r="C303" s="22" t="s">
        <v>2001</v>
      </c>
      <c r="D303" s="22" t="s">
        <v>2197</v>
      </c>
    </row>
    <row r="304" spans="1:4" x14ac:dyDescent="0.3">
      <c r="A304" s="18" t="s">
        <v>2582</v>
      </c>
      <c r="B304" s="21" t="s">
        <v>1310</v>
      </c>
      <c r="C304" s="21" t="s">
        <v>1999</v>
      </c>
      <c r="D304" s="21" t="s">
        <v>2197</v>
      </c>
    </row>
    <row r="305" spans="1:4" x14ac:dyDescent="0.3">
      <c r="A305" s="18" t="s">
        <v>2583</v>
      </c>
      <c r="B305" s="22" t="s">
        <v>1311</v>
      </c>
      <c r="C305" s="22" t="s">
        <v>1998</v>
      </c>
      <c r="D305" s="22" t="s">
        <v>2198</v>
      </c>
    </row>
    <row r="306" spans="1:4" x14ac:dyDescent="0.3">
      <c r="A306" s="18" t="s">
        <v>2584</v>
      </c>
      <c r="B306" s="21" t="s">
        <v>1312</v>
      </c>
      <c r="C306" s="21" t="s">
        <v>1998</v>
      </c>
      <c r="D306" s="21" t="s">
        <v>2090</v>
      </c>
    </row>
    <row r="307" spans="1:4" x14ac:dyDescent="0.3">
      <c r="A307" s="18" t="s">
        <v>2585</v>
      </c>
      <c r="B307" s="22" t="s">
        <v>1313</v>
      </c>
      <c r="C307" s="22" t="s">
        <v>2000</v>
      </c>
      <c r="D307" s="22" t="s">
        <v>2065</v>
      </c>
    </row>
    <row r="308" spans="1:4" x14ac:dyDescent="0.3">
      <c r="A308" s="18" t="s">
        <v>2586</v>
      </c>
      <c r="B308" s="21" t="s">
        <v>1314</v>
      </c>
      <c r="C308" s="21" t="s">
        <v>1999</v>
      </c>
      <c r="D308" s="21" t="s">
        <v>2186</v>
      </c>
    </row>
    <row r="309" spans="1:4" x14ac:dyDescent="0.3">
      <c r="A309" s="18" t="s">
        <v>2587</v>
      </c>
      <c r="B309" s="22" t="s">
        <v>1315</v>
      </c>
      <c r="C309" s="22" t="s">
        <v>1999</v>
      </c>
      <c r="D309" s="22" t="s">
        <v>2138</v>
      </c>
    </row>
    <row r="310" spans="1:4" x14ac:dyDescent="0.3">
      <c r="A310" s="18" t="s">
        <v>2588</v>
      </c>
      <c r="B310" s="21" t="s">
        <v>1316</v>
      </c>
      <c r="C310" s="21" t="s">
        <v>1998</v>
      </c>
      <c r="D310" s="21" t="s">
        <v>2199</v>
      </c>
    </row>
    <row r="311" spans="1:4" x14ac:dyDescent="0.3">
      <c r="A311" s="18" t="s">
        <v>2589</v>
      </c>
      <c r="B311" s="22" t="s">
        <v>1317</v>
      </c>
      <c r="C311" s="22" t="s">
        <v>1999</v>
      </c>
      <c r="D311" s="22" t="s">
        <v>2187</v>
      </c>
    </row>
    <row r="312" spans="1:4" x14ac:dyDescent="0.3">
      <c r="A312" s="18" t="s">
        <v>2590</v>
      </c>
      <c r="B312" s="21" t="s">
        <v>1318</v>
      </c>
      <c r="C312" s="21" t="s">
        <v>1999</v>
      </c>
      <c r="D312" s="21" t="s">
        <v>2126</v>
      </c>
    </row>
    <row r="313" spans="1:4" x14ac:dyDescent="0.3">
      <c r="A313" s="18" t="s">
        <v>2591</v>
      </c>
      <c r="B313" s="22" t="s">
        <v>1319</v>
      </c>
      <c r="C313" s="22" t="s">
        <v>1999</v>
      </c>
      <c r="D313" s="22" t="s">
        <v>2136</v>
      </c>
    </row>
    <row r="314" spans="1:4" x14ac:dyDescent="0.3">
      <c r="A314" s="18" t="s">
        <v>2592</v>
      </c>
      <c r="B314" s="21" t="s">
        <v>1320</v>
      </c>
      <c r="C314" s="21" t="s">
        <v>1999</v>
      </c>
      <c r="D314" s="21" t="s">
        <v>2200</v>
      </c>
    </row>
    <row r="315" spans="1:4" x14ac:dyDescent="0.3">
      <c r="A315" s="18" t="s">
        <v>2593</v>
      </c>
      <c r="B315" s="22" t="s">
        <v>1321</v>
      </c>
      <c r="C315" s="22" t="s">
        <v>2001</v>
      </c>
      <c r="D315" s="22" t="s">
        <v>2201</v>
      </c>
    </row>
    <row r="316" spans="1:4" x14ac:dyDescent="0.3">
      <c r="A316" s="18" t="s">
        <v>2594</v>
      </c>
      <c r="B316" s="21" t="s">
        <v>1322</v>
      </c>
      <c r="C316" s="21" t="s">
        <v>2000</v>
      </c>
      <c r="D316" s="21" t="s">
        <v>2202</v>
      </c>
    </row>
    <row r="317" spans="1:4" x14ac:dyDescent="0.3">
      <c r="A317" s="18" t="s">
        <v>2595</v>
      </c>
      <c r="B317" s="22" t="s">
        <v>1323</v>
      </c>
      <c r="C317" s="22" t="s">
        <v>2000</v>
      </c>
      <c r="D317" s="22" t="s">
        <v>2190</v>
      </c>
    </row>
    <row r="318" spans="1:4" x14ac:dyDescent="0.3">
      <c r="A318" s="18" t="s">
        <v>2596</v>
      </c>
      <c r="B318" s="21" t="s">
        <v>1324</v>
      </c>
      <c r="C318" s="21" t="s">
        <v>1998</v>
      </c>
      <c r="D318" s="21" t="s">
        <v>2033</v>
      </c>
    </row>
    <row r="319" spans="1:4" x14ac:dyDescent="0.3">
      <c r="A319" s="18" t="s">
        <v>2597</v>
      </c>
      <c r="B319" s="22" t="s">
        <v>1325</v>
      </c>
      <c r="C319" s="22" t="s">
        <v>2000</v>
      </c>
      <c r="D319" s="22" t="s">
        <v>2077</v>
      </c>
    </row>
    <row r="320" spans="1:4" x14ac:dyDescent="0.3">
      <c r="A320" s="18" t="s">
        <v>2598</v>
      </c>
      <c r="B320" s="21" t="s">
        <v>1326</v>
      </c>
      <c r="C320" s="21" t="s">
        <v>1999</v>
      </c>
      <c r="D320" s="21" t="s">
        <v>2203</v>
      </c>
    </row>
    <row r="321" spans="1:4" x14ac:dyDescent="0.3">
      <c r="A321" s="18" t="s">
        <v>2599</v>
      </c>
      <c r="B321" s="22" t="s">
        <v>1327</v>
      </c>
      <c r="C321" s="22" t="s">
        <v>2001</v>
      </c>
      <c r="D321" s="22" t="s">
        <v>2031</v>
      </c>
    </row>
    <row r="322" spans="1:4" x14ac:dyDescent="0.3">
      <c r="A322" s="18" t="s">
        <v>2600</v>
      </c>
      <c r="B322" s="21" t="s">
        <v>1328</v>
      </c>
      <c r="C322" s="21" t="s">
        <v>2000</v>
      </c>
      <c r="D322" s="21" t="s">
        <v>2204</v>
      </c>
    </row>
    <row r="323" spans="1:4" x14ac:dyDescent="0.3">
      <c r="A323" s="18" t="s">
        <v>2601</v>
      </c>
      <c r="B323" s="22" t="s">
        <v>1329</v>
      </c>
      <c r="C323" s="22" t="s">
        <v>2001</v>
      </c>
      <c r="D323" s="22" t="s">
        <v>2088</v>
      </c>
    </row>
    <row r="324" spans="1:4" x14ac:dyDescent="0.3">
      <c r="A324" s="18" t="s">
        <v>2602</v>
      </c>
      <c r="B324" s="21" t="s">
        <v>1330</v>
      </c>
      <c r="C324" s="21" t="s">
        <v>1999</v>
      </c>
      <c r="D324" s="21" t="s">
        <v>2110</v>
      </c>
    </row>
    <row r="325" spans="1:4" x14ac:dyDescent="0.3">
      <c r="A325" s="18" t="s">
        <v>2603</v>
      </c>
      <c r="B325" s="22" t="s">
        <v>1331</v>
      </c>
      <c r="C325" s="22" t="s">
        <v>1999</v>
      </c>
      <c r="D325" s="22" t="s">
        <v>2092</v>
      </c>
    </row>
    <row r="326" spans="1:4" x14ac:dyDescent="0.3">
      <c r="A326" s="18" t="s">
        <v>2604</v>
      </c>
      <c r="B326" s="21" t="s">
        <v>1332</v>
      </c>
      <c r="C326" s="21" t="s">
        <v>2000</v>
      </c>
      <c r="D326" s="21" t="s">
        <v>2205</v>
      </c>
    </row>
    <row r="327" spans="1:4" x14ac:dyDescent="0.3">
      <c r="A327" s="18" t="s">
        <v>2605</v>
      </c>
      <c r="B327" s="22" t="s">
        <v>1333</v>
      </c>
      <c r="C327" s="22" t="s">
        <v>2001</v>
      </c>
      <c r="D327" s="22" t="s">
        <v>2106</v>
      </c>
    </row>
    <row r="328" spans="1:4" x14ac:dyDescent="0.3">
      <c r="A328" s="18" t="s">
        <v>2606</v>
      </c>
      <c r="B328" s="21" t="s">
        <v>1334</v>
      </c>
      <c r="C328" s="21" t="s">
        <v>1999</v>
      </c>
      <c r="D328" s="21" t="s">
        <v>2130</v>
      </c>
    </row>
    <row r="329" spans="1:4" x14ac:dyDescent="0.3">
      <c r="A329" s="18" t="s">
        <v>2607</v>
      </c>
      <c r="B329" s="22" t="s">
        <v>1335</v>
      </c>
      <c r="C329" s="22" t="s">
        <v>1998</v>
      </c>
      <c r="D329" s="22" t="s">
        <v>2194</v>
      </c>
    </row>
    <row r="330" spans="1:4" x14ac:dyDescent="0.3">
      <c r="A330" s="18" t="s">
        <v>2608</v>
      </c>
      <c r="B330" s="21" t="s">
        <v>1336</v>
      </c>
      <c r="C330" s="21" t="s">
        <v>2000</v>
      </c>
      <c r="D330" s="21" t="s">
        <v>2025</v>
      </c>
    </row>
    <row r="331" spans="1:4" x14ac:dyDescent="0.3">
      <c r="A331" s="18" t="s">
        <v>2609</v>
      </c>
      <c r="B331" s="22" t="s">
        <v>1337</v>
      </c>
      <c r="C331" s="22" t="s">
        <v>2001</v>
      </c>
      <c r="D331" s="22" t="s">
        <v>2090</v>
      </c>
    </row>
    <row r="332" spans="1:4" x14ac:dyDescent="0.3">
      <c r="A332" s="18" t="s">
        <v>2610</v>
      </c>
      <c r="B332" s="21" t="s">
        <v>1338</v>
      </c>
      <c r="C332" s="21" t="s">
        <v>1998</v>
      </c>
      <c r="D332" s="21" t="s">
        <v>2205</v>
      </c>
    </row>
    <row r="333" spans="1:4" x14ac:dyDescent="0.3">
      <c r="A333" s="18" t="s">
        <v>2611</v>
      </c>
      <c r="B333" s="22" t="s">
        <v>1339</v>
      </c>
      <c r="C333" s="22" t="s">
        <v>1999</v>
      </c>
      <c r="D333" s="22" t="s">
        <v>2206</v>
      </c>
    </row>
    <row r="334" spans="1:4" x14ac:dyDescent="0.3">
      <c r="A334" s="18" t="s">
        <v>2612</v>
      </c>
      <c r="B334" s="21" t="s">
        <v>1340</v>
      </c>
      <c r="C334" s="21" t="s">
        <v>2001</v>
      </c>
      <c r="D334" s="21" t="s">
        <v>2166</v>
      </c>
    </row>
    <row r="335" spans="1:4" x14ac:dyDescent="0.3">
      <c r="A335" s="18" t="s">
        <v>2613</v>
      </c>
      <c r="B335" s="22" t="s">
        <v>1341</v>
      </c>
      <c r="C335" s="22" t="s">
        <v>1999</v>
      </c>
      <c r="D335" s="22" t="s">
        <v>2172</v>
      </c>
    </row>
    <row r="336" spans="1:4" x14ac:dyDescent="0.3">
      <c r="A336" s="18" t="s">
        <v>2614</v>
      </c>
      <c r="B336" s="21" t="s">
        <v>1342</v>
      </c>
      <c r="C336" s="21" t="s">
        <v>1999</v>
      </c>
      <c r="D336" s="21" t="s">
        <v>2207</v>
      </c>
    </row>
    <row r="337" spans="1:4" x14ac:dyDescent="0.3">
      <c r="A337" s="18" t="s">
        <v>2615</v>
      </c>
      <c r="B337" s="22" t="s">
        <v>1343</v>
      </c>
      <c r="C337" s="22" t="s">
        <v>2001</v>
      </c>
      <c r="D337" s="22" t="s">
        <v>2162</v>
      </c>
    </row>
    <row r="338" spans="1:4" x14ac:dyDescent="0.3">
      <c r="A338" s="18" t="s">
        <v>2616</v>
      </c>
      <c r="B338" s="21" t="s">
        <v>1344</v>
      </c>
      <c r="C338" s="21" t="s">
        <v>1999</v>
      </c>
      <c r="D338" s="21" t="s">
        <v>2102</v>
      </c>
    </row>
    <row r="339" spans="1:4" x14ac:dyDescent="0.3">
      <c r="A339" s="18" t="s">
        <v>2617</v>
      </c>
      <c r="B339" s="22" t="s">
        <v>1345</v>
      </c>
      <c r="C339" s="22" t="s">
        <v>2001</v>
      </c>
      <c r="D339" s="22" t="s">
        <v>2208</v>
      </c>
    </row>
    <row r="340" spans="1:4" x14ac:dyDescent="0.3">
      <c r="A340" s="18" t="s">
        <v>2618</v>
      </c>
      <c r="B340" s="21" t="s">
        <v>1346</v>
      </c>
      <c r="C340" s="21" t="s">
        <v>2001</v>
      </c>
      <c r="D340" s="21" t="s">
        <v>2209</v>
      </c>
    </row>
    <row r="341" spans="1:4" x14ac:dyDescent="0.3">
      <c r="A341" s="18" t="s">
        <v>2619</v>
      </c>
      <c r="B341" s="22" t="s">
        <v>1347</v>
      </c>
      <c r="C341" s="22" t="s">
        <v>1998</v>
      </c>
      <c r="D341" s="22" t="s">
        <v>2151</v>
      </c>
    </row>
    <row r="342" spans="1:4" x14ac:dyDescent="0.3">
      <c r="A342" s="18" t="s">
        <v>2620</v>
      </c>
      <c r="B342" s="21" t="s">
        <v>1348</v>
      </c>
      <c r="C342" s="21" t="s">
        <v>2000</v>
      </c>
      <c r="D342" s="21" t="s">
        <v>2184</v>
      </c>
    </row>
    <row r="343" spans="1:4" x14ac:dyDescent="0.3">
      <c r="A343" s="18" t="s">
        <v>2621</v>
      </c>
      <c r="B343" s="22" t="s">
        <v>1349</v>
      </c>
      <c r="C343" s="22" t="s">
        <v>2000</v>
      </c>
      <c r="D343" s="22" t="s">
        <v>2046</v>
      </c>
    </row>
    <row r="344" spans="1:4" x14ac:dyDescent="0.3">
      <c r="A344" s="18" t="s">
        <v>2622</v>
      </c>
      <c r="B344" s="21" t="s">
        <v>1350</v>
      </c>
      <c r="C344" s="21" t="s">
        <v>1999</v>
      </c>
      <c r="D344" s="21" t="s">
        <v>2201</v>
      </c>
    </row>
    <row r="345" spans="1:4" x14ac:dyDescent="0.3">
      <c r="A345" s="18" t="s">
        <v>2623</v>
      </c>
      <c r="B345" s="22" t="s">
        <v>1351</v>
      </c>
      <c r="C345" s="22" t="s">
        <v>2000</v>
      </c>
      <c r="D345" s="22" t="s">
        <v>2118</v>
      </c>
    </row>
    <row r="346" spans="1:4" x14ac:dyDescent="0.3">
      <c r="A346" s="18" t="s">
        <v>2624</v>
      </c>
      <c r="B346" s="21" t="s">
        <v>1352</v>
      </c>
      <c r="C346" s="21" t="s">
        <v>1999</v>
      </c>
      <c r="D346" s="21" t="s">
        <v>2132</v>
      </c>
    </row>
    <row r="347" spans="1:4" x14ac:dyDescent="0.3">
      <c r="A347" s="18" t="s">
        <v>2625</v>
      </c>
      <c r="B347" s="22" t="s">
        <v>1353</v>
      </c>
      <c r="C347" s="22" t="s">
        <v>1998</v>
      </c>
      <c r="D347" s="22" t="s">
        <v>2120</v>
      </c>
    </row>
    <row r="348" spans="1:4" x14ac:dyDescent="0.3">
      <c r="A348" s="18" t="s">
        <v>2626</v>
      </c>
      <c r="B348" s="21" t="s">
        <v>1354</v>
      </c>
      <c r="C348" s="21" t="s">
        <v>1999</v>
      </c>
      <c r="D348" s="21" t="s">
        <v>2161</v>
      </c>
    </row>
    <row r="349" spans="1:4" x14ac:dyDescent="0.3">
      <c r="A349" s="18" t="s">
        <v>2627</v>
      </c>
      <c r="B349" s="22" t="s">
        <v>1355</v>
      </c>
      <c r="C349" s="22" t="s">
        <v>2001</v>
      </c>
      <c r="D349" s="22" t="s">
        <v>2210</v>
      </c>
    </row>
    <row r="350" spans="1:4" x14ac:dyDescent="0.3">
      <c r="A350" s="18" t="s">
        <v>2628</v>
      </c>
      <c r="B350" s="21" t="s">
        <v>1356</v>
      </c>
      <c r="C350" s="21" t="s">
        <v>2001</v>
      </c>
      <c r="D350" s="21" t="s">
        <v>2211</v>
      </c>
    </row>
    <row r="351" spans="1:4" x14ac:dyDescent="0.3">
      <c r="A351" s="18" t="s">
        <v>2629</v>
      </c>
      <c r="B351" s="22" t="s">
        <v>1357</v>
      </c>
      <c r="C351" s="22" t="s">
        <v>2001</v>
      </c>
      <c r="D351" s="22" t="s">
        <v>2043</v>
      </c>
    </row>
    <row r="352" spans="1:4" x14ac:dyDescent="0.3">
      <c r="A352" s="18" t="s">
        <v>2630</v>
      </c>
      <c r="B352" s="21" t="s">
        <v>1358</v>
      </c>
      <c r="C352" s="21" t="s">
        <v>1998</v>
      </c>
      <c r="D352" s="21" t="s">
        <v>2212</v>
      </c>
    </row>
    <row r="353" spans="1:4" x14ac:dyDescent="0.3">
      <c r="A353" s="18" t="s">
        <v>2631</v>
      </c>
      <c r="B353" s="22" t="s">
        <v>1359</v>
      </c>
      <c r="C353" s="22" t="s">
        <v>2001</v>
      </c>
      <c r="D353" s="22" t="s">
        <v>2121</v>
      </c>
    </row>
    <row r="354" spans="1:4" x14ac:dyDescent="0.3">
      <c r="A354" s="18" t="s">
        <v>2632</v>
      </c>
      <c r="B354" s="21" t="s">
        <v>1360</v>
      </c>
      <c r="C354" s="21" t="s">
        <v>2001</v>
      </c>
      <c r="D354" s="21" t="s">
        <v>2204</v>
      </c>
    </row>
    <row r="355" spans="1:4" x14ac:dyDescent="0.3">
      <c r="A355" s="18" t="s">
        <v>2633</v>
      </c>
      <c r="B355" s="22" t="s">
        <v>1361</v>
      </c>
      <c r="C355" s="22" t="s">
        <v>1999</v>
      </c>
      <c r="D355" s="22" t="s">
        <v>2113</v>
      </c>
    </row>
    <row r="356" spans="1:4" x14ac:dyDescent="0.3">
      <c r="A356" s="18" t="s">
        <v>2634</v>
      </c>
      <c r="B356" s="21" t="s">
        <v>1362</v>
      </c>
      <c r="C356" s="21" t="s">
        <v>2000</v>
      </c>
      <c r="D356" s="21" t="s">
        <v>2151</v>
      </c>
    </row>
    <row r="357" spans="1:4" x14ac:dyDescent="0.3">
      <c r="A357" s="18" t="s">
        <v>2635</v>
      </c>
      <c r="B357" s="22" t="s">
        <v>1363</v>
      </c>
      <c r="C357" s="22" t="s">
        <v>1998</v>
      </c>
      <c r="D357" s="22" t="s">
        <v>2189</v>
      </c>
    </row>
    <row r="358" spans="1:4" x14ac:dyDescent="0.3">
      <c r="A358" s="18" t="s">
        <v>2636</v>
      </c>
      <c r="B358" s="21" t="s">
        <v>1364</v>
      </c>
      <c r="C358" s="21" t="s">
        <v>2001</v>
      </c>
      <c r="D358" s="21" t="s">
        <v>2199</v>
      </c>
    </row>
    <row r="359" spans="1:4" x14ac:dyDescent="0.3">
      <c r="A359" s="18" t="s">
        <v>2637</v>
      </c>
      <c r="B359" s="22" t="s">
        <v>1365</v>
      </c>
      <c r="C359" s="22" t="s">
        <v>2001</v>
      </c>
      <c r="D359" s="22" t="s">
        <v>2213</v>
      </c>
    </row>
    <row r="360" spans="1:4" x14ac:dyDescent="0.3">
      <c r="A360" s="18" t="s">
        <v>2638</v>
      </c>
      <c r="B360" s="21" t="s">
        <v>1366</v>
      </c>
      <c r="C360" s="21" t="s">
        <v>2001</v>
      </c>
      <c r="D360" s="21" t="s">
        <v>2056</v>
      </c>
    </row>
    <row r="361" spans="1:4" x14ac:dyDescent="0.3">
      <c r="A361" s="18" t="s">
        <v>2639</v>
      </c>
      <c r="B361" s="22" t="s">
        <v>1367</v>
      </c>
      <c r="C361" s="22" t="s">
        <v>1999</v>
      </c>
      <c r="D361" s="22" t="s">
        <v>2124</v>
      </c>
    </row>
    <row r="362" spans="1:4" x14ac:dyDescent="0.3">
      <c r="A362" s="18" t="s">
        <v>2640</v>
      </c>
      <c r="B362" s="21" t="s">
        <v>1368</v>
      </c>
      <c r="C362" s="21" t="s">
        <v>1999</v>
      </c>
      <c r="D362" s="21" t="s">
        <v>2214</v>
      </c>
    </row>
    <row r="363" spans="1:4" x14ac:dyDescent="0.3">
      <c r="A363" s="18" t="s">
        <v>2641</v>
      </c>
      <c r="B363" s="22" t="s">
        <v>1369</v>
      </c>
      <c r="C363" s="22" t="s">
        <v>1998</v>
      </c>
      <c r="D363" s="22" t="s">
        <v>2165</v>
      </c>
    </row>
    <row r="364" spans="1:4" x14ac:dyDescent="0.3">
      <c r="A364" s="18" t="s">
        <v>2642</v>
      </c>
      <c r="B364" s="21" t="s">
        <v>1370</v>
      </c>
      <c r="C364" s="21" t="s">
        <v>2000</v>
      </c>
      <c r="D364" s="21" t="s">
        <v>2215</v>
      </c>
    </row>
    <row r="365" spans="1:4" x14ac:dyDescent="0.3">
      <c r="A365" s="18" t="s">
        <v>2643</v>
      </c>
      <c r="B365" s="22" t="s">
        <v>1371</v>
      </c>
      <c r="C365" s="22" t="s">
        <v>2000</v>
      </c>
      <c r="D365" s="22" t="s">
        <v>2131</v>
      </c>
    </row>
    <row r="366" spans="1:4" x14ac:dyDescent="0.3">
      <c r="A366" s="18" t="s">
        <v>2644</v>
      </c>
      <c r="B366" s="21" t="s">
        <v>1372</v>
      </c>
      <c r="C366" s="21" t="s">
        <v>1998</v>
      </c>
      <c r="D366" s="21" t="s">
        <v>2130</v>
      </c>
    </row>
    <row r="367" spans="1:4" x14ac:dyDescent="0.3">
      <c r="A367" s="18" t="s">
        <v>2645</v>
      </c>
      <c r="B367" s="22" t="s">
        <v>1373</v>
      </c>
      <c r="C367" s="22" t="s">
        <v>2000</v>
      </c>
      <c r="D367" s="22" t="s">
        <v>2216</v>
      </c>
    </row>
    <row r="368" spans="1:4" x14ac:dyDescent="0.3">
      <c r="A368" s="18" t="s">
        <v>2646</v>
      </c>
      <c r="B368" s="21" t="s">
        <v>1374</v>
      </c>
      <c r="C368" s="21" t="s">
        <v>1999</v>
      </c>
      <c r="D368" s="21" t="s">
        <v>2217</v>
      </c>
    </row>
    <row r="369" spans="1:4" x14ac:dyDescent="0.3">
      <c r="A369" s="18" t="s">
        <v>2647</v>
      </c>
      <c r="B369" s="22" t="s">
        <v>1375</v>
      </c>
      <c r="C369" s="22" t="s">
        <v>2000</v>
      </c>
      <c r="D369" s="22" t="s">
        <v>2130</v>
      </c>
    </row>
    <row r="370" spans="1:4" x14ac:dyDescent="0.3">
      <c r="A370" s="18" t="s">
        <v>2648</v>
      </c>
      <c r="B370" s="21" t="s">
        <v>1376</v>
      </c>
      <c r="C370" s="21" t="s">
        <v>1998</v>
      </c>
      <c r="D370" s="21" t="s">
        <v>2065</v>
      </c>
    </row>
    <row r="371" spans="1:4" x14ac:dyDescent="0.3">
      <c r="A371" s="18" t="s">
        <v>2649</v>
      </c>
      <c r="B371" s="22" t="s">
        <v>1377</v>
      </c>
      <c r="C371" s="22" t="s">
        <v>2000</v>
      </c>
      <c r="D371" s="22" t="s">
        <v>2069</v>
      </c>
    </row>
    <row r="372" spans="1:4" x14ac:dyDescent="0.3">
      <c r="A372" s="18" t="s">
        <v>2650</v>
      </c>
      <c r="B372" s="21" t="s">
        <v>1378</v>
      </c>
      <c r="C372" s="21" t="s">
        <v>1999</v>
      </c>
      <c r="D372" s="21" t="s">
        <v>2051</v>
      </c>
    </row>
    <row r="373" spans="1:4" x14ac:dyDescent="0.3">
      <c r="A373" s="18" t="s">
        <v>2651</v>
      </c>
      <c r="B373" s="22" t="s">
        <v>1379</v>
      </c>
      <c r="C373" s="22" t="s">
        <v>2001</v>
      </c>
      <c r="D373" s="22" t="s">
        <v>2218</v>
      </c>
    </row>
    <row r="374" spans="1:4" x14ac:dyDescent="0.3">
      <c r="A374" s="18" t="s">
        <v>2652</v>
      </c>
      <c r="B374" s="21" t="s">
        <v>1380</v>
      </c>
      <c r="C374" s="21" t="s">
        <v>2000</v>
      </c>
      <c r="D374" s="21" t="s">
        <v>2111</v>
      </c>
    </row>
    <row r="375" spans="1:4" x14ac:dyDescent="0.3">
      <c r="A375" s="18" t="s">
        <v>2653</v>
      </c>
      <c r="B375" s="22" t="s">
        <v>1045</v>
      </c>
      <c r="C375" s="22" t="s">
        <v>2001</v>
      </c>
      <c r="D375" s="22" t="s">
        <v>2165</v>
      </c>
    </row>
    <row r="376" spans="1:4" x14ac:dyDescent="0.3">
      <c r="A376" s="18" t="s">
        <v>2654</v>
      </c>
      <c r="B376" s="21" t="s">
        <v>1381</v>
      </c>
      <c r="C376" s="21" t="s">
        <v>1998</v>
      </c>
      <c r="D376" s="21" t="s">
        <v>2219</v>
      </c>
    </row>
    <row r="377" spans="1:4" x14ac:dyDescent="0.3">
      <c r="A377" s="18" t="s">
        <v>2655</v>
      </c>
      <c r="B377" s="22" t="s">
        <v>1382</v>
      </c>
      <c r="C377" s="22" t="s">
        <v>2001</v>
      </c>
      <c r="D377" s="22" t="s">
        <v>2220</v>
      </c>
    </row>
    <row r="378" spans="1:4" x14ac:dyDescent="0.3">
      <c r="A378" s="18" t="s">
        <v>2656</v>
      </c>
      <c r="B378" s="21" t="s">
        <v>1383</v>
      </c>
      <c r="C378" s="21" t="s">
        <v>2000</v>
      </c>
      <c r="D378" s="21" t="s">
        <v>2221</v>
      </c>
    </row>
    <row r="379" spans="1:4" x14ac:dyDescent="0.3">
      <c r="A379" s="18" t="s">
        <v>2657</v>
      </c>
      <c r="B379" s="22" t="s">
        <v>1384</v>
      </c>
      <c r="C379" s="22" t="s">
        <v>2001</v>
      </c>
      <c r="D379" s="22" t="s">
        <v>2162</v>
      </c>
    </row>
    <row r="380" spans="1:4" x14ac:dyDescent="0.3">
      <c r="A380" s="18" t="s">
        <v>2658</v>
      </c>
      <c r="B380" s="21" t="s">
        <v>1385</v>
      </c>
      <c r="C380" s="21" t="s">
        <v>1999</v>
      </c>
      <c r="D380" s="21" t="s">
        <v>2065</v>
      </c>
    </row>
    <row r="381" spans="1:4" x14ac:dyDescent="0.3">
      <c r="A381" s="18" t="s">
        <v>2659</v>
      </c>
      <c r="B381" s="22" t="s">
        <v>1386</v>
      </c>
      <c r="C381" s="22" t="s">
        <v>1998</v>
      </c>
      <c r="D381" s="22" t="s">
        <v>2204</v>
      </c>
    </row>
    <row r="382" spans="1:4" x14ac:dyDescent="0.3">
      <c r="A382" s="18" t="s">
        <v>2660</v>
      </c>
      <c r="B382" s="21" t="s">
        <v>1387</v>
      </c>
      <c r="C382" s="21" t="s">
        <v>2000</v>
      </c>
      <c r="D382" s="21" t="s">
        <v>2212</v>
      </c>
    </row>
    <row r="383" spans="1:4" x14ac:dyDescent="0.3">
      <c r="A383" s="18" t="s">
        <v>2661</v>
      </c>
      <c r="B383" s="22" t="s">
        <v>1388</v>
      </c>
      <c r="C383" s="22" t="s">
        <v>1999</v>
      </c>
      <c r="D383" s="22" t="s">
        <v>2057</v>
      </c>
    </row>
    <row r="384" spans="1:4" x14ac:dyDescent="0.3">
      <c r="A384" s="18" t="s">
        <v>2662</v>
      </c>
      <c r="B384" s="21" t="s">
        <v>1389</v>
      </c>
      <c r="C384" s="21" t="s">
        <v>1998</v>
      </c>
      <c r="D384" s="21" t="s">
        <v>2222</v>
      </c>
    </row>
    <row r="385" spans="1:4" x14ac:dyDescent="0.3">
      <c r="A385" s="18" t="s">
        <v>2663</v>
      </c>
      <c r="B385" s="22" t="s">
        <v>1390</v>
      </c>
      <c r="C385" s="22" t="s">
        <v>2000</v>
      </c>
      <c r="D385" s="22" t="s">
        <v>2124</v>
      </c>
    </row>
    <row r="386" spans="1:4" x14ac:dyDescent="0.3">
      <c r="A386" s="18" t="s">
        <v>2664</v>
      </c>
      <c r="B386" s="21" t="s">
        <v>1391</v>
      </c>
      <c r="C386" s="21" t="s">
        <v>2001</v>
      </c>
      <c r="D386" s="21" t="s">
        <v>2197</v>
      </c>
    </row>
    <row r="387" spans="1:4" x14ac:dyDescent="0.3">
      <c r="A387" s="18" t="s">
        <v>2665</v>
      </c>
      <c r="B387" s="22" t="s">
        <v>1392</v>
      </c>
      <c r="C387" s="22" t="s">
        <v>1998</v>
      </c>
      <c r="D387" s="22" t="s">
        <v>2154</v>
      </c>
    </row>
    <row r="388" spans="1:4" x14ac:dyDescent="0.3">
      <c r="A388" s="18" t="s">
        <v>2666</v>
      </c>
      <c r="B388" s="21" t="s">
        <v>1393</v>
      </c>
      <c r="C388" s="21" t="s">
        <v>2001</v>
      </c>
      <c r="D388" s="21" t="s">
        <v>2122</v>
      </c>
    </row>
    <row r="389" spans="1:4" x14ac:dyDescent="0.3">
      <c r="A389" s="18" t="s">
        <v>2667</v>
      </c>
      <c r="B389" s="22" t="s">
        <v>1394</v>
      </c>
      <c r="C389" s="22" t="s">
        <v>2001</v>
      </c>
      <c r="D389" s="22" t="s">
        <v>2090</v>
      </c>
    </row>
    <row r="390" spans="1:4" x14ac:dyDescent="0.3">
      <c r="A390" s="18" t="s">
        <v>2668</v>
      </c>
      <c r="B390" s="21" t="s">
        <v>1395</v>
      </c>
      <c r="C390" s="21" t="s">
        <v>2001</v>
      </c>
      <c r="D390" s="21" t="s">
        <v>2172</v>
      </c>
    </row>
    <row r="391" spans="1:4" x14ac:dyDescent="0.3">
      <c r="A391" s="18" t="s">
        <v>2669</v>
      </c>
      <c r="B391" s="22" t="s">
        <v>1396</v>
      </c>
      <c r="C391" s="22" t="s">
        <v>2001</v>
      </c>
      <c r="D391" s="22" t="s">
        <v>2223</v>
      </c>
    </row>
    <row r="392" spans="1:4" x14ac:dyDescent="0.3">
      <c r="A392" s="18" t="s">
        <v>2670</v>
      </c>
      <c r="B392" s="21" t="s">
        <v>1397</v>
      </c>
      <c r="C392" s="21" t="s">
        <v>2000</v>
      </c>
      <c r="D392" s="21" t="s">
        <v>2078</v>
      </c>
    </row>
    <row r="393" spans="1:4" x14ac:dyDescent="0.3">
      <c r="A393" s="18" t="s">
        <v>2671</v>
      </c>
      <c r="B393" s="22" t="s">
        <v>1398</v>
      </c>
      <c r="C393" s="22" t="s">
        <v>2001</v>
      </c>
      <c r="D393" s="22" t="s">
        <v>2043</v>
      </c>
    </row>
    <row r="394" spans="1:4" x14ac:dyDescent="0.3">
      <c r="A394" s="18" t="s">
        <v>2672</v>
      </c>
      <c r="B394" s="21" t="s">
        <v>1399</v>
      </c>
      <c r="C394" s="21" t="s">
        <v>2001</v>
      </c>
      <c r="D394" s="21" t="s">
        <v>2118</v>
      </c>
    </row>
    <row r="395" spans="1:4" x14ac:dyDescent="0.3">
      <c r="A395" s="18" t="s">
        <v>2673</v>
      </c>
      <c r="B395" s="22" t="s">
        <v>1400</v>
      </c>
      <c r="C395" s="22" t="s">
        <v>2001</v>
      </c>
      <c r="D395" s="22" t="s">
        <v>2224</v>
      </c>
    </row>
    <row r="396" spans="1:4" x14ac:dyDescent="0.3">
      <c r="A396" s="18" t="s">
        <v>2674</v>
      </c>
      <c r="B396" s="21" t="s">
        <v>1401</v>
      </c>
      <c r="C396" s="21" t="s">
        <v>1998</v>
      </c>
      <c r="D396" s="21" t="s">
        <v>2149</v>
      </c>
    </row>
    <row r="397" spans="1:4" x14ac:dyDescent="0.3">
      <c r="A397" s="18" t="s">
        <v>2675</v>
      </c>
      <c r="B397" s="22" t="s">
        <v>1402</v>
      </c>
      <c r="C397" s="22" t="s">
        <v>1998</v>
      </c>
      <c r="D397" s="22" t="s">
        <v>2199</v>
      </c>
    </row>
    <row r="398" spans="1:4" x14ac:dyDescent="0.3">
      <c r="A398" s="18" t="s">
        <v>2676</v>
      </c>
      <c r="B398" s="21" t="s">
        <v>1403</v>
      </c>
      <c r="C398" s="21" t="s">
        <v>2000</v>
      </c>
      <c r="D398" s="21" t="s">
        <v>2042</v>
      </c>
    </row>
    <row r="399" spans="1:4" x14ac:dyDescent="0.3">
      <c r="A399" s="18" t="s">
        <v>2677</v>
      </c>
      <c r="B399" s="22" t="s">
        <v>1404</v>
      </c>
      <c r="C399" s="22" t="s">
        <v>1998</v>
      </c>
      <c r="D399" s="22" t="s">
        <v>2088</v>
      </c>
    </row>
    <row r="400" spans="1:4" x14ac:dyDescent="0.3">
      <c r="A400" s="18" t="s">
        <v>2678</v>
      </c>
      <c r="B400" s="21" t="s">
        <v>1405</v>
      </c>
      <c r="C400" s="21" t="s">
        <v>2001</v>
      </c>
      <c r="D400" s="21" t="s">
        <v>2067</v>
      </c>
    </row>
    <row r="401" spans="1:4" x14ac:dyDescent="0.3">
      <c r="A401" s="18" t="s">
        <v>2679</v>
      </c>
      <c r="B401" s="22" t="s">
        <v>1406</v>
      </c>
      <c r="C401" s="22" t="s">
        <v>1999</v>
      </c>
      <c r="D401" s="22" t="s">
        <v>2224</v>
      </c>
    </row>
    <row r="402" spans="1:4" x14ac:dyDescent="0.3">
      <c r="A402" s="18" t="s">
        <v>2680</v>
      </c>
      <c r="B402" s="21" t="s">
        <v>1407</v>
      </c>
      <c r="C402" s="21" t="s">
        <v>1999</v>
      </c>
      <c r="D402" s="21" t="s">
        <v>2098</v>
      </c>
    </row>
    <row r="403" spans="1:4" x14ac:dyDescent="0.3">
      <c r="A403" s="18" t="s">
        <v>2681</v>
      </c>
      <c r="B403" s="22" t="s">
        <v>1408</v>
      </c>
      <c r="C403" s="22" t="s">
        <v>1999</v>
      </c>
      <c r="D403" s="22" t="s">
        <v>2066</v>
      </c>
    </row>
    <row r="404" spans="1:4" x14ac:dyDescent="0.3">
      <c r="A404" s="18" t="s">
        <v>2682</v>
      </c>
      <c r="B404" s="21" t="s">
        <v>1409</v>
      </c>
      <c r="C404" s="21" t="s">
        <v>2001</v>
      </c>
      <c r="D404" s="21" t="s">
        <v>2156</v>
      </c>
    </row>
    <row r="405" spans="1:4" x14ac:dyDescent="0.3">
      <c r="A405" s="18" t="s">
        <v>2683</v>
      </c>
      <c r="B405" s="22" t="s">
        <v>1410</v>
      </c>
      <c r="C405" s="22" t="s">
        <v>1999</v>
      </c>
      <c r="D405" s="22" t="s">
        <v>2210</v>
      </c>
    </row>
    <row r="406" spans="1:4" x14ac:dyDescent="0.3">
      <c r="A406" s="18" t="s">
        <v>2684</v>
      </c>
      <c r="B406" s="21" t="s">
        <v>1411</v>
      </c>
      <c r="C406" s="21" t="s">
        <v>2000</v>
      </c>
      <c r="D406" s="21" t="s">
        <v>2046</v>
      </c>
    </row>
    <row r="407" spans="1:4" x14ac:dyDescent="0.3">
      <c r="A407" s="18" t="s">
        <v>2685</v>
      </c>
      <c r="B407" s="22" t="s">
        <v>1412</v>
      </c>
      <c r="C407" s="22" t="s">
        <v>1999</v>
      </c>
      <c r="D407" s="22" t="s">
        <v>2169</v>
      </c>
    </row>
    <row r="408" spans="1:4" x14ac:dyDescent="0.3">
      <c r="A408" s="18" t="s">
        <v>2686</v>
      </c>
      <c r="B408" s="21" t="s">
        <v>1413</v>
      </c>
      <c r="C408" s="21" t="s">
        <v>1998</v>
      </c>
      <c r="D408" s="21" t="s">
        <v>2217</v>
      </c>
    </row>
    <row r="409" spans="1:4" x14ac:dyDescent="0.3">
      <c r="A409" s="18" t="s">
        <v>2687</v>
      </c>
      <c r="B409" s="22" t="s">
        <v>1337</v>
      </c>
      <c r="C409" s="22" t="s">
        <v>1998</v>
      </c>
      <c r="D409" s="22" t="s">
        <v>2112</v>
      </c>
    </row>
    <row r="410" spans="1:4" x14ac:dyDescent="0.3">
      <c r="A410" s="18" t="s">
        <v>2688</v>
      </c>
      <c r="B410" s="21" t="s">
        <v>1414</v>
      </c>
      <c r="C410" s="21" t="s">
        <v>1999</v>
      </c>
      <c r="D410" s="21" t="s">
        <v>2166</v>
      </c>
    </row>
    <row r="411" spans="1:4" x14ac:dyDescent="0.3">
      <c r="A411" s="18" t="s">
        <v>2689</v>
      </c>
      <c r="B411" s="22" t="s">
        <v>1415</v>
      </c>
      <c r="C411" s="22" t="s">
        <v>2000</v>
      </c>
      <c r="D411" s="22" t="s">
        <v>2225</v>
      </c>
    </row>
    <row r="412" spans="1:4" x14ac:dyDescent="0.3">
      <c r="A412" s="18" t="s">
        <v>2690</v>
      </c>
      <c r="B412" s="21" t="s">
        <v>1416</v>
      </c>
      <c r="C412" s="21" t="s">
        <v>1998</v>
      </c>
      <c r="D412" s="21" t="s">
        <v>2125</v>
      </c>
    </row>
    <row r="413" spans="1:4" x14ac:dyDescent="0.3">
      <c r="A413" s="18" t="s">
        <v>2691</v>
      </c>
      <c r="B413" s="22" t="s">
        <v>1417</v>
      </c>
      <c r="C413" s="22" t="s">
        <v>1999</v>
      </c>
      <c r="D413" s="22" t="s">
        <v>2077</v>
      </c>
    </row>
    <row r="414" spans="1:4" x14ac:dyDescent="0.3">
      <c r="A414" s="18" t="s">
        <v>2692</v>
      </c>
      <c r="B414" s="21" t="s">
        <v>1418</v>
      </c>
      <c r="C414" s="21" t="s">
        <v>1999</v>
      </c>
      <c r="D414" s="21" t="s">
        <v>2226</v>
      </c>
    </row>
    <row r="415" spans="1:4" x14ac:dyDescent="0.3">
      <c r="A415" s="18" t="s">
        <v>2693</v>
      </c>
      <c r="B415" s="22" t="s">
        <v>1419</v>
      </c>
      <c r="C415" s="22" t="s">
        <v>2001</v>
      </c>
      <c r="D415" s="22" t="s">
        <v>2181</v>
      </c>
    </row>
    <row r="416" spans="1:4" x14ac:dyDescent="0.3">
      <c r="A416" s="18" t="s">
        <v>2694</v>
      </c>
      <c r="B416" s="21" t="s">
        <v>1420</v>
      </c>
      <c r="C416" s="21" t="s">
        <v>1998</v>
      </c>
      <c r="D416" s="21" t="s">
        <v>2215</v>
      </c>
    </row>
    <row r="417" spans="1:4" x14ac:dyDescent="0.3">
      <c r="A417" s="18" t="s">
        <v>2695</v>
      </c>
      <c r="B417" s="22" t="s">
        <v>1421</v>
      </c>
      <c r="C417" s="22" t="s">
        <v>2001</v>
      </c>
      <c r="D417" s="22" t="s">
        <v>2077</v>
      </c>
    </row>
    <row r="418" spans="1:4" x14ac:dyDescent="0.3">
      <c r="A418" s="18" t="s">
        <v>2696</v>
      </c>
      <c r="B418" s="21" t="s">
        <v>1422</v>
      </c>
      <c r="C418" s="21" t="s">
        <v>1998</v>
      </c>
      <c r="D418" s="21" t="s">
        <v>2096</v>
      </c>
    </row>
    <row r="419" spans="1:4" x14ac:dyDescent="0.3">
      <c r="A419" s="18" t="s">
        <v>2697</v>
      </c>
      <c r="B419" s="22" t="s">
        <v>1423</v>
      </c>
      <c r="C419" s="22" t="s">
        <v>2001</v>
      </c>
      <c r="D419" s="22" t="s">
        <v>2098</v>
      </c>
    </row>
    <row r="420" spans="1:4" x14ac:dyDescent="0.3">
      <c r="A420" s="18" t="s">
        <v>2698</v>
      </c>
      <c r="B420" s="21" t="s">
        <v>1424</v>
      </c>
      <c r="C420" s="21" t="s">
        <v>1998</v>
      </c>
      <c r="D420" s="21" t="s">
        <v>2173</v>
      </c>
    </row>
    <row r="421" spans="1:4" x14ac:dyDescent="0.3">
      <c r="A421" s="18" t="s">
        <v>2699</v>
      </c>
      <c r="B421" s="22" t="s">
        <v>1425</v>
      </c>
      <c r="C421" s="22" t="s">
        <v>2000</v>
      </c>
      <c r="D421" s="22" t="s">
        <v>2140</v>
      </c>
    </row>
    <row r="422" spans="1:4" x14ac:dyDescent="0.3">
      <c r="A422" s="18" t="s">
        <v>2700</v>
      </c>
      <c r="B422" s="21" t="s">
        <v>1426</v>
      </c>
      <c r="C422" s="21" t="s">
        <v>2000</v>
      </c>
      <c r="D422" s="21" t="s">
        <v>2105</v>
      </c>
    </row>
    <row r="423" spans="1:4" x14ac:dyDescent="0.3">
      <c r="A423" s="18" t="s">
        <v>2701</v>
      </c>
      <c r="B423" s="22" t="s">
        <v>1427</v>
      </c>
      <c r="C423" s="22" t="s">
        <v>2000</v>
      </c>
      <c r="D423" s="22" t="s">
        <v>2227</v>
      </c>
    </row>
    <row r="424" spans="1:4" x14ac:dyDescent="0.3">
      <c r="A424" s="18" t="s">
        <v>2702</v>
      </c>
      <c r="B424" s="21" t="s">
        <v>1428</v>
      </c>
      <c r="C424" s="21" t="s">
        <v>2001</v>
      </c>
      <c r="D424" s="21" t="s">
        <v>2079</v>
      </c>
    </row>
    <row r="425" spans="1:4" x14ac:dyDescent="0.3">
      <c r="A425" s="18" t="s">
        <v>2703</v>
      </c>
      <c r="B425" s="22" t="s">
        <v>1429</v>
      </c>
      <c r="C425" s="22" t="s">
        <v>1999</v>
      </c>
      <c r="D425" s="22" t="s">
        <v>2170</v>
      </c>
    </row>
    <row r="426" spans="1:4" x14ac:dyDescent="0.3">
      <c r="A426" s="18" t="s">
        <v>2704</v>
      </c>
      <c r="B426" s="21" t="s">
        <v>1430</v>
      </c>
      <c r="C426" s="21" t="s">
        <v>2000</v>
      </c>
      <c r="D426" s="21" t="s">
        <v>2186</v>
      </c>
    </row>
    <row r="427" spans="1:4" x14ac:dyDescent="0.3">
      <c r="A427" s="18" t="s">
        <v>2705</v>
      </c>
      <c r="B427" s="22" t="s">
        <v>1431</v>
      </c>
      <c r="C427" s="22" t="s">
        <v>1999</v>
      </c>
      <c r="D427" s="22" t="s">
        <v>2123</v>
      </c>
    </row>
    <row r="428" spans="1:4" x14ac:dyDescent="0.3">
      <c r="A428" s="18" t="s">
        <v>2706</v>
      </c>
      <c r="B428" s="21" t="s">
        <v>1432</v>
      </c>
      <c r="C428" s="21" t="s">
        <v>1998</v>
      </c>
      <c r="D428" s="21" t="s">
        <v>2051</v>
      </c>
    </row>
    <row r="429" spans="1:4" x14ac:dyDescent="0.3">
      <c r="A429" s="18" t="s">
        <v>2707</v>
      </c>
      <c r="B429" s="22" t="s">
        <v>1433</v>
      </c>
      <c r="C429" s="22" t="s">
        <v>2000</v>
      </c>
      <c r="D429" s="22" t="s">
        <v>2140</v>
      </c>
    </row>
    <row r="430" spans="1:4" x14ac:dyDescent="0.3">
      <c r="A430" s="18" t="s">
        <v>2708</v>
      </c>
      <c r="B430" s="21" t="s">
        <v>1434</v>
      </c>
      <c r="C430" s="21" t="s">
        <v>1998</v>
      </c>
      <c r="D430" s="21" t="s">
        <v>2142</v>
      </c>
    </row>
    <row r="431" spans="1:4" x14ac:dyDescent="0.3">
      <c r="A431" s="18" t="s">
        <v>2709</v>
      </c>
      <c r="B431" s="22" t="s">
        <v>1435</v>
      </c>
      <c r="C431" s="22" t="s">
        <v>2000</v>
      </c>
      <c r="D431" s="22" t="s">
        <v>2220</v>
      </c>
    </row>
    <row r="432" spans="1:4" x14ac:dyDescent="0.3">
      <c r="A432" s="18" t="s">
        <v>2710</v>
      </c>
      <c r="B432" s="21" t="s">
        <v>1436</v>
      </c>
      <c r="C432" s="21" t="s">
        <v>1999</v>
      </c>
      <c r="D432" s="21" t="s">
        <v>2228</v>
      </c>
    </row>
    <row r="433" spans="1:4" x14ac:dyDescent="0.3">
      <c r="A433" s="18" t="s">
        <v>2711</v>
      </c>
      <c r="B433" s="22" t="s">
        <v>1437</v>
      </c>
      <c r="C433" s="22" t="s">
        <v>2000</v>
      </c>
      <c r="D433" s="22" t="s">
        <v>2183</v>
      </c>
    </row>
    <row r="434" spans="1:4" x14ac:dyDescent="0.3">
      <c r="A434" s="18" t="s">
        <v>2712</v>
      </c>
      <c r="B434" s="21" t="s">
        <v>1438</v>
      </c>
      <c r="C434" s="21" t="s">
        <v>2001</v>
      </c>
      <c r="D434" s="21" t="s">
        <v>2178</v>
      </c>
    </row>
    <row r="435" spans="1:4" x14ac:dyDescent="0.3">
      <c r="A435" s="18" t="s">
        <v>2713</v>
      </c>
      <c r="B435" s="22" t="s">
        <v>1439</v>
      </c>
      <c r="C435" s="22" t="s">
        <v>2000</v>
      </c>
      <c r="D435" s="22" t="s">
        <v>2127</v>
      </c>
    </row>
    <row r="436" spans="1:4" x14ac:dyDescent="0.3">
      <c r="A436" s="18" t="s">
        <v>2714</v>
      </c>
      <c r="B436" s="21" t="s">
        <v>1440</v>
      </c>
      <c r="C436" s="21" t="s">
        <v>1999</v>
      </c>
      <c r="D436" s="21" t="s">
        <v>2229</v>
      </c>
    </row>
    <row r="437" spans="1:4" x14ac:dyDescent="0.3">
      <c r="A437" s="18" t="s">
        <v>2715</v>
      </c>
      <c r="B437" s="22" t="s">
        <v>1441</v>
      </c>
      <c r="C437" s="22" t="s">
        <v>1999</v>
      </c>
      <c r="D437" s="22" t="s">
        <v>2189</v>
      </c>
    </row>
    <row r="438" spans="1:4" x14ac:dyDescent="0.3">
      <c r="A438" s="18" t="s">
        <v>2716</v>
      </c>
      <c r="B438" s="21" t="s">
        <v>1442</v>
      </c>
      <c r="C438" s="21" t="s">
        <v>1998</v>
      </c>
      <c r="D438" s="21" t="s">
        <v>2146</v>
      </c>
    </row>
    <row r="439" spans="1:4" x14ac:dyDescent="0.3">
      <c r="A439" s="18" t="s">
        <v>2717</v>
      </c>
      <c r="B439" s="22" t="s">
        <v>1443</v>
      </c>
      <c r="C439" s="22" t="s">
        <v>1998</v>
      </c>
      <c r="D439" s="22" t="s">
        <v>2061</v>
      </c>
    </row>
    <row r="440" spans="1:4" x14ac:dyDescent="0.3">
      <c r="A440" s="18" t="s">
        <v>2718</v>
      </c>
      <c r="B440" s="21" t="s">
        <v>1444</v>
      </c>
      <c r="C440" s="21" t="s">
        <v>2001</v>
      </c>
      <c r="D440" s="21" t="s">
        <v>2093</v>
      </c>
    </row>
    <row r="441" spans="1:4" x14ac:dyDescent="0.3">
      <c r="A441" s="18" t="s">
        <v>2719</v>
      </c>
      <c r="B441" s="22" t="s">
        <v>1445</v>
      </c>
      <c r="C441" s="22" t="s">
        <v>1998</v>
      </c>
      <c r="D441" s="22" t="s">
        <v>2230</v>
      </c>
    </row>
    <row r="442" spans="1:4" x14ac:dyDescent="0.3">
      <c r="A442" s="18" t="s">
        <v>2720</v>
      </c>
      <c r="B442" s="21" t="s">
        <v>1446</v>
      </c>
      <c r="C442" s="21" t="s">
        <v>1998</v>
      </c>
      <c r="D442" s="21" t="s">
        <v>2212</v>
      </c>
    </row>
    <row r="443" spans="1:4" x14ac:dyDescent="0.3">
      <c r="A443" s="18" t="s">
        <v>2721</v>
      </c>
      <c r="B443" s="22" t="s">
        <v>1447</v>
      </c>
      <c r="C443" s="22" t="s">
        <v>2001</v>
      </c>
      <c r="D443" s="22" t="s">
        <v>2150</v>
      </c>
    </row>
    <row r="444" spans="1:4" x14ac:dyDescent="0.3">
      <c r="A444" s="18" t="s">
        <v>2722</v>
      </c>
      <c r="B444" s="21" t="s">
        <v>1448</v>
      </c>
      <c r="C444" s="21" t="s">
        <v>2000</v>
      </c>
      <c r="D444" s="21" t="s">
        <v>2143</v>
      </c>
    </row>
    <row r="445" spans="1:4" x14ac:dyDescent="0.3">
      <c r="A445" s="18" t="s">
        <v>2723</v>
      </c>
      <c r="B445" s="22" t="s">
        <v>1449</v>
      </c>
      <c r="C445" s="22" t="s">
        <v>2000</v>
      </c>
      <c r="D445" s="22" t="s">
        <v>2221</v>
      </c>
    </row>
    <row r="446" spans="1:4" x14ac:dyDescent="0.3">
      <c r="A446" s="18" t="s">
        <v>2724</v>
      </c>
      <c r="B446" s="21" t="s">
        <v>1450</v>
      </c>
      <c r="C446" s="21" t="s">
        <v>1998</v>
      </c>
      <c r="D446" s="21" t="s">
        <v>2071</v>
      </c>
    </row>
    <row r="447" spans="1:4" x14ac:dyDescent="0.3">
      <c r="A447" s="18" t="s">
        <v>2725</v>
      </c>
      <c r="B447" s="22" t="s">
        <v>1451</v>
      </c>
      <c r="C447" s="22" t="s">
        <v>2000</v>
      </c>
      <c r="D447" s="22" t="s">
        <v>2058</v>
      </c>
    </row>
    <row r="448" spans="1:4" x14ac:dyDescent="0.3">
      <c r="A448" s="18" t="s">
        <v>2726</v>
      </c>
      <c r="B448" s="21" t="s">
        <v>1452</v>
      </c>
      <c r="C448" s="21" t="s">
        <v>1998</v>
      </c>
      <c r="D448" s="21" t="s">
        <v>2027</v>
      </c>
    </row>
    <row r="449" spans="1:4" x14ac:dyDescent="0.3">
      <c r="A449" s="18" t="s">
        <v>2727</v>
      </c>
      <c r="B449" s="22" t="s">
        <v>1453</v>
      </c>
      <c r="C449" s="22" t="s">
        <v>1999</v>
      </c>
      <c r="D449" s="22" t="s">
        <v>2043</v>
      </c>
    </row>
    <row r="450" spans="1:4" x14ac:dyDescent="0.3">
      <c r="A450" s="18" t="s">
        <v>2728</v>
      </c>
      <c r="B450" s="21" t="s">
        <v>1454</v>
      </c>
      <c r="C450" s="21" t="s">
        <v>1999</v>
      </c>
      <c r="D450" s="21" t="s">
        <v>2087</v>
      </c>
    </row>
    <row r="451" spans="1:4" x14ac:dyDescent="0.3">
      <c r="A451" s="18" t="s">
        <v>2729</v>
      </c>
      <c r="B451" s="22" t="s">
        <v>1455</v>
      </c>
      <c r="C451" s="22" t="s">
        <v>1998</v>
      </c>
      <c r="D451" s="22" t="s">
        <v>2231</v>
      </c>
    </row>
    <row r="452" spans="1:4" x14ac:dyDescent="0.3">
      <c r="A452" s="18" t="s">
        <v>2730</v>
      </c>
      <c r="B452" s="21" t="s">
        <v>1456</v>
      </c>
      <c r="C452" s="21" t="s">
        <v>1999</v>
      </c>
      <c r="D452" s="21" t="s">
        <v>2125</v>
      </c>
    </row>
    <row r="453" spans="1:4" x14ac:dyDescent="0.3">
      <c r="A453" s="18" t="s">
        <v>2731</v>
      </c>
      <c r="B453" s="22" t="s">
        <v>1457</v>
      </c>
      <c r="C453" s="22" t="s">
        <v>2000</v>
      </c>
      <c r="D453" s="22" t="s">
        <v>2225</v>
      </c>
    </row>
    <row r="454" spans="1:4" x14ac:dyDescent="0.3">
      <c r="A454" s="18" t="s">
        <v>2732</v>
      </c>
      <c r="B454" s="21" t="s">
        <v>1458</v>
      </c>
      <c r="C454" s="21" t="s">
        <v>2001</v>
      </c>
      <c r="D454" s="21" t="s">
        <v>2174</v>
      </c>
    </row>
    <row r="455" spans="1:4" x14ac:dyDescent="0.3">
      <c r="A455" s="18" t="s">
        <v>2733</v>
      </c>
      <c r="B455" s="22" t="s">
        <v>1459</v>
      </c>
      <c r="C455" s="22" t="s">
        <v>2001</v>
      </c>
      <c r="D455" s="22" t="s">
        <v>2212</v>
      </c>
    </row>
    <row r="456" spans="1:4" x14ac:dyDescent="0.3">
      <c r="A456" s="18" t="s">
        <v>2734</v>
      </c>
      <c r="B456" s="21" t="s">
        <v>1460</v>
      </c>
      <c r="C456" s="21" t="s">
        <v>2000</v>
      </c>
      <c r="D456" s="21" t="s">
        <v>2114</v>
      </c>
    </row>
    <row r="457" spans="1:4" x14ac:dyDescent="0.3">
      <c r="A457" s="18" t="s">
        <v>2735</v>
      </c>
      <c r="B457" s="22" t="s">
        <v>1461</v>
      </c>
      <c r="C457" s="22" t="s">
        <v>2001</v>
      </c>
      <c r="D457" s="22" t="s">
        <v>2065</v>
      </c>
    </row>
    <row r="458" spans="1:4" x14ac:dyDescent="0.3">
      <c r="A458" s="18" t="s">
        <v>2736</v>
      </c>
      <c r="B458" s="21" t="s">
        <v>1462</v>
      </c>
      <c r="C458" s="21" t="s">
        <v>1998</v>
      </c>
      <c r="D458" s="21" t="s">
        <v>2219</v>
      </c>
    </row>
    <row r="459" spans="1:4" x14ac:dyDescent="0.3">
      <c r="A459" s="18" t="s">
        <v>2737</v>
      </c>
      <c r="B459" s="22" t="s">
        <v>1463</v>
      </c>
      <c r="C459" s="22" t="s">
        <v>2000</v>
      </c>
      <c r="D459" s="22" t="s">
        <v>2039</v>
      </c>
    </row>
    <row r="460" spans="1:4" x14ac:dyDescent="0.3">
      <c r="A460" s="18" t="s">
        <v>2738</v>
      </c>
      <c r="B460" s="21" t="s">
        <v>1464</v>
      </c>
      <c r="C460" s="21" t="s">
        <v>2000</v>
      </c>
      <c r="D460" s="21" t="s">
        <v>2193</v>
      </c>
    </row>
    <row r="461" spans="1:4" x14ac:dyDescent="0.3">
      <c r="A461" s="18" t="s">
        <v>2739</v>
      </c>
      <c r="B461" s="22" t="s">
        <v>1465</v>
      </c>
      <c r="C461" s="22" t="s">
        <v>2001</v>
      </c>
      <c r="D461" s="22" t="s">
        <v>2232</v>
      </c>
    </row>
    <row r="462" spans="1:4" x14ac:dyDescent="0.3">
      <c r="A462" s="18" t="s">
        <v>2740</v>
      </c>
      <c r="B462" s="21" t="s">
        <v>1466</v>
      </c>
      <c r="C462" s="21" t="s">
        <v>2001</v>
      </c>
      <c r="D462" s="21" t="s">
        <v>2118</v>
      </c>
    </row>
    <row r="463" spans="1:4" x14ac:dyDescent="0.3">
      <c r="A463" s="18" t="s">
        <v>2741</v>
      </c>
      <c r="B463" s="22" t="s">
        <v>1467</v>
      </c>
      <c r="C463" s="22" t="s">
        <v>1999</v>
      </c>
      <c r="D463" s="22" t="s">
        <v>2219</v>
      </c>
    </row>
    <row r="464" spans="1:4" x14ac:dyDescent="0.3">
      <c r="A464" s="18" t="s">
        <v>2742</v>
      </c>
      <c r="B464" s="21" t="s">
        <v>1468</v>
      </c>
      <c r="C464" s="21" t="s">
        <v>1999</v>
      </c>
      <c r="D464" s="21" t="s">
        <v>2058</v>
      </c>
    </row>
    <row r="465" spans="1:4" x14ac:dyDescent="0.3">
      <c r="A465" s="18" t="s">
        <v>2743</v>
      </c>
      <c r="B465" s="22" t="s">
        <v>1469</v>
      </c>
      <c r="C465" s="22" t="s">
        <v>1998</v>
      </c>
      <c r="D465" s="22" t="s">
        <v>2131</v>
      </c>
    </row>
    <row r="466" spans="1:4" x14ac:dyDescent="0.3">
      <c r="A466" s="18" t="s">
        <v>2744</v>
      </c>
      <c r="B466" s="21" t="s">
        <v>1470</v>
      </c>
      <c r="C466" s="21" t="s">
        <v>2000</v>
      </c>
      <c r="D466" s="21" t="s">
        <v>2087</v>
      </c>
    </row>
    <row r="467" spans="1:4" x14ac:dyDescent="0.3">
      <c r="A467" s="18" t="s">
        <v>2745</v>
      </c>
      <c r="B467" s="22" t="s">
        <v>1471</v>
      </c>
      <c r="C467" s="22" t="s">
        <v>2000</v>
      </c>
      <c r="D467" s="22" t="s">
        <v>2099</v>
      </c>
    </row>
    <row r="468" spans="1:4" x14ac:dyDescent="0.3">
      <c r="A468" s="18" t="s">
        <v>2746</v>
      </c>
      <c r="B468" s="21" t="s">
        <v>1472</v>
      </c>
      <c r="C468" s="21" t="s">
        <v>2000</v>
      </c>
      <c r="D468" s="21" t="s">
        <v>2152</v>
      </c>
    </row>
    <row r="469" spans="1:4" x14ac:dyDescent="0.3">
      <c r="A469" s="18" t="s">
        <v>2747</v>
      </c>
      <c r="B469" s="22" t="s">
        <v>1473</v>
      </c>
      <c r="C469" s="22" t="s">
        <v>2001</v>
      </c>
      <c r="D469" s="22" t="s">
        <v>2181</v>
      </c>
    </row>
    <row r="470" spans="1:4" x14ac:dyDescent="0.3">
      <c r="A470" s="18" t="s">
        <v>2748</v>
      </c>
      <c r="B470" s="21" t="s">
        <v>1474</v>
      </c>
      <c r="C470" s="21" t="s">
        <v>1999</v>
      </c>
      <c r="D470" s="21" t="s">
        <v>2084</v>
      </c>
    </row>
    <row r="471" spans="1:4" x14ac:dyDescent="0.3">
      <c r="A471" s="18" t="s">
        <v>2749</v>
      </c>
      <c r="B471" s="22" t="s">
        <v>1475</v>
      </c>
      <c r="C471" s="22" t="s">
        <v>2001</v>
      </c>
      <c r="D471" s="22" t="s">
        <v>2176</v>
      </c>
    </row>
    <row r="472" spans="1:4" x14ac:dyDescent="0.3">
      <c r="A472" s="18" t="s">
        <v>2750</v>
      </c>
      <c r="B472" s="21" t="s">
        <v>1476</v>
      </c>
      <c r="C472" s="21" t="s">
        <v>2000</v>
      </c>
      <c r="D472" s="21" t="s">
        <v>2233</v>
      </c>
    </row>
    <row r="473" spans="1:4" x14ac:dyDescent="0.3">
      <c r="A473" s="18" t="s">
        <v>2751</v>
      </c>
      <c r="B473" s="22" t="s">
        <v>1477</v>
      </c>
      <c r="C473" s="22" t="s">
        <v>1999</v>
      </c>
      <c r="D473" s="22" t="s">
        <v>2227</v>
      </c>
    </row>
    <row r="474" spans="1:4" x14ac:dyDescent="0.3">
      <c r="A474" s="18" t="s">
        <v>2752</v>
      </c>
      <c r="B474" s="21" t="s">
        <v>1478</v>
      </c>
      <c r="C474" s="21" t="s">
        <v>2000</v>
      </c>
      <c r="D474" s="21" t="s">
        <v>2059</v>
      </c>
    </row>
    <row r="475" spans="1:4" x14ac:dyDescent="0.3">
      <c r="A475" s="18" t="s">
        <v>2753</v>
      </c>
      <c r="B475" s="22" t="s">
        <v>1479</v>
      </c>
      <c r="C475" s="22" t="s">
        <v>1998</v>
      </c>
      <c r="D475" s="22" t="s">
        <v>2114</v>
      </c>
    </row>
    <row r="476" spans="1:4" x14ac:dyDescent="0.3">
      <c r="A476" s="18" t="s">
        <v>2754</v>
      </c>
      <c r="B476" s="21" t="s">
        <v>1480</v>
      </c>
      <c r="C476" s="21" t="s">
        <v>2001</v>
      </c>
      <c r="D476" s="21" t="s">
        <v>2123</v>
      </c>
    </row>
    <row r="477" spans="1:4" x14ac:dyDescent="0.3">
      <c r="A477" s="18" t="s">
        <v>2755</v>
      </c>
      <c r="B477" s="22" t="s">
        <v>1481</v>
      </c>
      <c r="C477" s="22" t="s">
        <v>1998</v>
      </c>
      <c r="D477" s="22" t="s">
        <v>2196</v>
      </c>
    </row>
    <row r="478" spans="1:4" x14ac:dyDescent="0.3">
      <c r="A478" s="18" t="s">
        <v>2756</v>
      </c>
      <c r="B478" s="21" t="s">
        <v>1482</v>
      </c>
      <c r="C478" s="21" t="s">
        <v>1999</v>
      </c>
      <c r="D478" s="21" t="s">
        <v>2119</v>
      </c>
    </row>
    <row r="479" spans="1:4" x14ac:dyDescent="0.3">
      <c r="A479" s="18" t="s">
        <v>2757</v>
      </c>
      <c r="B479" s="22" t="s">
        <v>1483</v>
      </c>
      <c r="C479" s="22" t="s">
        <v>1999</v>
      </c>
      <c r="D479" s="22" t="s">
        <v>2140</v>
      </c>
    </row>
    <row r="480" spans="1:4" x14ac:dyDescent="0.3">
      <c r="A480" s="18" t="s">
        <v>2758</v>
      </c>
      <c r="B480" s="21" t="s">
        <v>1484</v>
      </c>
      <c r="C480" s="21" t="s">
        <v>1998</v>
      </c>
      <c r="D480" s="21" t="s">
        <v>2080</v>
      </c>
    </row>
    <row r="481" spans="1:4" x14ac:dyDescent="0.3">
      <c r="A481" s="18" t="s">
        <v>2759</v>
      </c>
      <c r="B481" s="22" t="s">
        <v>1485</v>
      </c>
      <c r="C481" s="22" t="s">
        <v>1998</v>
      </c>
      <c r="D481" s="22" t="s">
        <v>2234</v>
      </c>
    </row>
    <row r="482" spans="1:4" x14ac:dyDescent="0.3">
      <c r="A482" s="18" t="s">
        <v>2760</v>
      </c>
      <c r="B482" s="21" t="s">
        <v>1486</v>
      </c>
      <c r="C482" s="21" t="s">
        <v>1998</v>
      </c>
      <c r="D482" s="21" t="s">
        <v>2235</v>
      </c>
    </row>
    <row r="483" spans="1:4" x14ac:dyDescent="0.3">
      <c r="A483" s="18" t="s">
        <v>2761</v>
      </c>
      <c r="B483" s="22" t="s">
        <v>1487</v>
      </c>
      <c r="C483" s="22" t="s">
        <v>2001</v>
      </c>
      <c r="D483" s="22" t="s">
        <v>2046</v>
      </c>
    </row>
    <row r="484" spans="1:4" x14ac:dyDescent="0.3">
      <c r="A484" s="18" t="s">
        <v>2762</v>
      </c>
      <c r="B484" s="21" t="s">
        <v>1488</v>
      </c>
      <c r="C484" s="21" t="s">
        <v>1999</v>
      </c>
      <c r="D484" s="21" t="s">
        <v>2109</v>
      </c>
    </row>
    <row r="485" spans="1:4" x14ac:dyDescent="0.3">
      <c r="A485" s="18" t="s">
        <v>2763</v>
      </c>
      <c r="B485" s="22" t="s">
        <v>1188</v>
      </c>
      <c r="C485" s="22" t="s">
        <v>2001</v>
      </c>
      <c r="D485" s="22" t="s">
        <v>2211</v>
      </c>
    </row>
    <row r="486" spans="1:4" x14ac:dyDescent="0.3">
      <c r="A486" s="18" t="s">
        <v>2764</v>
      </c>
      <c r="B486" s="21" t="s">
        <v>1489</v>
      </c>
      <c r="C486" s="21" t="s">
        <v>2000</v>
      </c>
      <c r="D486" s="21" t="s">
        <v>2148</v>
      </c>
    </row>
    <row r="487" spans="1:4" x14ac:dyDescent="0.3">
      <c r="A487" s="18" t="s">
        <v>2765</v>
      </c>
      <c r="B487" s="22" t="s">
        <v>1490</v>
      </c>
      <c r="C487" s="22" t="s">
        <v>1999</v>
      </c>
      <c r="D487" s="22" t="s">
        <v>2110</v>
      </c>
    </row>
    <row r="488" spans="1:4" x14ac:dyDescent="0.3">
      <c r="A488" s="18" t="s">
        <v>2766</v>
      </c>
      <c r="B488" s="21" t="s">
        <v>1491</v>
      </c>
      <c r="C488" s="21" t="s">
        <v>1999</v>
      </c>
      <c r="D488" s="21" t="s">
        <v>2123</v>
      </c>
    </row>
    <row r="489" spans="1:4" x14ac:dyDescent="0.3">
      <c r="A489" s="18" t="s">
        <v>2767</v>
      </c>
      <c r="B489" s="22" t="s">
        <v>1492</v>
      </c>
      <c r="C489" s="22" t="s">
        <v>1998</v>
      </c>
      <c r="D489" s="22" t="s">
        <v>2128</v>
      </c>
    </row>
    <row r="490" spans="1:4" x14ac:dyDescent="0.3">
      <c r="A490" s="18" t="s">
        <v>2768</v>
      </c>
      <c r="B490" s="21" t="s">
        <v>1493</v>
      </c>
      <c r="C490" s="21" t="s">
        <v>1999</v>
      </c>
      <c r="D490" s="21" t="s">
        <v>2236</v>
      </c>
    </row>
    <row r="491" spans="1:4" x14ac:dyDescent="0.3">
      <c r="A491" s="18" t="s">
        <v>2769</v>
      </c>
      <c r="B491" s="22" t="s">
        <v>1494</v>
      </c>
      <c r="C491" s="22" t="s">
        <v>2001</v>
      </c>
      <c r="D491" s="22" t="s">
        <v>2097</v>
      </c>
    </row>
    <row r="492" spans="1:4" x14ac:dyDescent="0.3">
      <c r="A492" s="18" t="s">
        <v>2770</v>
      </c>
      <c r="B492" s="21" t="s">
        <v>1495</v>
      </c>
      <c r="C492" s="21" t="s">
        <v>2000</v>
      </c>
      <c r="D492" s="21" t="s">
        <v>2190</v>
      </c>
    </row>
    <row r="493" spans="1:4" x14ac:dyDescent="0.3">
      <c r="A493" s="18" t="s">
        <v>2771</v>
      </c>
      <c r="B493" s="22" t="s">
        <v>1496</v>
      </c>
      <c r="C493" s="22" t="s">
        <v>2001</v>
      </c>
      <c r="D493" s="22" t="s">
        <v>2220</v>
      </c>
    </row>
    <row r="494" spans="1:4" x14ac:dyDescent="0.3">
      <c r="A494" s="18" t="s">
        <v>2772</v>
      </c>
      <c r="B494" s="21" t="s">
        <v>1497</v>
      </c>
      <c r="C494" s="21" t="s">
        <v>2001</v>
      </c>
      <c r="D494" s="21" t="s">
        <v>2112</v>
      </c>
    </row>
    <row r="495" spans="1:4" x14ac:dyDescent="0.3">
      <c r="A495" s="18" t="s">
        <v>2773</v>
      </c>
      <c r="B495" s="22" t="s">
        <v>1498</v>
      </c>
      <c r="C495" s="22" t="s">
        <v>1999</v>
      </c>
      <c r="D495" s="22" t="s">
        <v>2109</v>
      </c>
    </row>
    <row r="496" spans="1:4" x14ac:dyDescent="0.3">
      <c r="A496" s="18" t="s">
        <v>2774</v>
      </c>
      <c r="B496" s="21" t="s">
        <v>1499</v>
      </c>
      <c r="C496" s="21" t="s">
        <v>2000</v>
      </c>
      <c r="D496" s="21" t="s">
        <v>2031</v>
      </c>
    </row>
    <row r="497" spans="1:4" x14ac:dyDescent="0.3">
      <c r="A497" s="18" t="s">
        <v>2775</v>
      </c>
      <c r="B497" s="22" t="s">
        <v>1500</v>
      </c>
      <c r="C497" s="22" t="s">
        <v>2000</v>
      </c>
      <c r="D497" s="22" t="s">
        <v>2037</v>
      </c>
    </row>
    <row r="498" spans="1:4" x14ac:dyDescent="0.3">
      <c r="A498" s="18" t="s">
        <v>2776</v>
      </c>
      <c r="B498" s="21" t="s">
        <v>1501</v>
      </c>
      <c r="C498" s="21" t="s">
        <v>2000</v>
      </c>
      <c r="D498" s="21" t="s">
        <v>2066</v>
      </c>
    </row>
    <row r="499" spans="1:4" x14ac:dyDescent="0.3">
      <c r="A499" s="18" t="s">
        <v>2777</v>
      </c>
      <c r="B499" s="22" t="s">
        <v>1502</v>
      </c>
      <c r="C499" s="22" t="s">
        <v>1998</v>
      </c>
      <c r="D499" s="22" t="s">
        <v>2212</v>
      </c>
    </row>
    <row r="500" spans="1:4" x14ac:dyDescent="0.3">
      <c r="A500" s="18" t="s">
        <v>2778</v>
      </c>
      <c r="B500" s="21" t="s">
        <v>1503</v>
      </c>
      <c r="C500" s="21" t="s">
        <v>2000</v>
      </c>
      <c r="D500" s="21" t="s">
        <v>2144</v>
      </c>
    </row>
    <row r="501" spans="1:4" x14ac:dyDescent="0.3">
      <c r="A501" s="18" t="s">
        <v>2779</v>
      </c>
      <c r="B501" s="22" t="s">
        <v>1504</v>
      </c>
      <c r="C501" s="22" t="s">
        <v>2000</v>
      </c>
      <c r="D501" s="22" t="s">
        <v>2211</v>
      </c>
    </row>
    <row r="502" spans="1:4" x14ac:dyDescent="0.3">
      <c r="A502" s="18" t="s">
        <v>2780</v>
      </c>
      <c r="B502" s="21" t="s">
        <v>1505</v>
      </c>
      <c r="C502" s="21" t="s">
        <v>2000</v>
      </c>
      <c r="D502" s="21" t="s">
        <v>2178</v>
      </c>
    </row>
    <row r="503" spans="1:4" x14ac:dyDescent="0.3">
      <c r="A503" s="18" t="s">
        <v>2781</v>
      </c>
      <c r="B503" s="22" t="s">
        <v>1506</v>
      </c>
      <c r="C503" s="22" t="s">
        <v>1998</v>
      </c>
      <c r="D503" s="22" t="s">
        <v>2067</v>
      </c>
    </row>
    <row r="504" spans="1:4" x14ac:dyDescent="0.3">
      <c r="A504" s="18" t="s">
        <v>2782</v>
      </c>
      <c r="B504" s="21" t="s">
        <v>1507</v>
      </c>
      <c r="C504" s="21" t="s">
        <v>2001</v>
      </c>
      <c r="D504" s="21" t="s">
        <v>2156</v>
      </c>
    </row>
    <row r="505" spans="1:4" x14ac:dyDescent="0.3">
      <c r="A505" s="18" t="s">
        <v>2783</v>
      </c>
      <c r="B505" s="22" t="s">
        <v>1508</v>
      </c>
      <c r="C505" s="22" t="s">
        <v>2001</v>
      </c>
      <c r="D505" s="22" t="s">
        <v>2029</v>
      </c>
    </row>
    <row r="506" spans="1:4" x14ac:dyDescent="0.3">
      <c r="A506" s="18" t="s">
        <v>2784</v>
      </c>
      <c r="B506" s="21" t="s">
        <v>1509</v>
      </c>
      <c r="C506" s="21" t="s">
        <v>1998</v>
      </c>
      <c r="D506" s="21" t="s">
        <v>2175</v>
      </c>
    </row>
    <row r="507" spans="1:4" x14ac:dyDescent="0.3">
      <c r="A507" s="18" t="s">
        <v>2785</v>
      </c>
      <c r="B507" s="22" t="s">
        <v>1510</v>
      </c>
      <c r="C507" s="22" t="s">
        <v>2000</v>
      </c>
      <c r="D507" s="22" t="s">
        <v>2090</v>
      </c>
    </row>
    <row r="508" spans="1:4" x14ac:dyDescent="0.3">
      <c r="A508" s="18" t="s">
        <v>2786</v>
      </c>
      <c r="B508" s="21" t="s">
        <v>1511</v>
      </c>
      <c r="C508" s="21" t="s">
        <v>1999</v>
      </c>
      <c r="D508" s="21" t="s">
        <v>2142</v>
      </c>
    </row>
    <row r="509" spans="1:4" x14ac:dyDescent="0.3">
      <c r="A509" s="18" t="s">
        <v>2787</v>
      </c>
      <c r="B509" s="22" t="s">
        <v>1512</v>
      </c>
      <c r="C509" s="22" t="s">
        <v>1998</v>
      </c>
      <c r="D509" s="22" t="s">
        <v>2209</v>
      </c>
    </row>
    <row r="510" spans="1:4" x14ac:dyDescent="0.3">
      <c r="A510" s="18" t="s">
        <v>2788</v>
      </c>
      <c r="B510" s="21" t="s">
        <v>1513</v>
      </c>
      <c r="C510" s="21" t="s">
        <v>1999</v>
      </c>
      <c r="D510" s="21" t="s">
        <v>2133</v>
      </c>
    </row>
    <row r="511" spans="1:4" x14ac:dyDescent="0.3">
      <c r="A511" s="18" t="s">
        <v>2789</v>
      </c>
      <c r="B511" s="22" t="s">
        <v>1514</v>
      </c>
      <c r="C511" s="22" t="s">
        <v>2000</v>
      </c>
      <c r="D511" s="22" t="s">
        <v>2184</v>
      </c>
    </row>
    <row r="512" spans="1:4" x14ac:dyDescent="0.3">
      <c r="A512" s="18" t="s">
        <v>2790</v>
      </c>
      <c r="B512" s="21" t="s">
        <v>1515</v>
      </c>
      <c r="C512" s="21" t="s">
        <v>1999</v>
      </c>
      <c r="D512" s="21" t="s">
        <v>2187</v>
      </c>
    </row>
    <row r="513" spans="1:4" x14ac:dyDescent="0.3">
      <c r="A513" s="18" t="s">
        <v>2791</v>
      </c>
      <c r="B513" s="22" t="s">
        <v>1516</v>
      </c>
      <c r="C513" s="22" t="s">
        <v>1999</v>
      </c>
      <c r="D513" s="22" t="s">
        <v>2227</v>
      </c>
    </row>
    <row r="514" spans="1:4" x14ac:dyDescent="0.3">
      <c r="A514" s="18" t="s">
        <v>2792</v>
      </c>
      <c r="B514" s="21" t="s">
        <v>1517</v>
      </c>
      <c r="C514" s="21" t="s">
        <v>2000</v>
      </c>
      <c r="D514" s="21" t="s">
        <v>2234</v>
      </c>
    </row>
    <row r="515" spans="1:4" x14ac:dyDescent="0.3">
      <c r="A515" s="18" t="s">
        <v>2793</v>
      </c>
      <c r="B515" s="22" t="s">
        <v>1518</v>
      </c>
      <c r="C515" s="22" t="s">
        <v>1998</v>
      </c>
      <c r="D515" s="22" t="s">
        <v>2157</v>
      </c>
    </row>
    <row r="516" spans="1:4" x14ac:dyDescent="0.3">
      <c r="A516" s="18" t="s">
        <v>2794</v>
      </c>
      <c r="B516" s="21" t="s">
        <v>1519</v>
      </c>
      <c r="C516" s="21" t="s">
        <v>1998</v>
      </c>
      <c r="D516" s="21" t="s">
        <v>2105</v>
      </c>
    </row>
    <row r="517" spans="1:4" x14ac:dyDescent="0.3">
      <c r="A517" s="18" t="s">
        <v>2795</v>
      </c>
      <c r="B517" s="22" t="s">
        <v>1520</v>
      </c>
      <c r="C517" s="22" t="s">
        <v>2000</v>
      </c>
      <c r="D517" s="22" t="s">
        <v>2116</v>
      </c>
    </row>
    <row r="518" spans="1:4" x14ac:dyDescent="0.3">
      <c r="A518" s="18" t="s">
        <v>2796</v>
      </c>
      <c r="B518" s="21" t="s">
        <v>1521</v>
      </c>
      <c r="C518" s="21" t="s">
        <v>2001</v>
      </c>
      <c r="D518" s="21" t="s">
        <v>2194</v>
      </c>
    </row>
    <row r="519" spans="1:4" x14ac:dyDescent="0.3">
      <c r="A519" s="18" t="s">
        <v>2797</v>
      </c>
      <c r="B519" s="22" t="s">
        <v>1522</v>
      </c>
      <c r="C519" s="22" t="s">
        <v>2000</v>
      </c>
      <c r="D519" s="22" t="s">
        <v>2113</v>
      </c>
    </row>
    <row r="520" spans="1:4" x14ac:dyDescent="0.3">
      <c r="A520" s="18" t="s">
        <v>2798</v>
      </c>
      <c r="B520" s="21" t="s">
        <v>1523</v>
      </c>
      <c r="C520" s="21" t="s">
        <v>2001</v>
      </c>
      <c r="D520" s="21" t="s">
        <v>2167</v>
      </c>
    </row>
    <row r="521" spans="1:4" x14ac:dyDescent="0.3">
      <c r="A521" s="18" t="s">
        <v>2799</v>
      </c>
      <c r="B521" s="22" t="s">
        <v>1524</v>
      </c>
      <c r="C521" s="22" t="s">
        <v>1999</v>
      </c>
      <c r="D521" s="22" t="s">
        <v>2180</v>
      </c>
    </row>
    <row r="522" spans="1:4" x14ac:dyDescent="0.3">
      <c r="A522" s="18" t="s">
        <v>2800</v>
      </c>
      <c r="B522" s="21" t="s">
        <v>1525</v>
      </c>
      <c r="C522" s="21" t="s">
        <v>1998</v>
      </c>
      <c r="D522" s="21" t="s">
        <v>2161</v>
      </c>
    </row>
    <row r="523" spans="1:4" x14ac:dyDescent="0.3">
      <c r="A523" s="18" t="s">
        <v>2801</v>
      </c>
      <c r="B523" s="22" t="s">
        <v>1526</v>
      </c>
      <c r="C523" s="22" t="s">
        <v>2000</v>
      </c>
      <c r="D523" s="22" t="s">
        <v>2220</v>
      </c>
    </row>
    <row r="524" spans="1:4" x14ac:dyDescent="0.3">
      <c r="A524" s="18" t="s">
        <v>2802</v>
      </c>
      <c r="B524" s="21" t="s">
        <v>1527</v>
      </c>
      <c r="C524" s="21" t="s">
        <v>2000</v>
      </c>
      <c r="D524" s="21" t="s">
        <v>2060</v>
      </c>
    </row>
    <row r="525" spans="1:4" x14ac:dyDescent="0.3">
      <c r="A525" s="18" t="s">
        <v>2803</v>
      </c>
      <c r="B525" s="22" t="s">
        <v>1528</v>
      </c>
      <c r="C525" s="22" t="s">
        <v>2000</v>
      </c>
      <c r="D525" s="22" t="s">
        <v>2107</v>
      </c>
    </row>
    <row r="526" spans="1:4" x14ac:dyDescent="0.3">
      <c r="A526" s="18" t="s">
        <v>2804</v>
      </c>
      <c r="B526" s="21" t="s">
        <v>1529</v>
      </c>
      <c r="C526" s="21" t="s">
        <v>1998</v>
      </c>
      <c r="D526" s="21" t="s">
        <v>2031</v>
      </c>
    </row>
    <row r="527" spans="1:4" x14ac:dyDescent="0.3">
      <c r="A527" s="18" t="s">
        <v>2805</v>
      </c>
      <c r="B527" s="22" t="s">
        <v>1530</v>
      </c>
      <c r="C527" s="22" t="s">
        <v>1998</v>
      </c>
      <c r="D527" s="22" t="s">
        <v>2237</v>
      </c>
    </row>
    <row r="528" spans="1:4" x14ac:dyDescent="0.3">
      <c r="A528" s="18" t="s">
        <v>2806</v>
      </c>
      <c r="B528" s="21" t="s">
        <v>1531</v>
      </c>
      <c r="C528" s="21" t="s">
        <v>2001</v>
      </c>
      <c r="D528" s="21" t="s">
        <v>2238</v>
      </c>
    </row>
    <row r="529" spans="1:4" x14ac:dyDescent="0.3">
      <c r="A529" s="18" t="s">
        <v>2807</v>
      </c>
      <c r="B529" s="22" t="s">
        <v>1532</v>
      </c>
      <c r="C529" s="22" t="s">
        <v>2001</v>
      </c>
      <c r="D529" s="22" t="s">
        <v>2131</v>
      </c>
    </row>
    <row r="530" spans="1:4" x14ac:dyDescent="0.3">
      <c r="A530" s="18" t="s">
        <v>2808</v>
      </c>
      <c r="B530" s="21" t="s">
        <v>1533</v>
      </c>
      <c r="C530" s="21" t="s">
        <v>1999</v>
      </c>
      <c r="D530" s="21" t="s">
        <v>2227</v>
      </c>
    </row>
    <row r="531" spans="1:4" x14ac:dyDescent="0.3">
      <c r="A531" s="18" t="s">
        <v>2809</v>
      </c>
      <c r="B531" s="22" t="s">
        <v>1534</v>
      </c>
      <c r="C531" s="22" t="s">
        <v>2001</v>
      </c>
      <c r="D531" s="22" t="s">
        <v>2141</v>
      </c>
    </row>
    <row r="532" spans="1:4" x14ac:dyDescent="0.3">
      <c r="A532" s="18" t="s">
        <v>2810</v>
      </c>
      <c r="B532" s="21" t="s">
        <v>1535</v>
      </c>
      <c r="C532" s="21" t="s">
        <v>1998</v>
      </c>
      <c r="D532" s="21" t="s">
        <v>2131</v>
      </c>
    </row>
    <row r="533" spans="1:4" x14ac:dyDescent="0.3">
      <c r="A533" s="18" t="s">
        <v>2811</v>
      </c>
      <c r="B533" s="22" t="s">
        <v>1536</v>
      </c>
      <c r="C533" s="22" t="s">
        <v>1998</v>
      </c>
      <c r="D533" s="22" t="s">
        <v>2239</v>
      </c>
    </row>
    <row r="534" spans="1:4" x14ac:dyDescent="0.3">
      <c r="A534" s="18" t="s">
        <v>2812</v>
      </c>
      <c r="B534" s="21" t="s">
        <v>1537</v>
      </c>
      <c r="C534" s="21" t="s">
        <v>2000</v>
      </c>
      <c r="D534" s="21" t="s">
        <v>2025</v>
      </c>
    </row>
    <row r="535" spans="1:4" x14ac:dyDescent="0.3">
      <c r="A535" s="18" t="s">
        <v>2813</v>
      </c>
      <c r="B535" s="22" t="s">
        <v>1538</v>
      </c>
      <c r="C535" s="22" t="s">
        <v>1998</v>
      </c>
      <c r="D535" s="22" t="s">
        <v>2126</v>
      </c>
    </row>
    <row r="536" spans="1:4" x14ac:dyDescent="0.3">
      <c r="A536" s="18" t="s">
        <v>2814</v>
      </c>
      <c r="B536" s="21" t="s">
        <v>1539</v>
      </c>
      <c r="C536" s="21" t="s">
        <v>1998</v>
      </c>
      <c r="D536" s="21" t="s">
        <v>2040</v>
      </c>
    </row>
    <row r="537" spans="1:4" x14ac:dyDescent="0.3">
      <c r="A537" s="18" t="s">
        <v>2815</v>
      </c>
      <c r="B537" s="22" t="s">
        <v>1540</v>
      </c>
      <c r="C537" s="22" t="s">
        <v>2001</v>
      </c>
      <c r="D537" s="22" t="s">
        <v>2207</v>
      </c>
    </row>
    <row r="538" spans="1:4" x14ac:dyDescent="0.3">
      <c r="A538" s="18" t="s">
        <v>2816</v>
      </c>
      <c r="B538" s="21" t="s">
        <v>1541</v>
      </c>
      <c r="C538" s="21" t="s">
        <v>2000</v>
      </c>
      <c r="D538" s="21" t="s">
        <v>2240</v>
      </c>
    </row>
    <row r="539" spans="1:4" x14ac:dyDescent="0.3">
      <c r="A539" s="18" t="s">
        <v>2817</v>
      </c>
      <c r="B539" s="22" t="s">
        <v>1542</v>
      </c>
      <c r="C539" s="22" t="s">
        <v>2000</v>
      </c>
      <c r="D539" s="22" t="s">
        <v>2123</v>
      </c>
    </row>
    <row r="540" spans="1:4" x14ac:dyDescent="0.3">
      <c r="A540" s="18" t="s">
        <v>2818</v>
      </c>
      <c r="B540" s="21" t="s">
        <v>1543</v>
      </c>
      <c r="C540" s="21" t="s">
        <v>1999</v>
      </c>
      <c r="D540" s="21" t="s">
        <v>2138</v>
      </c>
    </row>
    <row r="541" spans="1:4" x14ac:dyDescent="0.3">
      <c r="A541" s="18" t="s">
        <v>2819</v>
      </c>
      <c r="B541" s="22" t="s">
        <v>1544</v>
      </c>
      <c r="C541" s="22" t="s">
        <v>2001</v>
      </c>
      <c r="D541" s="22" t="s">
        <v>2036</v>
      </c>
    </row>
    <row r="542" spans="1:4" x14ac:dyDescent="0.3">
      <c r="A542" s="18" t="s">
        <v>2820</v>
      </c>
      <c r="B542" s="21" t="s">
        <v>1545</v>
      </c>
      <c r="C542" s="21" t="s">
        <v>2000</v>
      </c>
      <c r="D542" s="21" t="s">
        <v>2208</v>
      </c>
    </row>
    <row r="543" spans="1:4" x14ac:dyDescent="0.3">
      <c r="A543" s="18" t="s">
        <v>2821</v>
      </c>
      <c r="B543" s="22" t="s">
        <v>1546</v>
      </c>
      <c r="C543" s="22" t="s">
        <v>2001</v>
      </c>
      <c r="D543" s="22" t="s">
        <v>2241</v>
      </c>
    </row>
    <row r="544" spans="1:4" x14ac:dyDescent="0.3">
      <c r="A544" s="18" t="s">
        <v>2822</v>
      </c>
      <c r="B544" s="21" t="s">
        <v>1547</v>
      </c>
      <c r="C544" s="21" t="s">
        <v>2000</v>
      </c>
      <c r="D544" s="21" t="s">
        <v>2188</v>
      </c>
    </row>
    <row r="545" spans="1:4" x14ac:dyDescent="0.3">
      <c r="A545" s="18" t="s">
        <v>2823</v>
      </c>
      <c r="B545" s="22" t="s">
        <v>1548</v>
      </c>
      <c r="C545" s="22" t="s">
        <v>1999</v>
      </c>
      <c r="D545" s="22" t="s">
        <v>2216</v>
      </c>
    </row>
    <row r="546" spans="1:4" x14ac:dyDescent="0.3">
      <c r="A546" s="18" t="s">
        <v>2824</v>
      </c>
      <c r="B546" s="21" t="s">
        <v>1549</v>
      </c>
      <c r="C546" s="21" t="s">
        <v>1999</v>
      </c>
      <c r="D546" s="21" t="s">
        <v>2053</v>
      </c>
    </row>
    <row r="547" spans="1:4" x14ac:dyDescent="0.3">
      <c r="A547" s="18" t="s">
        <v>2825</v>
      </c>
      <c r="B547" s="22" t="s">
        <v>1550</v>
      </c>
      <c r="C547" s="22" t="s">
        <v>2001</v>
      </c>
      <c r="D547" s="22" t="s">
        <v>2109</v>
      </c>
    </row>
    <row r="548" spans="1:4" x14ac:dyDescent="0.3">
      <c r="A548" s="18" t="s">
        <v>2826</v>
      </c>
      <c r="B548" s="21" t="s">
        <v>1551</v>
      </c>
      <c r="C548" s="21" t="s">
        <v>1998</v>
      </c>
      <c r="D548" s="21" t="s">
        <v>2037</v>
      </c>
    </row>
    <row r="549" spans="1:4" x14ac:dyDescent="0.3">
      <c r="A549" s="18" t="s">
        <v>2827</v>
      </c>
      <c r="B549" s="22" t="s">
        <v>1552</v>
      </c>
      <c r="C549" s="22" t="s">
        <v>2001</v>
      </c>
      <c r="D549" s="22" t="s">
        <v>2183</v>
      </c>
    </row>
    <row r="550" spans="1:4" x14ac:dyDescent="0.3">
      <c r="A550" s="18" t="s">
        <v>2828</v>
      </c>
      <c r="B550" s="21" t="s">
        <v>1553</v>
      </c>
      <c r="C550" s="21" t="s">
        <v>2001</v>
      </c>
      <c r="D550" s="21" t="s">
        <v>2121</v>
      </c>
    </row>
    <row r="551" spans="1:4" x14ac:dyDescent="0.3">
      <c r="A551" s="18" t="s">
        <v>2829</v>
      </c>
      <c r="B551" s="22" t="s">
        <v>1554</v>
      </c>
      <c r="C551" s="22" t="s">
        <v>1999</v>
      </c>
      <c r="D551" s="22" t="s">
        <v>2080</v>
      </c>
    </row>
    <row r="552" spans="1:4" x14ac:dyDescent="0.3">
      <c r="A552" s="18" t="s">
        <v>2830</v>
      </c>
      <c r="B552" s="21" t="s">
        <v>1555</v>
      </c>
      <c r="C552" s="21" t="s">
        <v>1998</v>
      </c>
      <c r="D552" s="21" t="s">
        <v>2242</v>
      </c>
    </row>
    <row r="553" spans="1:4" x14ac:dyDescent="0.3">
      <c r="A553" s="18" t="s">
        <v>2831</v>
      </c>
      <c r="B553" s="22" t="s">
        <v>1556</v>
      </c>
      <c r="C553" s="22" t="s">
        <v>2001</v>
      </c>
      <c r="D553" s="22" t="s">
        <v>2185</v>
      </c>
    </row>
    <row r="554" spans="1:4" x14ac:dyDescent="0.3">
      <c r="A554" s="18" t="s">
        <v>2832</v>
      </c>
      <c r="B554" s="21" t="s">
        <v>1020</v>
      </c>
      <c r="C554" s="21" t="s">
        <v>2001</v>
      </c>
      <c r="D554" s="21" t="s">
        <v>2220</v>
      </c>
    </row>
    <row r="555" spans="1:4" x14ac:dyDescent="0.3">
      <c r="A555" s="18" t="s">
        <v>2833</v>
      </c>
      <c r="B555" s="22" t="s">
        <v>1557</v>
      </c>
      <c r="C555" s="22" t="s">
        <v>1999</v>
      </c>
      <c r="D555" s="22" t="s">
        <v>2196</v>
      </c>
    </row>
    <row r="556" spans="1:4" x14ac:dyDescent="0.3">
      <c r="A556" s="18" t="s">
        <v>2834</v>
      </c>
      <c r="B556" s="21" t="s">
        <v>1558</v>
      </c>
      <c r="C556" s="21" t="s">
        <v>2000</v>
      </c>
      <c r="D556" s="21" t="s">
        <v>2133</v>
      </c>
    </row>
    <row r="557" spans="1:4" x14ac:dyDescent="0.3">
      <c r="A557" s="18" t="s">
        <v>2835</v>
      </c>
      <c r="B557" s="22" t="s">
        <v>1559</v>
      </c>
      <c r="C557" s="22" t="s">
        <v>2000</v>
      </c>
      <c r="D557" s="22" t="s">
        <v>2097</v>
      </c>
    </row>
    <row r="558" spans="1:4" x14ac:dyDescent="0.3">
      <c r="A558" s="18" t="s">
        <v>2836</v>
      </c>
      <c r="B558" s="21" t="s">
        <v>1560</v>
      </c>
      <c r="C558" s="21" t="s">
        <v>2000</v>
      </c>
      <c r="D558" s="21" t="s">
        <v>2243</v>
      </c>
    </row>
    <row r="559" spans="1:4" x14ac:dyDescent="0.3">
      <c r="A559" s="18" t="s">
        <v>2837</v>
      </c>
      <c r="B559" s="22" t="s">
        <v>1561</v>
      </c>
      <c r="C559" s="22" t="s">
        <v>2001</v>
      </c>
      <c r="D559" s="22" t="s">
        <v>2163</v>
      </c>
    </row>
    <row r="560" spans="1:4" x14ac:dyDescent="0.3">
      <c r="A560" s="18" t="s">
        <v>2838</v>
      </c>
      <c r="B560" s="21" t="s">
        <v>1562</v>
      </c>
      <c r="C560" s="21" t="s">
        <v>2000</v>
      </c>
      <c r="D560" s="21" t="s">
        <v>2132</v>
      </c>
    </row>
    <row r="561" spans="1:4" x14ac:dyDescent="0.3">
      <c r="A561" s="18" t="s">
        <v>2839</v>
      </c>
      <c r="B561" s="22" t="s">
        <v>1563</v>
      </c>
      <c r="C561" s="22" t="s">
        <v>2000</v>
      </c>
      <c r="D561" s="22" t="s">
        <v>2025</v>
      </c>
    </row>
    <row r="562" spans="1:4" x14ac:dyDescent="0.3">
      <c r="A562" s="18" t="s">
        <v>2840</v>
      </c>
      <c r="B562" s="21" t="s">
        <v>1564</v>
      </c>
      <c r="C562" s="21" t="s">
        <v>1999</v>
      </c>
      <c r="D562" s="21" t="s">
        <v>2074</v>
      </c>
    </row>
    <row r="563" spans="1:4" x14ac:dyDescent="0.3">
      <c r="A563" s="18" t="s">
        <v>2841</v>
      </c>
      <c r="B563" s="22" t="s">
        <v>1565</v>
      </c>
      <c r="C563" s="22" t="s">
        <v>2001</v>
      </c>
      <c r="D563" s="22" t="s">
        <v>2076</v>
      </c>
    </row>
    <row r="564" spans="1:4" x14ac:dyDescent="0.3">
      <c r="A564" s="18" t="s">
        <v>2842</v>
      </c>
      <c r="B564" s="21" t="s">
        <v>1566</v>
      </c>
      <c r="C564" s="21" t="s">
        <v>2001</v>
      </c>
      <c r="D564" s="21" t="s">
        <v>2028</v>
      </c>
    </row>
    <row r="565" spans="1:4" x14ac:dyDescent="0.3">
      <c r="A565" s="18" t="s">
        <v>2843</v>
      </c>
      <c r="B565" s="22" t="s">
        <v>1567</v>
      </c>
      <c r="C565" s="22" t="s">
        <v>2001</v>
      </c>
      <c r="D565" s="22" t="s">
        <v>2244</v>
      </c>
    </row>
    <row r="566" spans="1:4" x14ac:dyDescent="0.3">
      <c r="A566" s="18" t="s">
        <v>2844</v>
      </c>
      <c r="B566" s="21" t="s">
        <v>1568</v>
      </c>
      <c r="C566" s="21" t="s">
        <v>1999</v>
      </c>
      <c r="D566" s="21" t="s">
        <v>2069</v>
      </c>
    </row>
    <row r="567" spans="1:4" x14ac:dyDescent="0.3">
      <c r="A567" s="18" t="s">
        <v>2845</v>
      </c>
      <c r="B567" s="22" t="s">
        <v>1569</v>
      </c>
      <c r="C567" s="22" t="s">
        <v>1998</v>
      </c>
      <c r="D567" s="22" t="s">
        <v>2078</v>
      </c>
    </row>
    <row r="568" spans="1:4" x14ac:dyDescent="0.3">
      <c r="A568" s="18" t="s">
        <v>2846</v>
      </c>
      <c r="B568" s="21" t="s">
        <v>1570</v>
      </c>
      <c r="C568" s="21" t="s">
        <v>2001</v>
      </c>
      <c r="D568" s="21" t="s">
        <v>2184</v>
      </c>
    </row>
    <row r="569" spans="1:4" x14ac:dyDescent="0.3">
      <c r="A569" s="18" t="s">
        <v>2847</v>
      </c>
      <c r="B569" s="22" t="s">
        <v>1571</v>
      </c>
      <c r="C569" s="22" t="s">
        <v>1998</v>
      </c>
      <c r="D569" s="22" t="s">
        <v>2245</v>
      </c>
    </row>
    <row r="570" spans="1:4" x14ac:dyDescent="0.3">
      <c r="A570" s="18" t="s">
        <v>2848</v>
      </c>
      <c r="B570" s="21" t="s">
        <v>1572</v>
      </c>
      <c r="C570" s="21" t="s">
        <v>2001</v>
      </c>
      <c r="D570" s="21" t="s">
        <v>2161</v>
      </c>
    </row>
    <row r="571" spans="1:4" x14ac:dyDescent="0.3">
      <c r="A571" s="18" t="s">
        <v>2849</v>
      </c>
      <c r="B571" s="22" t="s">
        <v>1573</v>
      </c>
      <c r="C571" s="22" t="s">
        <v>1998</v>
      </c>
      <c r="D571" s="22" t="s">
        <v>2117</v>
      </c>
    </row>
    <row r="572" spans="1:4" x14ac:dyDescent="0.3">
      <c r="A572" s="18" t="s">
        <v>2850</v>
      </c>
      <c r="B572" s="21" t="s">
        <v>1574</v>
      </c>
      <c r="C572" s="21" t="s">
        <v>1999</v>
      </c>
      <c r="D572" s="21" t="s">
        <v>2033</v>
      </c>
    </row>
    <row r="573" spans="1:4" x14ac:dyDescent="0.3">
      <c r="A573" s="18" t="s">
        <v>2851</v>
      </c>
      <c r="B573" s="22" t="s">
        <v>1575</v>
      </c>
      <c r="C573" s="22" t="s">
        <v>1998</v>
      </c>
      <c r="D573" s="22" t="s">
        <v>2216</v>
      </c>
    </row>
    <row r="574" spans="1:4" x14ac:dyDescent="0.3">
      <c r="A574" s="18" t="s">
        <v>2852</v>
      </c>
      <c r="B574" s="21" t="s">
        <v>1576</v>
      </c>
      <c r="C574" s="21" t="s">
        <v>2000</v>
      </c>
      <c r="D574" s="21" t="s">
        <v>2140</v>
      </c>
    </row>
    <row r="575" spans="1:4" x14ac:dyDescent="0.3">
      <c r="A575" s="18" t="s">
        <v>2853</v>
      </c>
      <c r="B575" s="22" t="s">
        <v>1577</v>
      </c>
      <c r="C575" s="22" t="s">
        <v>1999</v>
      </c>
      <c r="D575" s="22" t="s">
        <v>2157</v>
      </c>
    </row>
    <row r="576" spans="1:4" x14ac:dyDescent="0.3">
      <c r="A576" s="18" t="s">
        <v>2854</v>
      </c>
      <c r="B576" s="21" t="s">
        <v>1578</v>
      </c>
      <c r="C576" s="21" t="s">
        <v>2001</v>
      </c>
      <c r="D576" s="21" t="s">
        <v>2246</v>
      </c>
    </row>
    <row r="577" spans="1:4" x14ac:dyDescent="0.3">
      <c r="A577" s="18" t="s">
        <v>2855</v>
      </c>
      <c r="B577" s="22" t="s">
        <v>1579</v>
      </c>
      <c r="C577" s="22" t="s">
        <v>1998</v>
      </c>
      <c r="D577" s="22" t="s">
        <v>2090</v>
      </c>
    </row>
    <row r="578" spans="1:4" x14ac:dyDescent="0.3">
      <c r="A578" s="18" t="s">
        <v>2856</v>
      </c>
      <c r="B578" s="21" t="s">
        <v>1580</v>
      </c>
      <c r="C578" s="21" t="s">
        <v>2001</v>
      </c>
      <c r="D578" s="21" t="s">
        <v>2246</v>
      </c>
    </row>
    <row r="579" spans="1:4" x14ac:dyDescent="0.3">
      <c r="A579" s="18" t="s">
        <v>2857</v>
      </c>
      <c r="B579" s="22" t="s">
        <v>1581</v>
      </c>
      <c r="C579" s="22" t="s">
        <v>1999</v>
      </c>
      <c r="D579" s="22" t="s">
        <v>2178</v>
      </c>
    </row>
    <row r="580" spans="1:4" x14ac:dyDescent="0.3">
      <c r="A580" s="18" t="s">
        <v>2858</v>
      </c>
      <c r="B580" s="21" t="s">
        <v>1582</v>
      </c>
      <c r="C580" s="21" t="s">
        <v>2000</v>
      </c>
      <c r="D580" s="21" t="s">
        <v>2236</v>
      </c>
    </row>
    <row r="581" spans="1:4" x14ac:dyDescent="0.3">
      <c r="A581" s="18" t="s">
        <v>2859</v>
      </c>
      <c r="B581" s="22" t="s">
        <v>1583</v>
      </c>
      <c r="C581" s="22" t="s">
        <v>1999</v>
      </c>
      <c r="D581" s="22" t="s">
        <v>2034</v>
      </c>
    </row>
    <row r="582" spans="1:4" x14ac:dyDescent="0.3">
      <c r="A582" s="18" t="s">
        <v>2860</v>
      </c>
      <c r="B582" s="21" t="s">
        <v>1584</v>
      </c>
      <c r="C582" s="21" t="s">
        <v>2000</v>
      </c>
      <c r="D582" s="21" t="s">
        <v>2032</v>
      </c>
    </row>
    <row r="583" spans="1:4" x14ac:dyDescent="0.3">
      <c r="A583" s="18" t="s">
        <v>2861</v>
      </c>
      <c r="B583" s="22" t="s">
        <v>1585</v>
      </c>
      <c r="C583" s="22" t="s">
        <v>1999</v>
      </c>
      <c r="D583" s="22" t="s">
        <v>2064</v>
      </c>
    </row>
    <row r="584" spans="1:4" x14ac:dyDescent="0.3">
      <c r="A584" s="18" t="s">
        <v>2862</v>
      </c>
      <c r="B584" s="21" t="s">
        <v>1586</v>
      </c>
      <c r="C584" s="21" t="s">
        <v>1999</v>
      </c>
      <c r="D584" s="21" t="s">
        <v>2202</v>
      </c>
    </row>
    <row r="585" spans="1:4" x14ac:dyDescent="0.3">
      <c r="A585" s="18" t="s">
        <v>2863</v>
      </c>
      <c r="B585" s="22" t="s">
        <v>1587</v>
      </c>
      <c r="C585" s="22" t="s">
        <v>2000</v>
      </c>
      <c r="D585" s="22" t="s">
        <v>2221</v>
      </c>
    </row>
    <row r="586" spans="1:4" x14ac:dyDescent="0.3">
      <c r="A586" s="18" t="s">
        <v>2864</v>
      </c>
      <c r="B586" s="21" t="s">
        <v>1588</v>
      </c>
      <c r="C586" s="21" t="s">
        <v>1998</v>
      </c>
      <c r="D586" s="21" t="s">
        <v>2026</v>
      </c>
    </row>
    <row r="587" spans="1:4" x14ac:dyDescent="0.3">
      <c r="A587" s="18" t="s">
        <v>2865</v>
      </c>
      <c r="B587" s="22" t="s">
        <v>1589</v>
      </c>
      <c r="C587" s="22" t="s">
        <v>1998</v>
      </c>
      <c r="D587" s="22" t="s">
        <v>2247</v>
      </c>
    </row>
    <row r="588" spans="1:4" x14ac:dyDescent="0.3">
      <c r="A588" s="18" t="s">
        <v>2866</v>
      </c>
      <c r="B588" s="21" t="s">
        <v>1590</v>
      </c>
      <c r="C588" s="21" t="s">
        <v>1999</v>
      </c>
      <c r="D588" s="21" t="s">
        <v>2046</v>
      </c>
    </row>
    <row r="589" spans="1:4" x14ac:dyDescent="0.3">
      <c r="A589" s="18" t="s">
        <v>2867</v>
      </c>
      <c r="B589" s="22" t="s">
        <v>1591</v>
      </c>
      <c r="C589" s="22" t="s">
        <v>1999</v>
      </c>
      <c r="D589" s="22" t="s">
        <v>2032</v>
      </c>
    </row>
    <row r="590" spans="1:4" x14ac:dyDescent="0.3">
      <c r="A590" s="18" t="s">
        <v>2868</v>
      </c>
      <c r="B590" s="21" t="s">
        <v>1592</v>
      </c>
      <c r="C590" s="21" t="s">
        <v>1999</v>
      </c>
      <c r="D590" s="21" t="s">
        <v>2072</v>
      </c>
    </row>
    <row r="591" spans="1:4" x14ac:dyDescent="0.3">
      <c r="A591" s="18" t="s">
        <v>2869</v>
      </c>
      <c r="B591" s="22" t="s">
        <v>1593</v>
      </c>
      <c r="C591" s="22" t="s">
        <v>1998</v>
      </c>
      <c r="D591" s="22" t="s">
        <v>2105</v>
      </c>
    </row>
    <row r="592" spans="1:4" x14ac:dyDescent="0.3">
      <c r="A592" s="18" t="s">
        <v>2870</v>
      </c>
      <c r="B592" s="21" t="s">
        <v>1594</v>
      </c>
      <c r="C592" s="21" t="s">
        <v>2001</v>
      </c>
      <c r="D592" s="21" t="s">
        <v>2142</v>
      </c>
    </row>
    <row r="593" spans="1:4" x14ac:dyDescent="0.3">
      <c r="A593" s="18" t="s">
        <v>2871</v>
      </c>
      <c r="B593" s="22" t="s">
        <v>1595</v>
      </c>
      <c r="C593" s="22" t="s">
        <v>2001</v>
      </c>
      <c r="D593" s="22" t="s">
        <v>2137</v>
      </c>
    </row>
    <row r="594" spans="1:4" x14ac:dyDescent="0.3">
      <c r="A594" s="18" t="s">
        <v>2872</v>
      </c>
      <c r="B594" s="21" t="s">
        <v>1596</v>
      </c>
      <c r="C594" s="21" t="s">
        <v>2000</v>
      </c>
      <c r="D594" s="21" t="s">
        <v>2078</v>
      </c>
    </row>
    <row r="595" spans="1:4" x14ac:dyDescent="0.3">
      <c r="A595" s="18" t="s">
        <v>2873</v>
      </c>
      <c r="B595" s="22" t="s">
        <v>1597</v>
      </c>
      <c r="C595" s="22" t="s">
        <v>1999</v>
      </c>
      <c r="D595" s="22" t="s">
        <v>2061</v>
      </c>
    </row>
    <row r="596" spans="1:4" x14ac:dyDescent="0.3">
      <c r="A596" s="18" t="s">
        <v>2874</v>
      </c>
      <c r="B596" s="21" t="s">
        <v>1598</v>
      </c>
      <c r="C596" s="21" t="s">
        <v>2000</v>
      </c>
      <c r="D596" s="21" t="s">
        <v>2110</v>
      </c>
    </row>
    <row r="597" spans="1:4" x14ac:dyDescent="0.3">
      <c r="A597" s="18" t="s">
        <v>2875</v>
      </c>
      <c r="B597" s="22" t="s">
        <v>1599</v>
      </c>
      <c r="C597" s="22" t="s">
        <v>1999</v>
      </c>
      <c r="D597" s="22" t="s">
        <v>2243</v>
      </c>
    </row>
    <row r="598" spans="1:4" x14ac:dyDescent="0.3">
      <c r="A598" s="18" t="s">
        <v>2876</v>
      </c>
      <c r="B598" s="21" t="s">
        <v>1600</v>
      </c>
      <c r="C598" s="21" t="s">
        <v>1999</v>
      </c>
      <c r="D598" s="21" t="s">
        <v>2199</v>
      </c>
    </row>
    <row r="599" spans="1:4" x14ac:dyDescent="0.3">
      <c r="A599" s="18" t="s">
        <v>2877</v>
      </c>
      <c r="B599" s="22" t="s">
        <v>1601</v>
      </c>
      <c r="C599" s="22" t="s">
        <v>2001</v>
      </c>
      <c r="D599" s="22" t="s">
        <v>2229</v>
      </c>
    </row>
    <row r="600" spans="1:4" x14ac:dyDescent="0.3">
      <c r="A600" s="18" t="s">
        <v>2878</v>
      </c>
      <c r="B600" s="21" t="s">
        <v>1602</v>
      </c>
      <c r="C600" s="21" t="s">
        <v>1999</v>
      </c>
      <c r="D600" s="21" t="s">
        <v>2173</v>
      </c>
    </row>
    <row r="601" spans="1:4" x14ac:dyDescent="0.3">
      <c r="A601" s="18" t="s">
        <v>2879</v>
      </c>
      <c r="B601" s="22" t="s">
        <v>1603</v>
      </c>
      <c r="C601" s="22" t="s">
        <v>2000</v>
      </c>
      <c r="D601" s="22" t="s">
        <v>2145</v>
      </c>
    </row>
    <row r="602" spans="1:4" x14ac:dyDescent="0.3">
      <c r="A602" s="18" t="s">
        <v>2880</v>
      </c>
      <c r="B602" s="21" t="s">
        <v>1604</v>
      </c>
      <c r="C602" s="21" t="s">
        <v>2001</v>
      </c>
      <c r="D602" s="21" t="s">
        <v>2089</v>
      </c>
    </row>
    <row r="603" spans="1:4" x14ac:dyDescent="0.3">
      <c r="A603" s="18" t="s">
        <v>2881</v>
      </c>
      <c r="B603" s="22" t="s">
        <v>1605</v>
      </c>
      <c r="C603" s="22" t="s">
        <v>1999</v>
      </c>
      <c r="D603" s="22" t="s">
        <v>2215</v>
      </c>
    </row>
    <row r="604" spans="1:4" x14ac:dyDescent="0.3">
      <c r="A604" s="18" t="s">
        <v>2882</v>
      </c>
      <c r="B604" s="21" t="s">
        <v>1606</v>
      </c>
      <c r="C604" s="21" t="s">
        <v>2001</v>
      </c>
      <c r="D604" s="21" t="s">
        <v>2248</v>
      </c>
    </row>
    <row r="605" spans="1:4" x14ac:dyDescent="0.3">
      <c r="A605" s="18" t="s">
        <v>2883</v>
      </c>
      <c r="B605" s="22" t="s">
        <v>1607</v>
      </c>
      <c r="C605" s="22" t="s">
        <v>2001</v>
      </c>
      <c r="D605" s="22" t="s">
        <v>2034</v>
      </c>
    </row>
    <row r="606" spans="1:4" x14ac:dyDescent="0.3">
      <c r="A606" s="18" t="s">
        <v>2884</v>
      </c>
      <c r="B606" s="21" t="s">
        <v>1608</v>
      </c>
      <c r="C606" s="21" t="s">
        <v>1998</v>
      </c>
      <c r="D606" s="21" t="s">
        <v>2098</v>
      </c>
    </row>
    <row r="607" spans="1:4" x14ac:dyDescent="0.3">
      <c r="A607" s="18" t="s">
        <v>2885</v>
      </c>
      <c r="B607" s="22" t="s">
        <v>1609</v>
      </c>
      <c r="C607" s="22" t="s">
        <v>1998</v>
      </c>
      <c r="D607" s="22" t="s">
        <v>2092</v>
      </c>
    </row>
    <row r="608" spans="1:4" x14ac:dyDescent="0.3">
      <c r="A608" s="18" t="s">
        <v>2886</v>
      </c>
      <c r="B608" s="21" t="s">
        <v>1610</v>
      </c>
      <c r="C608" s="21" t="s">
        <v>2000</v>
      </c>
      <c r="D608" s="21" t="s">
        <v>2168</v>
      </c>
    </row>
    <row r="609" spans="1:4" x14ac:dyDescent="0.3">
      <c r="A609" s="18" t="s">
        <v>2887</v>
      </c>
      <c r="B609" s="22" t="s">
        <v>1611</v>
      </c>
      <c r="C609" s="22" t="s">
        <v>1999</v>
      </c>
      <c r="D609" s="22" t="s">
        <v>2069</v>
      </c>
    </row>
    <row r="610" spans="1:4" x14ac:dyDescent="0.3">
      <c r="A610" s="18" t="s">
        <v>2888</v>
      </c>
      <c r="B610" s="21" t="s">
        <v>1612</v>
      </c>
      <c r="C610" s="21" t="s">
        <v>2001</v>
      </c>
      <c r="D610" s="21" t="s">
        <v>2108</v>
      </c>
    </row>
    <row r="611" spans="1:4" x14ac:dyDescent="0.3">
      <c r="A611" s="18" t="s">
        <v>2889</v>
      </c>
      <c r="B611" s="22" t="s">
        <v>1613</v>
      </c>
      <c r="C611" s="22" t="s">
        <v>2000</v>
      </c>
      <c r="D611" s="22" t="s">
        <v>2184</v>
      </c>
    </row>
    <row r="612" spans="1:4" x14ac:dyDescent="0.3">
      <c r="A612" s="18" t="s">
        <v>2890</v>
      </c>
      <c r="B612" s="21" t="s">
        <v>1614</v>
      </c>
      <c r="C612" s="21" t="s">
        <v>1999</v>
      </c>
      <c r="D612" s="21" t="s">
        <v>2213</v>
      </c>
    </row>
    <row r="613" spans="1:4" x14ac:dyDescent="0.3">
      <c r="A613" s="18" t="s">
        <v>2891</v>
      </c>
      <c r="B613" s="22" t="s">
        <v>1615</v>
      </c>
      <c r="C613" s="22" t="s">
        <v>2001</v>
      </c>
      <c r="D613" s="22" t="s">
        <v>2075</v>
      </c>
    </row>
    <row r="614" spans="1:4" x14ac:dyDescent="0.3">
      <c r="A614" s="18" t="s">
        <v>2892</v>
      </c>
      <c r="B614" s="21" t="s">
        <v>1616</v>
      </c>
      <c r="C614" s="21" t="s">
        <v>1998</v>
      </c>
      <c r="D614" s="21" t="s">
        <v>2080</v>
      </c>
    </row>
    <row r="615" spans="1:4" x14ac:dyDescent="0.3">
      <c r="A615" s="18" t="s">
        <v>2893</v>
      </c>
      <c r="B615" s="22" t="s">
        <v>1617</v>
      </c>
      <c r="C615" s="22" t="s">
        <v>1999</v>
      </c>
      <c r="D615" s="22" t="s">
        <v>2143</v>
      </c>
    </row>
    <row r="616" spans="1:4" x14ac:dyDescent="0.3">
      <c r="A616" s="18" t="s">
        <v>2894</v>
      </c>
      <c r="B616" s="21" t="s">
        <v>1618</v>
      </c>
      <c r="C616" s="21" t="s">
        <v>2001</v>
      </c>
      <c r="D616" s="21" t="s">
        <v>2037</v>
      </c>
    </row>
    <row r="617" spans="1:4" x14ac:dyDescent="0.3">
      <c r="A617" s="18" t="s">
        <v>2895</v>
      </c>
      <c r="B617" s="22" t="s">
        <v>1619</v>
      </c>
      <c r="C617" s="22" t="s">
        <v>1998</v>
      </c>
      <c r="D617" s="22" t="s">
        <v>2078</v>
      </c>
    </row>
    <row r="618" spans="1:4" x14ac:dyDescent="0.3">
      <c r="A618" s="18" t="s">
        <v>2896</v>
      </c>
      <c r="B618" s="21" t="s">
        <v>1620</v>
      </c>
      <c r="C618" s="21" t="s">
        <v>1999</v>
      </c>
      <c r="D618" s="21" t="s">
        <v>2068</v>
      </c>
    </row>
    <row r="619" spans="1:4" x14ac:dyDescent="0.3">
      <c r="A619" s="18" t="s">
        <v>2897</v>
      </c>
      <c r="B619" s="22" t="s">
        <v>1621</v>
      </c>
      <c r="C619" s="22" t="s">
        <v>2001</v>
      </c>
      <c r="D619" s="22" t="s">
        <v>2249</v>
      </c>
    </row>
    <row r="620" spans="1:4" x14ac:dyDescent="0.3">
      <c r="A620" s="18" t="s">
        <v>2898</v>
      </c>
      <c r="B620" s="21" t="s">
        <v>1622</v>
      </c>
      <c r="C620" s="21" t="s">
        <v>1998</v>
      </c>
      <c r="D620" s="21" t="s">
        <v>2171</v>
      </c>
    </row>
    <row r="621" spans="1:4" x14ac:dyDescent="0.3">
      <c r="A621" s="18" t="s">
        <v>2899</v>
      </c>
      <c r="B621" s="22" t="s">
        <v>1623</v>
      </c>
      <c r="C621" s="22" t="s">
        <v>1999</v>
      </c>
      <c r="D621" s="22" t="s">
        <v>2058</v>
      </c>
    </row>
    <row r="622" spans="1:4" x14ac:dyDescent="0.3">
      <c r="A622" s="18" t="s">
        <v>2900</v>
      </c>
      <c r="B622" s="21" t="s">
        <v>1624</v>
      </c>
      <c r="C622" s="21" t="s">
        <v>1999</v>
      </c>
      <c r="D622" s="21" t="s">
        <v>2056</v>
      </c>
    </row>
    <row r="623" spans="1:4" x14ac:dyDescent="0.3">
      <c r="A623" s="18" t="s">
        <v>2901</v>
      </c>
      <c r="B623" s="22" t="s">
        <v>1625</v>
      </c>
      <c r="C623" s="22" t="s">
        <v>1998</v>
      </c>
      <c r="D623" s="22" t="s">
        <v>2250</v>
      </c>
    </row>
    <row r="624" spans="1:4" x14ac:dyDescent="0.3">
      <c r="A624" s="18" t="s">
        <v>2902</v>
      </c>
      <c r="B624" s="21" t="s">
        <v>1626</v>
      </c>
      <c r="C624" s="21" t="s">
        <v>2001</v>
      </c>
      <c r="D624" s="21" t="s">
        <v>2152</v>
      </c>
    </row>
    <row r="625" spans="1:4" x14ac:dyDescent="0.3">
      <c r="A625" s="18" t="s">
        <v>2903</v>
      </c>
      <c r="B625" s="22" t="s">
        <v>1627</v>
      </c>
      <c r="C625" s="22" t="s">
        <v>2000</v>
      </c>
      <c r="D625" s="22" t="s">
        <v>2026</v>
      </c>
    </row>
    <row r="626" spans="1:4" x14ac:dyDescent="0.3">
      <c r="A626" s="18" t="s">
        <v>2904</v>
      </c>
      <c r="B626" s="21" t="s">
        <v>1628</v>
      </c>
      <c r="C626" s="21" t="s">
        <v>1998</v>
      </c>
      <c r="D626" s="21" t="s">
        <v>2203</v>
      </c>
    </row>
    <row r="627" spans="1:4" x14ac:dyDescent="0.3">
      <c r="A627" s="18" t="s">
        <v>2905</v>
      </c>
      <c r="B627" s="22" t="s">
        <v>1629</v>
      </c>
      <c r="C627" s="22" t="s">
        <v>1998</v>
      </c>
      <c r="D627" s="22" t="s">
        <v>2212</v>
      </c>
    </row>
    <row r="628" spans="1:4" x14ac:dyDescent="0.3">
      <c r="A628" s="18" t="s">
        <v>2906</v>
      </c>
      <c r="B628" s="21" t="s">
        <v>1630</v>
      </c>
      <c r="C628" s="21" t="s">
        <v>1999</v>
      </c>
      <c r="D628" s="21" t="s">
        <v>2188</v>
      </c>
    </row>
    <row r="629" spans="1:4" x14ac:dyDescent="0.3">
      <c r="A629" s="18" t="s">
        <v>2907</v>
      </c>
      <c r="B629" s="22" t="s">
        <v>1631</v>
      </c>
      <c r="C629" s="22" t="s">
        <v>1999</v>
      </c>
      <c r="D629" s="22" t="s">
        <v>2113</v>
      </c>
    </row>
    <row r="630" spans="1:4" x14ac:dyDescent="0.3">
      <c r="A630" s="18" t="s">
        <v>2908</v>
      </c>
      <c r="B630" s="21" t="s">
        <v>1632</v>
      </c>
      <c r="C630" s="21" t="s">
        <v>2001</v>
      </c>
      <c r="D630" s="21" t="s">
        <v>2132</v>
      </c>
    </row>
    <row r="631" spans="1:4" x14ac:dyDescent="0.3">
      <c r="A631" s="18" t="s">
        <v>2909</v>
      </c>
      <c r="B631" s="22" t="s">
        <v>1633</v>
      </c>
      <c r="C631" s="22" t="s">
        <v>2000</v>
      </c>
      <c r="D631" s="22" t="s">
        <v>2095</v>
      </c>
    </row>
    <row r="632" spans="1:4" x14ac:dyDescent="0.3">
      <c r="A632" s="18" t="s">
        <v>2910</v>
      </c>
      <c r="B632" s="21" t="s">
        <v>1634</v>
      </c>
      <c r="C632" s="21" t="s">
        <v>2000</v>
      </c>
      <c r="D632" s="21" t="s">
        <v>2215</v>
      </c>
    </row>
    <row r="633" spans="1:4" x14ac:dyDescent="0.3">
      <c r="A633" s="18" t="s">
        <v>2911</v>
      </c>
      <c r="B633" s="22" t="s">
        <v>1635</v>
      </c>
      <c r="C633" s="22" t="s">
        <v>2001</v>
      </c>
      <c r="D633" s="22" t="s">
        <v>2025</v>
      </c>
    </row>
    <row r="634" spans="1:4" x14ac:dyDescent="0.3">
      <c r="A634" s="18" t="s">
        <v>2912</v>
      </c>
      <c r="B634" s="21" t="s">
        <v>1636</v>
      </c>
      <c r="C634" s="21" t="s">
        <v>1998</v>
      </c>
      <c r="D634" s="21" t="s">
        <v>2236</v>
      </c>
    </row>
    <row r="635" spans="1:4" x14ac:dyDescent="0.3">
      <c r="A635" s="18" t="s">
        <v>2913</v>
      </c>
      <c r="B635" s="22" t="s">
        <v>1637</v>
      </c>
      <c r="C635" s="22" t="s">
        <v>2000</v>
      </c>
      <c r="D635" s="22" t="s">
        <v>2069</v>
      </c>
    </row>
    <row r="636" spans="1:4" x14ac:dyDescent="0.3">
      <c r="A636" s="18" t="s">
        <v>2914</v>
      </c>
      <c r="B636" s="21" t="s">
        <v>1638</v>
      </c>
      <c r="C636" s="21" t="s">
        <v>2000</v>
      </c>
      <c r="D636" s="21" t="s">
        <v>2251</v>
      </c>
    </row>
    <row r="637" spans="1:4" x14ac:dyDescent="0.3">
      <c r="A637" s="18" t="s">
        <v>2915</v>
      </c>
      <c r="B637" s="22" t="s">
        <v>1639</v>
      </c>
      <c r="C637" s="22" t="s">
        <v>2000</v>
      </c>
      <c r="D637" s="22" t="s">
        <v>2252</v>
      </c>
    </row>
    <row r="638" spans="1:4" x14ac:dyDescent="0.3">
      <c r="A638" s="18" t="s">
        <v>2916</v>
      </c>
      <c r="B638" s="21" t="s">
        <v>1640</v>
      </c>
      <c r="C638" s="21" t="s">
        <v>2000</v>
      </c>
      <c r="D638" s="21" t="s">
        <v>2150</v>
      </c>
    </row>
    <row r="639" spans="1:4" x14ac:dyDescent="0.3">
      <c r="A639" s="18" t="s">
        <v>2917</v>
      </c>
      <c r="B639" s="22" t="s">
        <v>1641</v>
      </c>
      <c r="C639" s="22" t="s">
        <v>1999</v>
      </c>
      <c r="D639" s="22" t="s">
        <v>2253</v>
      </c>
    </row>
    <row r="640" spans="1:4" x14ac:dyDescent="0.3">
      <c r="A640" s="18" t="s">
        <v>2918</v>
      </c>
      <c r="B640" s="21" t="s">
        <v>1642</v>
      </c>
      <c r="C640" s="21" t="s">
        <v>2001</v>
      </c>
      <c r="D640" s="21" t="s">
        <v>2085</v>
      </c>
    </row>
    <row r="641" spans="1:4" x14ac:dyDescent="0.3">
      <c r="A641" s="18" t="s">
        <v>2919</v>
      </c>
      <c r="B641" s="22" t="s">
        <v>1643</v>
      </c>
      <c r="C641" s="22" t="s">
        <v>1998</v>
      </c>
      <c r="D641" s="22" t="s">
        <v>2248</v>
      </c>
    </row>
    <row r="642" spans="1:4" x14ac:dyDescent="0.3">
      <c r="A642" s="18" t="s">
        <v>2920</v>
      </c>
      <c r="B642" s="21" t="s">
        <v>1644</v>
      </c>
      <c r="C642" s="21" t="s">
        <v>2001</v>
      </c>
      <c r="D642" s="21" t="s">
        <v>2254</v>
      </c>
    </row>
    <row r="643" spans="1:4" x14ac:dyDescent="0.3">
      <c r="A643" s="18" t="s">
        <v>2921</v>
      </c>
      <c r="B643" s="22" t="s">
        <v>1645</v>
      </c>
      <c r="C643" s="22" t="s">
        <v>2000</v>
      </c>
      <c r="D643" s="22" t="s">
        <v>2030</v>
      </c>
    </row>
    <row r="644" spans="1:4" x14ac:dyDescent="0.3">
      <c r="A644" s="18" t="s">
        <v>2922</v>
      </c>
      <c r="B644" s="21" t="s">
        <v>1646</v>
      </c>
      <c r="C644" s="21" t="s">
        <v>2001</v>
      </c>
      <c r="D644" s="21" t="s">
        <v>2151</v>
      </c>
    </row>
    <row r="645" spans="1:4" x14ac:dyDescent="0.3">
      <c r="A645" s="18" t="s">
        <v>2923</v>
      </c>
      <c r="B645" s="22" t="s">
        <v>1647</v>
      </c>
      <c r="C645" s="22" t="s">
        <v>2001</v>
      </c>
      <c r="D645" s="22" t="s">
        <v>2041</v>
      </c>
    </row>
    <row r="646" spans="1:4" x14ac:dyDescent="0.3">
      <c r="A646" s="18" t="s">
        <v>2924</v>
      </c>
      <c r="B646" s="21" t="s">
        <v>1648</v>
      </c>
      <c r="C646" s="21" t="s">
        <v>2000</v>
      </c>
      <c r="D646" s="21" t="s">
        <v>2056</v>
      </c>
    </row>
    <row r="647" spans="1:4" x14ac:dyDescent="0.3">
      <c r="A647" s="18" t="s">
        <v>2925</v>
      </c>
      <c r="B647" s="22" t="s">
        <v>1649</v>
      </c>
      <c r="C647" s="22" t="s">
        <v>1999</v>
      </c>
      <c r="D647" s="22" t="s">
        <v>2177</v>
      </c>
    </row>
    <row r="648" spans="1:4" x14ac:dyDescent="0.3">
      <c r="A648" s="18" t="s">
        <v>2926</v>
      </c>
      <c r="B648" s="21" t="s">
        <v>1650</v>
      </c>
      <c r="C648" s="21" t="s">
        <v>2000</v>
      </c>
      <c r="D648" s="21" t="s">
        <v>2060</v>
      </c>
    </row>
    <row r="649" spans="1:4" x14ac:dyDescent="0.3">
      <c r="A649" s="18" t="s">
        <v>2927</v>
      </c>
      <c r="B649" s="22" t="s">
        <v>1651</v>
      </c>
      <c r="C649" s="22" t="s">
        <v>1998</v>
      </c>
      <c r="D649" s="22" t="s">
        <v>2254</v>
      </c>
    </row>
    <row r="650" spans="1:4" x14ac:dyDescent="0.3">
      <c r="A650" s="18" t="s">
        <v>2928</v>
      </c>
      <c r="B650" s="21" t="s">
        <v>1652</v>
      </c>
      <c r="C650" s="21" t="s">
        <v>1998</v>
      </c>
      <c r="D650" s="21" t="s">
        <v>2247</v>
      </c>
    </row>
    <row r="651" spans="1:4" x14ac:dyDescent="0.3">
      <c r="A651" s="18" t="s">
        <v>2929</v>
      </c>
      <c r="B651" s="22" t="s">
        <v>1653</v>
      </c>
      <c r="C651" s="22" t="s">
        <v>2001</v>
      </c>
      <c r="D651" s="22" t="s">
        <v>2223</v>
      </c>
    </row>
    <row r="652" spans="1:4" x14ac:dyDescent="0.3">
      <c r="A652" s="18" t="s">
        <v>2930</v>
      </c>
      <c r="B652" s="21" t="s">
        <v>1654</v>
      </c>
      <c r="C652" s="21" t="s">
        <v>2001</v>
      </c>
      <c r="D652" s="21" t="s">
        <v>2169</v>
      </c>
    </row>
    <row r="653" spans="1:4" x14ac:dyDescent="0.3">
      <c r="A653" s="18" t="s">
        <v>2931</v>
      </c>
      <c r="B653" s="22" t="s">
        <v>1655</v>
      </c>
      <c r="C653" s="22" t="s">
        <v>2000</v>
      </c>
      <c r="D653" s="22" t="s">
        <v>2135</v>
      </c>
    </row>
    <row r="654" spans="1:4" x14ac:dyDescent="0.3">
      <c r="A654" s="18" t="s">
        <v>2932</v>
      </c>
      <c r="B654" s="21" t="s">
        <v>1656</v>
      </c>
      <c r="C654" s="21" t="s">
        <v>2001</v>
      </c>
      <c r="D654" s="21" t="s">
        <v>2231</v>
      </c>
    </row>
    <row r="655" spans="1:4" x14ac:dyDescent="0.3">
      <c r="A655" s="18" t="s">
        <v>2933</v>
      </c>
      <c r="B655" s="22" t="s">
        <v>1657</v>
      </c>
      <c r="C655" s="22" t="s">
        <v>2001</v>
      </c>
      <c r="D655" s="22" t="s">
        <v>2236</v>
      </c>
    </row>
    <row r="656" spans="1:4" x14ac:dyDescent="0.3">
      <c r="A656" s="18" t="s">
        <v>2934</v>
      </c>
      <c r="B656" s="21" t="s">
        <v>1658</v>
      </c>
      <c r="C656" s="21" t="s">
        <v>2000</v>
      </c>
      <c r="D656" s="21" t="s">
        <v>2250</v>
      </c>
    </row>
    <row r="657" spans="1:4" x14ac:dyDescent="0.3">
      <c r="A657" s="18" t="s">
        <v>2935</v>
      </c>
      <c r="B657" s="22" t="s">
        <v>1659</v>
      </c>
      <c r="C657" s="22" t="s">
        <v>1998</v>
      </c>
      <c r="D657" s="22" t="s">
        <v>2072</v>
      </c>
    </row>
    <row r="658" spans="1:4" x14ac:dyDescent="0.3">
      <c r="A658" s="18" t="s">
        <v>2936</v>
      </c>
      <c r="B658" s="21" t="s">
        <v>1660</v>
      </c>
      <c r="C658" s="21" t="s">
        <v>1999</v>
      </c>
      <c r="D658" s="21" t="s">
        <v>2104</v>
      </c>
    </row>
    <row r="659" spans="1:4" x14ac:dyDescent="0.3">
      <c r="A659" s="18" t="s">
        <v>2937</v>
      </c>
      <c r="B659" s="22" t="s">
        <v>1661</v>
      </c>
      <c r="C659" s="22" t="s">
        <v>1999</v>
      </c>
      <c r="D659" s="22" t="s">
        <v>2249</v>
      </c>
    </row>
    <row r="660" spans="1:4" x14ac:dyDescent="0.3">
      <c r="A660" s="18" t="s">
        <v>2938</v>
      </c>
      <c r="B660" s="21" t="s">
        <v>1662</v>
      </c>
      <c r="C660" s="21" t="s">
        <v>1998</v>
      </c>
      <c r="D660" s="21" t="s">
        <v>2101</v>
      </c>
    </row>
    <row r="661" spans="1:4" x14ac:dyDescent="0.3">
      <c r="A661" s="18" t="s">
        <v>2939</v>
      </c>
      <c r="B661" s="22" t="s">
        <v>1663</v>
      </c>
      <c r="C661" s="22" t="s">
        <v>1999</v>
      </c>
      <c r="D661" s="22" t="s">
        <v>2164</v>
      </c>
    </row>
    <row r="662" spans="1:4" x14ac:dyDescent="0.3">
      <c r="A662" s="18" t="s">
        <v>2940</v>
      </c>
      <c r="B662" s="21" t="s">
        <v>1664</v>
      </c>
      <c r="C662" s="21" t="s">
        <v>2000</v>
      </c>
      <c r="D662" s="21" t="s">
        <v>2069</v>
      </c>
    </row>
    <row r="663" spans="1:4" x14ac:dyDescent="0.3">
      <c r="A663" s="18" t="s">
        <v>2941</v>
      </c>
      <c r="B663" s="22" t="s">
        <v>1665</v>
      </c>
      <c r="C663" s="22" t="s">
        <v>2001</v>
      </c>
      <c r="D663" s="22" t="s">
        <v>2065</v>
      </c>
    </row>
    <row r="664" spans="1:4" x14ac:dyDescent="0.3">
      <c r="A664" s="18" t="s">
        <v>2942</v>
      </c>
      <c r="B664" s="21" t="s">
        <v>1666</v>
      </c>
      <c r="C664" s="21" t="s">
        <v>1998</v>
      </c>
      <c r="D664" s="21" t="s">
        <v>2061</v>
      </c>
    </row>
    <row r="665" spans="1:4" x14ac:dyDescent="0.3">
      <c r="A665" s="18" t="s">
        <v>2943</v>
      </c>
      <c r="B665" s="22" t="s">
        <v>1667</v>
      </c>
      <c r="C665" s="22" t="s">
        <v>1999</v>
      </c>
      <c r="D665" s="22" t="s">
        <v>2050</v>
      </c>
    </row>
    <row r="666" spans="1:4" x14ac:dyDescent="0.3">
      <c r="A666" s="18" t="s">
        <v>2944</v>
      </c>
      <c r="B666" s="21" t="s">
        <v>1668</v>
      </c>
      <c r="C666" s="21" t="s">
        <v>1999</v>
      </c>
      <c r="D666" s="21" t="s">
        <v>2241</v>
      </c>
    </row>
    <row r="667" spans="1:4" x14ac:dyDescent="0.3">
      <c r="A667" s="18" t="s">
        <v>2945</v>
      </c>
      <c r="B667" s="22" t="s">
        <v>1669</v>
      </c>
      <c r="C667" s="22" t="s">
        <v>1998</v>
      </c>
      <c r="D667" s="22" t="s">
        <v>2216</v>
      </c>
    </row>
    <row r="668" spans="1:4" x14ac:dyDescent="0.3">
      <c r="A668" s="18" t="s">
        <v>2946</v>
      </c>
      <c r="B668" s="21" t="s">
        <v>1670</v>
      </c>
      <c r="C668" s="21" t="s">
        <v>1999</v>
      </c>
      <c r="D668" s="21" t="s">
        <v>2134</v>
      </c>
    </row>
    <row r="669" spans="1:4" x14ac:dyDescent="0.3">
      <c r="A669" s="18" t="s">
        <v>2947</v>
      </c>
      <c r="B669" s="22" t="s">
        <v>1671</v>
      </c>
      <c r="C669" s="22" t="s">
        <v>1998</v>
      </c>
      <c r="D669" s="22" t="s">
        <v>2184</v>
      </c>
    </row>
    <row r="670" spans="1:4" x14ac:dyDescent="0.3">
      <c r="A670" s="18" t="s">
        <v>2948</v>
      </c>
      <c r="B670" s="21" t="s">
        <v>1672</v>
      </c>
      <c r="C670" s="21" t="s">
        <v>2001</v>
      </c>
      <c r="D670" s="21" t="s">
        <v>2160</v>
      </c>
    </row>
    <row r="671" spans="1:4" x14ac:dyDescent="0.3">
      <c r="A671" s="18" t="s">
        <v>2949</v>
      </c>
      <c r="B671" s="22" t="s">
        <v>1673</v>
      </c>
      <c r="C671" s="22" t="s">
        <v>2001</v>
      </c>
      <c r="D671" s="22" t="s">
        <v>2226</v>
      </c>
    </row>
    <row r="672" spans="1:4" x14ac:dyDescent="0.3">
      <c r="A672" s="18" t="s">
        <v>2950</v>
      </c>
      <c r="B672" s="21" t="s">
        <v>1674</v>
      </c>
      <c r="C672" s="21" t="s">
        <v>1999</v>
      </c>
      <c r="D672" s="21" t="s">
        <v>2055</v>
      </c>
    </row>
    <row r="673" spans="1:4" x14ac:dyDescent="0.3">
      <c r="A673" s="18" t="s">
        <v>2951</v>
      </c>
      <c r="B673" s="22" t="s">
        <v>1675</v>
      </c>
      <c r="C673" s="22" t="s">
        <v>1999</v>
      </c>
      <c r="D673" s="22" t="s">
        <v>2186</v>
      </c>
    </row>
    <row r="674" spans="1:4" x14ac:dyDescent="0.3">
      <c r="A674" s="18" t="s">
        <v>2952</v>
      </c>
      <c r="B674" s="21" t="s">
        <v>1676</v>
      </c>
      <c r="C674" s="21" t="s">
        <v>2000</v>
      </c>
      <c r="D674" s="21" t="s">
        <v>2122</v>
      </c>
    </row>
    <row r="675" spans="1:4" x14ac:dyDescent="0.3">
      <c r="A675" s="18" t="s">
        <v>2953</v>
      </c>
      <c r="B675" s="22" t="s">
        <v>1677</v>
      </c>
      <c r="C675" s="22" t="s">
        <v>2001</v>
      </c>
      <c r="D675" s="22" t="s">
        <v>2245</v>
      </c>
    </row>
    <row r="676" spans="1:4" x14ac:dyDescent="0.3">
      <c r="A676" s="18" t="s">
        <v>2954</v>
      </c>
      <c r="B676" s="21" t="s">
        <v>1678</v>
      </c>
      <c r="C676" s="21" t="s">
        <v>2000</v>
      </c>
      <c r="D676" s="21" t="s">
        <v>2202</v>
      </c>
    </row>
    <row r="677" spans="1:4" x14ac:dyDescent="0.3">
      <c r="A677" s="18" t="s">
        <v>2955</v>
      </c>
      <c r="B677" s="22" t="s">
        <v>1679</v>
      </c>
      <c r="C677" s="22" t="s">
        <v>2000</v>
      </c>
      <c r="D677" s="22" t="s">
        <v>2088</v>
      </c>
    </row>
    <row r="678" spans="1:4" x14ac:dyDescent="0.3">
      <c r="A678" s="18" t="s">
        <v>2956</v>
      </c>
      <c r="B678" s="21" t="s">
        <v>1680</v>
      </c>
      <c r="C678" s="21" t="s">
        <v>2000</v>
      </c>
      <c r="D678" s="21" t="s">
        <v>2202</v>
      </c>
    </row>
    <row r="679" spans="1:4" x14ac:dyDescent="0.3">
      <c r="A679" s="18" t="s">
        <v>2957</v>
      </c>
      <c r="B679" s="22" t="s">
        <v>1681</v>
      </c>
      <c r="C679" s="22" t="s">
        <v>1998</v>
      </c>
      <c r="D679" s="22" t="s">
        <v>2148</v>
      </c>
    </row>
    <row r="680" spans="1:4" x14ac:dyDescent="0.3">
      <c r="A680" s="18" t="s">
        <v>2958</v>
      </c>
      <c r="B680" s="21" t="s">
        <v>1682</v>
      </c>
      <c r="C680" s="21" t="s">
        <v>1999</v>
      </c>
      <c r="D680" s="21" t="s">
        <v>2167</v>
      </c>
    </row>
    <row r="681" spans="1:4" x14ac:dyDescent="0.3">
      <c r="A681" s="18" t="s">
        <v>2959</v>
      </c>
      <c r="B681" s="22" t="s">
        <v>1683</v>
      </c>
      <c r="C681" s="22" t="s">
        <v>1998</v>
      </c>
      <c r="D681" s="22" t="s">
        <v>2145</v>
      </c>
    </row>
    <row r="682" spans="1:4" x14ac:dyDescent="0.3">
      <c r="A682" s="18" t="s">
        <v>2960</v>
      </c>
      <c r="B682" s="21" t="s">
        <v>1684</v>
      </c>
      <c r="C682" s="21" t="s">
        <v>2000</v>
      </c>
      <c r="D682" s="21" t="s">
        <v>2163</v>
      </c>
    </row>
    <row r="683" spans="1:4" x14ac:dyDescent="0.3">
      <c r="A683" s="18" t="s">
        <v>2961</v>
      </c>
      <c r="B683" s="22" t="s">
        <v>1685</v>
      </c>
      <c r="C683" s="22" t="s">
        <v>2000</v>
      </c>
      <c r="D683" s="22" t="s">
        <v>2255</v>
      </c>
    </row>
    <row r="684" spans="1:4" x14ac:dyDescent="0.3">
      <c r="A684" s="18" t="s">
        <v>2962</v>
      </c>
      <c r="B684" s="21" t="s">
        <v>1686</v>
      </c>
      <c r="C684" s="21" t="s">
        <v>1999</v>
      </c>
      <c r="D684" s="21" t="s">
        <v>2249</v>
      </c>
    </row>
    <row r="685" spans="1:4" x14ac:dyDescent="0.3">
      <c r="A685" s="18" t="s">
        <v>2963</v>
      </c>
      <c r="B685" s="22" t="s">
        <v>1687</v>
      </c>
      <c r="C685" s="22" t="s">
        <v>2000</v>
      </c>
      <c r="D685" s="22" t="s">
        <v>2178</v>
      </c>
    </row>
    <row r="686" spans="1:4" x14ac:dyDescent="0.3">
      <c r="A686" s="18" t="s">
        <v>2964</v>
      </c>
      <c r="B686" s="21" t="s">
        <v>1688</v>
      </c>
      <c r="C686" s="21" t="s">
        <v>1998</v>
      </c>
      <c r="D686" s="21" t="s">
        <v>2221</v>
      </c>
    </row>
    <row r="687" spans="1:4" x14ac:dyDescent="0.3">
      <c r="A687" s="18" t="s">
        <v>2965</v>
      </c>
      <c r="B687" s="22" t="s">
        <v>1689</v>
      </c>
      <c r="C687" s="22" t="s">
        <v>2000</v>
      </c>
      <c r="D687" s="22" t="s">
        <v>2209</v>
      </c>
    </row>
    <row r="688" spans="1:4" x14ac:dyDescent="0.3">
      <c r="A688" s="18" t="s">
        <v>2966</v>
      </c>
      <c r="B688" s="21" t="s">
        <v>1690</v>
      </c>
      <c r="C688" s="21" t="s">
        <v>1999</v>
      </c>
      <c r="D688" s="21" t="s">
        <v>2111</v>
      </c>
    </row>
    <row r="689" spans="1:4" x14ac:dyDescent="0.3">
      <c r="A689" s="18" t="s">
        <v>2967</v>
      </c>
      <c r="B689" s="22" t="s">
        <v>1691</v>
      </c>
      <c r="C689" s="22" t="s">
        <v>2001</v>
      </c>
      <c r="D689" s="22" t="s">
        <v>2142</v>
      </c>
    </row>
    <row r="690" spans="1:4" x14ac:dyDescent="0.3">
      <c r="A690" s="18" t="s">
        <v>2968</v>
      </c>
      <c r="B690" s="21" t="s">
        <v>1692</v>
      </c>
      <c r="C690" s="21" t="s">
        <v>2000</v>
      </c>
      <c r="D690" s="21" t="s">
        <v>2056</v>
      </c>
    </row>
    <row r="691" spans="1:4" x14ac:dyDescent="0.3">
      <c r="A691" s="18" t="s">
        <v>2969</v>
      </c>
      <c r="B691" s="22" t="s">
        <v>1693</v>
      </c>
      <c r="C691" s="22" t="s">
        <v>1999</v>
      </c>
      <c r="D691" s="22" t="s">
        <v>2233</v>
      </c>
    </row>
    <row r="692" spans="1:4" x14ac:dyDescent="0.3">
      <c r="A692" s="18" t="s">
        <v>2970</v>
      </c>
      <c r="B692" s="21" t="s">
        <v>1694</v>
      </c>
      <c r="C692" s="21" t="s">
        <v>2001</v>
      </c>
      <c r="D692" s="21" t="s">
        <v>2063</v>
      </c>
    </row>
    <row r="693" spans="1:4" x14ac:dyDescent="0.3">
      <c r="A693" s="18" t="s">
        <v>2971</v>
      </c>
      <c r="B693" s="22" t="s">
        <v>1695</v>
      </c>
      <c r="C693" s="22" t="s">
        <v>2000</v>
      </c>
      <c r="D693" s="22" t="s">
        <v>2163</v>
      </c>
    </row>
    <row r="694" spans="1:4" x14ac:dyDescent="0.3">
      <c r="A694" s="18" t="s">
        <v>2972</v>
      </c>
      <c r="B694" s="21" t="s">
        <v>1696</v>
      </c>
      <c r="C694" s="21" t="s">
        <v>2000</v>
      </c>
      <c r="D694" s="21" t="s">
        <v>2178</v>
      </c>
    </row>
    <row r="695" spans="1:4" x14ac:dyDescent="0.3">
      <c r="A695" s="18" t="s">
        <v>2973</v>
      </c>
      <c r="B695" s="22" t="s">
        <v>1697</v>
      </c>
      <c r="C695" s="22" t="s">
        <v>1999</v>
      </c>
      <c r="D695" s="22" t="s">
        <v>2218</v>
      </c>
    </row>
    <row r="696" spans="1:4" x14ac:dyDescent="0.3">
      <c r="A696" s="18" t="s">
        <v>2974</v>
      </c>
      <c r="B696" s="21" t="s">
        <v>1698</v>
      </c>
      <c r="C696" s="21" t="s">
        <v>1999</v>
      </c>
      <c r="D696" s="21" t="s">
        <v>2227</v>
      </c>
    </row>
    <row r="697" spans="1:4" x14ac:dyDescent="0.3">
      <c r="A697" s="18" t="s">
        <v>2975</v>
      </c>
      <c r="B697" s="22" t="s">
        <v>1699</v>
      </c>
      <c r="C697" s="22" t="s">
        <v>2000</v>
      </c>
      <c r="D697" s="22" t="s">
        <v>2092</v>
      </c>
    </row>
    <row r="698" spans="1:4" x14ac:dyDescent="0.3">
      <c r="A698" s="18" t="s">
        <v>2976</v>
      </c>
      <c r="B698" s="21" t="s">
        <v>1700</v>
      </c>
      <c r="C698" s="21" t="s">
        <v>2000</v>
      </c>
      <c r="D698" s="21" t="s">
        <v>2025</v>
      </c>
    </row>
    <row r="699" spans="1:4" x14ac:dyDescent="0.3">
      <c r="A699" s="18" t="s">
        <v>2977</v>
      </c>
      <c r="B699" s="22" t="s">
        <v>1701</v>
      </c>
      <c r="C699" s="22" t="s">
        <v>1999</v>
      </c>
      <c r="D699" s="22" t="s">
        <v>2108</v>
      </c>
    </row>
    <row r="700" spans="1:4" x14ac:dyDescent="0.3">
      <c r="A700" s="18" t="s">
        <v>2978</v>
      </c>
      <c r="B700" s="21" t="s">
        <v>1702</v>
      </c>
      <c r="C700" s="21" t="s">
        <v>2000</v>
      </c>
      <c r="D700" s="21" t="s">
        <v>2138</v>
      </c>
    </row>
    <row r="701" spans="1:4" x14ac:dyDescent="0.3">
      <c r="A701" s="18" t="s">
        <v>2979</v>
      </c>
      <c r="B701" s="22" t="s">
        <v>1703</v>
      </c>
      <c r="C701" s="22" t="s">
        <v>1999</v>
      </c>
      <c r="D701" s="22" t="s">
        <v>2078</v>
      </c>
    </row>
    <row r="702" spans="1:4" x14ac:dyDescent="0.3">
      <c r="A702" s="18" t="s">
        <v>2980</v>
      </c>
      <c r="B702" s="21" t="s">
        <v>1704</v>
      </c>
      <c r="C702" s="21" t="s">
        <v>2000</v>
      </c>
      <c r="D702" s="21" t="s">
        <v>2046</v>
      </c>
    </row>
    <row r="703" spans="1:4" x14ac:dyDescent="0.3">
      <c r="A703" s="18" t="s">
        <v>2981</v>
      </c>
      <c r="B703" s="22" t="s">
        <v>1705</v>
      </c>
      <c r="C703" s="22" t="s">
        <v>1998</v>
      </c>
      <c r="D703" s="22" t="s">
        <v>2244</v>
      </c>
    </row>
    <row r="704" spans="1:4" x14ac:dyDescent="0.3">
      <c r="A704" s="18" t="s">
        <v>2982</v>
      </c>
      <c r="B704" s="21" t="s">
        <v>1088</v>
      </c>
      <c r="C704" s="21" t="s">
        <v>2001</v>
      </c>
      <c r="D704" s="21" t="s">
        <v>2083</v>
      </c>
    </row>
    <row r="705" spans="1:4" x14ac:dyDescent="0.3">
      <c r="A705" s="18" t="s">
        <v>2983</v>
      </c>
      <c r="B705" s="22" t="s">
        <v>1706</v>
      </c>
      <c r="C705" s="22" t="s">
        <v>2000</v>
      </c>
      <c r="D705" s="22" t="s">
        <v>2162</v>
      </c>
    </row>
    <row r="706" spans="1:4" x14ac:dyDescent="0.3">
      <c r="A706" s="18" t="s">
        <v>2984</v>
      </c>
      <c r="B706" s="21" t="s">
        <v>1707</v>
      </c>
      <c r="C706" s="21" t="s">
        <v>1998</v>
      </c>
      <c r="D706" s="21" t="s">
        <v>2256</v>
      </c>
    </row>
    <row r="707" spans="1:4" x14ac:dyDescent="0.3">
      <c r="A707" s="18" t="s">
        <v>2985</v>
      </c>
      <c r="B707" s="22" t="s">
        <v>1708</v>
      </c>
      <c r="C707" s="22" t="s">
        <v>2000</v>
      </c>
      <c r="D707" s="22" t="s">
        <v>2221</v>
      </c>
    </row>
    <row r="708" spans="1:4" x14ac:dyDescent="0.3">
      <c r="A708" s="18" t="s">
        <v>2986</v>
      </c>
      <c r="B708" s="21" t="s">
        <v>1709</v>
      </c>
      <c r="C708" s="21" t="s">
        <v>2001</v>
      </c>
      <c r="D708" s="21" t="s">
        <v>2240</v>
      </c>
    </row>
    <row r="709" spans="1:4" x14ac:dyDescent="0.3">
      <c r="A709" s="18" t="s">
        <v>2987</v>
      </c>
      <c r="B709" s="22" t="s">
        <v>1710</v>
      </c>
      <c r="C709" s="22" t="s">
        <v>1999</v>
      </c>
      <c r="D709" s="22" t="s">
        <v>2248</v>
      </c>
    </row>
    <row r="710" spans="1:4" x14ac:dyDescent="0.3">
      <c r="A710" s="18" t="s">
        <v>2988</v>
      </c>
      <c r="B710" s="21" t="s">
        <v>1711</v>
      </c>
      <c r="C710" s="21" t="s">
        <v>1998</v>
      </c>
      <c r="D710" s="21" t="s">
        <v>2244</v>
      </c>
    </row>
    <row r="711" spans="1:4" x14ac:dyDescent="0.3">
      <c r="A711" s="18" t="s">
        <v>2989</v>
      </c>
      <c r="B711" s="22" t="s">
        <v>1712</v>
      </c>
      <c r="C711" s="22" t="s">
        <v>1999</v>
      </c>
      <c r="D711" s="22" t="s">
        <v>2159</v>
      </c>
    </row>
    <row r="712" spans="1:4" x14ac:dyDescent="0.3">
      <c r="A712" s="18" t="s">
        <v>2990</v>
      </c>
      <c r="B712" s="21" t="s">
        <v>1713</v>
      </c>
      <c r="C712" s="21" t="s">
        <v>1999</v>
      </c>
      <c r="D712" s="21" t="s">
        <v>2212</v>
      </c>
    </row>
    <row r="713" spans="1:4" x14ac:dyDescent="0.3">
      <c r="A713" s="18" t="s">
        <v>2991</v>
      </c>
      <c r="B713" s="22" t="s">
        <v>1714</v>
      </c>
      <c r="C713" s="22" t="s">
        <v>2001</v>
      </c>
      <c r="D713" s="22" t="s">
        <v>2203</v>
      </c>
    </row>
    <row r="714" spans="1:4" x14ac:dyDescent="0.3">
      <c r="A714" s="18" t="s">
        <v>2992</v>
      </c>
      <c r="B714" s="21" t="s">
        <v>1715</v>
      </c>
      <c r="C714" s="21" t="s">
        <v>2001</v>
      </c>
      <c r="D714" s="21" t="s">
        <v>2186</v>
      </c>
    </row>
    <row r="715" spans="1:4" x14ac:dyDescent="0.3">
      <c r="A715" s="18" t="s">
        <v>2993</v>
      </c>
      <c r="B715" s="22" t="s">
        <v>1716</v>
      </c>
      <c r="C715" s="22" t="s">
        <v>2000</v>
      </c>
      <c r="D715" s="22" t="s">
        <v>2049</v>
      </c>
    </row>
    <row r="716" spans="1:4" x14ac:dyDescent="0.3">
      <c r="A716" s="18" t="s">
        <v>2994</v>
      </c>
      <c r="B716" s="21" t="s">
        <v>1016</v>
      </c>
      <c r="C716" s="21" t="s">
        <v>2001</v>
      </c>
      <c r="D716" s="21" t="s">
        <v>2034</v>
      </c>
    </row>
    <row r="717" spans="1:4" x14ac:dyDescent="0.3">
      <c r="A717" s="18" t="s">
        <v>2995</v>
      </c>
      <c r="B717" s="22" t="s">
        <v>1717</v>
      </c>
      <c r="C717" s="22" t="s">
        <v>2000</v>
      </c>
      <c r="D717" s="22" t="s">
        <v>2154</v>
      </c>
    </row>
    <row r="718" spans="1:4" x14ac:dyDescent="0.3">
      <c r="A718" s="18" t="s">
        <v>2996</v>
      </c>
      <c r="B718" s="21" t="s">
        <v>1718</v>
      </c>
      <c r="C718" s="21" t="s">
        <v>2001</v>
      </c>
      <c r="D718" s="21" t="s">
        <v>2193</v>
      </c>
    </row>
    <row r="719" spans="1:4" x14ac:dyDescent="0.3">
      <c r="A719" s="18" t="s">
        <v>2997</v>
      </c>
      <c r="B719" s="22" t="s">
        <v>1719</v>
      </c>
      <c r="C719" s="22" t="s">
        <v>1998</v>
      </c>
      <c r="D719" s="22" t="s">
        <v>2213</v>
      </c>
    </row>
    <row r="720" spans="1:4" x14ac:dyDescent="0.3">
      <c r="A720" s="18" t="s">
        <v>2998</v>
      </c>
      <c r="B720" s="21" t="s">
        <v>1720</v>
      </c>
      <c r="C720" s="21" t="s">
        <v>1999</v>
      </c>
      <c r="D720" s="21" t="s">
        <v>2141</v>
      </c>
    </row>
    <row r="721" spans="1:4" x14ac:dyDescent="0.3">
      <c r="A721" s="18" t="s">
        <v>2999</v>
      </c>
      <c r="B721" s="22" t="s">
        <v>1721</v>
      </c>
      <c r="C721" s="22" t="s">
        <v>2000</v>
      </c>
      <c r="D721" s="22" t="s">
        <v>2057</v>
      </c>
    </row>
    <row r="722" spans="1:4" x14ac:dyDescent="0.3">
      <c r="A722" s="18" t="s">
        <v>3000</v>
      </c>
      <c r="B722" s="21" t="s">
        <v>1722</v>
      </c>
      <c r="C722" s="21" t="s">
        <v>1998</v>
      </c>
      <c r="D722" s="21" t="s">
        <v>2202</v>
      </c>
    </row>
    <row r="723" spans="1:4" x14ac:dyDescent="0.3">
      <c r="A723" s="18" t="s">
        <v>3001</v>
      </c>
      <c r="B723" s="22" t="s">
        <v>1723</v>
      </c>
      <c r="C723" s="22" t="s">
        <v>2000</v>
      </c>
      <c r="D723" s="22" t="s">
        <v>2101</v>
      </c>
    </row>
    <row r="724" spans="1:4" x14ac:dyDescent="0.3">
      <c r="A724" s="18" t="s">
        <v>3002</v>
      </c>
      <c r="B724" s="21" t="s">
        <v>1724</v>
      </c>
      <c r="C724" s="21" t="s">
        <v>1998</v>
      </c>
      <c r="D724" s="21" t="s">
        <v>2235</v>
      </c>
    </row>
    <row r="725" spans="1:4" x14ac:dyDescent="0.3">
      <c r="A725" s="18" t="s">
        <v>3003</v>
      </c>
      <c r="B725" s="22" t="s">
        <v>1725</v>
      </c>
      <c r="C725" s="22" t="s">
        <v>1998</v>
      </c>
      <c r="D725" s="22" t="s">
        <v>2228</v>
      </c>
    </row>
    <row r="726" spans="1:4" x14ac:dyDescent="0.3">
      <c r="A726" s="18" t="s">
        <v>3004</v>
      </c>
      <c r="B726" s="21" t="s">
        <v>1726</v>
      </c>
      <c r="C726" s="21" t="s">
        <v>1998</v>
      </c>
      <c r="D726" s="21" t="s">
        <v>2064</v>
      </c>
    </row>
    <row r="727" spans="1:4" x14ac:dyDescent="0.3">
      <c r="A727" s="18" t="s">
        <v>3005</v>
      </c>
      <c r="B727" s="22" t="s">
        <v>1727</v>
      </c>
      <c r="C727" s="22" t="s">
        <v>1998</v>
      </c>
      <c r="D727" s="22" t="s">
        <v>2086</v>
      </c>
    </row>
    <row r="728" spans="1:4" x14ac:dyDescent="0.3">
      <c r="A728" s="18" t="s">
        <v>3006</v>
      </c>
      <c r="B728" s="21" t="s">
        <v>1728</v>
      </c>
      <c r="C728" s="21" t="s">
        <v>2001</v>
      </c>
      <c r="D728" s="21" t="s">
        <v>2140</v>
      </c>
    </row>
    <row r="729" spans="1:4" x14ac:dyDescent="0.3">
      <c r="A729" s="18" t="s">
        <v>3007</v>
      </c>
      <c r="B729" s="22" t="s">
        <v>1729</v>
      </c>
      <c r="C729" s="22" t="s">
        <v>1999</v>
      </c>
      <c r="D729" s="22" t="s">
        <v>2072</v>
      </c>
    </row>
    <row r="730" spans="1:4" x14ac:dyDescent="0.3">
      <c r="A730" s="18" t="s">
        <v>3008</v>
      </c>
      <c r="B730" s="21" t="s">
        <v>1730</v>
      </c>
      <c r="C730" s="21" t="s">
        <v>1999</v>
      </c>
      <c r="D730" s="21" t="s">
        <v>2190</v>
      </c>
    </row>
    <row r="731" spans="1:4" x14ac:dyDescent="0.3">
      <c r="A731" s="18" t="s">
        <v>3009</v>
      </c>
      <c r="B731" s="22" t="s">
        <v>1731</v>
      </c>
      <c r="C731" s="22" t="s">
        <v>2000</v>
      </c>
      <c r="D731" s="22" t="s">
        <v>2029</v>
      </c>
    </row>
    <row r="732" spans="1:4" x14ac:dyDescent="0.3">
      <c r="A732" s="18" t="s">
        <v>3010</v>
      </c>
      <c r="B732" s="21" t="s">
        <v>1732</v>
      </c>
      <c r="C732" s="21" t="s">
        <v>1998</v>
      </c>
      <c r="D732" s="21" t="s">
        <v>2227</v>
      </c>
    </row>
    <row r="733" spans="1:4" x14ac:dyDescent="0.3">
      <c r="A733" s="18" t="s">
        <v>3011</v>
      </c>
      <c r="B733" s="22" t="s">
        <v>1733</v>
      </c>
      <c r="C733" s="22" t="s">
        <v>2000</v>
      </c>
      <c r="D733" s="22" t="s">
        <v>2203</v>
      </c>
    </row>
    <row r="734" spans="1:4" x14ac:dyDescent="0.3">
      <c r="A734" s="18" t="s">
        <v>3012</v>
      </c>
      <c r="B734" s="21" t="s">
        <v>1734</v>
      </c>
      <c r="C734" s="21" t="s">
        <v>2000</v>
      </c>
      <c r="D734" s="21" t="s">
        <v>2121</v>
      </c>
    </row>
    <row r="735" spans="1:4" x14ac:dyDescent="0.3">
      <c r="A735" s="18" t="s">
        <v>3013</v>
      </c>
      <c r="B735" s="22" t="s">
        <v>1735</v>
      </c>
      <c r="C735" s="22" t="s">
        <v>1999</v>
      </c>
      <c r="D735" s="22" t="s">
        <v>2257</v>
      </c>
    </row>
    <row r="736" spans="1:4" x14ac:dyDescent="0.3">
      <c r="A736" s="18" t="s">
        <v>3014</v>
      </c>
      <c r="B736" s="21" t="s">
        <v>1736</v>
      </c>
      <c r="C736" s="21" t="s">
        <v>1998</v>
      </c>
      <c r="D736" s="21" t="s">
        <v>2052</v>
      </c>
    </row>
    <row r="737" spans="1:4" x14ac:dyDescent="0.3">
      <c r="A737" s="18" t="s">
        <v>3015</v>
      </c>
      <c r="B737" s="22" t="s">
        <v>1737</v>
      </c>
      <c r="C737" s="22" t="s">
        <v>1999</v>
      </c>
      <c r="D737" s="22" t="s">
        <v>2066</v>
      </c>
    </row>
    <row r="738" spans="1:4" x14ac:dyDescent="0.3">
      <c r="A738" s="18" t="s">
        <v>3016</v>
      </c>
      <c r="B738" s="21" t="s">
        <v>1738</v>
      </c>
      <c r="C738" s="21" t="s">
        <v>2000</v>
      </c>
      <c r="D738" s="21" t="s">
        <v>2173</v>
      </c>
    </row>
    <row r="739" spans="1:4" x14ac:dyDescent="0.3">
      <c r="A739" s="18" t="s">
        <v>3017</v>
      </c>
      <c r="B739" s="22" t="s">
        <v>1739</v>
      </c>
      <c r="C739" s="22" t="s">
        <v>2001</v>
      </c>
      <c r="D739" s="22" t="s">
        <v>2065</v>
      </c>
    </row>
    <row r="740" spans="1:4" x14ac:dyDescent="0.3">
      <c r="A740" s="18" t="s">
        <v>3018</v>
      </c>
      <c r="B740" s="21" t="s">
        <v>1740</v>
      </c>
      <c r="C740" s="21" t="s">
        <v>1999</v>
      </c>
      <c r="D740" s="21" t="s">
        <v>2236</v>
      </c>
    </row>
    <row r="741" spans="1:4" x14ac:dyDescent="0.3">
      <c r="A741" s="18" t="s">
        <v>3019</v>
      </c>
      <c r="B741" s="22" t="s">
        <v>1741</v>
      </c>
      <c r="C741" s="22" t="s">
        <v>2001</v>
      </c>
      <c r="D741" s="22" t="s">
        <v>2171</v>
      </c>
    </row>
    <row r="742" spans="1:4" x14ac:dyDescent="0.3">
      <c r="A742" s="18" t="s">
        <v>3020</v>
      </c>
      <c r="B742" s="21" t="s">
        <v>1742</v>
      </c>
      <c r="C742" s="21" t="s">
        <v>2001</v>
      </c>
      <c r="D742" s="21" t="s">
        <v>2035</v>
      </c>
    </row>
    <row r="743" spans="1:4" x14ac:dyDescent="0.3">
      <c r="A743" s="18" t="s">
        <v>3021</v>
      </c>
      <c r="B743" s="22" t="s">
        <v>1743</v>
      </c>
      <c r="C743" s="22" t="s">
        <v>2001</v>
      </c>
      <c r="D743" s="22" t="s">
        <v>2133</v>
      </c>
    </row>
    <row r="744" spans="1:4" x14ac:dyDescent="0.3">
      <c r="A744" s="18" t="s">
        <v>3022</v>
      </c>
      <c r="B744" s="21" t="s">
        <v>1744</v>
      </c>
      <c r="C744" s="21" t="s">
        <v>1998</v>
      </c>
      <c r="D744" s="21" t="s">
        <v>2258</v>
      </c>
    </row>
    <row r="745" spans="1:4" x14ac:dyDescent="0.3">
      <c r="A745" s="18" t="s">
        <v>3023</v>
      </c>
      <c r="B745" s="22" t="s">
        <v>1745</v>
      </c>
      <c r="C745" s="22" t="s">
        <v>1998</v>
      </c>
      <c r="D745" s="22" t="s">
        <v>2173</v>
      </c>
    </row>
    <row r="746" spans="1:4" x14ac:dyDescent="0.3">
      <c r="A746" s="18" t="s">
        <v>3024</v>
      </c>
      <c r="B746" s="21" t="s">
        <v>1746</v>
      </c>
      <c r="C746" s="21" t="s">
        <v>1998</v>
      </c>
      <c r="D746" s="21" t="s">
        <v>2186</v>
      </c>
    </row>
    <row r="747" spans="1:4" x14ac:dyDescent="0.3">
      <c r="A747" s="18" t="s">
        <v>3025</v>
      </c>
      <c r="B747" s="22" t="s">
        <v>1747</v>
      </c>
      <c r="C747" s="22" t="s">
        <v>1999</v>
      </c>
      <c r="D747" s="22" t="s">
        <v>2222</v>
      </c>
    </row>
    <row r="748" spans="1:4" x14ac:dyDescent="0.3">
      <c r="A748" s="18" t="s">
        <v>3026</v>
      </c>
      <c r="B748" s="21" t="s">
        <v>1748</v>
      </c>
      <c r="C748" s="21" t="s">
        <v>2001</v>
      </c>
      <c r="D748" s="21" t="s">
        <v>2090</v>
      </c>
    </row>
    <row r="749" spans="1:4" x14ac:dyDescent="0.3">
      <c r="A749" s="18" t="s">
        <v>3027</v>
      </c>
      <c r="B749" s="22" t="s">
        <v>1749</v>
      </c>
      <c r="C749" s="22" t="s">
        <v>1999</v>
      </c>
      <c r="D749" s="22" t="s">
        <v>2032</v>
      </c>
    </row>
    <row r="750" spans="1:4" x14ac:dyDescent="0.3">
      <c r="A750" s="18" t="s">
        <v>3028</v>
      </c>
      <c r="B750" s="21" t="s">
        <v>1750</v>
      </c>
      <c r="C750" s="21" t="s">
        <v>2000</v>
      </c>
      <c r="D750" s="21" t="s">
        <v>2107</v>
      </c>
    </row>
    <row r="751" spans="1:4" x14ac:dyDescent="0.3">
      <c r="A751" s="18" t="s">
        <v>3029</v>
      </c>
      <c r="B751" s="22" t="s">
        <v>1751</v>
      </c>
      <c r="C751" s="22" t="s">
        <v>2000</v>
      </c>
      <c r="D751" s="22" t="s">
        <v>2172</v>
      </c>
    </row>
    <row r="752" spans="1:4" x14ac:dyDescent="0.3">
      <c r="A752" s="18" t="s">
        <v>3030</v>
      </c>
      <c r="B752" s="21" t="s">
        <v>1752</v>
      </c>
      <c r="C752" s="21" t="s">
        <v>1999</v>
      </c>
      <c r="D752" s="21" t="s">
        <v>2105</v>
      </c>
    </row>
    <row r="753" spans="1:4" x14ac:dyDescent="0.3">
      <c r="A753" s="18" t="s">
        <v>3031</v>
      </c>
      <c r="B753" s="22" t="s">
        <v>1753</v>
      </c>
      <c r="C753" s="22" t="s">
        <v>2001</v>
      </c>
      <c r="D753" s="22" t="s">
        <v>2072</v>
      </c>
    </row>
    <row r="754" spans="1:4" x14ac:dyDescent="0.3">
      <c r="A754" s="18" t="s">
        <v>3032</v>
      </c>
      <c r="B754" s="21" t="s">
        <v>1754</v>
      </c>
      <c r="C754" s="21" t="s">
        <v>1999</v>
      </c>
      <c r="D754" s="21" t="s">
        <v>2048</v>
      </c>
    </row>
    <row r="755" spans="1:4" x14ac:dyDescent="0.3">
      <c r="A755" s="18" t="s">
        <v>3033</v>
      </c>
      <c r="B755" s="22" t="s">
        <v>1755</v>
      </c>
      <c r="C755" s="22" t="s">
        <v>1999</v>
      </c>
      <c r="D755" s="22" t="s">
        <v>2046</v>
      </c>
    </row>
    <row r="756" spans="1:4" x14ac:dyDescent="0.3">
      <c r="A756" s="18" t="s">
        <v>3034</v>
      </c>
      <c r="B756" s="21" t="s">
        <v>1756</v>
      </c>
      <c r="C756" s="21" t="s">
        <v>2001</v>
      </c>
      <c r="D756" s="21" t="s">
        <v>2241</v>
      </c>
    </row>
    <row r="757" spans="1:4" x14ac:dyDescent="0.3">
      <c r="A757" s="18" t="s">
        <v>3035</v>
      </c>
      <c r="B757" s="22" t="s">
        <v>1757</v>
      </c>
      <c r="C757" s="22" t="s">
        <v>2001</v>
      </c>
      <c r="D757" s="22" t="s">
        <v>2099</v>
      </c>
    </row>
    <row r="758" spans="1:4" x14ac:dyDescent="0.3">
      <c r="A758" s="18" t="s">
        <v>3036</v>
      </c>
      <c r="B758" s="21" t="s">
        <v>1758</v>
      </c>
      <c r="C758" s="21" t="s">
        <v>1998</v>
      </c>
      <c r="D758" s="21" t="s">
        <v>2141</v>
      </c>
    </row>
    <row r="759" spans="1:4" x14ac:dyDescent="0.3">
      <c r="A759" s="18" t="s">
        <v>3037</v>
      </c>
      <c r="B759" s="22" t="s">
        <v>1759</v>
      </c>
      <c r="C759" s="22" t="s">
        <v>1999</v>
      </c>
      <c r="D759" s="22" t="s">
        <v>2248</v>
      </c>
    </row>
    <row r="760" spans="1:4" x14ac:dyDescent="0.3">
      <c r="A760" s="18" t="s">
        <v>3038</v>
      </c>
      <c r="B760" s="21" t="s">
        <v>1760</v>
      </c>
      <c r="C760" s="21" t="s">
        <v>2000</v>
      </c>
      <c r="D760" s="21" t="s">
        <v>2167</v>
      </c>
    </row>
    <row r="761" spans="1:4" x14ac:dyDescent="0.3">
      <c r="A761" s="18" t="s">
        <v>3039</v>
      </c>
      <c r="B761" s="22" t="s">
        <v>1761</v>
      </c>
      <c r="C761" s="22" t="s">
        <v>1999</v>
      </c>
      <c r="D761" s="22" t="s">
        <v>2156</v>
      </c>
    </row>
    <row r="762" spans="1:4" x14ac:dyDescent="0.3">
      <c r="A762" s="18" t="s">
        <v>3040</v>
      </c>
      <c r="B762" s="21" t="s">
        <v>1762</v>
      </c>
      <c r="C762" s="21" t="s">
        <v>2001</v>
      </c>
      <c r="D762" s="21" t="s">
        <v>2065</v>
      </c>
    </row>
    <row r="763" spans="1:4" x14ac:dyDescent="0.3">
      <c r="A763" s="18" t="s">
        <v>3041</v>
      </c>
      <c r="B763" s="22" t="s">
        <v>1763</v>
      </c>
      <c r="C763" s="22" t="s">
        <v>1998</v>
      </c>
      <c r="D763" s="22" t="s">
        <v>2105</v>
      </c>
    </row>
    <row r="764" spans="1:4" x14ac:dyDescent="0.3">
      <c r="A764" s="18" t="s">
        <v>3042</v>
      </c>
      <c r="B764" s="21" t="s">
        <v>1764</v>
      </c>
      <c r="C764" s="21" t="s">
        <v>2001</v>
      </c>
      <c r="D764" s="21" t="s">
        <v>2156</v>
      </c>
    </row>
    <row r="765" spans="1:4" x14ac:dyDescent="0.3">
      <c r="A765" s="18" t="s">
        <v>3043</v>
      </c>
      <c r="B765" s="22" t="s">
        <v>1765</v>
      </c>
      <c r="C765" s="22" t="s">
        <v>1999</v>
      </c>
      <c r="D765" s="22" t="s">
        <v>2037</v>
      </c>
    </row>
    <row r="766" spans="1:4" x14ac:dyDescent="0.3">
      <c r="A766" s="18" t="s">
        <v>3044</v>
      </c>
      <c r="B766" s="21" t="s">
        <v>1766</v>
      </c>
      <c r="C766" s="21" t="s">
        <v>2000</v>
      </c>
      <c r="D766" s="21" t="s">
        <v>2106</v>
      </c>
    </row>
    <row r="767" spans="1:4" x14ac:dyDescent="0.3">
      <c r="A767" s="18" t="s">
        <v>3045</v>
      </c>
      <c r="B767" s="22" t="s">
        <v>1767</v>
      </c>
      <c r="C767" s="22" t="s">
        <v>2001</v>
      </c>
      <c r="D767" s="22" t="s">
        <v>2238</v>
      </c>
    </row>
    <row r="768" spans="1:4" x14ac:dyDescent="0.3">
      <c r="A768" s="18" t="s">
        <v>3046</v>
      </c>
      <c r="B768" s="21" t="s">
        <v>1768</v>
      </c>
      <c r="C768" s="21" t="s">
        <v>2000</v>
      </c>
      <c r="D768" s="21" t="s">
        <v>2259</v>
      </c>
    </row>
    <row r="769" spans="1:4" x14ac:dyDescent="0.3">
      <c r="A769" s="18" t="s">
        <v>3047</v>
      </c>
      <c r="B769" s="22" t="s">
        <v>1769</v>
      </c>
      <c r="C769" s="22" t="s">
        <v>1998</v>
      </c>
      <c r="D769" s="22" t="s">
        <v>2066</v>
      </c>
    </row>
    <row r="770" spans="1:4" x14ac:dyDescent="0.3">
      <c r="A770" s="18" t="s">
        <v>3048</v>
      </c>
      <c r="B770" s="21" t="s">
        <v>1770</v>
      </c>
      <c r="C770" s="21" t="s">
        <v>1998</v>
      </c>
      <c r="D770" s="21" t="s">
        <v>2029</v>
      </c>
    </row>
    <row r="771" spans="1:4" x14ac:dyDescent="0.3">
      <c r="A771" s="18" t="s">
        <v>3049</v>
      </c>
      <c r="B771" s="22" t="s">
        <v>1771</v>
      </c>
      <c r="C771" s="22" t="s">
        <v>2000</v>
      </c>
      <c r="D771" s="22" t="s">
        <v>2083</v>
      </c>
    </row>
    <row r="772" spans="1:4" x14ac:dyDescent="0.3">
      <c r="A772" s="18" t="s">
        <v>3050</v>
      </c>
      <c r="B772" s="21" t="s">
        <v>1772</v>
      </c>
      <c r="C772" s="21" t="s">
        <v>1998</v>
      </c>
      <c r="D772" s="21" t="s">
        <v>2260</v>
      </c>
    </row>
    <row r="773" spans="1:4" x14ac:dyDescent="0.3">
      <c r="A773" s="18" t="s">
        <v>3051</v>
      </c>
      <c r="B773" s="22" t="s">
        <v>1773</v>
      </c>
      <c r="C773" s="22" t="s">
        <v>2000</v>
      </c>
      <c r="D773" s="22" t="s">
        <v>2119</v>
      </c>
    </row>
    <row r="774" spans="1:4" x14ac:dyDescent="0.3">
      <c r="A774" s="18" t="s">
        <v>3052</v>
      </c>
      <c r="B774" s="21" t="s">
        <v>1774</v>
      </c>
      <c r="C774" s="21" t="s">
        <v>1999</v>
      </c>
      <c r="D774" s="21" t="s">
        <v>2101</v>
      </c>
    </row>
    <row r="775" spans="1:4" x14ac:dyDescent="0.3">
      <c r="A775" s="18" t="s">
        <v>3053</v>
      </c>
      <c r="B775" s="22" t="s">
        <v>1775</v>
      </c>
      <c r="C775" s="22" t="s">
        <v>1999</v>
      </c>
      <c r="D775" s="22" t="s">
        <v>2087</v>
      </c>
    </row>
    <row r="776" spans="1:4" x14ac:dyDescent="0.3">
      <c r="A776" s="18" t="s">
        <v>3054</v>
      </c>
      <c r="B776" s="21" t="s">
        <v>1776</v>
      </c>
      <c r="C776" s="21" t="s">
        <v>2000</v>
      </c>
      <c r="D776" s="21" t="s">
        <v>2161</v>
      </c>
    </row>
    <row r="777" spans="1:4" x14ac:dyDescent="0.3">
      <c r="A777" s="18" t="s">
        <v>3055</v>
      </c>
      <c r="B777" s="22" t="s">
        <v>1777</v>
      </c>
      <c r="C777" s="22" t="s">
        <v>1998</v>
      </c>
      <c r="D777" s="22" t="s">
        <v>2141</v>
      </c>
    </row>
    <row r="778" spans="1:4" x14ac:dyDescent="0.3">
      <c r="A778" s="18" t="s">
        <v>3056</v>
      </c>
      <c r="B778" s="21" t="s">
        <v>1778</v>
      </c>
      <c r="C778" s="21" t="s">
        <v>1999</v>
      </c>
      <c r="D778" s="21" t="s">
        <v>2245</v>
      </c>
    </row>
    <row r="779" spans="1:4" x14ac:dyDescent="0.3">
      <c r="A779" s="18" t="s">
        <v>3057</v>
      </c>
      <c r="B779" s="22" t="s">
        <v>1779</v>
      </c>
      <c r="C779" s="22" t="s">
        <v>2001</v>
      </c>
      <c r="D779" s="22" t="s">
        <v>2129</v>
      </c>
    </row>
    <row r="780" spans="1:4" x14ac:dyDescent="0.3">
      <c r="A780" s="18" t="s">
        <v>3058</v>
      </c>
      <c r="B780" s="21" t="s">
        <v>1780</v>
      </c>
      <c r="C780" s="21" t="s">
        <v>2000</v>
      </c>
      <c r="D780" s="21" t="s">
        <v>2150</v>
      </c>
    </row>
    <row r="781" spans="1:4" x14ac:dyDescent="0.3">
      <c r="A781" s="18" t="s">
        <v>3059</v>
      </c>
      <c r="B781" s="22" t="s">
        <v>1781</v>
      </c>
      <c r="C781" s="22" t="s">
        <v>2000</v>
      </c>
      <c r="D781" s="22" t="s">
        <v>2120</v>
      </c>
    </row>
    <row r="782" spans="1:4" x14ac:dyDescent="0.3">
      <c r="A782" s="18" t="s">
        <v>3060</v>
      </c>
      <c r="B782" s="21" t="s">
        <v>1782</v>
      </c>
      <c r="C782" s="21" t="s">
        <v>2000</v>
      </c>
      <c r="D782" s="21" t="s">
        <v>2051</v>
      </c>
    </row>
    <row r="783" spans="1:4" x14ac:dyDescent="0.3">
      <c r="A783" s="18" t="s">
        <v>3061</v>
      </c>
      <c r="B783" s="22" t="s">
        <v>1783</v>
      </c>
      <c r="C783" s="22" t="s">
        <v>1999</v>
      </c>
      <c r="D783" s="22" t="s">
        <v>2047</v>
      </c>
    </row>
    <row r="784" spans="1:4" x14ac:dyDescent="0.3">
      <c r="A784" s="18" t="s">
        <v>3062</v>
      </c>
      <c r="B784" s="21" t="s">
        <v>1784</v>
      </c>
      <c r="C784" s="21" t="s">
        <v>2001</v>
      </c>
      <c r="D784" s="21" t="s">
        <v>2043</v>
      </c>
    </row>
    <row r="785" spans="1:4" x14ac:dyDescent="0.3">
      <c r="A785" s="18" t="s">
        <v>3063</v>
      </c>
      <c r="B785" s="22" t="s">
        <v>1785</v>
      </c>
      <c r="C785" s="22" t="s">
        <v>2001</v>
      </c>
      <c r="D785" s="22" t="s">
        <v>2047</v>
      </c>
    </row>
    <row r="786" spans="1:4" x14ac:dyDescent="0.3">
      <c r="A786" s="18" t="s">
        <v>3064</v>
      </c>
      <c r="B786" s="21" t="s">
        <v>1786</v>
      </c>
      <c r="C786" s="21" t="s">
        <v>2000</v>
      </c>
      <c r="D786" s="21" t="s">
        <v>2178</v>
      </c>
    </row>
    <row r="787" spans="1:4" x14ac:dyDescent="0.3">
      <c r="A787" s="18" t="s">
        <v>3065</v>
      </c>
      <c r="B787" s="22" t="s">
        <v>1787</v>
      </c>
      <c r="C787" s="22" t="s">
        <v>1998</v>
      </c>
      <c r="D787" s="22" t="s">
        <v>2242</v>
      </c>
    </row>
    <row r="788" spans="1:4" x14ac:dyDescent="0.3">
      <c r="A788" s="18" t="s">
        <v>3066</v>
      </c>
      <c r="B788" s="21" t="s">
        <v>1788</v>
      </c>
      <c r="C788" s="21" t="s">
        <v>2001</v>
      </c>
      <c r="D788" s="21" t="s">
        <v>2220</v>
      </c>
    </row>
    <row r="789" spans="1:4" x14ac:dyDescent="0.3">
      <c r="A789" s="18" t="s">
        <v>3067</v>
      </c>
      <c r="B789" s="22" t="s">
        <v>1789</v>
      </c>
      <c r="C789" s="22" t="s">
        <v>1998</v>
      </c>
      <c r="D789" s="22" t="s">
        <v>2193</v>
      </c>
    </row>
    <row r="790" spans="1:4" x14ac:dyDescent="0.3">
      <c r="A790" s="18" t="s">
        <v>3068</v>
      </c>
      <c r="B790" s="21" t="s">
        <v>1790</v>
      </c>
      <c r="C790" s="21" t="s">
        <v>1998</v>
      </c>
      <c r="D790" s="21" t="s">
        <v>2257</v>
      </c>
    </row>
    <row r="791" spans="1:4" x14ac:dyDescent="0.3">
      <c r="A791" s="18" t="s">
        <v>3069</v>
      </c>
      <c r="B791" s="22" t="s">
        <v>1791</v>
      </c>
      <c r="C791" s="22" t="s">
        <v>1998</v>
      </c>
      <c r="D791" s="22" t="s">
        <v>2098</v>
      </c>
    </row>
    <row r="792" spans="1:4" x14ac:dyDescent="0.3">
      <c r="A792" s="18" t="s">
        <v>3070</v>
      </c>
      <c r="B792" s="21" t="s">
        <v>1792</v>
      </c>
      <c r="C792" s="21" t="s">
        <v>1999</v>
      </c>
      <c r="D792" s="21" t="s">
        <v>2123</v>
      </c>
    </row>
    <row r="793" spans="1:4" x14ac:dyDescent="0.3">
      <c r="A793" s="18" t="s">
        <v>3071</v>
      </c>
      <c r="B793" s="22" t="s">
        <v>1793</v>
      </c>
      <c r="C793" s="22" t="s">
        <v>1998</v>
      </c>
      <c r="D793" s="22" t="s">
        <v>2214</v>
      </c>
    </row>
    <row r="794" spans="1:4" x14ac:dyDescent="0.3">
      <c r="A794" s="18" t="s">
        <v>3072</v>
      </c>
      <c r="B794" s="21" t="s">
        <v>1794</v>
      </c>
      <c r="C794" s="21" t="s">
        <v>2000</v>
      </c>
      <c r="D794" s="21" t="s">
        <v>2076</v>
      </c>
    </row>
    <row r="795" spans="1:4" x14ac:dyDescent="0.3">
      <c r="A795" s="18" t="s">
        <v>3073</v>
      </c>
      <c r="B795" s="22" t="s">
        <v>1795</v>
      </c>
      <c r="C795" s="22" t="s">
        <v>1998</v>
      </c>
      <c r="D795" s="22" t="s">
        <v>2149</v>
      </c>
    </row>
    <row r="796" spans="1:4" x14ac:dyDescent="0.3">
      <c r="A796" s="18" t="s">
        <v>3074</v>
      </c>
      <c r="B796" s="21" t="s">
        <v>1796</v>
      </c>
      <c r="C796" s="21" t="s">
        <v>2001</v>
      </c>
      <c r="D796" s="21" t="s">
        <v>2240</v>
      </c>
    </row>
    <row r="797" spans="1:4" x14ac:dyDescent="0.3">
      <c r="A797" s="18" t="s">
        <v>3075</v>
      </c>
      <c r="B797" s="22" t="s">
        <v>1797</v>
      </c>
      <c r="C797" s="22" t="s">
        <v>1998</v>
      </c>
      <c r="D797" s="22" t="s">
        <v>2136</v>
      </c>
    </row>
    <row r="798" spans="1:4" x14ac:dyDescent="0.3">
      <c r="A798" s="18" t="s">
        <v>3076</v>
      </c>
      <c r="B798" s="21" t="s">
        <v>1798</v>
      </c>
      <c r="C798" s="21" t="s">
        <v>2000</v>
      </c>
      <c r="D798" s="21" t="s">
        <v>2261</v>
      </c>
    </row>
    <row r="799" spans="1:4" x14ac:dyDescent="0.3">
      <c r="A799" s="18" t="s">
        <v>3077</v>
      </c>
      <c r="B799" s="22" t="s">
        <v>1799</v>
      </c>
      <c r="C799" s="22" t="s">
        <v>2001</v>
      </c>
      <c r="D799" s="22" t="s">
        <v>2098</v>
      </c>
    </row>
    <row r="800" spans="1:4" x14ac:dyDescent="0.3">
      <c r="A800" s="18" t="s">
        <v>3078</v>
      </c>
      <c r="B800" s="21" t="s">
        <v>1800</v>
      </c>
      <c r="C800" s="21" t="s">
        <v>1998</v>
      </c>
      <c r="D800" s="21" t="s">
        <v>2058</v>
      </c>
    </row>
    <row r="801" spans="1:4" x14ac:dyDescent="0.3">
      <c r="A801" s="18" t="s">
        <v>3079</v>
      </c>
      <c r="B801" s="22" t="s">
        <v>1801</v>
      </c>
      <c r="C801" s="22" t="s">
        <v>1998</v>
      </c>
      <c r="D801" s="22" t="s">
        <v>2076</v>
      </c>
    </row>
    <row r="802" spans="1:4" x14ac:dyDescent="0.3">
      <c r="A802" s="18" t="s">
        <v>3080</v>
      </c>
      <c r="B802" s="21" t="s">
        <v>1802</v>
      </c>
      <c r="C802" s="21" t="s">
        <v>2001</v>
      </c>
      <c r="D802" s="21" t="s">
        <v>2036</v>
      </c>
    </row>
    <row r="803" spans="1:4" x14ac:dyDescent="0.3">
      <c r="A803" s="18" t="s">
        <v>3081</v>
      </c>
      <c r="B803" s="22" t="s">
        <v>1803</v>
      </c>
      <c r="C803" s="22" t="s">
        <v>2000</v>
      </c>
      <c r="D803" s="22" t="s">
        <v>2142</v>
      </c>
    </row>
    <row r="804" spans="1:4" x14ac:dyDescent="0.3">
      <c r="A804" s="18" t="s">
        <v>3082</v>
      </c>
      <c r="B804" s="21" t="s">
        <v>1804</v>
      </c>
      <c r="C804" s="21" t="s">
        <v>1999</v>
      </c>
      <c r="D804" s="21" t="s">
        <v>2092</v>
      </c>
    </row>
    <row r="805" spans="1:4" x14ac:dyDescent="0.3">
      <c r="A805" s="18" t="s">
        <v>3083</v>
      </c>
      <c r="B805" s="22" t="s">
        <v>1805</v>
      </c>
      <c r="C805" s="22" t="s">
        <v>1999</v>
      </c>
      <c r="D805" s="22" t="s">
        <v>2203</v>
      </c>
    </row>
    <row r="806" spans="1:4" x14ac:dyDescent="0.3">
      <c r="A806" s="18" t="s">
        <v>3084</v>
      </c>
      <c r="B806" s="21" t="s">
        <v>1806</v>
      </c>
      <c r="C806" s="21" t="s">
        <v>2001</v>
      </c>
      <c r="D806" s="21" t="s">
        <v>2045</v>
      </c>
    </row>
    <row r="807" spans="1:4" x14ac:dyDescent="0.3">
      <c r="A807" s="18" t="s">
        <v>3085</v>
      </c>
      <c r="B807" s="22" t="s">
        <v>1807</v>
      </c>
      <c r="C807" s="22" t="s">
        <v>1999</v>
      </c>
      <c r="D807" s="22" t="s">
        <v>2196</v>
      </c>
    </row>
    <row r="808" spans="1:4" x14ac:dyDescent="0.3">
      <c r="A808" s="18" t="s">
        <v>3086</v>
      </c>
      <c r="B808" s="21" t="s">
        <v>1808</v>
      </c>
      <c r="C808" s="21" t="s">
        <v>1998</v>
      </c>
      <c r="D808" s="21" t="s">
        <v>2029</v>
      </c>
    </row>
    <row r="809" spans="1:4" x14ac:dyDescent="0.3">
      <c r="A809" s="18" t="s">
        <v>3087</v>
      </c>
      <c r="B809" s="22" t="s">
        <v>1809</v>
      </c>
      <c r="C809" s="22" t="s">
        <v>2001</v>
      </c>
      <c r="D809" s="22" t="s">
        <v>2234</v>
      </c>
    </row>
    <row r="810" spans="1:4" x14ac:dyDescent="0.3">
      <c r="A810" s="18" t="s">
        <v>3088</v>
      </c>
      <c r="B810" s="21" t="s">
        <v>1810</v>
      </c>
      <c r="C810" s="21" t="s">
        <v>2001</v>
      </c>
      <c r="D810" s="21" t="s">
        <v>2103</v>
      </c>
    </row>
    <row r="811" spans="1:4" x14ac:dyDescent="0.3">
      <c r="A811" s="18" t="s">
        <v>3089</v>
      </c>
      <c r="B811" s="22" t="s">
        <v>1811</v>
      </c>
      <c r="C811" s="22" t="s">
        <v>1998</v>
      </c>
      <c r="D811" s="22" t="s">
        <v>2171</v>
      </c>
    </row>
    <row r="812" spans="1:4" x14ac:dyDescent="0.3">
      <c r="A812" s="18" t="s">
        <v>3090</v>
      </c>
      <c r="B812" s="21" t="s">
        <v>1812</v>
      </c>
      <c r="C812" s="21" t="s">
        <v>2001</v>
      </c>
      <c r="D812" s="21" t="s">
        <v>2119</v>
      </c>
    </row>
    <row r="813" spans="1:4" x14ac:dyDescent="0.3">
      <c r="A813" s="18" t="s">
        <v>3091</v>
      </c>
      <c r="B813" s="22" t="s">
        <v>1813</v>
      </c>
      <c r="C813" s="22" t="s">
        <v>1998</v>
      </c>
      <c r="D813" s="22" t="s">
        <v>2069</v>
      </c>
    </row>
    <row r="814" spans="1:4" x14ac:dyDescent="0.3">
      <c r="A814" s="18" t="s">
        <v>3092</v>
      </c>
      <c r="B814" s="21" t="s">
        <v>1814</v>
      </c>
      <c r="C814" s="21" t="s">
        <v>1999</v>
      </c>
      <c r="D814" s="21" t="s">
        <v>2253</v>
      </c>
    </row>
    <row r="815" spans="1:4" x14ac:dyDescent="0.3">
      <c r="A815" s="18" t="s">
        <v>3093</v>
      </c>
      <c r="B815" s="22" t="s">
        <v>1815</v>
      </c>
      <c r="C815" s="22" t="s">
        <v>2001</v>
      </c>
      <c r="D815" s="22" t="s">
        <v>2220</v>
      </c>
    </row>
    <row r="816" spans="1:4" x14ac:dyDescent="0.3">
      <c r="A816" s="18" t="s">
        <v>3094</v>
      </c>
      <c r="B816" s="21" t="s">
        <v>1816</v>
      </c>
      <c r="C816" s="21" t="s">
        <v>1999</v>
      </c>
      <c r="D816" s="21" t="s">
        <v>2262</v>
      </c>
    </row>
    <row r="817" spans="1:4" x14ac:dyDescent="0.3">
      <c r="A817" s="18" t="s">
        <v>3095</v>
      </c>
      <c r="B817" s="22" t="s">
        <v>1817</v>
      </c>
      <c r="C817" s="22" t="s">
        <v>2001</v>
      </c>
      <c r="D817" s="22" t="s">
        <v>2133</v>
      </c>
    </row>
    <row r="818" spans="1:4" x14ac:dyDescent="0.3">
      <c r="A818" s="18" t="s">
        <v>3096</v>
      </c>
      <c r="B818" s="21" t="s">
        <v>1818</v>
      </c>
      <c r="C818" s="21" t="s">
        <v>2001</v>
      </c>
      <c r="D818" s="21" t="s">
        <v>2244</v>
      </c>
    </row>
    <row r="819" spans="1:4" x14ac:dyDescent="0.3">
      <c r="A819" s="18" t="s">
        <v>3097</v>
      </c>
      <c r="B819" s="22" t="s">
        <v>1819</v>
      </c>
      <c r="C819" s="22" t="s">
        <v>2001</v>
      </c>
      <c r="D819" s="22" t="s">
        <v>2218</v>
      </c>
    </row>
    <row r="820" spans="1:4" x14ac:dyDescent="0.3">
      <c r="A820" s="18" t="s">
        <v>3098</v>
      </c>
      <c r="B820" s="21" t="s">
        <v>1820</v>
      </c>
      <c r="C820" s="21" t="s">
        <v>1998</v>
      </c>
      <c r="D820" s="21" t="s">
        <v>2138</v>
      </c>
    </row>
    <row r="821" spans="1:4" x14ac:dyDescent="0.3">
      <c r="A821" s="18" t="s">
        <v>3099</v>
      </c>
      <c r="B821" s="22" t="s">
        <v>1821</v>
      </c>
      <c r="C821" s="22" t="s">
        <v>1998</v>
      </c>
      <c r="D821" s="22" t="s">
        <v>2110</v>
      </c>
    </row>
    <row r="822" spans="1:4" x14ac:dyDescent="0.3">
      <c r="A822" s="18" t="s">
        <v>3100</v>
      </c>
      <c r="B822" s="21" t="s">
        <v>1822</v>
      </c>
      <c r="C822" s="21" t="s">
        <v>1998</v>
      </c>
      <c r="D822" s="21" t="s">
        <v>2167</v>
      </c>
    </row>
    <row r="823" spans="1:4" x14ac:dyDescent="0.3">
      <c r="A823" s="18" t="s">
        <v>3101</v>
      </c>
      <c r="B823" s="22" t="s">
        <v>1823</v>
      </c>
      <c r="C823" s="22" t="s">
        <v>1999</v>
      </c>
      <c r="D823" s="22" t="s">
        <v>2165</v>
      </c>
    </row>
    <row r="824" spans="1:4" x14ac:dyDescent="0.3">
      <c r="A824" s="18" t="s">
        <v>3102</v>
      </c>
      <c r="B824" s="21" t="s">
        <v>1824</v>
      </c>
      <c r="C824" s="21" t="s">
        <v>1998</v>
      </c>
      <c r="D824" s="21" t="s">
        <v>2252</v>
      </c>
    </row>
    <row r="825" spans="1:4" x14ac:dyDescent="0.3">
      <c r="A825" s="18" t="s">
        <v>3103</v>
      </c>
      <c r="B825" s="22" t="s">
        <v>1825</v>
      </c>
      <c r="C825" s="22" t="s">
        <v>1999</v>
      </c>
      <c r="D825" s="22" t="s">
        <v>2068</v>
      </c>
    </row>
    <row r="826" spans="1:4" x14ac:dyDescent="0.3">
      <c r="A826" s="18" t="s">
        <v>3104</v>
      </c>
      <c r="B826" s="21" t="s">
        <v>1826</v>
      </c>
      <c r="C826" s="21" t="s">
        <v>1999</v>
      </c>
      <c r="D826" s="21" t="s">
        <v>2028</v>
      </c>
    </row>
    <row r="827" spans="1:4" x14ac:dyDescent="0.3">
      <c r="A827" s="18" t="s">
        <v>3105</v>
      </c>
      <c r="B827" s="22" t="s">
        <v>1827</v>
      </c>
      <c r="C827" s="22" t="s">
        <v>2000</v>
      </c>
      <c r="D827" s="22" t="s">
        <v>2205</v>
      </c>
    </row>
    <row r="828" spans="1:4" x14ac:dyDescent="0.3">
      <c r="A828" s="18" t="s">
        <v>3106</v>
      </c>
      <c r="B828" s="21" t="s">
        <v>1828</v>
      </c>
      <c r="C828" s="21" t="s">
        <v>1998</v>
      </c>
      <c r="D828" s="21" t="s">
        <v>2053</v>
      </c>
    </row>
    <row r="829" spans="1:4" x14ac:dyDescent="0.3">
      <c r="A829" s="18" t="s">
        <v>3107</v>
      </c>
      <c r="B829" s="22" t="s">
        <v>1829</v>
      </c>
      <c r="C829" s="22" t="s">
        <v>1999</v>
      </c>
      <c r="D829" s="22" t="s">
        <v>2137</v>
      </c>
    </row>
    <row r="830" spans="1:4" x14ac:dyDescent="0.3">
      <c r="A830" s="18" t="s">
        <v>3108</v>
      </c>
      <c r="B830" s="21" t="s">
        <v>1830</v>
      </c>
      <c r="C830" s="21" t="s">
        <v>1998</v>
      </c>
      <c r="D830" s="21" t="s">
        <v>2089</v>
      </c>
    </row>
    <row r="831" spans="1:4" x14ac:dyDescent="0.3">
      <c r="A831" s="18" t="s">
        <v>3109</v>
      </c>
      <c r="B831" s="22" t="s">
        <v>1831</v>
      </c>
      <c r="C831" s="22" t="s">
        <v>2000</v>
      </c>
      <c r="D831" s="22" t="s">
        <v>2049</v>
      </c>
    </row>
    <row r="832" spans="1:4" x14ac:dyDescent="0.3">
      <c r="A832" s="18" t="s">
        <v>3110</v>
      </c>
      <c r="B832" s="21" t="s">
        <v>1832</v>
      </c>
      <c r="C832" s="21" t="s">
        <v>2001</v>
      </c>
      <c r="D832" s="21" t="s">
        <v>2053</v>
      </c>
    </row>
    <row r="833" spans="1:4" x14ac:dyDescent="0.3">
      <c r="A833" s="18" t="s">
        <v>3111</v>
      </c>
      <c r="B833" s="22" t="s">
        <v>1833</v>
      </c>
      <c r="C833" s="22" t="s">
        <v>2001</v>
      </c>
      <c r="D833" s="22" t="s">
        <v>2043</v>
      </c>
    </row>
    <row r="834" spans="1:4" x14ac:dyDescent="0.3">
      <c r="A834" s="18" t="s">
        <v>3112</v>
      </c>
      <c r="B834" s="21" t="s">
        <v>1834</v>
      </c>
      <c r="C834" s="21" t="s">
        <v>2001</v>
      </c>
      <c r="D834" s="21" t="s">
        <v>2263</v>
      </c>
    </row>
    <row r="835" spans="1:4" x14ac:dyDescent="0.3">
      <c r="A835" s="18" t="s">
        <v>3113</v>
      </c>
      <c r="B835" s="22" t="s">
        <v>1835</v>
      </c>
      <c r="C835" s="22" t="s">
        <v>2000</v>
      </c>
      <c r="D835" s="22" t="s">
        <v>2044</v>
      </c>
    </row>
    <row r="836" spans="1:4" x14ac:dyDescent="0.3">
      <c r="A836" s="18" t="s">
        <v>3114</v>
      </c>
      <c r="B836" s="21" t="s">
        <v>1836</v>
      </c>
      <c r="C836" s="21" t="s">
        <v>1999</v>
      </c>
      <c r="D836" s="21" t="s">
        <v>2260</v>
      </c>
    </row>
    <row r="837" spans="1:4" x14ac:dyDescent="0.3">
      <c r="A837" s="18" t="s">
        <v>3115</v>
      </c>
      <c r="B837" s="22" t="s">
        <v>1837</v>
      </c>
      <c r="C837" s="22" t="s">
        <v>1999</v>
      </c>
      <c r="D837" s="22" t="s">
        <v>2150</v>
      </c>
    </row>
    <row r="838" spans="1:4" x14ac:dyDescent="0.3">
      <c r="A838" s="18" t="s">
        <v>3116</v>
      </c>
      <c r="B838" s="21" t="s">
        <v>1838</v>
      </c>
      <c r="C838" s="21" t="s">
        <v>2001</v>
      </c>
      <c r="D838" s="21" t="s">
        <v>2037</v>
      </c>
    </row>
    <row r="839" spans="1:4" x14ac:dyDescent="0.3">
      <c r="A839" s="18" t="s">
        <v>3117</v>
      </c>
      <c r="B839" s="22" t="s">
        <v>1839</v>
      </c>
      <c r="C839" s="22" t="s">
        <v>2000</v>
      </c>
      <c r="D839" s="22" t="s">
        <v>2247</v>
      </c>
    </row>
    <row r="840" spans="1:4" x14ac:dyDescent="0.3">
      <c r="A840" s="18" t="s">
        <v>3118</v>
      </c>
      <c r="B840" s="21" t="s">
        <v>1840</v>
      </c>
      <c r="C840" s="21" t="s">
        <v>1998</v>
      </c>
      <c r="D840" s="21" t="s">
        <v>2089</v>
      </c>
    </row>
    <row r="841" spans="1:4" x14ac:dyDescent="0.3">
      <c r="A841" s="18" t="s">
        <v>3119</v>
      </c>
      <c r="B841" s="22" t="s">
        <v>1841</v>
      </c>
      <c r="C841" s="22" t="s">
        <v>1998</v>
      </c>
      <c r="D841" s="22" t="s">
        <v>2072</v>
      </c>
    </row>
    <row r="842" spans="1:4" x14ac:dyDescent="0.3">
      <c r="A842" s="18" t="s">
        <v>3120</v>
      </c>
      <c r="B842" s="21" t="s">
        <v>1842</v>
      </c>
      <c r="C842" s="21" t="s">
        <v>1998</v>
      </c>
      <c r="D842" s="21" t="s">
        <v>2031</v>
      </c>
    </row>
    <row r="843" spans="1:4" x14ac:dyDescent="0.3">
      <c r="A843" s="18" t="s">
        <v>3121</v>
      </c>
      <c r="B843" s="22" t="s">
        <v>1843</v>
      </c>
      <c r="C843" s="22" t="s">
        <v>2000</v>
      </c>
      <c r="D843" s="22" t="s">
        <v>2248</v>
      </c>
    </row>
    <row r="844" spans="1:4" x14ac:dyDescent="0.3">
      <c r="A844" s="18" t="s">
        <v>3122</v>
      </c>
      <c r="B844" s="21" t="s">
        <v>1844</v>
      </c>
      <c r="C844" s="21" t="s">
        <v>2001</v>
      </c>
      <c r="D844" s="21" t="s">
        <v>2225</v>
      </c>
    </row>
    <row r="845" spans="1:4" x14ac:dyDescent="0.3">
      <c r="A845" s="18" t="s">
        <v>3123</v>
      </c>
      <c r="B845" s="22" t="s">
        <v>1845</v>
      </c>
      <c r="C845" s="22" t="s">
        <v>1998</v>
      </c>
      <c r="D845" s="22" t="s">
        <v>2257</v>
      </c>
    </row>
    <row r="846" spans="1:4" x14ac:dyDescent="0.3">
      <c r="A846" s="18" t="s">
        <v>3124</v>
      </c>
      <c r="B846" s="21" t="s">
        <v>1846</v>
      </c>
      <c r="C846" s="21" t="s">
        <v>1999</v>
      </c>
      <c r="D846" s="21" t="s">
        <v>2233</v>
      </c>
    </row>
    <row r="847" spans="1:4" x14ac:dyDescent="0.3">
      <c r="A847" s="18" t="s">
        <v>3125</v>
      </c>
      <c r="B847" s="22" t="s">
        <v>1847</v>
      </c>
      <c r="C847" s="22" t="s">
        <v>1999</v>
      </c>
      <c r="D847" s="22" t="s">
        <v>2180</v>
      </c>
    </row>
    <row r="848" spans="1:4" x14ac:dyDescent="0.3">
      <c r="A848" s="18" t="s">
        <v>3126</v>
      </c>
      <c r="B848" s="21" t="s">
        <v>1848</v>
      </c>
      <c r="C848" s="21" t="s">
        <v>2000</v>
      </c>
      <c r="D848" s="21" t="s">
        <v>2254</v>
      </c>
    </row>
    <row r="849" spans="1:4" x14ac:dyDescent="0.3">
      <c r="A849" s="18" t="s">
        <v>3127</v>
      </c>
      <c r="B849" s="22" t="s">
        <v>1849</v>
      </c>
      <c r="C849" s="22" t="s">
        <v>1998</v>
      </c>
      <c r="D849" s="22" t="s">
        <v>2105</v>
      </c>
    </row>
    <row r="850" spans="1:4" x14ac:dyDescent="0.3">
      <c r="A850" s="18" t="s">
        <v>3128</v>
      </c>
      <c r="B850" s="21" t="s">
        <v>1850</v>
      </c>
      <c r="C850" s="21" t="s">
        <v>1998</v>
      </c>
      <c r="D850" s="21" t="s">
        <v>2123</v>
      </c>
    </row>
    <row r="851" spans="1:4" x14ac:dyDescent="0.3">
      <c r="A851" s="18" t="s">
        <v>3129</v>
      </c>
      <c r="B851" s="22" t="s">
        <v>1851</v>
      </c>
      <c r="C851" s="22" t="s">
        <v>2001</v>
      </c>
      <c r="D851" s="22" t="s">
        <v>2257</v>
      </c>
    </row>
    <row r="852" spans="1:4" x14ac:dyDescent="0.3">
      <c r="A852" s="18" t="s">
        <v>3130</v>
      </c>
      <c r="B852" s="21" t="s">
        <v>1852</v>
      </c>
      <c r="C852" s="21" t="s">
        <v>2001</v>
      </c>
      <c r="D852" s="21" t="s">
        <v>2260</v>
      </c>
    </row>
    <row r="853" spans="1:4" x14ac:dyDescent="0.3">
      <c r="A853" s="18" t="s">
        <v>3131</v>
      </c>
      <c r="B853" s="22" t="s">
        <v>1853</v>
      </c>
      <c r="C853" s="22" t="s">
        <v>1998</v>
      </c>
      <c r="D853" s="22" t="s">
        <v>2133</v>
      </c>
    </row>
    <row r="854" spans="1:4" x14ac:dyDescent="0.3">
      <c r="A854" s="18" t="s">
        <v>3132</v>
      </c>
      <c r="B854" s="21" t="s">
        <v>1854</v>
      </c>
      <c r="C854" s="21" t="s">
        <v>1998</v>
      </c>
      <c r="D854" s="21" t="s">
        <v>2061</v>
      </c>
    </row>
    <row r="855" spans="1:4" x14ac:dyDescent="0.3">
      <c r="A855" s="18" t="s">
        <v>3133</v>
      </c>
      <c r="B855" s="22" t="s">
        <v>1855</v>
      </c>
      <c r="C855" s="22" t="s">
        <v>2001</v>
      </c>
      <c r="D855" s="22" t="s">
        <v>2080</v>
      </c>
    </row>
    <row r="856" spans="1:4" x14ac:dyDescent="0.3">
      <c r="A856" s="18" t="s">
        <v>3134</v>
      </c>
      <c r="B856" s="21" t="s">
        <v>1856</v>
      </c>
      <c r="C856" s="21" t="s">
        <v>1999</v>
      </c>
      <c r="D856" s="21" t="s">
        <v>2114</v>
      </c>
    </row>
    <row r="857" spans="1:4" x14ac:dyDescent="0.3">
      <c r="A857" s="18" t="s">
        <v>3135</v>
      </c>
      <c r="B857" s="22" t="s">
        <v>1857</v>
      </c>
      <c r="C857" s="22" t="s">
        <v>1999</v>
      </c>
      <c r="D857" s="22" t="s">
        <v>2188</v>
      </c>
    </row>
    <row r="858" spans="1:4" x14ac:dyDescent="0.3">
      <c r="A858" s="18" t="s">
        <v>3136</v>
      </c>
      <c r="B858" s="21" t="s">
        <v>1858</v>
      </c>
      <c r="C858" s="21" t="s">
        <v>1999</v>
      </c>
      <c r="D858" s="21" t="s">
        <v>2152</v>
      </c>
    </row>
    <row r="859" spans="1:4" x14ac:dyDescent="0.3">
      <c r="A859" s="18" t="s">
        <v>3137</v>
      </c>
      <c r="B859" s="22" t="s">
        <v>1859</v>
      </c>
      <c r="C859" s="22" t="s">
        <v>1999</v>
      </c>
      <c r="D859" s="22" t="s">
        <v>2077</v>
      </c>
    </row>
    <row r="860" spans="1:4" x14ac:dyDescent="0.3">
      <c r="A860" s="18" t="s">
        <v>3138</v>
      </c>
      <c r="B860" s="21" t="s">
        <v>1860</v>
      </c>
      <c r="C860" s="21" t="s">
        <v>2000</v>
      </c>
      <c r="D860" s="21" t="s">
        <v>2217</v>
      </c>
    </row>
    <row r="861" spans="1:4" x14ac:dyDescent="0.3">
      <c r="A861" s="18" t="s">
        <v>3139</v>
      </c>
      <c r="B861" s="22" t="s">
        <v>1861</v>
      </c>
      <c r="C861" s="22" t="s">
        <v>2001</v>
      </c>
      <c r="D861" s="22" t="s">
        <v>2112</v>
      </c>
    </row>
    <row r="862" spans="1:4" x14ac:dyDescent="0.3">
      <c r="A862" s="18" t="s">
        <v>3140</v>
      </c>
      <c r="B862" s="21" t="s">
        <v>1862</v>
      </c>
      <c r="C862" s="21" t="s">
        <v>2000</v>
      </c>
      <c r="D862" s="21" t="s">
        <v>2042</v>
      </c>
    </row>
    <row r="863" spans="1:4" x14ac:dyDescent="0.3">
      <c r="A863" s="18" t="s">
        <v>3141</v>
      </c>
      <c r="B863" s="22" t="s">
        <v>1863</v>
      </c>
      <c r="C863" s="22" t="s">
        <v>1998</v>
      </c>
      <c r="D863" s="22" t="s">
        <v>2203</v>
      </c>
    </row>
    <row r="864" spans="1:4" x14ac:dyDescent="0.3">
      <c r="A864" s="18" t="s">
        <v>3142</v>
      </c>
      <c r="B864" s="21" t="s">
        <v>1864</v>
      </c>
      <c r="C864" s="21" t="s">
        <v>1998</v>
      </c>
      <c r="D864" s="21" t="s">
        <v>2099</v>
      </c>
    </row>
    <row r="865" spans="1:4" x14ac:dyDescent="0.3">
      <c r="A865" s="18" t="s">
        <v>3143</v>
      </c>
      <c r="B865" s="22" t="s">
        <v>1668</v>
      </c>
      <c r="C865" s="22" t="s">
        <v>2000</v>
      </c>
      <c r="D865" s="22" t="s">
        <v>2025</v>
      </c>
    </row>
    <row r="866" spans="1:4" x14ac:dyDescent="0.3">
      <c r="A866" s="18" t="s">
        <v>3144</v>
      </c>
      <c r="B866" s="21" t="s">
        <v>1865</v>
      </c>
      <c r="C866" s="21" t="s">
        <v>1999</v>
      </c>
      <c r="D866" s="21" t="s">
        <v>2225</v>
      </c>
    </row>
    <row r="867" spans="1:4" x14ac:dyDescent="0.3">
      <c r="A867" s="18" t="s">
        <v>3145</v>
      </c>
      <c r="B867" s="22" t="s">
        <v>1866</v>
      </c>
      <c r="C867" s="22" t="s">
        <v>2001</v>
      </c>
      <c r="D867" s="22" t="s">
        <v>2080</v>
      </c>
    </row>
    <row r="868" spans="1:4" x14ac:dyDescent="0.3">
      <c r="A868" s="18" t="s">
        <v>3146</v>
      </c>
      <c r="B868" s="21" t="s">
        <v>1867</v>
      </c>
      <c r="C868" s="21" t="s">
        <v>1999</v>
      </c>
      <c r="D868" s="21" t="s">
        <v>2118</v>
      </c>
    </row>
    <row r="869" spans="1:4" x14ac:dyDescent="0.3">
      <c r="A869" s="18" t="s">
        <v>3147</v>
      </c>
      <c r="B869" s="22" t="s">
        <v>1868</v>
      </c>
      <c r="C869" s="22" t="s">
        <v>2001</v>
      </c>
      <c r="D869" s="22" t="s">
        <v>2110</v>
      </c>
    </row>
    <row r="870" spans="1:4" x14ac:dyDescent="0.3">
      <c r="A870" s="18" t="s">
        <v>3148</v>
      </c>
      <c r="B870" s="21" t="s">
        <v>1869</v>
      </c>
      <c r="C870" s="21" t="s">
        <v>1998</v>
      </c>
      <c r="D870" s="21" t="s">
        <v>2232</v>
      </c>
    </row>
    <row r="871" spans="1:4" x14ac:dyDescent="0.3">
      <c r="A871" s="18" t="s">
        <v>3149</v>
      </c>
      <c r="B871" s="22" t="s">
        <v>1870</v>
      </c>
      <c r="C871" s="22" t="s">
        <v>1999</v>
      </c>
      <c r="D871" s="22" t="s">
        <v>2185</v>
      </c>
    </row>
    <row r="872" spans="1:4" x14ac:dyDescent="0.3">
      <c r="A872" s="18" t="s">
        <v>3150</v>
      </c>
      <c r="B872" s="21" t="s">
        <v>1871</v>
      </c>
      <c r="C872" s="21" t="s">
        <v>1998</v>
      </c>
      <c r="D872" s="21" t="s">
        <v>2051</v>
      </c>
    </row>
    <row r="873" spans="1:4" x14ac:dyDescent="0.3">
      <c r="A873" s="18" t="s">
        <v>3151</v>
      </c>
      <c r="B873" s="22" t="s">
        <v>1872</v>
      </c>
      <c r="C873" s="22" t="s">
        <v>2001</v>
      </c>
      <c r="D873" s="22" t="s">
        <v>2188</v>
      </c>
    </row>
    <row r="874" spans="1:4" x14ac:dyDescent="0.3">
      <c r="A874" s="18" t="s">
        <v>3152</v>
      </c>
      <c r="B874" s="21" t="s">
        <v>1873</v>
      </c>
      <c r="C874" s="21" t="s">
        <v>1998</v>
      </c>
      <c r="D874" s="21" t="s">
        <v>2156</v>
      </c>
    </row>
    <row r="875" spans="1:4" x14ac:dyDescent="0.3">
      <c r="A875" s="18" t="s">
        <v>3153</v>
      </c>
      <c r="B875" s="22" t="s">
        <v>1874</v>
      </c>
      <c r="C875" s="22" t="s">
        <v>2001</v>
      </c>
      <c r="D875" s="22" t="s">
        <v>2069</v>
      </c>
    </row>
    <row r="876" spans="1:4" x14ac:dyDescent="0.3">
      <c r="A876" s="18" t="s">
        <v>3154</v>
      </c>
      <c r="B876" s="21" t="s">
        <v>1875</v>
      </c>
      <c r="C876" s="21" t="s">
        <v>1999</v>
      </c>
      <c r="D876" s="21" t="s">
        <v>2084</v>
      </c>
    </row>
    <row r="877" spans="1:4" x14ac:dyDescent="0.3">
      <c r="A877" s="18" t="s">
        <v>3155</v>
      </c>
      <c r="B877" s="22" t="s">
        <v>1876</v>
      </c>
      <c r="C877" s="22" t="s">
        <v>1999</v>
      </c>
      <c r="D877" s="22" t="s">
        <v>2181</v>
      </c>
    </row>
    <row r="878" spans="1:4" x14ac:dyDescent="0.3">
      <c r="A878" s="18" t="s">
        <v>3156</v>
      </c>
      <c r="B878" s="21" t="s">
        <v>1877</v>
      </c>
      <c r="C878" s="21" t="s">
        <v>1998</v>
      </c>
      <c r="D878" s="21" t="s">
        <v>2100</v>
      </c>
    </row>
    <row r="879" spans="1:4" x14ac:dyDescent="0.3">
      <c r="A879" s="18" t="s">
        <v>3157</v>
      </c>
      <c r="B879" s="22" t="s">
        <v>1878</v>
      </c>
      <c r="C879" s="22" t="s">
        <v>1998</v>
      </c>
      <c r="D879" s="22" t="s">
        <v>2138</v>
      </c>
    </row>
    <row r="880" spans="1:4" x14ac:dyDescent="0.3">
      <c r="A880" s="18" t="s">
        <v>3158</v>
      </c>
      <c r="B880" s="21" t="s">
        <v>1879</v>
      </c>
      <c r="C880" s="21" t="s">
        <v>1999</v>
      </c>
      <c r="D880" s="21" t="s">
        <v>2157</v>
      </c>
    </row>
    <row r="881" spans="1:4" x14ac:dyDescent="0.3">
      <c r="A881" s="18" t="s">
        <v>3159</v>
      </c>
      <c r="B881" s="22" t="s">
        <v>1880</v>
      </c>
      <c r="C881" s="22" t="s">
        <v>1998</v>
      </c>
      <c r="D881" s="22" t="s">
        <v>2193</v>
      </c>
    </row>
    <row r="882" spans="1:4" x14ac:dyDescent="0.3">
      <c r="A882" s="18" t="s">
        <v>3160</v>
      </c>
      <c r="B882" s="21" t="s">
        <v>1881</v>
      </c>
      <c r="C882" s="21" t="s">
        <v>1999</v>
      </c>
      <c r="D882" s="21" t="s">
        <v>2076</v>
      </c>
    </row>
    <row r="883" spans="1:4" x14ac:dyDescent="0.3">
      <c r="A883" s="18" t="s">
        <v>3161</v>
      </c>
      <c r="B883" s="22" t="s">
        <v>1882</v>
      </c>
      <c r="C883" s="22" t="s">
        <v>2000</v>
      </c>
      <c r="D883" s="22" t="s">
        <v>2257</v>
      </c>
    </row>
    <row r="884" spans="1:4" x14ac:dyDescent="0.3">
      <c r="A884" s="18" t="s">
        <v>3162</v>
      </c>
      <c r="B884" s="21" t="s">
        <v>1883</v>
      </c>
      <c r="C884" s="21" t="s">
        <v>1998</v>
      </c>
      <c r="D884" s="21" t="s">
        <v>2144</v>
      </c>
    </row>
    <row r="885" spans="1:4" x14ac:dyDescent="0.3">
      <c r="A885" s="18" t="s">
        <v>3163</v>
      </c>
      <c r="B885" s="22" t="s">
        <v>1884</v>
      </c>
      <c r="C885" s="22" t="s">
        <v>2001</v>
      </c>
      <c r="D885" s="22" t="s">
        <v>2197</v>
      </c>
    </row>
    <row r="886" spans="1:4" x14ac:dyDescent="0.3">
      <c r="A886" s="18" t="s">
        <v>3164</v>
      </c>
      <c r="B886" s="21" t="s">
        <v>1885</v>
      </c>
      <c r="C886" s="21" t="s">
        <v>1999</v>
      </c>
      <c r="D886" s="21" t="s">
        <v>2048</v>
      </c>
    </row>
    <row r="887" spans="1:4" x14ac:dyDescent="0.3">
      <c r="A887" s="18" t="s">
        <v>3165</v>
      </c>
      <c r="B887" s="22" t="s">
        <v>1886</v>
      </c>
      <c r="C887" s="22" t="s">
        <v>1999</v>
      </c>
      <c r="D887" s="22" t="s">
        <v>2252</v>
      </c>
    </row>
    <row r="888" spans="1:4" x14ac:dyDescent="0.3">
      <c r="A888" s="18" t="s">
        <v>3166</v>
      </c>
      <c r="B888" s="21" t="s">
        <v>1887</v>
      </c>
      <c r="C888" s="21" t="s">
        <v>1998</v>
      </c>
      <c r="D888" s="21" t="s">
        <v>2215</v>
      </c>
    </row>
    <row r="889" spans="1:4" x14ac:dyDescent="0.3">
      <c r="A889" s="18" t="s">
        <v>3167</v>
      </c>
      <c r="B889" s="22" t="s">
        <v>1888</v>
      </c>
      <c r="C889" s="22" t="s">
        <v>1999</v>
      </c>
      <c r="D889" s="22" t="s">
        <v>2150</v>
      </c>
    </row>
    <row r="890" spans="1:4" x14ac:dyDescent="0.3">
      <c r="A890" s="18" t="s">
        <v>3168</v>
      </c>
      <c r="B890" s="21" t="s">
        <v>1889</v>
      </c>
      <c r="C890" s="21" t="s">
        <v>1999</v>
      </c>
      <c r="D890" s="21" t="s">
        <v>2102</v>
      </c>
    </row>
    <row r="891" spans="1:4" x14ac:dyDescent="0.3">
      <c r="A891" s="18" t="s">
        <v>3169</v>
      </c>
      <c r="B891" s="22" t="s">
        <v>1890</v>
      </c>
      <c r="C891" s="22" t="s">
        <v>1999</v>
      </c>
      <c r="D891" s="22" t="s">
        <v>2118</v>
      </c>
    </row>
    <row r="892" spans="1:4" x14ac:dyDescent="0.3">
      <c r="A892" s="18" t="s">
        <v>3170</v>
      </c>
      <c r="B892" s="21" t="s">
        <v>1891</v>
      </c>
      <c r="C892" s="21" t="s">
        <v>2000</v>
      </c>
      <c r="D892" s="21" t="s">
        <v>2144</v>
      </c>
    </row>
    <row r="893" spans="1:4" x14ac:dyDescent="0.3">
      <c r="A893" s="18" t="s">
        <v>3171</v>
      </c>
      <c r="B893" s="22" t="s">
        <v>1892</v>
      </c>
      <c r="C893" s="22" t="s">
        <v>1999</v>
      </c>
      <c r="D893" s="22" t="s">
        <v>2238</v>
      </c>
    </row>
    <row r="894" spans="1:4" x14ac:dyDescent="0.3">
      <c r="A894" s="18" t="s">
        <v>3172</v>
      </c>
      <c r="B894" s="21" t="s">
        <v>1893</v>
      </c>
      <c r="C894" s="21" t="s">
        <v>1998</v>
      </c>
      <c r="D894" s="21" t="s">
        <v>2150</v>
      </c>
    </row>
    <row r="895" spans="1:4" x14ac:dyDescent="0.3">
      <c r="A895" s="18" t="s">
        <v>3173</v>
      </c>
      <c r="B895" s="22" t="s">
        <v>1894</v>
      </c>
      <c r="C895" s="22" t="s">
        <v>2000</v>
      </c>
      <c r="D895" s="22" t="s">
        <v>2170</v>
      </c>
    </row>
    <row r="896" spans="1:4" x14ac:dyDescent="0.3">
      <c r="A896" s="18" t="s">
        <v>3174</v>
      </c>
      <c r="B896" s="21" t="s">
        <v>1895</v>
      </c>
      <c r="C896" s="21" t="s">
        <v>1999</v>
      </c>
      <c r="D896" s="21" t="s">
        <v>2048</v>
      </c>
    </row>
    <row r="897" spans="1:4" x14ac:dyDescent="0.3">
      <c r="A897" s="18" t="s">
        <v>3175</v>
      </c>
      <c r="B897" s="22" t="s">
        <v>1896</v>
      </c>
      <c r="C897" s="22" t="s">
        <v>1998</v>
      </c>
      <c r="D897" s="22" t="s">
        <v>2190</v>
      </c>
    </row>
    <row r="898" spans="1:4" x14ac:dyDescent="0.3">
      <c r="A898" s="18" t="s">
        <v>3176</v>
      </c>
      <c r="B898" s="21" t="s">
        <v>1897</v>
      </c>
      <c r="C898" s="21" t="s">
        <v>1998</v>
      </c>
      <c r="D898" s="21" t="s">
        <v>2076</v>
      </c>
    </row>
    <row r="899" spans="1:4" x14ac:dyDescent="0.3">
      <c r="A899" s="18" t="s">
        <v>3177</v>
      </c>
      <c r="B899" s="22" t="s">
        <v>1898</v>
      </c>
      <c r="C899" s="22" t="s">
        <v>2000</v>
      </c>
      <c r="D899" s="22" t="s">
        <v>2177</v>
      </c>
    </row>
    <row r="900" spans="1:4" x14ac:dyDescent="0.3">
      <c r="A900" s="18" t="s">
        <v>3178</v>
      </c>
      <c r="B900" s="21" t="s">
        <v>1899</v>
      </c>
      <c r="C900" s="21" t="s">
        <v>2000</v>
      </c>
      <c r="D900" s="21" t="s">
        <v>2082</v>
      </c>
    </row>
    <row r="901" spans="1:4" x14ac:dyDescent="0.3">
      <c r="A901" s="18" t="s">
        <v>3179</v>
      </c>
      <c r="B901" s="22" t="s">
        <v>1900</v>
      </c>
      <c r="C901" s="22" t="s">
        <v>2000</v>
      </c>
      <c r="D901" s="22" t="s">
        <v>2065</v>
      </c>
    </row>
    <row r="902" spans="1:4" x14ac:dyDescent="0.3">
      <c r="A902" s="18" t="s">
        <v>3180</v>
      </c>
      <c r="B902" s="21" t="s">
        <v>1901</v>
      </c>
      <c r="C902" s="21" t="s">
        <v>2001</v>
      </c>
      <c r="D902" s="21" t="s">
        <v>2062</v>
      </c>
    </row>
    <row r="903" spans="1:4" x14ac:dyDescent="0.3">
      <c r="A903" s="18" t="s">
        <v>3181</v>
      </c>
      <c r="B903" s="22" t="s">
        <v>1902</v>
      </c>
      <c r="C903" s="22" t="s">
        <v>1999</v>
      </c>
      <c r="D903" s="22" t="s">
        <v>2243</v>
      </c>
    </row>
    <row r="904" spans="1:4" x14ac:dyDescent="0.3">
      <c r="A904" s="18" t="s">
        <v>3182</v>
      </c>
      <c r="B904" s="21" t="s">
        <v>1903</v>
      </c>
      <c r="C904" s="21" t="s">
        <v>1998</v>
      </c>
      <c r="D904" s="21" t="s">
        <v>2123</v>
      </c>
    </row>
    <row r="905" spans="1:4" x14ac:dyDescent="0.3">
      <c r="A905" s="18" t="s">
        <v>3183</v>
      </c>
      <c r="B905" s="22" t="s">
        <v>1904</v>
      </c>
      <c r="C905" s="22" t="s">
        <v>2001</v>
      </c>
      <c r="D905" s="22" t="s">
        <v>2105</v>
      </c>
    </row>
    <row r="906" spans="1:4" x14ac:dyDescent="0.3">
      <c r="A906" s="18" t="s">
        <v>3184</v>
      </c>
      <c r="B906" s="21" t="s">
        <v>1905</v>
      </c>
      <c r="C906" s="21" t="s">
        <v>1999</v>
      </c>
      <c r="D906" s="21" t="s">
        <v>2060</v>
      </c>
    </row>
    <row r="907" spans="1:4" x14ac:dyDescent="0.3">
      <c r="A907" s="18" t="s">
        <v>3185</v>
      </c>
      <c r="B907" s="22" t="s">
        <v>1906</v>
      </c>
      <c r="C907" s="22" t="s">
        <v>2000</v>
      </c>
      <c r="D907" s="22" t="s">
        <v>2043</v>
      </c>
    </row>
    <row r="908" spans="1:4" x14ac:dyDescent="0.3">
      <c r="A908" s="18" t="s">
        <v>3186</v>
      </c>
      <c r="B908" s="21" t="s">
        <v>1235</v>
      </c>
      <c r="C908" s="21" t="s">
        <v>1999</v>
      </c>
      <c r="D908" s="21" t="s">
        <v>2204</v>
      </c>
    </row>
    <row r="909" spans="1:4" x14ac:dyDescent="0.3">
      <c r="A909" s="18" t="s">
        <v>3187</v>
      </c>
      <c r="B909" s="22" t="s">
        <v>1907</v>
      </c>
      <c r="C909" s="22" t="s">
        <v>2000</v>
      </c>
      <c r="D909" s="22" t="s">
        <v>2264</v>
      </c>
    </row>
    <row r="910" spans="1:4" x14ac:dyDescent="0.3">
      <c r="A910" s="18" t="s">
        <v>3188</v>
      </c>
      <c r="B910" s="21" t="s">
        <v>1908</v>
      </c>
      <c r="C910" s="21" t="s">
        <v>1998</v>
      </c>
      <c r="D910" s="21" t="s">
        <v>2110</v>
      </c>
    </row>
    <row r="911" spans="1:4" x14ac:dyDescent="0.3">
      <c r="A911" s="18" t="s">
        <v>3189</v>
      </c>
      <c r="B911" s="22" t="s">
        <v>1909</v>
      </c>
      <c r="C911" s="22" t="s">
        <v>2001</v>
      </c>
      <c r="D911" s="22" t="s">
        <v>2214</v>
      </c>
    </row>
    <row r="912" spans="1:4" x14ac:dyDescent="0.3">
      <c r="A912" s="18" t="s">
        <v>3190</v>
      </c>
      <c r="B912" s="21" t="s">
        <v>1910</v>
      </c>
      <c r="C912" s="21" t="s">
        <v>1998</v>
      </c>
      <c r="D912" s="21" t="s">
        <v>2237</v>
      </c>
    </row>
    <row r="913" spans="1:4" x14ac:dyDescent="0.3">
      <c r="A913" s="18" t="s">
        <v>3191</v>
      </c>
      <c r="B913" s="22" t="s">
        <v>1911</v>
      </c>
      <c r="C913" s="22" t="s">
        <v>1999</v>
      </c>
      <c r="D913" s="22" t="s">
        <v>2250</v>
      </c>
    </row>
    <row r="914" spans="1:4" x14ac:dyDescent="0.3">
      <c r="A914" s="18" t="s">
        <v>3192</v>
      </c>
      <c r="B914" s="21" t="s">
        <v>1912</v>
      </c>
      <c r="C914" s="21" t="s">
        <v>2001</v>
      </c>
      <c r="D914" s="21" t="s">
        <v>2149</v>
      </c>
    </row>
    <row r="915" spans="1:4" x14ac:dyDescent="0.3">
      <c r="A915" s="18" t="s">
        <v>3193</v>
      </c>
      <c r="B915" s="22" t="s">
        <v>1913</v>
      </c>
      <c r="C915" s="22" t="s">
        <v>1999</v>
      </c>
      <c r="D915" s="22" t="s">
        <v>2050</v>
      </c>
    </row>
    <row r="916" spans="1:4" x14ac:dyDescent="0.3">
      <c r="A916" s="18" t="s">
        <v>3194</v>
      </c>
      <c r="B916" s="21" t="s">
        <v>1914</v>
      </c>
      <c r="C916" s="21" t="s">
        <v>2001</v>
      </c>
      <c r="D916" s="21" t="s">
        <v>2245</v>
      </c>
    </row>
    <row r="917" spans="1:4" x14ac:dyDescent="0.3">
      <c r="A917" s="18" t="s">
        <v>3195</v>
      </c>
      <c r="B917" s="22" t="s">
        <v>1915</v>
      </c>
      <c r="C917" s="22" t="s">
        <v>1998</v>
      </c>
      <c r="D917" s="22" t="s">
        <v>2241</v>
      </c>
    </row>
    <row r="918" spans="1:4" x14ac:dyDescent="0.3">
      <c r="A918" s="18" t="s">
        <v>3196</v>
      </c>
      <c r="B918" s="21" t="s">
        <v>1916</v>
      </c>
      <c r="C918" s="21" t="s">
        <v>1998</v>
      </c>
      <c r="D918" s="21" t="s">
        <v>2256</v>
      </c>
    </row>
    <row r="919" spans="1:4" x14ac:dyDescent="0.3">
      <c r="A919" s="18" t="s">
        <v>3197</v>
      </c>
      <c r="B919" s="22" t="s">
        <v>1917</v>
      </c>
      <c r="C919" s="22" t="s">
        <v>2001</v>
      </c>
      <c r="D919" s="22" t="s">
        <v>2108</v>
      </c>
    </row>
    <row r="920" spans="1:4" x14ac:dyDescent="0.3">
      <c r="A920" s="18" t="s">
        <v>3198</v>
      </c>
      <c r="B920" s="21" t="s">
        <v>1918</v>
      </c>
      <c r="C920" s="21" t="s">
        <v>2001</v>
      </c>
      <c r="D920" s="21" t="s">
        <v>2143</v>
      </c>
    </row>
    <row r="921" spans="1:4" x14ac:dyDescent="0.3">
      <c r="A921" s="18" t="s">
        <v>3199</v>
      </c>
      <c r="B921" s="22" t="s">
        <v>1919</v>
      </c>
      <c r="C921" s="22" t="s">
        <v>1998</v>
      </c>
      <c r="D921" s="22" t="s">
        <v>2076</v>
      </c>
    </row>
    <row r="922" spans="1:4" x14ac:dyDescent="0.3">
      <c r="A922" s="18" t="s">
        <v>3200</v>
      </c>
      <c r="B922" s="21" t="s">
        <v>1920</v>
      </c>
      <c r="C922" s="21" t="s">
        <v>1999</v>
      </c>
      <c r="D922" s="21" t="s">
        <v>2167</v>
      </c>
    </row>
    <row r="923" spans="1:4" x14ac:dyDescent="0.3">
      <c r="A923" s="18" t="s">
        <v>3201</v>
      </c>
      <c r="B923" s="22" t="s">
        <v>1921</v>
      </c>
      <c r="C923" s="22" t="s">
        <v>1998</v>
      </c>
      <c r="D923" s="22" t="s">
        <v>2234</v>
      </c>
    </row>
    <row r="924" spans="1:4" x14ac:dyDescent="0.3">
      <c r="A924" s="18" t="s">
        <v>3202</v>
      </c>
      <c r="B924" s="21" t="s">
        <v>1922</v>
      </c>
      <c r="C924" s="21" t="s">
        <v>2001</v>
      </c>
      <c r="D924" s="21" t="s">
        <v>2107</v>
      </c>
    </row>
    <row r="925" spans="1:4" x14ac:dyDescent="0.3">
      <c r="A925" s="18" t="s">
        <v>3203</v>
      </c>
      <c r="B925" s="22" t="s">
        <v>1923</v>
      </c>
      <c r="C925" s="22" t="s">
        <v>1999</v>
      </c>
      <c r="D925" s="22" t="s">
        <v>2246</v>
      </c>
    </row>
    <row r="926" spans="1:4" x14ac:dyDescent="0.3">
      <c r="A926" s="18" t="s">
        <v>3204</v>
      </c>
      <c r="B926" s="21" t="s">
        <v>1924</v>
      </c>
      <c r="C926" s="21" t="s">
        <v>1998</v>
      </c>
      <c r="D926" s="21" t="s">
        <v>2130</v>
      </c>
    </row>
    <row r="927" spans="1:4" x14ac:dyDescent="0.3">
      <c r="A927" s="18" t="s">
        <v>3205</v>
      </c>
      <c r="B927" s="22" t="s">
        <v>1925</v>
      </c>
      <c r="C927" s="22" t="s">
        <v>2001</v>
      </c>
      <c r="D927" s="22" t="s">
        <v>2161</v>
      </c>
    </row>
    <row r="928" spans="1:4" x14ac:dyDescent="0.3">
      <c r="A928" s="18" t="s">
        <v>3206</v>
      </c>
      <c r="B928" s="21" t="s">
        <v>1926</v>
      </c>
      <c r="C928" s="21" t="s">
        <v>1998</v>
      </c>
      <c r="D928" s="21" t="s">
        <v>2208</v>
      </c>
    </row>
    <row r="929" spans="1:4" x14ac:dyDescent="0.3">
      <c r="A929" s="18" t="s">
        <v>3207</v>
      </c>
      <c r="B929" s="22" t="s">
        <v>1927</v>
      </c>
      <c r="C929" s="22" t="s">
        <v>1998</v>
      </c>
      <c r="D929" s="22" t="s">
        <v>2055</v>
      </c>
    </row>
    <row r="930" spans="1:4" x14ac:dyDescent="0.3">
      <c r="A930" s="18" t="s">
        <v>3208</v>
      </c>
      <c r="B930" s="21" t="s">
        <v>1928</v>
      </c>
      <c r="C930" s="21" t="s">
        <v>1999</v>
      </c>
      <c r="D930" s="21" t="s">
        <v>2092</v>
      </c>
    </row>
    <row r="931" spans="1:4" x14ac:dyDescent="0.3">
      <c r="A931" s="18" t="s">
        <v>3209</v>
      </c>
      <c r="B931" s="22" t="s">
        <v>1929</v>
      </c>
      <c r="C931" s="22" t="s">
        <v>1999</v>
      </c>
      <c r="D931" s="22" t="s">
        <v>2062</v>
      </c>
    </row>
    <row r="932" spans="1:4" x14ac:dyDescent="0.3">
      <c r="A932" s="18" t="s">
        <v>3210</v>
      </c>
      <c r="B932" s="21" t="s">
        <v>1930</v>
      </c>
      <c r="C932" s="21" t="s">
        <v>2001</v>
      </c>
      <c r="D932" s="21" t="s">
        <v>2246</v>
      </c>
    </row>
    <row r="933" spans="1:4" x14ac:dyDescent="0.3">
      <c r="A933" s="18" t="s">
        <v>3211</v>
      </c>
      <c r="B933" s="22" t="s">
        <v>1931</v>
      </c>
      <c r="C933" s="22" t="s">
        <v>1998</v>
      </c>
      <c r="D933" s="22" t="s">
        <v>2209</v>
      </c>
    </row>
    <row r="934" spans="1:4" x14ac:dyDescent="0.3">
      <c r="A934" s="18" t="s">
        <v>3212</v>
      </c>
      <c r="B934" s="21" t="s">
        <v>1932</v>
      </c>
      <c r="C934" s="21" t="s">
        <v>2000</v>
      </c>
      <c r="D934" s="21" t="s">
        <v>2047</v>
      </c>
    </row>
    <row r="935" spans="1:4" x14ac:dyDescent="0.3">
      <c r="A935" s="18" t="s">
        <v>3213</v>
      </c>
      <c r="B935" s="22" t="s">
        <v>1933</v>
      </c>
      <c r="C935" s="22" t="s">
        <v>1998</v>
      </c>
      <c r="D935" s="22" t="s">
        <v>2240</v>
      </c>
    </row>
    <row r="936" spans="1:4" x14ac:dyDescent="0.3">
      <c r="A936" s="18" t="s">
        <v>3214</v>
      </c>
      <c r="B936" s="21" t="s">
        <v>1934</v>
      </c>
      <c r="C936" s="21" t="s">
        <v>1999</v>
      </c>
      <c r="D936" s="21" t="s">
        <v>2132</v>
      </c>
    </row>
    <row r="937" spans="1:4" x14ac:dyDescent="0.3">
      <c r="A937" s="18" t="s">
        <v>3215</v>
      </c>
      <c r="B937" s="22" t="s">
        <v>1935</v>
      </c>
      <c r="C937" s="22" t="s">
        <v>2001</v>
      </c>
      <c r="D937" s="22" t="s">
        <v>2223</v>
      </c>
    </row>
    <row r="938" spans="1:4" x14ac:dyDescent="0.3">
      <c r="A938" s="18" t="s">
        <v>3216</v>
      </c>
      <c r="B938" s="21" t="s">
        <v>1936</v>
      </c>
      <c r="C938" s="21" t="s">
        <v>1998</v>
      </c>
      <c r="D938" s="21" t="s">
        <v>2084</v>
      </c>
    </row>
    <row r="939" spans="1:4" x14ac:dyDescent="0.3">
      <c r="A939" s="18" t="s">
        <v>3217</v>
      </c>
      <c r="B939" s="22" t="s">
        <v>1937</v>
      </c>
      <c r="C939" s="22" t="s">
        <v>1998</v>
      </c>
      <c r="D939" s="22" t="s">
        <v>2097</v>
      </c>
    </row>
    <row r="940" spans="1:4" x14ac:dyDescent="0.3">
      <c r="A940" s="18" t="s">
        <v>3218</v>
      </c>
      <c r="B940" s="21" t="s">
        <v>1938</v>
      </c>
      <c r="C940" s="21" t="s">
        <v>2001</v>
      </c>
      <c r="D940" s="21" t="s">
        <v>2044</v>
      </c>
    </row>
    <row r="941" spans="1:4" x14ac:dyDescent="0.3">
      <c r="A941" s="18" t="s">
        <v>3219</v>
      </c>
      <c r="B941" s="22" t="s">
        <v>1939</v>
      </c>
      <c r="C941" s="22" t="s">
        <v>1998</v>
      </c>
      <c r="D941" s="22" t="s">
        <v>2114</v>
      </c>
    </row>
    <row r="942" spans="1:4" x14ac:dyDescent="0.3">
      <c r="A942" s="18" t="s">
        <v>3220</v>
      </c>
      <c r="B942" s="21" t="s">
        <v>1940</v>
      </c>
      <c r="C942" s="21" t="s">
        <v>1998</v>
      </c>
      <c r="D942" s="21" t="s">
        <v>2150</v>
      </c>
    </row>
    <row r="943" spans="1:4" x14ac:dyDescent="0.3">
      <c r="A943" s="18" t="s">
        <v>3221</v>
      </c>
      <c r="B943" s="22" t="s">
        <v>1941</v>
      </c>
      <c r="C943" s="22" t="s">
        <v>1998</v>
      </c>
      <c r="D943" s="22" t="s">
        <v>2257</v>
      </c>
    </row>
    <row r="944" spans="1:4" x14ac:dyDescent="0.3">
      <c r="A944" s="18" t="s">
        <v>3222</v>
      </c>
      <c r="B944" s="21" t="s">
        <v>1942</v>
      </c>
      <c r="C944" s="21" t="s">
        <v>1998</v>
      </c>
      <c r="D944" s="21" t="s">
        <v>2059</v>
      </c>
    </row>
    <row r="945" spans="1:4" x14ac:dyDescent="0.3">
      <c r="A945" s="18" t="s">
        <v>3223</v>
      </c>
      <c r="B945" s="22" t="s">
        <v>1943</v>
      </c>
      <c r="C945" s="22" t="s">
        <v>1999</v>
      </c>
      <c r="D945" s="22" t="s">
        <v>2113</v>
      </c>
    </row>
    <row r="946" spans="1:4" x14ac:dyDescent="0.3">
      <c r="A946" s="18" t="s">
        <v>3224</v>
      </c>
      <c r="B946" s="21" t="s">
        <v>1944</v>
      </c>
      <c r="C946" s="21" t="s">
        <v>2001</v>
      </c>
      <c r="D946" s="21" t="s">
        <v>2159</v>
      </c>
    </row>
    <row r="947" spans="1:4" x14ac:dyDescent="0.3">
      <c r="A947" s="18" t="s">
        <v>3225</v>
      </c>
      <c r="B947" s="22" t="s">
        <v>1945</v>
      </c>
      <c r="C947" s="22" t="s">
        <v>2001</v>
      </c>
      <c r="D947" s="22" t="s">
        <v>2229</v>
      </c>
    </row>
    <row r="948" spans="1:4" x14ac:dyDescent="0.3">
      <c r="A948" s="18" t="s">
        <v>3226</v>
      </c>
      <c r="B948" s="21" t="s">
        <v>1946</v>
      </c>
      <c r="C948" s="21" t="s">
        <v>2001</v>
      </c>
      <c r="D948" s="21" t="s">
        <v>2141</v>
      </c>
    </row>
    <row r="949" spans="1:4" x14ac:dyDescent="0.3">
      <c r="A949" s="18" t="s">
        <v>3227</v>
      </c>
      <c r="B949" s="22" t="s">
        <v>1947</v>
      </c>
      <c r="C949" s="22" t="s">
        <v>1998</v>
      </c>
      <c r="D949" s="22" t="s">
        <v>2152</v>
      </c>
    </row>
    <row r="950" spans="1:4" x14ac:dyDescent="0.3">
      <c r="A950" s="18" t="s">
        <v>3228</v>
      </c>
      <c r="B950" s="21" t="s">
        <v>1948</v>
      </c>
      <c r="C950" s="21" t="s">
        <v>2000</v>
      </c>
      <c r="D950" s="21" t="s">
        <v>2084</v>
      </c>
    </row>
    <row r="951" spans="1:4" x14ac:dyDescent="0.3">
      <c r="A951" s="18" t="s">
        <v>3229</v>
      </c>
      <c r="B951" s="22" t="s">
        <v>1949</v>
      </c>
      <c r="C951" s="22" t="s">
        <v>2001</v>
      </c>
      <c r="D951" s="22" t="s">
        <v>2083</v>
      </c>
    </row>
    <row r="952" spans="1:4" x14ac:dyDescent="0.3">
      <c r="A952" s="18" t="s">
        <v>3230</v>
      </c>
      <c r="B952" s="21" t="s">
        <v>1950</v>
      </c>
      <c r="C952" s="21" t="s">
        <v>2001</v>
      </c>
      <c r="D952" s="21" t="s">
        <v>2206</v>
      </c>
    </row>
    <row r="953" spans="1:4" x14ac:dyDescent="0.3">
      <c r="A953" s="18" t="s">
        <v>3231</v>
      </c>
      <c r="B953" s="22" t="s">
        <v>1951</v>
      </c>
      <c r="C953" s="22" t="s">
        <v>2001</v>
      </c>
      <c r="D953" s="22" t="s">
        <v>2029</v>
      </c>
    </row>
    <row r="954" spans="1:4" x14ac:dyDescent="0.3">
      <c r="A954" s="18" t="s">
        <v>3232</v>
      </c>
      <c r="B954" s="21" t="s">
        <v>1952</v>
      </c>
      <c r="C954" s="21" t="s">
        <v>2001</v>
      </c>
      <c r="D954" s="21" t="s">
        <v>2064</v>
      </c>
    </row>
    <row r="955" spans="1:4" x14ac:dyDescent="0.3">
      <c r="A955" s="18" t="s">
        <v>3233</v>
      </c>
      <c r="B955" s="22" t="s">
        <v>1953</v>
      </c>
      <c r="C955" s="22" t="s">
        <v>2001</v>
      </c>
      <c r="D955" s="22" t="s">
        <v>2187</v>
      </c>
    </row>
    <row r="956" spans="1:4" x14ac:dyDescent="0.3">
      <c r="A956" s="18" t="s">
        <v>3234</v>
      </c>
      <c r="B956" s="21" t="s">
        <v>1954</v>
      </c>
      <c r="C956" s="21" t="s">
        <v>1999</v>
      </c>
      <c r="D956" s="21" t="s">
        <v>2188</v>
      </c>
    </row>
    <row r="957" spans="1:4" x14ac:dyDescent="0.3">
      <c r="A957" s="18" t="s">
        <v>3235</v>
      </c>
      <c r="B957" s="22" t="s">
        <v>1955</v>
      </c>
      <c r="C957" s="22" t="s">
        <v>1999</v>
      </c>
      <c r="D957" s="22" t="s">
        <v>2146</v>
      </c>
    </row>
    <row r="958" spans="1:4" x14ac:dyDescent="0.3">
      <c r="A958" s="18" t="s">
        <v>3236</v>
      </c>
      <c r="B958" s="21" t="s">
        <v>1956</v>
      </c>
      <c r="C958" s="21" t="s">
        <v>1999</v>
      </c>
      <c r="D958" s="21" t="s">
        <v>2190</v>
      </c>
    </row>
    <row r="959" spans="1:4" x14ac:dyDescent="0.3">
      <c r="A959" s="18" t="s">
        <v>3237</v>
      </c>
      <c r="B959" s="22" t="s">
        <v>1957</v>
      </c>
      <c r="C959" s="22" t="s">
        <v>1999</v>
      </c>
      <c r="D959" s="22" t="s">
        <v>2047</v>
      </c>
    </row>
    <row r="960" spans="1:4" x14ac:dyDescent="0.3">
      <c r="A960" s="18" t="s">
        <v>3238</v>
      </c>
      <c r="B960" s="21" t="s">
        <v>1958</v>
      </c>
      <c r="C960" s="21" t="s">
        <v>2000</v>
      </c>
      <c r="D960" s="21" t="s">
        <v>2195</v>
      </c>
    </row>
    <row r="961" spans="1:4" x14ac:dyDescent="0.3">
      <c r="A961" s="18" t="s">
        <v>3239</v>
      </c>
      <c r="B961" s="22" t="s">
        <v>1959</v>
      </c>
      <c r="C961" s="22" t="s">
        <v>2000</v>
      </c>
      <c r="D961" s="22" t="s">
        <v>2208</v>
      </c>
    </row>
    <row r="962" spans="1:4" x14ac:dyDescent="0.3">
      <c r="A962" s="18" t="s">
        <v>3240</v>
      </c>
      <c r="B962" s="21" t="s">
        <v>1960</v>
      </c>
      <c r="C962" s="21" t="s">
        <v>1998</v>
      </c>
      <c r="D962" s="21" t="s">
        <v>2181</v>
      </c>
    </row>
    <row r="963" spans="1:4" x14ac:dyDescent="0.3">
      <c r="A963" s="18" t="s">
        <v>3241</v>
      </c>
      <c r="B963" s="22" t="s">
        <v>1961</v>
      </c>
      <c r="C963" s="22" t="s">
        <v>2001</v>
      </c>
      <c r="D963" s="22" t="s">
        <v>2027</v>
      </c>
    </row>
    <row r="964" spans="1:4" x14ac:dyDescent="0.3">
      <c r="A964" s="18" t="s">
        <v>3242</v>
      </c>
      <c r="B964" s="21" t="s">
        <v>1962</v>
      </c>
      <c r="C964" s="21" t="s">
        <v>2000</v>
      </c>
      <c r="D964" s="21" t="s">
        <v>2096</v>
      </c>
    </row>
    <row r="965" spans="1:4" x14ac:dyDescent="0.3">
      <c r="A965" s="18" t="s">
        <v>3243</v>
      </c>
      <c r="B965" s="22" t="s">
        <v>1963</v>
      </c>
      <c r="C965" s="22" t="s">
        <v>2000</v>
      </c>
      <c r="D965" s="22" t="s">
        <v>2026</v>
      </c>
    </row>
    <row r="966" spans="1:4" x14ac:dyDescent="0.3">
      <c r="A966" s="18" t="s">
        <v>3244</v>
      </c>
      <c r="B966" s="21" t="s">
        <v>1964</v>
      </c>
      <c r="C966" s="21" t="s">
        <v>1998</v>
      </c>
      <c r="D966" s="21" t="s">
        <v>2057</v>
      </c>
    </row>
    <row r="967" spans="1:4" x14ac:dyDescent="0.3">
      <c r="A967" s="18" t="s">
        <v>3245</v>
      </c>
      <c r="B967" s="22" t="s">
        <v>1965</v>
      </c>
      <c r="C967" s="22" t="s">
        <v>2001</v>
      </c>
      <c r="D967" s="22" t="s">
        <v>2257</v>
      </c>
    </row>
    <row r="968" spans="1:4" x14ac:dyDescent="0.3">
      <c r="A968" s="18" t="s">
        <v>3246</v>
      </c>
      <c r="B968" s="21" t="s">
        <v>1966</v>
      </c>
      <c r="C968" s="21" t="s">
        <v>1998</v>
      </c>
      <c r="D968" s="21" t="s">
        <v>2155</v>
      </c>
    </row>
    <row r="969" spans="1:4" x14ac:dyDescent="0.3">
      <c r="A969" s="18" t="s">
        <v>3247</v>
      </c>
      <c r="B969" s="22" t="s">
        <v>1967</v>
      </c>
      <c r="C969" s="22" t="s">
        <v>2000</v>
      </c>
      <c r="D969" s="22" t="s">
        <v>2140</v>
      </c>
    </row>
    <row r="970" spans="1:4" x14ac:dyDescent="0.3">
      <c r="A970" s="18" t="s">
        <v>3248</v>
      </c>
      <c r="B970" s="21" t="s">
        <v>1968</v>
      </c>
      <c r="C970" s="21" t="s">
        <v>2001</v>
      </c>
      <c r="D970" s="21" t="s">
        <v>2114</v>
      </c>
    </row>
    <row r="971" spans="1:4" x14ac:dyDescent="0.3">
      <c r="A971" s="18" t="s">
        <v>3249</v>
      </c>
      <c r="B971" s="22" t="s">
        <v>1969</v>
      </c>
      <c r="C971" s="22" t="s">
        <v>1998</v>
      </c>
      <c r="D971" s="22" t="s">
        <v>2158</v>
      </c>
    </row>
    <row r="972" spans="1:4" x14ac:dyDescent="0.3">
      <c r="A972" s="18" t="s">
        <v>3250</v>
      </c>
      <c r="B972" s="21" t="s">
        <v>1970</v>
      </c>
      <c r="C972" s="21" t="s">
        <v>2000</v>
      </c>
      <c r="D972" s="21" t="s">
        <v>2223</v>
      </c>
    </row>
    <row r="973" spans="1:4" x14ac:dyDescent="0.3">
      <c r="A973" s="18" t="s">
        <v>3251</v>
      </c>
      <c r="B973" s="22" t="s">
        <v>1728</v>
      </c>
      <c r="C973" s="22" t="s">
        <v>1998</v>
      </c>
      <c r="D973" s="22" t="s">
        <v>2166</v>
      </c>
    </row>
    <row r="974" spans="1:4" x14ac:dyDescent="0.3">
      <c r="A974" s="18" t="s">
        <v>3252</v>
      </c>
      <c r="B974" s="21" t="s">
        <v>1971</v>
      </c>
      <c r="C974" s="21" t="s">
        <v>2001</v>
      </c>
      <c r="D974" s="21" t="s">
        <v>2167</v>
      </c>
    </row>
    <row r="975" spans="1:4" x14ac:dyDescent="0.3">
      <c r="A975" s="18" t="s">
        <v>3253</v>
      </c>
      <c r="B975" s="22" t="s">
        <v>1972</v>
      </c>
      <c r="C975" s="22" t="s">
        <v>2001</v>
      </c>
      <c r="D975" s="22" t="s">
        <v>2028</v>
      </c>
    </row>
    <row r="976" spans="1:4" x14ac:dyDescent="0.3">
      <c r="A976" s="18" t="s">
        <v>3254</v>
      </c>
      <c r="B976" s="21" t="s">
        <v>1973</v>
      </c>
      <c r="C976" s="21" t="s">
        <v>2000</v>
      </c>
      <c r="D976" s="21" t="s">
        <v>2215</v>
      </c>
    </row>
    <row r="977" spans="1:4" x14ac:dyDescent="0.3">
      <c r="A977" s="18" t="s">
        <v>3255</v>
      </c>
      <c r="B977" s="22" t="s">
        <v>1974</v>
      </c>
      <c r="C977" s="22" t="s">
        <v>1999</v>
      </c>
      <c r="D977" s="22" t="s">
        <v>2145</v>
      </c>
    </row>
    <row r="978" spans="1:4" x14ac:dyDescent="0.3">
      <c r="A978" s="18" t="s">
        <v>3256</v>
      </c>
      <c r="B978" s="21" t="s">
        <v>1975</v>
      </c>
      <c r="C978" s="21" t="s">
        <v>2000</v>
      </c>
      <c r="D978" s="21" t="s">
        <v>2122</v>
      </c>
    </row>
    <row r="979" spans="1:4" x14ac:dyDescent="0.3">
      <c r="A979" s="18" t="s">
        <v>3257</v>
      </c>
      <c r="B979" s="22" t="s">
        <v>1976</v>
      </c>
      <c r="C979" s="22" t="s">
        <v>1999</v>
      </c>
      <c r="D979" s="22" t="s">
        <v>2265</v>
      </c>
    </row>
    <row r="980" spans="1:4" x14ac:dyDescent="0.3">
      <c r="A980" s="18" t="s">
        <v>3258</v>
      </c>
      <c r="B980" s="21" t="s">
        <v>1977</v>
      </c>
      <c r="C980" s="21" t="s">
        <v>2000</v>
      </c>
      <c r="D980" s="21" t="s">
        <v>2164</v>
      </c>
    </row>
    <row r="981" spans="1:4" x14ac:dyDescent="0.3">
      <c r="A981" s="18" t="s">
        <v>3259</v>
      </c>
      <c r="B981" s="22" t="s">
        <v>1978</v>
      </c>
      <c r="C981" s="22" t="s">
        <v>1998</v>
      </c>
      <c r="D981" s="22" t="s">
        <v>2146</v>
      </c>
    </row>
    <row r="982" spans="1:4" x14ac:dyDescent="0.3">
      <c r="A982" s="18" t="s">
        <v>3260</v>
      </c>
      <c r="B982" s="21" t="s">
        <v>1979</v>
      </c>
      <c r="C982" s="21" t="s">
        <v>2000</v>
      </c>
      <c r="D982" s="21" t="s">
        <v>2232</v>
      </c>
    </row>
    <row r="983" spans="1:4" x14ac:dyDescent="0.3">
      <c r="A983" s="18" t="s">
        <v>3261</v>
      </c>
      <c r="B983" s="22" t="s">
        <v>1980</v>
      </c>
      <c r="C983" s="22" t="s">
        <v>1999</v>
      </c>
      <c r="D983" s="22" t="s">
        <v>2205</v>
      </c>
    </row>
    <row r="984" spans="1:4" x14ac:dyDescent="0.3">
      <c r="A984" s="18" t="s">
        <v>3262</v>
      </c>
      <c r="B984" s="21" t="s">
        <v>1981</v>
      </c>
      <c r="C984" s="21" t="s">
        <v>2000</v>
      </c>
      <c r="D984" s="21" t="s">
        <v>2157</v>
      </c>
    </row>
    <row r="985" spans="1:4" x14ac:dyDescent="0.3">
      <c r="A985" s="18" t="s">
        <v>3263</v>
      </c>
      <c r="B985" s="22" t="s">
        <v>1982</v>
      </c>
      <c r="C985" s="22" t="s">
        <v>1999</v>
      </c>
      <c r="D985" s="22" t="s">
        <v>2208</v>
      </c>
    </row>
    <row r="986" spans="1:4" x14ac:dyDescent="0.3">
      <c r="A986" s="18" t="s">
        <v>3264</v>
      </c>
      <c r="B986" s="21" t="s">
        <v>1983</v>
      </c>
      <c r="C986" s="21" t="s">
        <v>2001</v>
      </c>
      <c r="D986" s="21" t="s">
        <v>2044</v>
      </c>
    </row>
    <row r="987" spans="1:4" x14ac:dyDescent="0.3">
      <c r="A987" s="18" t="s">
        <v>3265</v>
      </c>
      <c r="B987" s="22" t="s">
        <v>1984</v>
      </c>
      <c r="C987" s="22" t="s">
        <v>1999</v>
      </c>
      <c r="D987" s="22" t="s">
        <v>2198</v>
      </c>
    </row>
    <row r="988" spans="1:4" x14ac:dyDescent="0.3">
      <c r="A988" s="18" t="s">
        <v>3266</v>
      </c>
      <c r="B988" s="21" t="s">
        <v>1985</v>
      </c>
      <c r="C988" s="21" t="s">
        <v>1999</v>
      </c>
      <c r="D988" s="21" t="s">
        <v>2048</v>
      </c>
    </row>
    <row r="989" spans="1:4" x14ac:dyDescent="0.3">
      <c r="A989" s="18" t="s">
        <v>3267</v>
      </c>
      <c r="B989" s="22" t="s">
        <v>1986</v>
      </c>
      <c r="C989" s="22" t="s">
        <v>2000</v>
      </c>
      <c r="D989" s="22" t="s">
        <v>2266</v>
      </c>
    </row>
    <row r="990" spans="1:4" x14ac:dyDescent="0.3">
      <c r="A990" s="18" t="s">
        <v>3268</v>
      </c>
      <c r="B990" s="21" t="s">
        <v>1987</v>
      </c>
      <c r="C990" s="21" t="s">
        <v>1999</v>
      </c>
      <c r="D990" s="21" t="s">
        <v>2055</v>
      </c>
    </row>
    <row r="991" spans="1:4" x14ac:dyDescent="0.3">
      <c r="A991" s="18" t="s">
        <v>3269</v>
      </c>
      <c r="B991" s="22" t="s">
        <v>1988</v>
      </c>
      <c r="C991" s="22" t="s">
        <v>2000</v>
      </c>
      <c r="D991" s="22" t="s">
        <v>2198</v>
      </c>
    </row>
    <row r="992" spans="1:4" x14ac:dyDescent="0.3">
      <c r="A992" s="18" t="s">
        <v>3270</v>
      </c>
      <c r="B992" s="21" t="s">
        <v>1989</v>
      </c>
      <c r="C992" s="21" t="s">
        <v>1998</v>
      </c>
      <c r="D992" s="21" t="s">
        <v>2168</v>
      </c>
    </row>
    <row r="993" spans="1:4" x14ac:dyDescent="0.3">
      <c r="A993" s="18" t="s">
        <v>3271</v>
      </c>
      <c r="B993" s="22" t="s">
        <v>1990</v>
      </c>
      <c r="C993" s="22" t="s">
        <v>2001</v>
      </c>
      <c r="D993" s="22" t="s">
        <v>2164</v>
      </c>
    </row>
    <row r="994" spans="1:4" x14ac:dyDescent="0.3">
      <c r="A994" s="18" t="s">
        <v>3272</v>
      </c>
      <c r="B994" s="21" t="s">
        <v>1991</v>
      </c>
      <c r="C994" s="21" t="s">
        <v>1998</v>
      </c>
      <c r="D994" s="21" t="s">
        <v>2239</v>
      </c>
    </row>
    <row r="995" spans="1:4" x14ac:dyDescent="0.3">
      <c r="A995" s="18" t="s">
        <v>3273</v>
      </c>
      <c r="B995" s="22" t="s">
        <v>1992</v>
      </c>
      <c r="C995" s="22" t="s">
        <v>2001</v>
      </c>
      <c r="D995" s="22" t="s">
        <v>2230</v>
      </c>
    </row>
    <row r="996" spans="1:4" x14ac:dyDescent="0.3">
      <c r="A996" s="18" t="s">
        <v>3274</v>
      </c>
      <c r="B996" s="21" t="s">
        <v>1993</v>
      </c>
      <c r="C996" s="21" t="s">
        <v>1999</v>
      </c>
      <c r="D996" s="21" t="s">
        <v>2035</v>
      </c>
    </row>
    <row r="997" spans="1:4" x14ac:dyDescent="0.3">
      <c r="A997" s="18" t="s">
        <v>3275</v>
      </c>
      <c r="B997" s="22" t="s">
        <v>1994</v>
      </c>
      <c r="C997" s="22" t="s">
        <v>2001</v>
      </c>
      <c r="D997" s="22" t="s">
        <v>2215</v>
      </c>
    </row>
    <row r="998" spans="1:4" x14ac:dyDescent="0.3">
      <c r="A998" s="18" t="s">
        <v>3276</v>
      </c>
      <c r="B998" s="21" t="s">
        <v>1995</v>
      </c>
      <c r="C998" s="21" t="s">
        <v>2000</v>
      </c>
      <c r="D998" s="21" t="s">
        <v>2128</v>
      </c>
    </row>
    <row r="999" spans="1:4" x14ac:dyDescent="0.3">
      <c r="A999" s="18" t="s">
        <v>3277</v>
      </c>
      <c r="B999" s="22" t="s">
        <v>1996</v>
      </c>
      <c r="C999" s="22" t="s">
        <v>2000</v>
      </c>
      <c r="D999" s="22" t="s">
        <v>2171</v>
      </c>
    </row>
    <row r="1000" spans="1:4" x14ac:dyDescent="0.3">
      <c r="A1000" s="18" t="s">
        <v>3278</v>
      </c>
      <c r="B1000" s="21" t="s">
        <v>1720</v>
      </c>
      <c r="C1000" s="21" t="s">
        <v>2000</v>
      </c>
      <c r="D1000" s="21" t="s">
        <v>2227</v>
      </c>
    </row>
    <row r="1001" spans="1:4" x14ac:dyDescent="0.3">
      <c r="A1001" s="18" t="s">
        <v>3279</v>
      </c>
      <c r="B1001" s="23" t="s">
        <v>1997</v>
      </c>
      <c r="C1001" s="23" t="s">
        <v>1999</v>
      </c>
      <c r="D1001" s="23" t="s">
        <v>2038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D4BC-4C47-4B40-95E8-658EA19B4AA2}">
  <dimension ref="A1"/>
  <sheetViews>
    <sheetView zoomScale="48" workbookViewId="0">
      <selection activeCell="AA19" sqref="AA1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FEE6A-6A48-4B24-AE34-C7BF48299521}">
  <dimension ref="A3:V290"/>
  <sheetViews>
    <sheetView topLeftCell="A4" zoomScale="63" zoomScaleNormal="38" workbookViewId="0">
      <selection activeCell="E42" sqref="E42"/>
    </sheetView>
  </sheetViews>
  <sheetFormatPr defaultRowHeight="14.4" x14ac:dyDescent="0.3"/>
  <cols>
    <col min="1" max="1" width="16" bestFit="1" customWidth="1"/>
    <col min="2" max="2" width="14.88671875" bestFit="1" customWidth="1"/>
    <col min="5" max="5" width="14.88671875" bestFit="1" customWidth="1"/>
    <col min="6" max="6" width="19.5546875" bestFit="1" customWidth="1"/>
    <col min="7" max="7" width="26.33203125" customWidth="1"/>
    <col min="8" max="8" width="12.109375" customWidth="1"/>
    <col min="9" max="9" width="16" bestFit="1" customWidth="1"/>
    <col min="10" max="10" width="14.88671875" bestFit="1" customWidth="1"/>
    <col min="15" max="15" width="46.6640625" bestFit="1" customWidth="1"/>
    <col min="16" max="16" width="17.77734375" bestFit="1" customWidth="1"/>
    <col min="17" max="17" width="19.5546875" bestFit="1" customWidth="1"/>
    <col min="18" max="18" width="6.109375" customWidth="1"/>
    <col min="19" max="19" width="6.33203125" customWidth="1"/>
    <col min="20" max="20" width="16" bestFit="1" customWidth="1"/>
    <col min="21" max="21" width="19.5546875" bestFit="1" customWidth="1"/>
    <col min="22" max="23" width="12.33203125" customWidth="1"/>
    <col min="24" max="24" width="13.5546875" bestFit="1" customWidth="1"/>
    <col min="25" max="25" width="14.77734375" bestFit="1" customWidth="1"/>
    <col min="26" max="26" width="5.77734375" bestFit="1" customWidth="1"/>
    <col min="27" max="27" width="4.6640625" bestFit="1" customWidth="1"/>
    <col min="28" max="28" width="10.88671875" bestFit="1" customWidth="1"/>
    <col min="29" max="29" width="11" bestFit="1" customWidth="1"/>
    <col min="30" max="30" width="5.44140625" bestFit="1" customWidth="1"/>
    <col min="31" max="31" width="5" bestFit="1" customWidth="1"/>
    <col min="32" max="32" width="11" bestFit="1" customWidth="1"/>
    <col min="33" max="33" width="6.88671875" bestFit="1" customWidth="1"/>
    <col min="34" max="35" width="5.44140625" bestFit="1" customWidth="1"/>
    <col min="36" max="36" width="10.88671875" bestFit="1" customWidth="1"/>
    <col min="37" max="37" width="11.5546875" bestFit="1" customWidth="1"/>
    <col min="38" max="38" width="7.5546875" bestFit="1" customWidth="1"/>
    <col min="39" max="39" width="5" bestFit="1" customWidth="1"/>
    <col min="40" max="40" width="5.21875" bestFit="1" customWidth="1"/>
    <col min="41" max="41" width="10.88671875" bestFit="1" customWidth="1"/>
    <col min="42" max="42" width="6.88671875" bestFit="1" customWidth="1"/>
    <col min="43" max="43" width="5.77734375" bestFit="1" customWidth="1"/>
    <col min="44" max="44" width="4.6640625" bestFit="1" customWidth="1"/>
    <col min="45" max="45" width="10.88671875" bestFit="1" customWidth="1"/>
    <col min="46" max="46" width="11" bestFit="1" customWidth="1"/>
    <col min="47" max="47" width="5.44140625" bestFit="1" customWidth="1"/>
    <col min="48" max="48" width="5" bestFit="1" customWidth="1"/>
    <col min="49" max="49" width="11" bestFit="1" customWidth="1"/>
    <col min="50" max="50" width="6.88671875" bestFit="1" customWidth="1"/>
    <col min="51" max="51" width="5.44140625" bestFit="1" customWidth="1"/>
    <col min="52" max="53" width="11" bestFit="1" customWidth="1"/>
    <col min="54" max="54" width="11.5546875" bestFit="1" customWidth="1"/>
    <col min="55" max="55" width="7.5546875" bestFit="1" customWidth="1"/>
    <col min="56" max="56" width="5" bestFit="1" customWidth="1"/>
    <col min="57" max="57" width="5.21875" bestFit="1" customWidth="1"/>
    <col min="58" max="58" width="10.88671875" bestFit="1" customWidth="1"/>
    <col min="59" max="59" width="6.88671875" bestFit="1" customWidth="1"/>
    <col min="60" max="60" width="5.77734375" bestFit="1" customWidth="1"/>
    <col min="61" max="61" width="4.6640625" bestFit="1" customWidth="1"/>
    <col min="62" max="62" width="10.88671875" bestFit="1" customWidth="1"/>
    <col min="63" max="63" width="6.88671875" bestFit="1" customWidth="1"/>
    <col min="64" max="64" width="5.44140625" bestFit="1" customWidth="1"/>
    <col min="65" max="65" width="5" bestFit="1" customWidth="1"/>
    <col min="66" max="66" width="10.88671875" bestFit="1" customWidth="1"/>
    <col min="67" max="68" width="11" bestFit="1" customWidth="1"/>
    <col min="69" max="69" width="5.44140625" bestFit="1" customWidth="1"/>
    <col min="70" max="70" width="11" bestFit="1" customWidth="1"/>
    <col min="71" max="71" width="11.5546875" bestFit="1" customWidth="1"/>
    <col min="72" max="72" width="7.5546875" bestFit="1" customWidth="1"/>
    <col min="73" max="73" width="5" bestFit="1" customWidth="1"/>
    <col min="74" max="74" width="5.21875" bestFit="1" customWidth="1"/>
    <col min="75" max="75" width="10.88671875" bestFit="1" customWidth="1"/>
    <col min="76" max="76" width="6.88671875" bestFit="1" customWidth="1"/>
    <col min="77" max="77" width="7.33203125" bestFit="1" customWidth="1"/>
    <col min="78" max="78" width="4.6640625" bestFit="1" customWidth="1"/>
    <col min="79" max="79" width="10.88671875" bestFit="1" customWidth="1"/>
    <col min="80" max="80" width="6.88671875" bestFit="1" customWidth="1"/>
    <col min="81" max="81" width="5.44140625" bestFit="1" customWidth="1"/>
    <col min="82" max="82" width="5" bestFit="1" customWidth="1"/>
    <col min="83" max="83" width="10.88671875" bestFit="1" customWidth="1"/>
    <col min="84" max="84" width="6.88671875" bestFit="1" customWidth="1"/>
    <col min="85" max="86" width="5.44140625" bestFit="1" customWidth="1"/>
    <col min="87" max="87" width="10.88671875" bestFit="1" customWidth="1"/>
    <col min="88" max="88" width="11.5546875" bestFit="1" customWidth="1"/>
    <col min="89" max="89" width="13.109375" bestFit="1" customWidth="1"/>
  </cols>
  <sheetData>
    <row r="3" spans="1:22" x14ac:dyDescent="0.3">
      <c r="A3" s="2" t="s">
        <v>2020</v>
      </c>
      <c r="B3" t="s">
        <v>2021</v>
      </c>
    </row>
    <row r="4" spans="1:22" x14ac:dyDescent="0.3">
      <c r="A4" s="3" t="s">
        <v>2001</v>
      </c>
      <c r="B4" s="4">
        <v>747129.05100000033</v>
      </c>
    </row>
    <row r="5" spans="1:22" x14ac:dyDescent="0.3">
      <c r="A5" s="3" t="s">
        <v>1999</v>
      </c>
      <c r="B5" s="4">
        <v>847880.2163999998</v>
      </c>
      <c r="E5" s="2" t="s">
        <v>2020</v>
      </c>
      <c r="F5" t="s">
        <v>2021</v>
      </c>
      <c r="O5" s="3" t="s">
        <v>2015</v>
      </c>
      <c r="P5" s="4">
        <v>933191.42320000019</v>
      </c>
    </row>
    <row r="6" spans="1:22" x14ac:dyDescent="0.3">
      <c r="A6" s="3" t="s">
        <v>1998</v>
      </c>
      <c r="B6" s="4">
        <v>721011.37970000005</v>
      </c>
      <c r="E6" s="3" t="s">
        <v>2010</v>
      </c>
      <c r="F6" s="4">
        <v>267736.62959999999</v>
      </c>
      <c r="O6" s="3" t="s">
        <v>2016</v>
      </c>
      <c r="P6" s="4">
        <v>1065967.2733000002</v>
      </c>
    </row>
    <row r="7" spans="1:22" x14ac:dyDescent="0.3">
      <c r="A7" s="3" t="s">
        <v>2000</v>
      </c>
      <c r="B7" s="4">
        <v>821924.15130000014</v>
      </c>
      <c r="E7" s="3" t="s">
        <v>2007</v>
      </c>
      <c r="F7" s="4">
        <v>297324.16530000005</v>
      </c>
      <c r="O7" s="3" t="s">
        <v>2014</v>
      </c>
      <c r="P7" s="4">
        <v>1138786.101899999</v>
      </c>
    </row>
    <row r="8" spans="1:22" x14ac:dyDescent="0.3">
      <c r="A8" s="3" t="s">
        <v>2022</v>
      </c>
      <c r="B8" s="4">
        <v>3137944.7984000002</v>
      </c>
      <c r="E8" s="3" t="s">
        <v>2013</v>
      </c>
      <c r="F8" s="4">
        <v>242507.86370000007</v>
      </c>
      <c r="O8" s="6" t="s">
        <v>2022</v>
      </c>
      <c r="P8" s="17">
        <v>222395.96849999999</v>
      </c>
      <c r="U8" s="3" t="s">
        <v>1609</v>
      </c>
      <c r="V8" s="4">
        <v>42288.09</v>
      </c>
    </row>
    <row r="9" spans="1:22" x14ac:dyDescent="0.3">
      <c r="E9" s="3" t="s">
        <v>2004</v>
      </c>
      <c r="F9" s="4">
        <v>285714.77490000002</v>
      </c>
      <c r="U9" s="3" t="s">
        <v>1511</v>
      </c>
      <c r="V9" s="4">
        <v>38385.600000000006</v>
      </c>
    </row>
    <row r="10" spans="1:22" x14ac:dyDescent="0.3">
      <c r="E10" s="3" t="s">
        <v>2006</v>
      </c>
      <c r="F10" s="4">
        <v>224170.02360000007</v>
      </c>
      <c r="I10" s="2" t="s">
        <v>2020</v>
      </c>
      <c r="J10" t="s">
        <v>2021</v>
      </c>
      <c r="U10" s="3" t="s">
        <v>1728</v>
      </c>
      <c r="V10" s="4">
        <v>39510</v>
      </c>
    </row>
    <row r="11" spans="1:22" x14ac:dyDescent="0.3">
      <c r="E11" s="3" t="s">
        <v>2005</v>
      </c>
      <c r="F11" s="4">
        <v>199174.35650000008</v>
      </c>
      <c r="I11" s="3" t="s">
        <v>2015</v>
      </c>
      <c r="J11" s="4">
        <v>933191.42320000019</v>
      </c>
      <c r="U11" s="3" t="s">
        <v>1812</v>
      </c>
      <c r="V11" s="4">
        <v>45619</v>
      </c>
    </row>
    <row r="12" spans="1:22" x14ac:dyDescent="0.3">
      <c r="E12" s="3" t="s">
        <v>2009</v>
      </c>
      <c r="F12" s="4">
        <v>313297.77259999997</v>
      </c>
      <c r="I12" s="3" t="s">
        <v>2016</v>
      </c>
      <c r="J12" s="4">
        <v>1065967.2733000002</v>
      </c>
      <c r="U12" s="3" t="s">
        <v>1144</v>
      </c>
      <c r="V12" s="4">
        <v>45665.279999999999</v>
      </c>
    </row>
    <row r="13" spans="1:22" x14ac:dyDescent="0.3">
      <c r="E13" s="3" t="s">
        <v>2002</v>
      </c>
      <c r="F13" s="4">
        <v>271159.35769999999</v>
      </c>
      <c r="I13" s="3" t="s">
        <v>2014</v>
      </c>
      <c r="J13" s="4">
        <v>1138786.101899999</v>
      </c>
      <c r="U13" s="6" t="s">
        <v>2022</v>
      </c>
      <c r="V13" s="17">
        <v>211467.97</v>
      </c>
    </row>
    <row r="14" spans="1:22" x14ac:dyDescent="0.3">
      <c r="E14" s="3" t="s">
        <v>2003</v>
      </c>
      <c r="F14" s="4">
        <v>263188.46240000002</v>
      </c>
      <c r="I14" s="3" t="s">
        <v>2022</v>
      </c>
      <c r="J14" s="4">
        <v>3137944.7983999997</v>
      </c>
    </row>
    <row r="15" spans="1:22" x14ac:dyDescent="0.3">
      <c r="E15" s="3" t="s">
        <v>2012</v>
      </c>
      <c r="F15" s="4">
        <v>268614.19669999997</v>
      </c>
    </row>
    <row r="16" spans="1:22" x14ac:dyDescent="0.3">
      <c r="E16" s="3" t="s">
        <v>2008</v>
      </c>
      <c r="F16" s="4">
        <v>258398.61470000003</v>
      </c>
      <c r="P16" s="2" t="s">
        <v>2020</v>
      </c>
      <c r="Q16" t="s">
        <v>2023</v>
      </c>
    </row>
    <row r="17" spans="5:21" x14ac:dyDescent="0.3">
      <c r="E17" s="3" t="s">
        <v>2011</v>
      </c>
      <c r="F17" s="4">
        <v>246658.58069999999</v>
      </c>
      <c r="P17" s="3" t="s">
        <v>1762</v>
      </c>
      <c r="Q17" s="4">
        <v>48450.22</v>
      </c>
      <c r="T17" s="2" t="s">
        <v>2020</v>
      </c>
      <c r="U17" t="s">
        <v>2023</v>
      </c>
    </row>
    <row r="18" spans="5:21" x14ac:dyDescent="0.3">
      <c r="E18" s="3" t="s">
        <v>2022</v>
      </c>
      <c r="F18" s="4">
        <v>3137944.7983999997</v>
      </c>
      <c r="P18" s="3" t="s">
        <v>1394</v>
      </c>
      <c r="Q18" s="4">
        <v>47409.120000000003</v>
      </c>
      <c r="T18" s="7" t="s">
        <v>2268</v>
      </c>
      <c r="U18" s="4">
        <v>1726852.09</v>
      </c>
    </row>
    <row r="19" spans="5:21" x14ac:dyDescent="0.3">
      <c r="P19" s="3" t="s">
        <v>1431</v>
      </c>
      <c r="Q19" s="4">
        <v>49709</v>
      </c>
      <c r="T19" s="7" t="s">
        <v>2269</v>
      </c>
      <c r="U19" s="4">
        <v>1021779.1299999999</v>
      </c>
    </row>
    <row r="20" spans="5:21" x14ac:dyDescent="0.3">
      <c r="P20" s="3" t="s">
        <v>1720</v>
      </c>
      <c r="Q20" s="4">
        <v>53161.950000000004</v>
      </c>
      <c r="T20" s="7" t="s">
        <v>2270</v>
      </c>
      <c r="U20" s="4">
        <v>1311013.2999999998</v>
      </c>
    </row>
    <row r="21" spans="5:21" x14ac:dyDescent="0.3">
      <c r="P21" s="3" t="s">
        <v>1658</v>
      </c>
      <c r="Q21" s="4">
        <v>46990.35</v>
      </c>
      <c r="T21" s="7" t="s">
        <v>2271</v>
      </c>
      <c r="U21" s="4">
        <v>1148945.9699999997</v>
      </c>
    </row>
    <row r="22" spans="5:21" x14ac:dyDescent="0.3">
      <c r="P22" s="3" t="s">
        <v>2022</v>
      </c>
      <c r="Q22" s="4">
        <v>245720.64</v>
      </c>
      <c r="T22" s="7" t="s">
        <v>2272</v>
      </c>
      <c r="U22" s="4">
        <v>1391908.2099999997</v>
      </c>
    </row>
    <row r="23" spans="5:21" x14ac:dyDescent="0.3">
      <c r="T23" s="7" t="s">
        <v>2273</v>
      </c>
      <c r="U23" s="4">
        <v>1305583.2399999995</v>
      </c>
    </row>
    <row r="24" spans="5:21" x14ac:dyDescent="0.3">
      <c r="T24" s="7" t="s">
        <v>2267</v>
      </c>
      <c r="U24" s="4">
        <v>1633192.0599999998</v>
      </c>
    </row>
    <row r="25" spans="5:21" x14ac:dyDescent="0.3">
      <c r="T25" s="7" t="s">
        <v>2274</v>
      </c>
      <c r="U25" s="4">
        <v>1073695.4900000005</v>
      </c>
    </row>
    <row r="26" spans="5:21" x14ac:dyDescent="0.3">
      <c r="T26" s="7" t="s">
        <v>2275</v>
      </c>
      <c r="U26" s="4">
        <v>1192849.4000000001</v>
      </c>
    </row>
    <row r="27" spans="5:21" x14ac:dyDescent="0.3">
      <c r="T27" s="7" t="s">
        <v>2276</v>
      </c>
      <c r="U27" s="4">
        <v>1310443.2700000003</v>
      </c>
    </row>
    <row r="28" spans="5:21" x14ac:dyDescent="0.3">
      <c r="T28" s="7" t="s">
        <v>2277</v>
      </c>
      <c r="U28" s="4">
        <v>1467999.7700000005</v>
      </c>
    </row>
    <row r="29" spans="5:21" x14ac:dyDescent="0.3">
      <c r="T29" s="7" t="s">
        <v>2278</v>
      </c>
      <c r="U29" s="4">
        <v>1048884.5400000003</v>
      </c>
    </row>
    <row r="30" spans="5:21" x14ac:dyDescent="0.3">
      <c r="O30" s="2" t="s">
        <v>2020</v>
      </c>
      <c r="P30" s="5" t="s">
        <v>2021</v>
      </c>
      <c r="Q30" s="5" t="s">
        <v>2023</v>
      </c>
      <c r="T30" s="7" t="s">
        <v>2022</v>
      </c>
      <c r="U30" s="4">
        <v>15633146.470000001</v>
      </c>
    </row>
    <row r="31" spans="5:21" x14ac:dyDescent="0.3">
      <c r="O31" s="3" t="s">
        <v>2147</v>
      </c>
      <c r="P31" s="4">
        <v>8229</v>
      </c>
      <c r="Q31" s="4">
        <v>37109.199999999997</v>
      </c>
    </row>
    <row r="32" spans="5:21" x14ac:dyDescent="0.3">
      <c r="O32" s="3" t="s">
        <v>2208</v>
      </c>
      <c r="P32" s="4">
        <v>23228.147200000003</v>
      </c>
      <c r="Q32" s="4">
        <v>120130.69</v>
      </c>
    </row>
    <row r="33" spans="2:17" x14ac:dyDescent="0.3">
      <c r="O33" s="3" t="s">
        <v>2169</v>
      </c>
      <c r="P33" s="4">
        <v>12859.6996</v>
      </c>
      <c r="Q33" s="4">
        <v>66691.16</v>
      </c>
    </row>
    <row r="34" spans="2:17" x14ac:dyDescent="0.3">
      <c r="O34" s="3" t="s">
        <v>2144</v>
      </c>
      <c r="P34" s="4">
        <v>15503.742300000002</v>
      </c>
      <c r="Q34" s="4">
        <v>76732.009999999995</v>
      </c>
    </row>
    <row r="35" spans="2:17" x14ac:dyDescent="0.3">
      <c r="O35" s="3" t="s">
        <v>2054</v>
      </c>
      <c r="P35" s="4">
        <v>6089.2950000000001</v>
      </c>
      <c r="Q35" s="4">
        <v>40595.300000000003</v>
      </c>
    </row>
    <row r="36" spans="2:17" x14ac:dyDescent="0.3">
      <c r="O36" s="3" t="s">
        <v>2120</v>
      </c>
      <c r="P36" s="4">
        <v>14044.0658</v>
      </c>
      <c r="Q36" s="4">
        <v>79668.58</v>
      </c>
    </row>
    <row r="37" spans="2:17" x14ac:dyDescent="0.3">
      <c r="O37" s="3" t="s">
        <v>2179</v>
      </c>
      <c r="P37" s="4">
        <v>5258.9988000000003</v>
      </c>
      <c r="Q37" s="4">
        <v>23904.54</v>
      </c>
    </row>
    <row r="38" spans="2:17" x14ac:dyDescent="0.3">
      <c r="E38" s="5" t="s">
        <v>2021</v>
      </c>
      <c r="F38" s="5" t="s">
        <v>2023</v>
      </c>
      <c r="O38" s="3" t="s">
        <v>2207</v>
      </c>
      <c r="P38" s="4">
        <v>6624.0827999999992</v>
      </c>
      <c r="Q38" s="4">
        <v>27781.699999999997</v>
      </c>
    </row>
    <row r="39" spans="2:17" x14ac:dyDescent="0.3">
      <c r="E39" s="4">
        <v>3137944.7984000035</v>
      </c>
      <c r="F39" s="4">
        <v>15633146.469999997</v>
      </c>
      <c r="O39" s="3" t="s">
        <v>2227</v>
      </c>
      <c r="P39" s="4">
        <v>20513.100599999998</v>
      </c>
      <c r="Q39" s="4">
        <v>115610.49</v>
      </c>
    </row>
    <row r="40" spans="2:17" x14ac:dyDescent="0.3">
      <c r="O40" s="3" t="s">
        <v>2159</v>
      </c>
      <c r="P40" s="4">
        <v>5003.7925999999998</v>
      </c>
      <c r="Q40" s="4">
        <v>32992.9</v>
      </c>
    </row>
    <row r="41" spans="2:17" x14ac:dyDescent="0.3">
      <c r="O41" s="3" t="s">
        <v>2127</v>
      </c>
      <c r="P41" s="4">
        <v>11446.232800000002</v>
      </c>
      <c r="Q41" s="4">
        <v>63845.599999999999</v>
      </c>
    </row>
    <row r="42" spans="2:17" x14ac:dyDescent="0.3">
      <c r="E42" s="20">
        <f>GETPIVOTDATA("Sum of Profit",$E$38)</f>
        <v>3137944.7984000035</v>
      </c>
      <c r="J42" s="3"/>
      <c r="K42" s="4"/>
      <c r="O42" s="3" t="s">
        <v>2175</v>
      </c>
      <c r="P42" s="4">
        <v>6416.1291000000001</v>
      </c>
      <c r="Q42" s="4">
        <v>30528.45</v>
      </c>
    </row>
    <row r="43" spans="2:17" x14ac:dyDescent="0.3">
      <c r="F43" s="20">
        <f>GETPIVOTDATA("Sum of Total Sale",$E$38)</f>
        <v>15633146.469999997</v>
      </c>
      <c r="J43" s="3"/>
      <c r="K43" s="4"/>
      <c r="O43" s="3" t="s">
        <v>2263</v>
      </c>
      <c r="P43" s="4">
        <v>7665.8539999999994</v>
      </c>
      <c r="Q43" s="4">
        <v>40346.6</v>
      </c>
    </row>
    <row r="44" spans="2:17" x14ac:dyDescent="0.3">
      <c r="J44" s="3"/>
      <c r="K44" s="4"/>
      <c r="O44" s="3" t="s">
        <v>2126</v>
      </c>
      <c r="P44" s="4">
        <v>21990.604899999998</v>
      </c>
      <c r="Q44" s="4">
        <v>107293.29000000001</v>
      </c>
    </row>
    <row r="45" spans="2:17" x14ac:dyDescent="0.3">
      <c r="J45" s="3"/>
      <c r="K45" s="4"/>
      <c r="O45" s="3" t="s">
        <v>2197</v>
      </c>
      <c r="P45" s="4">
        <v>11007.535899999999</v>
      </c>
      <c r="Q45" s="4">
        <v>51660.95</v>
      </c>
    </row>
    <row r="46" spans="2:17" x14ac:dyDescent="0.3">
      <c r="J46" s="3"/>
      <c r="K46" s="4"/>
      <c r="O46" s="3" t="s">
        <v>2186</v>
      </c>
      <c r="P46" s="4">
        <v>12954.5911</v>
      </c>
      <c r="Q46" s="4">
        <v>68124.350000000006</v>
      </c>
    </row>
    <row r="47" spans="2:17" x14ac:dyDescent="0.3">
      <c r="O47" s="3" t="s">
        <v>2233</v>
      </c>
      <c r="P47" s="4">
        <v>2843.4155999999998</v>
      </c>
      <c r="Q47" s="4">
        <v>12853.169999999998</v>
      </c>
    </row>
    <row r="48" spans="2:17" x14ac:dyDescent="0.3">
      <c r="B48" s="3"/>
      <c r="O48" s="3" t="s">
        <v>2132</v>
      </c>
      <c r="P48" s="4">
        <v>18365.075099999998</v>
      </c>
      <c r="Q48" s="4">
        <v>96902.200000000012</v>
      </c>
    </row>
    <row r="49" spans="2:17" x14ac:dyDescent="0.3">
      <c r="B49" s="3"/>
      <c r="O49" s="3" t="s">
        <v>2182</v>
      </c>
      <c r="P49" s="4">
        <v>347.70600000000002</v>
      </c>
      <c r="Q49" s="4">
        <v>1931.7</v>
      </c>
    </row>
    <row r="50" spans="2:17" x14ac:dyDescent="0.3">
      <c r="B50" s="3"/>
      <c r="G50" s="8"/>
      <c r="H50" s="9"/>
      <c r="I50" s="10"/>
      <c r="O50" s="3" t="s">
        <v>2131</v>
      </c>
      <c r="P50" s="4">
        <v>27762.7055</v>
      </c>
      <c r="Q50" s="4">
        <v>144042.87</v>
      </c>
    </row>
    <row r="51" spans="2:17" x14ac:dyDescent="0.3">
      <c r="B51" s="3"/>
      <c r="G51" s="11"/>
      <c r="H51" s="12"/>
      <c r="I51" s="13"/>
      <c r="O51" s="3" t="s">
        <v>2035</v>
      </c>
      <c r="P51" s="4">
        <v>8682.5038000000004</v>
      </c>
      <c r="Q51" s="4">
        <v>51494.81</v>
      </c>
    </row>
    <row r="52" spans="2:17" x14ac:dyDescent="0.3">
      <c r="B52" s="3"/>
      <c r="G52" s="11"/>
      <c r="H52" s="12"/>
      <c r="I52" s="13"/>
      <c r="O52" s="3" t="s">
        <v>2056</v>
      </c>
      <c r="P52" s="4">
        <v>23457.606899999995</v>
      </c>
      <c r="Q52" s="4">
        <v>115260.18999999999</v>
      </c>
    </row>
    <row r="53" spans="2:17" x14ac:dyDescent="0.3">
      <c r="B53" s="3"/>
      <c r="G53" s="11"/>
      <c r="H53" s="12"/>
      <c r="I53" s="13"/>
      <c r="O53" s="3" t="s">
        <v>2241</v>
      </c>
      <c r="P53" s="4">
        <v>7494.9297999999999</v>
      </c>
      <c r="Q53" s="4">
        <v>34468.300000000003</v>
      </c>
    </row>
    <row r="54" spans="2:17" x14ac:dyDescent="0.3">
      <c r="B54" s="3"/>
      <c r="G54" s="11"/>
      <c r="H54" s="12"/>
      <c r="I54" s="13"/>
      <c r="O54" s="3" t="s">
        <v>2152</v>
      </c>
      <c r="P54" s="4">
        <v>15813.571100000001</v>
      </c>
      <c r="Q54" s="4">
        <v>86269.340000000011</v>
      </c>
    </row>
    <row r="55" spans="2:17" x14ac:dyDescent="0.3">
      <c r="B55" s="3"/>
      <c r="G55" s="11"/>
      <c r="H55" s="12"/>
      <c r="I55" s="13"/>
      <c r="O55" s="3" t="s">
        <v>2237</v>
      </c>
      <c r="P55" s="4">
        <v>10780.388900000002</v>
      </c>
      <c r="Q55" s="4">
        <v>49332.83</v>
      </c>
    </row>
    <row r="56" spans="2:17" x14ac:dyDescent="0.3">
      <c r="B56" s="3"/>
      <c r="G56" s="11"/>
      <c r="H56" s="12"/>
      <c r="I56" s="13"/>
      <c r="O56" s="3" t="s">
        <v>2068</v>
      </c>
      <c r="P56" s="4">
        <v>14141.0337</v>
      </c>
      <c r="Q56" s="4">
        <v>74309.73</v>
      </c>
    </row>
    <row r="57" spans="2:17" x14ac:dyDescent="0.3">
      <c r="B57" s="3"/>
      <c r="G57" s="11"/>
      <c r="H57" s="12"/>
      <c r="I57" s="13"/>
      <c r="O57" s="3" t="s">
        <v>2188</v>
      </c>
      <c r="P57" s="4">
        <v>15730.632600000001</v>
      </c>
      <c r="Q57" s="4">
        <v>74806.100000000006</v>
      </c>
    </row>
    <row r="58" spans="2:17" x14ac:dyDescent="0.3">
      <c r="B58" s="3"/>
      <c r="G58" s="11"/>
      <c r="H58" s="12"/>
      <c r="I58" s="13"/>
      <c r="O58" s="3" t="s">
        <v>2167</v>
      </c>
      <c r="P58" s="4">
        <v>24113.0481</v>
      </c>
      <c r="Q58" s="4">
        <v>119425.42</v>
      </c>
    </row>
    <row r="59" spans="2:17" x14ac:dyDescent="0.3">
      <c r="B59" s="3"/>
      <c r="G59" s="11"/>
      <c r="H59" s="12"/>
      <c r="I59" s="13"/>
      <c r="O59" s="3" t="s">
        <v>2049</v>
      </c>
      <c r="P59" s="4">
        <v>10948.160400000001</v>
      </c>
      <c r="Q59" s="4">
        <v>58350.44</v>
      </c>
    </row>
    <row r="60" spans="2:17" x14ac:dyDescent="0.3">
      <c r="B60" s="3"/>
      <c r="G60" s="11"/>
      <c r="H60" s="12"/>
      <c r="I60" s="13"/>
      <c r="O60" s="3" t="s">
        <v>2247</v>
      </c>
      <c r="P60" s="4">
        <v>5281.0775999999996</v>
      </c>
      <c r="Q60" s="4">
        <v>22043.040000000001</v>
      </c>
    </row>
    <row r="61" spans="2:17" x14ac:dyDescent="0.3">
      <c r="B61" s="3"/>
      <c r="G61" s="11"/>
      <c r="H61" s="12"/>
      <c r="I61" s="13"/>
      <c r="O61" s="3" t="s">
        <v>2145</v>
      </c>
      <c r="P61" s="4">
        <v>7764.7727999999997</v>
      </c>
      <c r="Q61" s="4">
        <v>35766.950000000004</v>
      </c>
    </row>
    <row r="62" spans="2:17" x14ac:dyDescent="0.3">
      <c r="B62" s="3"/>
      <c r="G62" s="11"/>
      <c r="H62" s="12"/>
      <c r="I62" s="13"/>
      <c r="O62" s="3" t="s">
        <v>2111</v>
      </c>
      <c r="P62" s="4">
        <v>5325.1535999999996</v>
      </c>
      <c r="Q62" s="4">
        <v>25108.62</v>
      </c>
    </row>
    <row r="63" spans="2:17" x14ac:dyDescent="0.3">
      <c r="B63" s="3"/>
      <c r="G63" s="11"/>
      <c r="H63" s="12"/>
      <c r="I63" s="13"/>
      <c r="O63" s="3" t="s">
        <v>2057</v>
      </c>
      <c r="P63" s="4">
        <v>7068.6040000000003</v>
      </c>
      <c r="Q63" s="4">
        <v>38693.979999999996</v>
      </c>
    </row>
    <row r="64" spans="2:17" x14ac:dyDescent="0.3">
      <c r="B64" s="3"/>
      <c r="G64" s="11"/>
      <c r="H64" s="12"/>
      <c r="I64" s="13"/>
      <c r="O64" s="3" t="s">
        <v>2088</v>
      </c>
      <c r="P64" s="4">
        <v>13843.6736</v>
      </c>
      <c r="Q64" s="4">
        <v>73719.73000000001</v>
      </c>
    </row>
    <row r="65" spans="2:17" x14ac:dyDescent="0.3">
      <c r="B65" s="3"/>
      <c r="G65" s="11"/>
      <c r="H65" s="12"/>
      <c r="I65" s="13"/>
      <c r="O65" s="3" t="s">
        <v>2232</v>
      </c>
      <c r="P65" s="4">
        <v>7740.9072000000006</v>
      </c>
      <c r="Q65" s="4">
        <v>45588.409999999996</v>
      </c>
    </row>
    <row r="66" spans="2:17" x14ac:dyDescent="0.3">
      <c r="B66" s="3"/>
      <c r="G66" s="11"/>
      <c r="H66" s="12"/>
      <c r="I66" s="13"/>
      <c r="O66" s="3" t="s">
        <v>2025</v>
      </c>
      <c r="P66" s="4">
        <v>17930.009199999997</v>
      </c>
      <c r="Q66" s="4">
        <v>85685.920000000013</v>
      </c>
    </row>
    <row r="67" spans="2:17" x14ac:dyDescent="0.3">
      <c r="B67" s="3"/>
      <c r="G67" s="14"/>
      <c r="H67" s="15"/>
      <c r="I67" s="16"/>
      <c r="O67" s="3" t="s">
        <v>2201</v>
      </c>
      <c r="P67" s="4">
        <v>5086.5465000000004</v>
      </c>
      <c r="Q67" s="4">
        <v>24221.65</v>
      </c>
    </row>
    <row r="68" spans="2:17" x14ac:dyDescent="0.3">
      <c r="B68" s="3"/>
      <c r="O68" s="3" t="s">
        <v>2206</v>
      </c>
      <c r="P68" s="4">
        <v>5682.4193999999998</v>
      </c>
      <c r="Q68" s="4">
        <v>33930.99</v>
      </c>
    </row>
    <row r="69" spans="2:17" x14ac:dyDescent="0.3">
      <c r="B69" s="3"/>
      <c r="O69" s="3" t="s">
        <v>2117</v>
      </c>
      <c r="P69" s="4">
        <v>11987.4876</v>
      </c>
      <c r="Q69" s="4">
        <v>55533</v>
      </c>
    </row>
    <row r="70" spans="2:17" x14ac:dyDescent="0.3">
      <c r="B70" s="3"/>
      <c r="O70" s="3" t="s">
        <v>2177</v>
      </c>
      <c r="P70" s="4">
        <v>13539.3995</v>
      </c>
      <c r="Q70" s="4">
        <v>66082.06</v>
      </c>
    </row>
    <row r="71" spans="2:17" x14ac:dyDescent="0.3">
      <c r="B71" s="3"/>
      <c r="O71" s="3" t="s">
        <v>2083</v>
      </c>
      <c r="P71" s="4">
        <v>15343.7709</v>
      </c>
      <c r="Q71" s="4">
        <v>83160.239999999991</v>
      </c>
    </row>
    <row r="72" spans="2:17" x14ac:dyDescent="0.3">
      <c r="B72" s="3"/>
      <c r="O72" s="3" t="s">
        <v>2129</v>
      </c>
      <c r="P72" s="4">
        <v>2467.7384999999999</v>
      </c>
      <c r="Q72" s="4">
        <v>16451.59</v>
      </c>
    </row>
    <row r="73" spans="2:17" x14ac:dyDescent="0.3">
      <c r="B73" s="3"/>
      <c r="O73" s="3" t="s">
        <v>2072</v>
      </c>
      <c r="P73" s="4">
        <v>24030.491099999999</v>
      </c>
      <c r="Q73" s="4">
        <v>118458.95</v>
      </c>
    </row>
    <row r="74" spans="2:17" x14ac:dyDescent="0.3">
      <c r="B74" s="3"/>
      <c r="O74" s="3" t="s">
        <v>2038</v>
      </c>
      <c r="P74" s="4">
        <v>8811.3593999999994</v>
      </c>
      <c r="Q74" s="4">
        <v>46313.58</v>
      </c>
    </row>
    <row r="75" spans="2:17" x14ac:dyDescent="0.3">
      <c r="B75" s="3"/>
      <c r="O75" s="3" t="s">
        <v>2221</v>
      </c>
      <c r="P75" s="4">
        <v>13526.677200000002</v>
      </c>
      <c r="Q75" s="4">
        <v>70837.05</v>
      </c>
    </row>
    <row r="76" spans="2:17" x14ac:dyDescent="0.3">
      <c r="B76" s="3"/>
      <c r="O76" s="3" t="s">
        <v>2196</v>
      </c>
      <c r="P76" s="4">
        <v>11831.844000000001</v>
      </c>
      <c r="Q76" s="4">
        <v>62981.48</v>
      </c>
    </row>
    <row r="77" spans="2:17" x14ac:dyDescent="0.3">
      <c r="B77" s="3"/>
      <c r="O77" s="3" t="s">
        <v>2124</v>
      </c>
      <c r="P77" s="4">
        <v>8107.1100000000006</v>
      </c>
      <c r="Q77" s="4">
        <v>41194.26</v>
      </c>
    </row>
    <row r="78" spans="2:17" x14ac:dyDescent="0.3">
      <c r="B78" s="3"/>
      <c r="O78" s="3" t="s">
        <v>2258</v>
      </c>
      <c r="P78" s="4">
        <v>7601.8050000000003</v>
      </c>
      <c r="Q78" s="4">
        <v>40009.5</v>
      </c>
    </row>
    <row r="79" spans="2:17" x14ac:dyDescent="0.3">
      <c r="B79" s="3"/>
      <c r="O79" s="3" t="s">
        <v>2066</v>
      </c>
      <c r="P79" s="4">
        <v>24748.919400000002</v>
      </c>
      <c r="Q79" s="4">
        <v>113710.99</v>
      </c>
    </row>
    <row r="80" spans="2:17" x14ac:dyDescent="0.3">
      <c r="B80" s="3"/>
      <c r="O80" s="3" t="s">
        <v>2142</v>
      </c>
      <c r="P80" s="4">
        <v>17582.624300000003</v>
      </c>
      <c r="Q80" s="4">
        <v>100501.57</v>
      </c>
    </row>
    <row r="81" spans="2:17" x14ac:dyDescent="0.3">
      <c r="B81" s="3"/>
      <c r="O81" s="3" t="s">
        <v>2171</v>
      </c>
      <c r="P81" s="4">
        <v>21278.023099999999</v>
      </c>
      <c r="Q81" s="4">
        <v>99683.34</v>
      </c>
    </row>
    <row r="82" spans="2:17" x14ac:dyDescent="0.3">
      <c r="B82" s="3"/>
      <c r="O82" s="3" t="s">
        <v>2252</v>
      </c>
      <c r="P82" s="4">
        <v>5721.2610000000004</v>
      </c>
      <c r="Q82" s="4">
        <v>30652.2</v>
      </c>
    </row>
    <row r="83" spans="2:17" x14ac:dyDescent="0.3">
      <c r="B83" s="3"/>
      <c r="O83" s="3" t="s">
        <v>2086</v>
      </c>
      <c r="P83" s="4">
        <v>2333.9015999999997</v>
      </c>
      <c r="Q83" s="4">
        <v>13720.14</v>
      </c>
    </row>
    <row r="84" spans="2:17" x14ac:dyDescent="0.3">
      <c r="B84" s="3"/>
      <c r="O84" s="3" t="s">
        <v>2218</v>
      </c>
      <c r="P84" s="4">
        <v>9437.0920000000006</v>
      </c>
      <c r="Q84" s="4">
        <v>51759.25</v>
      </c>
    </row>
    <row r="85" spans="2:17" x14ac:dyDescent="0.3">
      <c r="B85" s="3"/>
      <c r="O85" s="3" t="s">
        <v>2030</v>
      </c>
      <c r="P85" s="4">
        <v>11166.259400000001</v>
      </c>
      <c r="Q85" s="4">
        <v>52519.73000000001</v>
      </c>
    </row>
    <row r="86" spans="2:17" x14ac:dyDescent="0.3">
      <c r="B86" s="3"/>
      <c r="O86" s="3" t="s">
        <v>2062</v>
      </c>
      <c r="P86" s="4">
        <v>13352.685300000001</v>
      </c>
      <c r="Q86" s="4">
        <v>59817.19</v>
      </c>
    </row>
    <row r="87" spans="2:17" x14ac:dyDescent="0.3">
      <c r="B87" s="3"/>
      <c r="O87" s="3" t="s">
        <v>2061</v>
      </c>
      <c r="P87" s="4">
        <v>34587.292000000001</v>
      </c>
      <c r="Q87" s="4">
        <v>166138.25</v>
      </c>
    </row>
    <row r="88" spans="2:17" x14ac:dyDescent="0.3">
      <c r="B88" s="3"/>
      <c r="O88" s="3" t="s">
        <v>2192</v>
      </c>
      <c r="P88" s="4">
        <v>2225.7647999999999</v>
      </c>
      <c r="Q88" s="4">
        <v>12365.36</v>
      </c>
    </row>
    <row r="89" spans="2:17" x14ac:dyDescent="0.3">
      <c r="B89" s="3"/>
      <c r="O89" s="3" t="s">
        <v>2148</v>
      </c>
      <c r="P89" s="4">
        <v>8778.196100000001</v>
      </c>
      <c r="Q89" s="4">
        <v>45002.17</v>
      </c>
    </row>
    <row r="90" spans="2:17" x14ac:dyDescent="0.3">
      <c r="B90" s="3"/>
      <c r="O90" s="3" t="s">
        <v>2091</v>
      </c>
      <c r="P90" s="4">
        <v>4201.3557000000001</v>
      </c>
      <c r="Q90" s="4">
        <v>27173.91</v>
      </c>
    </row>
    <row r="91" spans="2:17" x14ac:dyDescent="0.3">
      <c r="B91" s="3"/>
      <c r="O91" s="3" t="s">
        <v>2210</v>
      </c>
      <c r="P91" s="4">
        <v>3206.9232000000002</v>
      </c>
      <c r="Q91" s="4">
        <v>13881.240000000002</v>
      </c>
    </row>
    <row r="92" spans="2:17" x14ac:dyDescent="0.3">
      <c r="B92" s="3"/>
      <c r="O92" s="3" t="s">
        <v>2109</v>
      </c>
      <c r="P92" s="4">
        <v>16268.928499999998</v>
      </c>
      <c r="Q92" s="4">
        <v>74029.790000000008</v>
      </c>
    </row>
    <row r="93" spans="2:17" x14ac:dyDescent="0.3">
      <c r="B93" s="3"/>
      <c r="O93" s="3" t="s">
        <v>2069</v>
      </c>
      <c r="P93" s="4">
        <v>19745.902600000001</v>
      </c>
      <c r="Q93" s="4">
        <v>98341.130000000019</v>
      </c>
    </row>
    <row r="94" spans="2:17" x14ac:dyDescent="0.3">
      <c r="B94" s="3"/>
      <c r="O94" s="3" t="s">
        <v>2047</v>
      </c>
      <c r="P94" s="4">
        <v>22135.385300000002</v>
      </c>
      <c r="Q94" s="4">
        <v>118191.95</v>
      </c>
    </row>
    <row r="95" spans="2:17" x14ac:dyDescent="0.3">
      <c r="B95" s="3"/>
      <c r="O95" s="3" t="s">
        <v>2264</v>
      </c>
      <c r="P95" s="4">
        <v>6650.0531999999994</v>
      </c>
      <c r="Q95" s="4">
        <v>31666.92</v>
      </c>
    </row>
    <row r="96" spans="2:17" x14ac:dyDescent="0.3">
      <c r="B96" s="3"/>
      <c r="O96" s="3" t="s">
        <v>2135</v>
      </c>
      <c r="P96" s="4">
        <v>13257.275000000001</v>
      </c>
      <c r="Q96" s="4">
        <v>56134.100000000006</v>
      </c>
    </row>
    <row r="97" spans="2:17" x14ac:dyDescent="0.3">
      <c r="B97" s="3"/>
      <c r="O97" s="3" t="s">
        <v>2173</v>
      </c>
      <c r="P97" s="4">
        <v>27175.986000000004</v>
      </c>
      <c r="Q97" s="4">
        <v>126324.03</v>
      </c>
    </row>
    <row r="98" spans="2:17" x14ac:dyDescent="0.3">
      <c r="B98" s="3"/>
      <c r="O98" s="3" t="s">
        <v>2037</v>
      </c>
      <c r="P98" s="4">
        <v>24722.514199999998</v>
      </c>
      <c r="Q98" s="4">
        <v>107024.76</v>
      </c>
    </row>
    <row r="99" spans="2:17" x14ac:dyDescent="0.3">
      <c r="B99" s="3"/>
      <c r="O99" s="3" t="s">
        <v>2183</v>
      </c>
      <c r="P99" s="4">
        <v>7712.6635000000006</v>
      </c>
      <c r="Q99" s="4">
        <v>35138.230000000003</v>
      </c>
    </row>
    <row r="100" spans="2:17" x14ac:dyDescent="0.3">
      <c r="B100" s="3"/>
      <c r="O100" s="3" t="s">
        <v>2189</v>
      </c>
      <c r="P100" s="4">
        <v>15637.070400000001</v>
      </c>
      <c r="Q100" s="4">
        <v>78168.479999999996</v>
      </c>
    </row>
    <row r="101" spans="2:17" x14ac:dyDescent="0.3">
      <c r="B101" s="3"/>
      <c r="O101" s="3" t="s">
        <v>2070</v>
      </c>
      <c r="P101" s="4">
        <v>4957.5</v>
      </c>
      <c r="Q101" s="4">
        <v>25723.18</v>
      </c>
    </row>
    <row r="102" spans="2:17" x14ac:dyDescent="0.3">
      <c r="B102" s="3"/>
      <c r="O102" s="3" t="s">
        <v>2205</v>
      </c>
      <c r="P102" s="4">
        <v>12474.257700000002</v>
      </c>
      <c r="Q102" s="4">
        <v>54998.759999999995</v>
      </c>
    </row>
    <row r="103" spans="2:17" x14ac:dyDescent="0.3">
      <c r="B103" s="3"/>
      <c r="O103" s="3" t="s">
        <v>2151</v>
      </c>
      <c r="P103" s="4">
        <v>14752.304799999998</v>
      </c>
      <c r="Q103" s="4">
        <v>64167.749999999993</v>
      </c>
    </row>
    <row r="104" spans="2:17" x14ac:dyDescent="0.3">
      <c r="B104" s="3"/>
      <c r="O104" s="3" t="s">
        <v>2224</v>
      </c>
      <c r="P104" s="4">
        <v>6061.0510000000013</v>
      </c>
      <c r="Q104" s="4">
        <v>29333.82</v>
      </c>
    </row>
    <row r="105" spans="2:17" x14ac:dyDescent="0.3">
      <c r="B105" s="3"/>
      <c r="O105" s="3" t="s">
        <v>2214</v>
      </c>
      <c r="P105" s="4">
        <v>4017.0430000000001</v>
      </c>
      <c r="Q105" s="4">
        <v>17031.22</v>
      </c>
    </row>
    <row r="106" spans="2:17" x14ac:dyDescent="0.3">
      <c r="B106" s="3"/>
      <c r="O106" s="3" t="s">
        <v>2220</v>
      </c>
      <c r="P106" s="4">
        <v>11245.294699999999</v>
      </c>
      <c r="Q106" s="4">
        <v>61779.57</v>
      </c>
    </row>
    <row r="107" spans="2:17" x14ac:dyDescent="0.3">
      <c r="B107" s="3"/>
      <c r="O107" s="3" t="s">
        <v>2255</v>
      </c>
      <c r="P107" s="4">
        <v>4965.9750000000004</v>
      </c>
      <c r="Q107" s="4">
        <v>19863.900000000001</v>
      </c>
    </row>
    <row r="108" spans="2:17" x14ac:dyDescent="0.3">
      <c r="B108" s="3"/>
      <c r="O108" s="3" t="s">
        <v>2055</v>
      </c>
      <c r="P108" s="4">
        <v>11831.1788</v>
      </c>
      <c r="Q108" s="4">
        <v>55498.3</v>
      </c>
    </row>
    <row r="109" spans="2:17" x14ac:dyDescent="0.3">
      <c r="B109" s="3"/>
      <c r="O109" s="3" t="s">
        <v>2106</v>
      </c>
      <c r="P109" s="4">
        <v>6662.9179000000004</v>
      </c>
      <c r="Q109" s="4">
        <v>33794.51</v>
      </c>
    </row>
    <row r="110" spans="2:17" x14ac:dyDescent="0.3">
      <c r="B110" s="3"/>
      <c r="O110" s="3" t="s">
        <v>2079</v>
      </c>
      <c r="P110" s="4">
        <v>8089.6705999999995</v>
      </c>
      <c r="Q110" s="4">
        <v>36531.29</v>
      </c>
    </row>
    <row r="111" spans="2:17" x14ac:dyDescent="0.3">
      <c r="B111" s="3"/>
      <c r="O111" s="3" t="s">
        <v>2228</v>
      </c>
      <c r="P111" s="4">
        <v>4148.5163999999995</v>
      </c>
      <c r="Q111" s="4">
        <v>19124.68</v>
      </c>
    </row>
    <row r="112" spans="2:17" x14ac:dyDescent="0.3">
      <c r="B112" s="3"/>
      <c r="O112" s="3" t="s">
        <v>2154</v>
      </c>
      <c r="P112" s="4">
        <v>14533.720800000001</v>
      </c>
      <c r="Q112" s="4">
        <v>79218.880000000005</v>
      </c>
    </row>
    <row r="113" spans="2:17" x14ac:dyDescent="0.3">
      <c r="B113" s="3"/>
      <c r="O113" s="3" t="s">
        <v>2174</v>
      </c>
      <c r="P113" s="4">
        <v>10176.678600000001</v>
      </c>
      <c r="Q113" s="4">
        <v>57444.33</v>
      </c>
    </row>
    <row r="114" spans="2:17" x14ac:dyDescent="0.3">
      <c r="B114" s="3"/>
      <c r="O114" s="3" t="s">
        <v>2096</v>
      </c>
      <c r="P114" s="4">
        <v>16709.197</v>
      </c>
      <c r="Q114" s="4">
        <v>73410.299999999988</v>
      </c>
    </row>
    <row r="115" spans="2:17" x14ac:dyDescent="0.3">
      <c r="B115" s="3"/>
      <c r="O115" s="3" t="s">
        <v>2226</v>
      </c>
      <c r="P115" s="4">
        <v>6236.4323999999997</v>
      </c>
      <c r="Q115" s="4">
        <v>28210.920000000002</v>
      </c>
    </row>
    <row r="116" spans="2:17" x14ac:dyDescent="0.3">
      <c r="B116" s="3"/>
      <c r="O116" s="3" t="s">
        <v>2125</v>
      </c>
      <c r="P116" s="4">
        <v>4398.2556999999997</v>
      </c>
      <c r="Q116" s="4">
        <v>26568.39</v>
      </c>
    </row>
    <row r="117" spans="2:17" x14ac:dyDescent="0.3">
      <c r="B117" s="3"/>
      <c r="O117" s="3" t="s">
        <v>2203</v>
      </c>
      <c r="P117" s="4">
        <v>19409.775799999999</v>
      </c>
      <c r="Q117" s="4">
        <v>88126.739999999991</v>
      </c>
    </row>
    <row r="118" spans="2:17" x14ac:dyDescent="0.3">
      <c r="B118" s="3"/>
      <c r="O118" s="3" t="s">
        <v>2222</v>
      </c>
      <c r="P118" s="4">
        <v>4310.8696</v>
      </c>
      <c r="Q118" s="4">
        <v>26482.13</v>
      </c>
    </row>
    <row r="119" spans="2:17" x14ac:dyDescent="0.3">
      <c r="B119" s="3"/>
      <c r="O119" s="3" t="s">
        <v>2095</v>
      </c>
      <c r="P119" s="4">
        <v>10957.4859</v>
      </c>
      <c r="Q119" s="4">
        <v>57988.91</v>
      </c>
    </row>
    <row r="120" spans="2:17" x14ac:dyDescent="0.3">
      <c r="B120" s="3"/>
      <c r="O120" s="3" t="s">
        <v>2139</v>
      </c>
      <c r="P120" s="4">
        <v>978.65430000000026</v>
      </c>
      <c r="Q120" s="4">
        <v>5756.7900000000009</v>
      </c>
    </row>
    <row r="121" spans="2:17" x14ac:dyDescent="0.3">
      <c r="B121" s="3"/>
      <c r="O121" s="3" t="s">
        <v>2240</v>
      </c>
      <c r="P121" s="4">
        <v>6503.0949999999993</v>
      </c>
      <c r="Q121" s="4">
        <v>31566.240000000002</v>
      </c>
    </row>
    <row r="122" spans="2:17" x14ac:dyDescent="0.3">
      <c r="B122" s="3"/>
      <c r="O122" s="3" t="s">
        <v>2044</v>
      </c>
      <c r="P122" s="4">
        <v>16535.524599999997</v>
      </c>
      <c r="Q122" s="4">
        <v>85721.79</v>
      </c>
    </row>
    <row r="123" spans="2:17" x14ac:dyDescent="0.3">
      <c r="B123" s="3"/>
      <c r="O123" s="3" t="s">
        <v>2217</v>
      </c>
      <c r="P123" s="4">
        <v>13579.6288</v>
      </c>
      <c r="Q123" s="4">
        <v>58744.800000000003</v>
      </c>
    </row>
    <row r="124" spans="2:17" x14ac:dyDescent="0.3">
      <c r="B124" s="3"/>
      <c r="O124" s="3" t="s">
        <v>2265</v>
      </c>
      <c r="P124" s="4">
        <v>506.43000000000006</v>
      </c>
      <c r="Q124" s="4">
        <v>2979</v>
      </c>
    </row>
    <row r="125" spans="2:17" x14ac:dyDescent="0.3">
      <c r="B125" s="3"/>
      <c r="O125" s="3" t="s">
        <v>2161</v>
      </c>
      <c r="P125" s="4">
        <v>17655.484799999998</v>
      </c>
      <c r="Q125" s="4">
        <v>91811.319999999992</v>
      </c>
    </row>
    <row r="126" spans="2:17" x14ac:dyDescent="0.3">
      <c r="B126" s="3"/>
      <c r="O126" s="3" t="s">
        <v>2190</v>
      </c>
      <c r="P126" s="4">
        <v>9384.0776000000005</v>
      </c>
      <c r="Q126" s="4">
        <v>58465.69</v>
      </c>
    </row>
    <row r="127" spans="2:17" x14ac:dyDescent="0.3">
      <c r="B127" s="3"/>
      <c r="O127" s="3" t="s">
        <v>2073</v>
      </c>
      <c r="P127" s="4">
        <v>9777.8773999999994</v>
      </c>
      <c r="Q127" s="4">
        <v>52004.29</v>
      </c>
    </row>
    <row r="128" spans="2:17" x14ac:dyDescent="0.3">
      <c r="B128" s="3"/>
      <c r="O128" s="3" t="s">
        <v>2253</v>
      </c>
      <c r="P128" s="4">
        <v>4980.5411999999997</v>
      </c>
      <c r="Q128" s="4">
        <v>21238.3</v>
      </c>
    </row>
    <row r="129" spans="2:17" x14ac:dyDescent="0.3">
      <c r="B129" s="3"/>
      <c r="O129" s="3" t="s">
        <v>2239</v>
      </c>
      <c r="P129" s="4">
        <v>5489.3285999999998</v>
      </c>
      <c r="Q129" s="4">
        <v>29935.46</v>
      </c>
    </row>
    <row r="130" spans="2:17" x14ac:dyDescent="0.3">
      <c r="B130" s="3"/>
      <c r="O130" s="3" t="s">
        <v>2202</v>
      </c>
      <c r="P130" s="4">
        <v>14149.832200000001</v>
      </c>
      <c r="Q130" s="4">
        <v>70841.31</v>
      </c>
    </row>
    <row r="131" spans="2:17" x14ac:dyDescent="0.3">
      <c r="B131" s="3"/>
      <c r="O131" s="3" t="s">
        <v>2178</v>
      </c>
      <c r="P131" s="4">
        <v>24718.834599999998</v>
      </c>
      <c r="Q131" s="4">
        <v>113775.26000000001</v>
      </c>
    </row>
    <row r="132" spans="2:17" x14ac:dyDescent="0.3">
      <c r="B132" s="3"/>
      <c r="O132" s="3" t="s">
        <v>2041</v>
      </c>
      <c r="P132" s="4">
        <v>17337.828600000001</v>
      </c>
      <c r="Q132" s="4">
        <v>83646.94</v>
      </c>
    </row>
    <row r="133" spans="2:17" x14ac:dyDescent="0.3">
      <c r="B133" s="3"/>
      <c r="O133" s="3" t="s">
        <v>2103</v>
      </c>
      <c r="P133" s="4">
        <v>9095.1893999999993</v>
      </c>
      <c r="Q133" s="4">
        <v>48078.79</v>
      </c>
    </row>
    <row r="134" spans="2:17" x14ac:dyDescent="0.3">
      <c r="B134" s="3"/>
      <c r="O134" s="3" t="s">
        <v>2137</v>
      </c>
      <c r="P134" s="4">
        <v>11179.888799999999</v>
      </c>
      <c r="Q134" s="4">
        <v>52978.070000000007</v>
      </c>
    </row>
    <row r="135" spans="2:17" x14ac:dyDescent="0.3">
      <c r="B135" s="3"/>
      <c r="O135" s="3" t="s">
        <v>2092</v>
      </c>
      <c r="P135" s="4">
        <v>35770.084800000004</v>
      </c>
      <c r="Q135" s="4">
        <v>171113.22</v>
      </c>
    </row>
    <row r="136" spans="2:17" x14ac:dyDescent="0.3">
      <c r="B136" s="3"/>
      <c r="O136" s="3" t="s">
        <v>2118</v>
      </c>
      <c r="P136" s="4">
        <v>21803.528199999997</v>
      </c>
      <c r="Q136" s="4">
        <v>112404.83</v>
      </c>
    </row>
    <row r="137" spans="2:17" x14ac:dyDescent="0.3">
      <c r="B137" s="3"/>
      <c r="O137" s="3" t="s">
        <v>2028</v>
      </c>
      <c r="P137" s="4">
        <v>15161.209200000001</v>
      </c>
      <c r="Q137" s="4">
        <v>77980.06</v>
      </c>
    </row>
    <row r="138" spans="2:17" x14ac:dyDescent="0.3">
      <c r="B138" s="3"/>
      <c r="O138" s="3" t="s">
        <v>2074</v>
      </c>
      <c r="P138" s="4">
        <v>4489.8512000000001</v>
      </c>
      <c r="Q138" s="4">
        <v>24886.239999999998</v>
      </c>
    </row>
    <row r="139" spans="2:17" x14ac:dyDescent="0.3">
      <c r="B139" s="3"/>
      <c r="O139" s="3" t="s">
        <v>2236</v>
      </c>
      <c r="P139" s="4">
        <v>5172.3178000000007</v>
      </c>
      <c r="Q139" s="4">
        <v>26828.960000000003</v>
      </c>
    </row>
    <row r="140" spans="2:17" x14ac:dyDescent="0.3">
      <c r="B140" s="3"/>
      <c r="O140" s="3" t="s">
        <v>2185</v>
      </c>
      <c r="P140" s="4">
        <v>5664.9588000000003</v>
      </c>
      <c r="Q140" s="4">
        <v>28894.48</v>
      </c>
    </row>
    <row r="141" spans="2:17" x14ac:dyDescent="0.3">
      <c r="B141" s="3"/>
      <c r="O141" s="3" t="s">
        <v>2262</v>
      </c>
      <c r="P141" s="4">
        <v>5509.1399999999994</v>
      </c>
      <c r="Q141" s="4">
        <v>27545.699999999997</v>
      </c>
    </row>
    <row r="142" spans="2:17" x14ac:dyDescent="0.3">
      <c r="B142" s="3"/>
      <c r="O142" s="3" t="s">
        <v>2199</v>
      </c>
      <c r="P142" s="4">
        <v>13842.752400000001</v>
      </c>
      <c r="Q142" s="4">
        <v>75594.400000000009</v>
      </c>
    </row>
    <row r="143" spans="2:17" x14ac:dyDescent="0.3">
      <c r="B143" s="3"/>
      <c r="O143" s="3" t="s">
        <v>2165</v>
      </c>
      <c r="P143" s="4">
        <v>16141.180500000002</v>
      </c>
      <c r="Q143" s="4">
        <v>85106.07</v>
      </c>
    </row>
    <row r="144" spans="2:17" x14ac:dyDescent="0.3">
      <c r="B144" s="3"/>
      <c r="O144" s="3" t="s">
        <v>2114</v>
      </c>
      <c r="P144" s="4">
        <v>17089.456899999997</v>
      </c>
      <c r="Q144" s="4">
        <v>81852.7</v>
      </c>
    </row>
    <row r="145" spans="2:17" x14ac:dyDescent="0.3">
      <c r="B145" s="3"/>
      <c r="O145" s="3" t="s">
        <v>2166</v>
      </c>
      <c r="P145" s="4">
        <v>12150.391200000002</v>
      </c>
      <c r="Q145" s="4">
        <v>59810.099999999991</v>
      </c>
    </row>
    <row r="146" spans="2:17" x14ac:dyDescent="0.3">
      <c r="B146" s="3"/>
      <c r="O146" s="3" t="s">
        <v>2080</v>
      </c>
      <c r="P146" s="4">
        <v>22130.3521</v>
      </c>
      <c r="Q146" s="4">
        <v>118553.47</v>
      </c>
    </row>
    <row r="147" spans="2:17" x14ac:dyDescent="0.3">
      <c r="B147" s="3"/>
      <c r="O147" s="3" t="s">
        <v>2163</v>
      </c>
      <c r="P147" s="4">
        <v>13026.000700000001</v>
      </c>
      <c r="Q147" s="4">
        <v>75300.650000000009</v>
      </c>
    </row>
    <row r="148" spans="2:17" x14ac:dyDescent="0.3">
      <c r="B148" s="3"/>
      <c r="O148" s="3" t="s">
        <v>2067</v>
      </c>
      <c r="P148" s="4">
        <v>8402.0046000000002</v>
      </c>
      <c r="Q148" s="4">
        <v>38558.079999999994</v>
      </c>
    </row>
    <row r="149" spans="2:17" x14ac:dyDescent="0.3">
      <c r="B149" s="3"/>
      <c r="O149" s="3" t="s">
        <v>2093</v>
      </c>
      <c r="P149" s="4">
        <v>22365.939200000001</v>
      </c>
      <c r="Q149" s="4">
        <v>108579.75</v>
      </c>
    </row>
    <row r="150" spans="2:17" x14ac:dyDescent="0.3">
      <c r="B150" s="3"/>
      <c r="O150" s="3" t="s">
        <v>2107</v>
      </c>
      <c r="P150" s="4">
        <v>15038.1111</v>
      </c>
      <c r="Q150" s="4">
        <v>68750.09</v>
      </c>
    </row>
    <row r="151" spans="2:17" x14ac:dyDescent="0.3">
      <c r="B151" s="3"/>
      <c r="O151" s="3" t="s">
        <v>2212</v>
      </c>
      <c r="P151" s="4">
        <v>21550.820400000001</v>
      </c>
      <c r="Q151" s="4">
        <v>117345.8</v>
      </c>
    </row>
    <row r="152" spans="2:17" x14ac:dyDescent="0.3">
      <c r="B152" s="3"/>
      <c r="O152" s="3" t="s">
        <v>2266</v>
      </c>
      <c r="P152" s="4">
        <v>2060.8559999999998</v>
      </c>
      <c r="Q152" s="4">
        <v>11449.199999999999</v>
      </c>
    </row>
    <row r="153" spans="2:17" x14ac:dyDescent="0.3">
      <c r="B153" s="3"/>
      <c r="O153" s="3" t="s">
        <v>2116</v>
      </c>
      <c r="P153" s="4">
        <v>4088.1495999999997</v>
      </c>
      <c r="Q153" s="4">
        <v>19329.019999999997</v>
      </c>
    </row>
    <row r="154" spans="2:17" x14ac:dyDescent="0.3">
      <c r="B154" s="3"/>
      <c r="O154" s="3" t="s">
        <v>2133</v>
      </c>
      <c r="P154" s="4">
        <v>13081.280899999998</v>
      </c>
      <c r="Q154" s="4">
        <v>68181.11</v>
      </c>
    </row>
    <row r="155" spans="2:17" x14ac:dyDescent="0.3">
      <c r="B155" s="3"/>
      <c r="O155" s="3" t="s">
        <v>2134</v>
      </c>
      <c r="P155" s="4">
        <v>10200.575399999998</v>
      </c>
      <c r="Q155" s="4">
        <v>48788.189999999995</v>
      </c>
    </row>
    <row r="156" spans="2:17" x14ac:dyDescent="0.3">
      <c r="B156" s="3"/>
      <c r="O156" s="3" t="s">
        <v>2191</v>
      </c>
      <c r="P156" s="4">
        <v>1855.7279999999998</v>
      </c>
      <c r="Q156" s="4">
        <v>11598.3</v>
      </c>
    </row>
    <row r="157" spans="2:17" x14ac:dyDescent="0.3">
      <c r="B157" s="3"/>
      <c r="O157" s="3" t="s">
        <v>2172</v>
      </c>
      <c r="P157" s="4">
        <v>9944.525999999998</v>
      </c>
      <c r="Q157" s="4">
        <v>59491.43</v>
      </c>
    </row>
    <row r="158" spans="2:17" x14ac:dyDescent="0.3">
      <c r="B158" s="3"/>
      <c r="O158" s="3" t="s">
        <v>2087</v>
      </c>
      <c r="P158" s="4">
        <v>15377.918799999999</v>
      </c>
      <c r="Q158" s="4">
        <v>68025.959999999992</v>
      </c>
    </row>
    <row r="159" spans="2:17" x14ac:dyDescent="0.3">
      <c r="B159" s="3"/>
      <c r="O159" s="3" t="s">
        <v>2077</v>
      </c>
      <c r="P159" s="4">
        <v>11825.0244</v>
      </c>
      <c r="Q159" s="4">
        <v>60279.219999999994</v>
      </c>
    </row>
    <row r="160" spans="2:17" x14ac:dyDescent="0.3">
      <c r="B160" s="3"/>
      <c r="O160" s="3" t="s">
        <v>2181</v>
      </c>
      <c r="P160" s="4">
        <v>19532.121599999999</v>
      </c>
      <c r="Q160" s="4">
        <v>92088.48000000001</v>
      </c>
    </row>
    <row r="161" spans="2:17" x14ac:dyDescent="0.3">
      <c r="B161" s="3"/>
      <c r="O161" s="3" t="s">
        <v>2155</v>
      </c>
      <c r="P161" s="4">
        <v>7819.0745000000006</v>
      </c>
      <c r="Q161" s="4">
        <v>39059.769999999997</v>
      </c>
    </row>
    <row r="162" spans="2:17" x14ac:dyDescent="0.3">
      <c r="B162" s="3"/>
      <c r="O162" s="3" t="s">
        <v>2099</v>
      </c>
      <c r="P162" s="4">
        <v>11468.0278</v>
      </c>
      <c r="Q162" s="4">
        <v>59418.85</v>
      </c>
    </row>
    <row r="163" spans="2:17" x14ac:dyDescent="0.3">
      <c r="B163" s="3"/>
      <c r="O163" s="3" t="s">
        <v>2180</v>
      </c>
      <c r="P163" s="4">
        <v>8781.0578000000005</v>
      </c>
      <c r="Q163" s="4">
        <v>54248.5</v>
      </c>
    </row>
    <row r="164" spans="2:17" x14ac:dyDescent="0.3">
      <c r="B164" s="3"/>
      <c r="O164" s="3" t="s">
        <v>2194</v>
      </c>
      <c r="P164" s="4">
        <v>5357.6777999999995</v>
      </c>
      <c r="Q164" s="4">
        <v>28907.260000000002</v>
      </c>
    </row>
    <row r="165" spans="2:17" x14ac:dyDescent="0.3">
      <c r="B165" s="3"/>
      <c r="O165" s="3" t="s">
        <v>2143</v>
      </c>
      <c r="P165" s="4">
        <v>15920.633999999998</v>
      </c>
      <c r="Q165" s="4">
        <v>68370.600000000006</v>
      </c>
    </row>
    <row r="166" spans="2:17" x14ac:dyDescent="0.3">
      <c r="B166" s="3"/>
      <c r="O166" s="3" t="s">
        <v>2032</v>
      </c>
      <c r="P166" s="4">
        <v>19343.772400000002</v>
      </c>
      <c r="Q166" s="4">
        <v>92856.639999999999</v>
      </c>
    </row>
    <row r="167" spans="2:17" x14ac:dyDescent="0.3">
      <c r="B167" s="3"/>
      <c r="O167" s="3" t="s">
        <v>2160</v>
      </c>
      <c r="P167" s="4">
        <v>1299.8240000000001</v>
      </c>
      <c r="Q167" s="4">
        <v>8312.9599999999991</v>
      </c>
    </row>
    <row r="168" spans="2:17" x14ac:dyDescent="0.3">
      <c r="B168" s="3"/>
      <c r="O168" s="3" t="s">
        <v>2243</v>
      </c>
      <c r="P168" s="4">
        <v>9271.5523999999987</v>
      </c>
      <c r="Q168" s="4">
        <v>48719.88</v>
      </c>
    </row>
    <row r="169" spans="2:17" x14ac:dyDescent="0.3">
      <c r="B169" s="3"/>
      <c r="O169" s="3" t="s">
        <v>2209</v>
      </c>
      <c r="P169" s="4">
        <v>17038.463</v>
      </c>
      <c r="Q169" s="4">
        <v>81056.320000000007</v>
      </c>
    </row>
    <row r="170" spans="2:17" x14ac:dyDescent="0.3">
      <c r="B170" s="3"/>
      <c r="O170" s="3" t="s">
        <v>2090</v>
      </c>
      <c r="P170" s="4">
        <v>40665.111000000004</v>
      </c>
      <c r="Q170" s="4">
        <v>196655.45</v>
      </c>
    </row>
    <row r="171" spans="2:17" x14ac:dyDescent="0.3">
      <c r="B171" s="3"/>
      <c r="O171" s="3" t="s">
        <v>2136</v>
      </c>
      <c r="P171" s="4">
        <v>11742.199199999999</v>
      </c>
      <c r="Q171" s="4">
        <v>51053.04</v>
      </c>
    </row>
    <row r="172" spans="2:17" x14ac:dyDescent="0.3">
      <c r="B172" s="3"/>
      <c r="O172" s="3" t="s">
        <v>2112</v>
      </c>
      <c r="P172" s="4">
        <v>19031.150300000001</v>
      </c>
      <c r="Q172" s="4">
        <v>99771.59</v>
      </c>
    </row>
    <row r="173" spans="2:17" x14ac:dyDescent="0.3">
      <c r="B173" s="3"/>
      <c r="O173" s="3" t="s">
        <v>2078</v>
      </c>
      <c r="P173" s="4">
        <v>30201.355599999999</v>
      </c>
      <c r="Q173" s="4">
        <v>143785.23000000001</v>
      </c>
    </row>
    <row r="174" spans="2:17" x14ac:dyDescent="0.3">
      <c r="B174" s="3"/>
      <c r="O174" s="3" t="s">
        <v>2248</v>
      </c>
      <c r="P174" s="4">
        <v>9255.3325999999997</v>
      </c>
      <c r="Q174" s="4">
        <v>55104.27</v>
      </c>
    </row>
    <row r="175" spans="2:17" x14ac:dyDescent="0.3">
      <c r="B175" s="3"/>
      <c r="O175" s="3" t="s">
        <v>2065</v>
      </c>
      <c r="P175" s="4">
        <v>30933.977299999999</v>
      </c>
      <c r="Q175" s="4">
        <v>160377.51</v>
      </c>
    </row>
    <row r="176" spans="2:17" x14ac:dyDescent="0.3">
      <c r="B176" s="3"/>
      <c r="O176" s="3" t="s">
        <v>2256</v>
      </c>
      <c r="P176" s="4">
        <v>2010.87</v>
      </c>
      <c r="Q176" s="4">
        <v>10601.199999999999</v>
      </c>
    </row>
    <row r="177" spans="2:17" x14ac:dyDescent="0.3">
      <c r="B177" s="3"/>
      <c r="O177" s="3" t="s">
        <v>2075</v>
      </c>
      <c r="P177" s="4">
        <v>11755.668900000001</v>
      </c>
      <c r="Q177" s="4">
        <v>57124.5</v>
      </c>
    </row>
    <row r="178" spans="2:17" x14ac:dyDescent="0.3">
      <c r="B178" s="3"/>
      <c r="O178" s="3" t="s">
        <v>2076</v>
      </c>
      <c r="P178" s="4">
        <v>25396.512499999997</v>
      </c>
      <c r="Q178" s="4">
        <v>121820.77</v>
      </c>
    </row>
    <row r="179" spans="2:17" x14ac:dyDescent="0.3">
      <c r="B179" s="3"/>
      <c r="O179" s="3" t="s">
        <v>2141</v>
      </c>
      <c r="P179" s="4">
        <v>24559.259600000001</v>
      </c>
      <c r="Q179" s="4">
        <v>110574.2</v>
      </c>
    </row>
    <row r="180" spans="2:17" x14ac:dyDescent="0.3">
      <c r="B180" s="3"/>
      <c r="O180" s="3" t="s">
        <v>2026</v>
      </c>
      <c r="P180" s="4">
        <v>22091.425500000001</v>
      </c>
      <c r="Q180" s="4">
        <v>99573.180000000008</v>
      </c>
    </row>
    <row r="181" spans="2:17" x14ac:dyDescent="0.3">
      <c r="B181" s="3"/>
      <c r="O181" s="3" t="s">
        <v>2046</v>
      </c>
      <c r="P181" s="4">
        <v>36010.858700000004</v>
      </c>
      <c r="Q181" s="4">
        <v>173554.99</v>
      </c>
    </row>
    <row r="182" spans="2:17" x14ac:dyDescent="0.3">
      <c r="B182" s="3"/>
      <c r="O182" s="3" t="s">
        <v>2158</v>
      </c>
      <c r="P182" s="4">
        <v>9223.6395000000011</v>
      </c>
      <c r="Q182" s="4">
        <v>44472.65</v>
      </c>
    </row>
    <row r="183" spans="2:17" x14ac:dyDescent="0.3">
      <c r="B183" s="3"/>
      <c r="O183" s="3" t="s">
        <v>2052</v>
      </c>
      <c r="P183" s="4">
        <v>5376.5410000000002</v>
      </c>
      <c r="Q183" s="4">
        <v>28128.25</v>
      </c>
    </row>
    <row r="184" spans="2:17" x14ac:dyDescent="0.3">
      <c r="B184" s="3"/>
      <c r="O184" s="3" t="s">
        <v>2027</v>
      </c>
      <c r="P184" s="4">
        <v>8727.9649000000009</v>
      </c>
      <c r="Q184" s="4">
        <v>40593.43</v>
      </c>
    </row>
    <row r="185" spans="2:17" x14ac:dyDescent="0.3">
      <c r="B185" s="3"/>
      <c r="O185" s="3" t="s">
        <v>2225</v>
      </c>
      <c r="P185" s="4">
        <v>10988.9593</v>
      </c>
      <c r="Q185" s="4">
        <v>59571.89</v>
      </c>
    </row>
    <row r="186" spans="2:17" x14ac:dyDescent="0.3">
      <c r="B186" s="3"/>
      <c r="O186" s="3" t="s">
        <v>2215</v>
      </c>
      <c r="P186" s="4">
        <v>25626.772799999999</v>
      </c>
      <c r="Q186" s="4">
        <v>133261.6</v>
      </c>
    </row>
    <row r="187" spans="2:17" x14ac:dyDescent="0.3">
      <c r="B187" s="3"/>
      <c r="O187" s="3" t="s">
        <v>2105</v>
      </c>
      <c r="P187" s="4">
        <v>24838.665800000002</v>
      </c>
      <c r="Q187" s="4">
        <v>120679.26</v>
      </c>
    </row>
    <row r="188" spans="2:17" x14ac:dyDescent="0.3">
      <c r="B188" s="3"/>
      <c r="O188" s="3" t="s">
        <v>2081</v>
      </c>
      <c r="P188" s="4">
        <v>4294.2359999999999</v>
      </c>
      <c r="Q188" s="4">
        <v>23811.93</v>
      </c>
    </row>
    <row r="189" spans="2:17" x14ac:dyDescent="0.3">
      <c r="B189" s="3"/>
      <c r="O189" s="3" t="s">
        <v>2250</v>
      </c>
      <c r="P189" s="4">
        <v>13101.5802</v>
      </c>
      <c r="Q189" s="4">
        <v>58656.23</v>
      </c>
    </row>
    <row r="190" spans="2:17" x14ac:dyDescent="0.3">
      <c r="B190" s="3"/>
      <c r="O190" s="3" t="s">
        <v>2108</v>
      </c>
      <c r="P190" s="4">
        <v>9162.8590000000004</v>
      </c>
      <c r="Q190" s="4">
        <v>47293.8</v>
      </c>
    </row>
    <row r="191" spans="2:17" x14ac:dyDescent="0.3">
      <c r="B191" s="3"/>
      <c r="O191" s="3" t="s">
        <v>2036</v>
      </c>
      <c r="P191" s="4">
        <v>13005.605</v>
      </c>
      <c r="Q191" s="4">
        <v>64699.490000000005</v>
      </c>
    </row>
    <row r="192" spans="2:17" x14ac:dyDescent="0.3">
      <c r="B192" s="3"/>
      <c r="O192" s="3" t="s">
        <v>2193</v>
      </c>
      <c r="P192" s="4">
        <v>10824.290399999998</v>
      </c>
      <c r="Q192" s="4">
        <v>48118.02</v>
      </c>
    </row>
    <row r="193" spans="2:17" x14ac:dyDescent="0.3">
      <c r="B193" s="3"/>
      <c r="O193" s="3" t="s">
        <v>2043</v>
      </c>
      <c r="P193" s="4">
        <v>26484.814400000003</v>
      </c>
      <c r="Q193" s="4">
        <v>119621.48000000001</v>
      </c>
    </row>
    <row r="194" spans="2:17" x14ac:dyDescent="0.3">
      <c r="B194" s="3"/>
      <c r="O194" s="3" t="s">
        <v>2150</v>
      </c>
      <c r="P194" s="4">
        <v>29009.2732</v>
      </c>
      <c r="Q194" s="4">
        <v>145717.58000000002</v>
      </c>
    </row>
    <row r="195" spans="2:17" x14ac:dyDescent="0.3">
      <c r="B195" s="3"/>
      <c r="O195" s="3" t="s">
        <v>2060</v>
      </c>
      <c r="P195" s="4">
        <v>20526.886599999998</v>
      </c>
      <c r="Q195" s="4">
        <v>90043.63</v>
      </c>
    </row>
    <row r="196" spans="2:17" x14ac:dyDescent="0.3">
      <c r="B196" s="3"/>
      <c r="O196" s="3" t="s">
        <v>2229</v>
      </c>
      <c r="P196" s="4">
        <v>3430.3730999999998</v>
      </c>
      <c r="Q196" s="4">
        <v>17453.099999999999</v>
      </c>
    </row>
    <row r="197" spans="2:17" x14ac:dyDescent="0.3">
      <c r="B197" s="3"/>
      <c r="O197" s="3" t="s">
        <v>2223</v>
      </c>
      <c r="P197" s="4">
        <v>14020.826800000001</v>
      </c>
      <c r="Q197" s="4">
        <v>68625.13</v>
      </c>
    </row>
    <row r="198" spans="2:17" x14ac:dyDescent="0.3">
      <c r="B198" s="3"/>
      <c r="O198" s="3" t="s">
        <v>2123</v>
      </c>
      <c r="P198" s="4">
        <v>36256.305199999995</v>
      </c>
      <c r="Q198" s="4">
        <v>187263.75</v>
      </c>
    </row>
    <row r="199" spans="2:17" x14ac:dyDescent="0.3">
      <c r="B199" s="3"/>
      <c r="O199" s="3" t="s">
        <v>2219</v>
      </c>
      <c r="P199" s="4">
        <v>5674.6679999999997</v>
      </c>
      <c r="Q199" s="4">
        <v>29559.919999999998</v>
      </c>
    </row>
    <row r="200" spans="2:17" x14ac:dyDescent="0.3">
      <c r="B200" s="3"/>
      <c r="O200" s="3" t="s">
        <v>2064</v>
      </c>
      <c r="P200" s="4">
        <v>13797.2376</v>
      </c>
      <c r="Q200" s="4">
        <v>73400.01999999999</v>
      </c>
    </row>
    <row r="201" spans="2:17" x14ac:dyDescent="0.3">
      <c r="B201" s="3"/>
      <c r="O201" s="3" t="s">
        <v>2104</v>
      </c>
      <c r="P201" s="4">
        <v>7220.1140000000005</v>
      </c>
      <c r="Q201" s="4">
        <v>43484.47</v>
      </c>
    </row>
    <row r="202" spans="2:17" x14ac:dyDescent="0.3">
      <c r="B202" s="3"/>
      <c r="O202" s="3" t="s">
        <v>2130</v>
      </c>
      <c r="P202" s="4">
        <v>21278.576100000006</v>
      </c>
      <c r="Q202" s="4">
        <v>118553.87000000001</v>
      </c>
    </row>
    <row r="203" spans="2:17" x14ac:dyDescent="0.3">
      <c r="B203" s="3"/>
      <c r="O203" s="3" t="s">
        <v>2048</v>
      </c>
      <c r="P203" s="4">
        <v>22691.303</v>
      </c>
      <c r="Q203" s="4">
        <v>109173.53</v>
      </c>
    </row>
    <row r="204" spans="2:17" x14ac:dyDescent="0.3">
      <c r="B204" s="3"/>
      <c r="O204" s="3" t="s">
        <v>2149</v>
      </c>
      <c r="P204" s="4">
        <v>15397.9964</v>
      </c>
      <c r="Q204" s="4">
        <v>74051.31</v>
      </c>
    </row>
    <row r="205" spans="2:17" x14ac:dyDescent="0.3">
      <c r="B205" s="3"/>
      <c r="O205" s="3" t="s">
        <v>2089</v>
      </c>
      <c r="P205" s="4">
        <v>12967.0964</v>
      </c>
      <c r="Q205" s="4">
        <v>59382.3</v>
      </c>
    </row>
    <row r="206" spans="2:17" x14ac:dyDescent="0.3">
      <c r="B206" s="3"/>
      <c r="O206" s="3" t="s">
        <v>2213</v>
      </c>
      <c r="P206" s="4">
        <v>12324.927000000001</v>
      </c>
      <c r="Q206" s="4">
        <v>56165.78</v>
      </c>
    </row>
    <row r="207" spans="2:17" x14ac:dyDescent="0.3">
      <c r="B207" s="3"/>
      <c r="O207" s="3" t="s">
        <v>2102</v>
      </c>
      <c r="P207" s="4">
        <v>12434.661700000001</v>
      </c>
      <c r="Q207" s="4">
        <v>57688.670000000006</v>
      </c>
    </row>
    <row r="208" spans="2:17" x14ac:dyDescent="0.3">
      <c r="B208" s="3"/>
      <c r="O208" s="3" t="s">
        <v>2168</v>
      </c>
      <c r="P208" s="4">
        <v>15963.355399999999</v>
      </c>
      <c r="Q208" s="4">
        <v>74755.22</v>
      </c>
    </row>
    <row r="209" spans="2:17" x14ac:dyDescent="0.3">
      <c r="B209" s="3"/>
      <c r="O209" s="3" t="s">
        <v>2034</v>
      </c>
      <c r="P209" s="4">
        <v>13731.877</v>
      </c>
      <c r="Q209" s="4">
        <v>57995.619999999995</v>
      </c>
    </row>
    <row r="210" spans="2:17" x14ac:dyDescent="0.3">
      <c r="B210" s="3"/>
      <c r="O210" s="3" t="s">
        <v>2157</v>
      </c>
      <c r="P210" s="4">
        <v>9165.3017999999993</v>
      </c>
      <c r="Q210" s="4">
        <v>44157.08</v>
      </c>
    </row>
    <row r="211" spans="2:17" x14ac:dyDescent="0.3">
      <c r="B211" s="3"/>
      <c r="O211" s="3" t="s">
        <v>2138</v>
      </c>
      <c r="P211" s="4">
        <v>21214.856799999998</v>
      </c>
      <c r="Q211" s="4">
        <v>94504.459999999992</v>
      </c>
    </row>
    <row r="212" spans="2:17" x14ac:dyDescent="0.3">
      <c r="B212" s="3"/>
      <c r="O212" s="3" t="s">
        <v>2042</v>
      </c>
      <c r="P212" s="4">
        <v>12212.130999999999</v>
      </c>
      <c r="Q212" s="4">
        <v>58897.899999999994</v>
      </c>
    </row>
    <row r="213" spans="2:17" x14ac:dyDescent="0.3">
      <c r="B213" s="3"/>
      <c r="O213" s="3" t="s">
        <v>2140</v>
      </c>
      <c r="P213" s="4">
        <v>48103.244999999995</v>
      </c>
      <c r="Q213" s="4">
        <v>231511.86</v>
      </c>
    </row>
    <row r="214" spans="2:17" x14ac:dyDescent="0.3">
      <c r="B214" s="3"/>
      <c r="O214" s="3" t="s">
        <v>2261</v>
      </c>
      <c r="P214" s="4">
        <v>6698.3819999999996</v>
      </c>
      <c r="Q214" s="4">
        <v>33491.909999999996</v>
      </c>
    </row>
    <row r="215" spans="2:17" x14ac:dyDescent="0.3">
      <c r="B215" s="3"/>
      <c r="O215" s="3" t="s">
        <v>2059</v>
      </c>
      <c r="P215" s="4">
        <v>8519.0355</v>
      </c>
      <c r="Q215" s="4">
        <v>42169.79</v>
      </c>
    </row>
    <row r="216" spans="2:17" x14ac:dyDescent="0.3">
      <c r="B216" s="3"/>
      <c r="O216" s="3" t="s">
        <v>2231</v>
      </c>
      <c r="P216" s="4">
        <v>6635.3968999999997</v>
      </c>
      <c r="Q216" s="4">
        <v>36286.79</v>
      </c>
    </row>
    <row r="217" spans="2:17" x14ac:dyDescent="0.3">
      <c r="B217" s="3"/>
      <c r="O217" s="3" t="s">
        <v>2100</v>
      </c>
      <c r="P217" s="4">
        <v>11128.591</v>
      </c>
      <c r="Q217" s="4">
        <v>53185.5</v>
      </c>
    </row>
    <row r="218" spans="2:17" x14ac:dyDescent="0.3">
      <c r="B218" s="3"/>
      <c r="O218" s="3" t="s">
        <v>2146</v>
      </c>
      <c r="P218" s="4">
        <v>20472.870599999995</v>
      </c>
      <c r="Q218" s="4">
        <v>106228.84</v>
      </c>
    </row>
    <row r="219" spans="2:17" x14ac:dyDescent="0.3">
      <c r="B219" s="3"/>
      <c r="O219" s="3" t="s">
        <v>2176</v>
      </c>
      <c r="P219" s="4">
        <v>6806.9054999999998</v>
      </c>
      <c r="Q219" s="4">
        <v>36199.54</v>
      </c>
    </row>
    <row r="220" spans="2:17" x14ac:dyDescent="0.3">
      <c r="B220" s="3"/>
      <c r="O220" s="3" t="s">
        <v>2245</v>
      </c>
      <c r="P220" s="4">
        <v>16022.368</v>
      </c>
      <c r="Q220" s="4">
        <v>83608.160000000003</v>
      </c>
    </row>
    <row r="221" spans="2:17" x14ac:dyDescent="0.3">
      <c r="B221" s="3"/>
      <c r="O221" s="3" t="s">
        <v>2115</v>
      </c>
      <c r="P221" s="4">
        <v>7081.9699999999993</v>
      </c>
      <c r="Q221" s="4">
        <v>30392.6</v>
      </c>
    </row>
    <row r="222" spans="2:17" x14ac:dyDescent="0.3">
      <c r="B222" s="3"/>
      <c r="O222" s="3" t="s">
        <v>2211</v>
      </c>
      <c r="P222" s="4">
        <v>3191.6452000000004</v>
      </c>
      <c r="Q222" s="4">
        <v>18682.97</v>
      </c>
    </row>
    <row r="223" spans="2:17" x14ac:dyDescent="0.3">
      <c r="B223" s="3"/>
      <c r="O223" s="3" t="s">
        <v>2029</v>
      </c>
      <c r="P223" s="4">
        <v>17142.152499999997</v>
      </c>
      <c r="Q223" s="4">
        <v>90623.35</v>
      </c>
    </row>
    <row r="224" spans="2:17" x14ac:dyDescent="0.3">
      <c r="B224" s="3"/>
      <c r="O224" s="3" t="s">
        <v>2234</v>
      </c>
      <c r="P224" s="4">
        <v>13513.289200000003</v>
      </c>
      <c r="Q224" s="4">
        <v>65670.640000000014</v>
      </c>
    </row>
    <row r="225" spans="2:17" x14ac:dyDescent="0.3">
      <c r="B225" s="3"/>
      <c r="O225" s="3" t="s">
        <v>2040</v>
      </c>
      <c r="P225" s="4">
        <v>15965.994199999999</v>
      </c>
      <c r="Q225" s="4">
        <v>73889.69</v>
      </c>
    </row>
    <row r="226" spans="2:17" x14ac:dyDescent="0.3">
      <c r="B226" s="3"/>
      <c r="O226" s="3" t="s">
        <v>2110</v>
      </c>
      <c r="P226" s="4">
        <v>25627.634099999996</v>
      </c>
      <c r="Q226" s="4">
        <v>127119.06999999999</v>
      </c>
    </row>
    <row r="227" spans="2:17" x14ac:dyDescent="0.3">
      <c r="B227" s="3"/>
      <c r="O227" s="3" t="s">
        <v>2170</v>
      </c>
      <c r="P227" s="4">
        <v>8189.72</v>
      </c>
      <c r="Q227" s="4">
        <v>47399.44</v>
      </c>
    </row>
    <row r="228" spans="2:17" x14ac:dyDescent="0.3">
      <c r="B228" s="3"/>
      <c r="O228" s="3" t="s">
        <v>2053</v>
      </c>
      <c r="P228" s="4">
        <v>13053.393699999999</v>
      </c>
      <c r="Q228" s="4">
        <v>64430.6</v>
      </c>
    </row>
    <row r="229" spans="2:17" x14ac:dyDescent="0.3">
      <c r="B229" s="3"/>
      <c r="O229" s="3" t="s">
        <v>2216</v>
      </c>
      <c r="P229" s="4">
        <v>14674.886</v>
      </c>
      <c r="Q229" s="4">
        <v>80270.989999999991</v>
      </c>
    </row>
    <row r="230" spans="2:17" x14ac:dyDescent="0.3">
      <c r="B230" s="3"/>
      <c r="O230" s="3" t="s">
        <v>2097</v>
      </c>
      <c r="P230" s="4">
        <v>16938.409</v>
      </c>
      <c r="Q230" s="4">
        <v>78268.510000000009</v>
      </c>
    </row>
    <row r="231" spans="2:17" x14ac:dyDescent="0.3">
      <c r="B231" s="3"/>
      <c r="O231" s="3" t="s">
        <v>2162</v>
      </c>
      <c r="P231" s="4">
        <v>6331.0704999999998</v>
      </c>
      <c r="Q231" s="4">
        <v>34975.71</v>
      </c>
    </row>
    <row r="232" spans="2:17" x14ac:dyDescent="0.3">
      <c r="B232" s="3"/>
      <c r="O232" s="3" t="s">
        <v>2184</v>
      </c>
      <c r="P232" s="4">
        <v>16949.795099999999</v>
      </c>
      <c r="Q232" s="4">
        <v>86211.25</v>
      </c>
    </row>
    <row r="233" spans="2:17" x14ac:dyDescent="0.3">
      <c r="B233" s="3"/>
      <c r="O233" s="3" t="s">
        <v>2246</v>
      </c>
      <c r="P233" s="4">
        <v>16614.868999999999</v>
      </c>
      <c r="Q233" s="4">
        <v>75370.97</v>
      </c>
    </row>
    <row r="234" spans="2:17" x14ac:dyDescent="0.3">
      <c r="B234" s="3"/>
      <c r="O234" s="3" t="s">
        <v>2164</v>
      </c>
      <c r="P234" s="4">
        <v>15635.727000000001</v>
      </c>
      <c r="Q234" s="4">
        <v>69482.100000000006</v>
      </c>
    </row>
    <row r="235" spans="2:17" x14ac:dyDescent="0.3">
      <c r="B235" s="3"/>
      <c r="O235" s="3" t="s">
        <v>2084</v>
      </c>
      <c r="P235" s="4">
        <v>16860.7925</v>
      </c>
      <c r="Q235" s="4">
        <v>85985.680000000008</v>
      </c>
    </row>
    <row r="236" spans="2:17" x14ac:dyDescent="0.3">
      <c r="B236" s="3"/>
      <c r="O236" s="3" t="s">
        <v>2244</v>
      </c>
      <c r="P236" s="4">
        <v>6345.6633000000002</v>
      </c>
      <c r="Q236" s="4">
        <v>34197.81</v>
      </c>
    </row>
    <row r="237" spans="2:17" x14ac:dyDescent="0.3">
      <c r="B237" s="3"/>
      <c r="O237" s="3" t="s">
        <v>2113</v>
      </c>
      <c r="P237" s="4">
        <v>17986.731600000006</v>
      </c>
      <c r="Q237" s="4">
        <v>85457.91</v>
      </c>
    </row>
    <row r="238" spans="2:17" x14ac:dyDescent="0.3">
      <c r="B238" s="3"/>
      <c r="O238" s="3" t="s">
        <v>2195</v>
      </c>
      <c r="P238" s="4">
        <v>2887.0176000000001</v>
      </c>
      <c r="Q238" s="4">
        <v>11823.119999999999</v>
      </c>
    </row>
    <row r="239" spans="2:17" x14ac:dyDescent="0.3">
      <c r="B239" s="3"/>
      <c r="O239" s="3" t="s">
        <v>2094</v>
      </c>
      <c r="P239" s="4">
        <v>2909.7208000000005</v>
      </c>
      <c r="Q239" s="4">
        <v>12650.960000000001</v>
      </c>
    </row>
    <row r="240" spans="2:17" x14ac:dyDescent="0.3">
      <c r="B240" s="3"/>
      <c r="O240" s="3" t="s">
        <v>2259</v>
      </c>
      <c r="P240" s="4">
        <v>1397.4656</v>
      </c>
      <c r="Q240" s="4">
        <v>8734.16</v>
      </c>
    </row>
    <row r="241" spans="2:17" x14ac:dyDescent="0.3">
      <c r="B241" s="3"/>
      <c r="O241" s="3" t="s">
        <v>2033</v>
      </c>
      <c r="P241" s="4">
        <v>4656.6815999999999</v>
      </c>
      <c r="Q241" s="4">
        <v>28370.560000000001</v>
      </c>
    </row>
    <row r="242" spans="2:17" x14ac:dyDescent="0.3">
      <c r="B242" s="3"/>
      <c r="O242" s="3" t="s">
        <v>2119</v>
      </c>
      <c r="P242" s="4">
        <v>17971.400599999997</v>
      </c>
      <c r="Q242" s="4">
        <v>110893.14</v>
      </c>
    </row>
    <row r="243" spans="2:17" x14ac:dyDescent="0.3">
      <c r="B243" s="3"/>
      <c r="O243" s="3" t="s">
        <v>2071</v>
      </c>
      <c r="P243" s="4">
        <v>5843.6459999999997</v>
      </c>
      <c r="Q243" s="4">
        <v>23465.16</v>
      </c>
    </row>
    <row r="244" spans="2:17" x14ac:dyDescent="0.3">
      <c r="B244" s="3"/>
      <c r="O244" s="3" t="s">
        <v>2242</v>
      </c>
      <c r="P244" s="4">
        <v>5290.0099999999993</v>
      </c>
      <c r="Q244" s="4">
        <v>21160.039999999997</v>
      </c>
    </row>
    <row r="245" spans="2:17" x14ac:dyDescent="0.3">
      <c r="B245" s="3"/>
      <c r="O245" s="3" t="s">
        <v>2031</v>
      </c>
      <c r="P245" s="4">
        <v>16788.492000000002</v>
      </c>
      <c r="Q245" s="4">
        <v>83373.440000000002</v>
      </c>
    </row>
    <row r="246" spans="2:17" x14ac:dyDescent="0.3">
      <c r="B246" s="3"/>
      <c r="O246" s="3" t="s">
        <v>2260</v>
      </c>
      <c r="P246" s="4">
        <v>13758.2472</v>
      </c>
      <c r="Q246" s="4">
        <v>62523.18</v>
      </c>
    </row>
    <row r="247" spans="2:17" x14ac:dyDescent="0.3">
      <c r="B247" s="3"/>
      <c r="O247" s="3" t="s">
        <v>2198</v>
      </c>
      <c r="P247" s="4">
        <v>17094.092400000001</v>
      </c>
      <c r="Q247" s="4">
        <v>71486.850000000006</v>
      </c>
    </row>
    <row r="248" spans="2:17" x14ac:dyDescent="0.3">
      <c r="B248" s="3"/>
      <c r="O248" s="3" t="s">
        <v>2249</v>
      </c>
      <c r="P248" s="4">
        <v>11765.710500000001</v>
      </c>
      <c r="Q248" s="4">
        <v>47457.53</v>
      </c>
    </row>
    <row r="249" spans="2:17" x14ac:dyDescent="0.3">
      <c r="B249" s="3"/>
      <c r="O249" s="3" t="s">
        <v>2045</v>
      </c>
      <c r="P249" s="4">
        <v>19564.952100000002</v>
      </c>
      <c r="Q249" s="4">
        <v>79998.77</v>
      </c>
    </row>
    <row r="250" spans="2:17" x14ac:dyDescent="0.3">
      <c r="B250" s="3"/>
      <c r="O250" s="3" t="s">
        <v>2238</v>
      </c>
      <c r="P250" s="4">
        <v>9018.7021999999997</v>
      </c>
      <c r="Q250" s="4">
        <v>51260.06</v>
      </c>
    </row>
    <row r="251" spans="2:17" x14ac:dyDescent="0.3">
      <c r="B251" s="3"/>
      <c r="O251" s="3" t="s">
        <v>2058</v>
      </c>
      <c r="P251" s="4">
        <v>24579.5347</v>
      </c>
      <c r="Q251" s="4">
        <v>108838.63</v>
      </c>
    </row>
    <row r="252" spans="2:17" x14ac:dyDescent="0.3">
      <c r="B252" s="3"/>
      <c r="O252" s="3" t="s">
        <v>2050</v>
      </c>
      <c r="P252" s="4">
        <v>12069.8472</v>
      </c>
      <c r="Q252" s="4">
        <v>69310.489999999991</v>
      </c>
    </row>
    <row r="253" spans="2:17" x14ac:dyDescent="0.3">
      <c r="B253" s="3"/>
      <c r="O253" s="3" t="s">
        <v>2156</v>
      </c>
      <c r="P253" s="4">
        <v>18117.5481</v>
      </c>
      <c r="Q253" s="4">
        <v>101276.86000000002</v>
      </c>
    </row>
    <row r="254" spans="2:17" x14ac:dyDescent="0.3">
      <c r="B254" s="3"/>
      <c r="O254" s="3" t="s">
        <v>2204</v>
      </c>
      <c r="P254" s="4">
        <v>12605.176000000001</v>
      </c>
      <c r="Q254" s="4">
        <v>60904.240000000005</v>
      </c>
    </row>
    <row r="255" spans="2:17" x14ac:dyDescent="0.3">
      <c r="B255" s="3"/>
      <c r="O255" s="3" t="s">
        <v>2085</v>
      </c>
      <c r="P255" s="4">
        <v>7471.7445000000007</v>
      </c>
      <c r="Q255" s="4">
        <v>38270.69</v>
      </c>
    </row>
    <row r="256" spans="2:17" x14ac:dyDescent="0.3">
      <c r="B256" s="3"/>
      <c r="O256" s="3" t="s">
        <v>2257</v>
      </c>
      <c r="P256" s="4">
        <v>12585.179900000001</v>
      </c>
      <c r="Q256" s="4">
        <v>70029.76999999999</v>
      </c>
    </row>
    <row r="257" spans="2:17" x14ac:dyDescent="0.3">
      <c r="B257" s="3"/>
      <c r="O257" s="3" t="s">
        <v>2122</v>
      </c>
      <c r="P257" s="4">
        <v>14858.326800000001</v>
      </c>
      <c r="Q257" s="4">
        <v>74242.540000000008</v>
      </c>
    </row>
    <row r="258" spans="2:17" x14ac:dyDescent="0.3">
      <c r="B258" s="3"/>
      <c r="O258" s="3" t="s">
        <v>2098</v>
      </c>
      <c r="P258" s="4">
        <v>27622.437899999997</v>
      </c>
      <c r="Q258" s="4">
        <v>149264.51999999999</v>
      </c>
    </row>
    <row r="259" spans="2:17" x14ac:dyDescent="0.3">
      <c r="B259" s="3"/>
      <c r="O259" s="3" t="s">
        <v>2063</v>
      </c>
      <c r="P259" s="4">
        <v>10515.2179</v>
      </c>
      <c r="Q259" s="4">
        <v>46522.61</v>
      </c>
    </row>
    <row r="260" spans="2:17" x14ac:dyDescent="0.3">
      <c r="B260" s="3"/>
      <c r="O260" s="3" t="s">
        <v>2051</v>
      </c>
      <c r="P260" s="4">
        <v>21572.292499999996</v>
      </c>
      <c r="Q260" s="4">
        <v>104101.66999999998</v>
      </c>
    </row>
    <row r="261" spans="2:17" x14ac:dyDescent="0.3">
      <c r="B261" s="3"/>
      <c r="O261" s="3" t="s">
        <v>2200</v>
      </c>
      <c r="P261" s="4">
        <v>2431.2380000000003</v>
      </c>
      <c r="Q261" s="4">
        <v>10570.6</v>
      </c>
    </row>
    <row r="262" spans="2:17" x14ac:dyDescent="0.3">
      <c r="B262" s="3"/>
      <c r="O262" s="3" t="s">
        <v>2187</v>
      </c>
      <c r="P262" s="4">
        <v>14728.651999999998</v>
      </c>
      <c r="Q262" s="4">
        <v>82169</v>
      </c>
    </row>
    <row r="263" spans="2:17" x14ac:dyDescent="0.3">
      <c r="B263" s="3"/>
      <c r="O263" s="3" t="s">
        <v>2101</v>
      </c>
      <c r="P263" s="4">
        <v>15129.417000000001</v>
      </c>
      <c r="Q263" s="4">
        <v>74127.23</v>
      </c>
    </row>
    <row r="264" spans="2:17" x14ac:dyDescent="0.3">
      <c r="B264" s="3"/>
      <c r="O264" s="3" t="s">
        <v>2039</v>
      </c>
      <c r="P264" s="4">
        <v>8262.9602999999988</v>
      </c>
      <c r="Q264" s="4">
        <v>53423.81</v>
      </c>
    </row>
    <row r="265" spans="2:17" x14ac:dyDescent="0.3">
      <c r="B265" s="3"/>
      <c r="O265" s="3" t="s">
        <v>2230</v>
      </c>
      <c r="P265" s="4">
        <v>10898.685600000001</v>
      </c>
      <c r="Q265" s="4">
        <v>48800.4</v>
      </c>
    </row>
    <row r="266" spans="2:17" x14ac:dyDescent="0.3">
      <c r="B266" s="3"/>
      <c r="O266" s="3" t="s">
        <v>2082</v>
      </c>
      <c r="P266" s="4">
        <v>6768.883600000001</v>
      </c>
      <c r="Q266" s="4">
        <v>42513.06</v>
      </c>
    </row>
    <row r="267" spans="2:17" x14ac:dyDescent="0.3">
      <c r="B267" s="3"/>
      <c r="O267" s="3" t="s">
        <v>2235</v>
      </c>
      <c r="P267" s="4">
        <v>4127.1234000000004</v>
      </c>
      <c r="Q267" s="4">
        <v>18511.940000000002</v>
      </c>
    </row>
    <row r="268" spans="2:17" x14ac:dyDescent="0.3">
      <c r="B268" s="3"/>
      <c r="O268" s="3" t="s">
        <v>2251</v>
      </c>
      <c r="P268" s="4">
        <v>2023.7360000000001</v>
      </c>
      <c r="Q268" s="4">
        <v>10118.68</v>
      </c>
    </row>
    <row r="269" spans="2:17" x14ac:dyDescent="0.3">
      <c r="B269" s="3"/>
      <c r="O269" s="3" t="s">
        <v>2121</v>
      </c>
      <c r="P269" s="4">
        <v>22100.180500000002</v>
      </c>
      <c r="Q269" s="4">
        <v>123952.90999999997</v>
      </c>
    </row>
    <row r="270" spans="2:17" x14ac:dyDescent="0.3">
      <c r="B270" s="3"/>
      <c r="O270" s="3" t="s">
        <v>2128</v>
      </c>
      <c r="P270" s="4">
        <v>15005.991599999999</v>
      </c>
      <c r="Q270" s="4">
        <v>78986.600000000006</v>
      </c>
    </row>
    <row r="271" spans="2:17" x14ac:dyDescent="0.3">
      <c r="B271" s="3"/>
      <c r="O271" s="3" t="s">
        <v>2153</v>
      </c>
      <c r="P271" s="4">
        <v>2704.4875000000002</v>
      </c>
      <c r="Q271" s="4">
        <v>15908.75</v>
      </c>
    </row>
    <row r="272" spans="2:17" x14ac:dyDescent="0.3">
      <c r="B272" s="3"/>
      <c r="O272" s="3" t="s">
        <v>2254</v>
      </c>
      <c r="P272" s="4">
        <v>10104.766</v>
      </c>
      <c r="Q272" s="4">
        <v>54898.96</v>
      </c>
    </row>
    <row r="273" spans="2:17" x14ac:dyDescent="0.3">
      <c r="B273" s="3"/>
      <c r="O273" s="3" t="s">
        <v>2022</v>
      </c>
      <c r="P273" s="4">
        <v>3137944.7983999983</v>
      </c>
      <c r="Q273" s="4">
        <v>15633146.469999995</v>
      </c>
    </row>
    <row r="274" spans="2:17" x14ac:dyDescent="0.3">
      <c r="B274" s="3"/>
    </row>
    <row r="275" spans="2:17" x14ac:dyDescent="0.3">
      <c r="B275" s="3"/>
    </row>
    <row r="276" spans="2:17" x14ac:dyDescent="0.3">
      <c r="B276" s="3"/>
    </row>
    <row r="277" spans="2:17" x14ac:dyDescent="0.3">
      <c r="B277" s="3"/>
    </row>
    <row r="278" spans="2:17" x14ac:dyDescent="0.3">
      <c r="B278" s="3"/>
    </row>
    <row r="279" spans="2:17" x14ac:dyDescent="0.3">
      <c r="B279" s="3"/>
    </row>
    <row r="280" spans="2:17" x14ac:dyDescent="0.3">
      <c r="B280" s="3"/>
    </row>
    <row r="281" spans="2:17" x14ac:dyDescent="0.3">
      <c r="B281" s="3"/>
    </row>
    <row r="282" spans="2:17" x14ac:dyDescent="0.3">
      <c r="B282" s="3"/>
    </row>
    <row r="283" spans="2:17" x14ac:dyDescent="0.3">
      <c r="B283" s="3"/>
    </row>
    <row r="284" spans="2:17" x14ac:dyDescent="0.3">
      <c r="B284" s="3"/>
    </row>
    <row r="285" spans="2:17" x14ac:dyDescent="0.3">
      <c r="B285" s="3"/>
    </row>
    <row r="286" spans="2:17" x14ac:dyDescent="0.3">
      <c r="B286" s="3"/>
    </row>
    <row r="287" spans="2:17" x14ac:dyDescent="0.3">
      <c r="B287" s="3"/>
    </row>
    <row r="288" spans="2:17" x14ac:dyDescent="0.3">
      <c r="B288" s="3"/>
    </row>
    <row r="289" spans="2:2" x14ac:dyDescent="0.3">
      <c r="B289" s="3"/>
    </row>
    <row r="290" spans="2:2" x14ac:dyDescent="0.3">
      <c r="B290" s="6"/>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D1580667-138B-4DAC-8194-A0409F1E056E}">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2D2EF3E0-1867-41A7-87AB-1DFC84B0293B}">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Salesdata</vt:lpstr>
      <vt:lpstr>DateTable</vt:lpstr>
      <vt:lpstr>Payment Mode</vt:lpstr>
      <vt:lpstr>ProductTable</vt:lpstr>
      <vt:lpstr>CustomerTable</vt:lpstr>
      <vt:lpstr>Dashboard</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Nafeel k</dc:creator>
  <cp:lastModifiedBy>Nafeel k</cp:lastModifiedBy>
  <dcterms:created xsi:type="dcterms:W3CDTF">2025-06-11T12:09:29Z</dcterms:created>
  <dcterms:modified xsi:type="dcterms:W3CDTF">2025-06-23T11:37:22Z</dcterms:modified>
</cp:coreProperties>
</file>