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D:\Project\Excel\New folder\"/>
    </mc:Choice>
  </mc:AlternateContent>
  <xr:revisionPtr revIDLastSave="0" documentId="13_ncr:1_{84EAF257-4F51-4750-B1E7-CB8EE5540DD1}" xr6:coauthVersionLast="47" xr6:coauthVersionMax="47" xr10:uidLastSave="{00000000-0000-0000-0000-000000000000}"/>
  <bookViews>
    <workbookView xWindow="-108" yWindow="-108" windowWidth="23256" windowHeight="12456" activeTab="8" xr2:uid="{00000000-000D-0000-FFFF-FFFF00000000}"/>
  </bookViews>
  <sheets>
    <sheet name="Data" sheetId="1" r:id="rId1"/>
    <sheet name="Combo cahrt" sheetId="3" r:id="rId2"/>
    <sheet name="Water fall chart" sheetId="4" r:id="rId3"/>
    <sheet name="Pie chart" sheetId="5" r:id="rId4"/>
    <sheet name="Top 5" sheetId="7" r:id="rId5"/>
    <sheet name="Map chart" sheetId="6" r:id="rId6"/>
    <sheet name="KPI" sheetId="8" r:id="rId7"/>
    <sheet name="KPI yoy" sheetId="9" r:id="rId8"/>
    <sheet name="Dashboard " sheetId="2" r:id="rId9"/>
  </sheets>
  <definedNames>
    <definedName name="_xlchart.v1.0" hidden="1">'Water fall chart'!$D$3:$D$6</definedName>
    <definedName name="_xlchart.v1.1" hidden="1">'Water fall chart'!$E$3:$E$6</definedName>
    <definedName name="_xlchart.v1.10" hidden="1">'Water fall chart'!$D$3:$D$6</definedName>
    <definedName name="_xlchart.v1.11" hidden="1">'Water fall chart'!$E$3:$E$6</definedName>
    <definedName name="_xlchart.v5.2" hidden="1">'Map chart'!$D$2</definedName>
    <definedName name="_xlchart.v5.3" hidden="1">'Map chart'!$D$3:$D$51</definedName>
    <definedName name="_xlchart.v5.4" hidden="1">'Map chart'!$E$2</definedName>
    <definedName name="_xlchart.v5.5" hidden="1">'Map chart'!$E$3:$E$51</definedName>
    <definedName name="_xlchart.v5.6" hidden="1">'Map chart'!$D$2</definedName>
    <definedName name="_xlchart.v5.7" hidden="1">'Map chart'!$D$3:$D$51</definedName>
    <definedName name="_xlchart.v5.8" hidden="1">'Map chart'!$E$2</definedName>
    <definedName name="_xlchart.v5.9" hidden="1">'Map chart'!$E$3:$E$51</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4"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3" i="6"/>
  <c r="D3" i="4"/>
  <c r="D4" i="4"/>
  <c r="D5" i="4"/>
  <c r="D6"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3" i="9"/>
  <c r="E13" i="9"/>
  <c r="F9" i="9"/>
  <c r="E9" i="9"/>
  <c r="D9" i="9"/>
  <c r="C9" i="9"/>
  <c r="B9" i="9"/>
  <c r="E16" i="8"/>
  <c r="E5" i="6"/>
  <c r="E11" i="6"/>
  <c r="E3" i="4"/>
  <c r="B16" i="8"/>
  <c r="E21" i="6"/>
  <c r="E7" i="6"/>
  <c r="E20" i="6"/>
  <c r="E6" i="6"/>
  <c r="E30" i="6"/>
  <c r="E8" i="6"/>
  <c r="E22" i="6"/>
  <c r="E41" i="6"/>
  <c r="E37" i="6"/>
  <c r="E19" i="6"/>
  <c r="E49" i="6"/>
  <c r="E27" i="6"/>
  <c r="E42" i="6"/>
  <c r="E23" i="6"/>
  <c r="E28" i="6"/>
  <c r="E16" i="6"/>
  <c r="E50" i="6"/>
  <c r="E13" i="6"/>
  <c r="E31" i="6"/>
  <c r="K16" i="8"/>
  <c r="E6" i="4"/>
  <c r="E44" i="6"/>
  <c r="E4" i="4"/>
  <c r="E17" i="6"/>
  <c r="E45" i="6"/>
  <c r="E47" i="6"/>
  <c r="E32" i="6"/>
  <c r="E36" i="6"/>
  <c r="E51" i="6"/>
  <c r="E48" i="6"/>
  <c r="E12" i="6"/>
  <c r="E25" i="6"/>
  <c r="E15" i="6"/>
  <c r="E40" i="6"/>
  <c r="E14" i="6"/>
  <c r="E3" i="6"/>
  <c r="E39" i="6"/>
  <c r="H16" i="8"/>
  <c r="E46" i="6"/>
  <c r="E43" i="6"/>
  <c r="E35" i="6"/>
  <c r="E18" i="6"/>
  <c r="E4" i="6"/>
  <c r="E9" i="6"/>
  <c r="N16" i="8"/>
  <c r="E29" i="6"/>
  <c r="E34" i="6"/>
  <c r="E26" i="6"/>
  <c r="E33" i="6"/>
  <c r="E38" i="6"/>
  <c r="E24" i="6"/>
  <c r="E10" i="6"/>
  <c r="E5" i="4"/>
</calcChain>
</file>

<file path=xl/sharedStrings.xml><?xml version="1.0" encoding="utf-8"?>
<sst xmlns="http://schemas.openxmlformats.org/spreadsheetml/2006/main" count="130139" uniqueCount="10956">
  <si>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</si>
  <si>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</si>
  <si>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</si>
  <si>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</si>
  <si>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</si>
  <si>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</si>
  <si>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</si>
  <si>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</si>
  <si>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</si>
  <si>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</si>
  <si>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</si>
  <si>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</si>
  <si>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</si>
  <si>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</si>
  <si>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</si>
  <si>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</si>
  <si>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</si>
  <si>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</si>
  <si>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</si>
  <si>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</si>
  <si>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</si>
  <si>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</si>
  <si>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</si>
  <si>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</si>
  <si>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</si>
  <si>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</si>
  <si>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</si>
  <si>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</si>
  <si>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</si>
  <si>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</si>
  <si>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</si>
  <si>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</si>
  <si>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</si>
  <si>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</si>
  <si>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</si>
  <si>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</si>
  <si>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</si>
  <si>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</si>
  <si>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</si>
  <si>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</si>
  <si>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</si>
  <si>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</si>
  <si>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</si>
  <si>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</si>
  <si>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</si>
  <si>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</si>
  <si>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</si>
  <si>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</si>
  <si>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</si>
  <si>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</si>
  <si>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</si>
  <si>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</si>
  <si>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</si>
  <si>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</si>
  <si>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</si>
  <si>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</si>
  <si>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</si>
  <si>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</si>
  <si>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</si>
  <si>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</si>
  <si>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</si>
  <si>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</si>
  <si>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</si>
  <si>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</si>
  <si>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</si>
  <si>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</si>
  <si>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</si>
  <si>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</si>
  <si>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</si>
  <si>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</si>
  <si>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</si>
  <si>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</si>
  <si>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</si>
  <si>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</si>
  <si>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</si>
  <si>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</si>
  <si>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</si>
  <si>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</si>
  <si>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</si>
  <si>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</si>
  <si>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</si>
  <si>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</si>
  <si>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</si>
  <si>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</si>
  <si>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</si>
  <si>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</si>
  <si>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</si>
  <si>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</si>
  <si>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</si>
  <si>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</si>
  <si>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</si>
  <si>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</si>
  <si>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</si>
  <si>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</si>
  <si>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</si>
  <si>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</si>
  <si>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</si>
  <si>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</si>
  <si>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</si>
  <si>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</si>
  <si>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</si>
  <si>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</si>
  <si>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</si>
  <si>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</si>
  <si>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</si>
  <si>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</si>
  <si>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</si>
  <si>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</si>
  <si>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</si>
  <si>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</si>
  <si>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</si>
  <si>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</si>
  <si>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</si>
  <si>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</si>
  <si>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</si>
  <si>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</si>
  <si>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</si>
  <si>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</si>
  <si>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</si>
  <si>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</si>
  <si>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</si>
  <si>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</si>
  <si>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</si>
  <si>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</si>
  <si>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</si>
  <si>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</si>
  <si>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</si>
  <si>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</si>
  <si>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</si>
  <si>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</si>
  <si>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</si>
  <si>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</si>
  <si>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</si>
  <si>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</si>
  <si>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</si>
  <si>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</si>
  <si>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</si>
  <si>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</si>
  <si>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</si>
  <si>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</si>
  <si>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</si>
  <si>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</si>
  <si>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</si>
  <si>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</si>
  <si>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</si>
  <si>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</si>
  <si>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</si>
  <si>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</si>
  <si>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</si>
  <si>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</si>
  <si>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</si>
  <si>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</si>
  <si>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</si>
  <si>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</si>
  <si>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</si>
  <si>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</si>
  <si>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</si>
  <si>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</si>
  <si>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</si>
  <si>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</si>
  <si>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</si>
  <si>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</si>
  <si>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</si>
  <si>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</si>
  <si>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</si>
  <si>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</si>
  <si>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</si>
  <si>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</si>
  <si>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</si>
  <si>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</si>
  <si>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</si>
  <si>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</si>
  <si>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</si>
  <si>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</si>
  <si>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</si>
  <si>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</si>
  <si>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</si>
  <si>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</si>
  <si>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</si>
  <si>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</si>
  <si>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</si>
  <si>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</si>
  <si>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</si>
  <si>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</si>
  <si>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</si>
  <si>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</si>
  <si>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</si>
  <si>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</si>
  <si>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</si>
  <si>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</si>
  <si>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</si>
  <si>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</si>
  <si>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</si>
  <si>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</si>
  <si>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</si>
  <si>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</si>
  <si>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</si>
  <si>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</si>
  <si>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</si>
  <si>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</si>
  <si>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</si>
  <si>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</si>
  <si>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</si>
  <si>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</si>
  <si>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</si>
  <si>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</si>
  <si>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</si>
  <si>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</si>
  <si>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</si>
  <si>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</si>
  <si>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</si>
  <si>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</si>
  <si>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</si>
  <si>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</si>
  <si>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</si>
  <si>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</si>
  <si>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</si>
  <si>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</si>
  <si>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</si>
  <si>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</si>
  <si>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</si>
  <si>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</si>
  <si>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</si>
  <si>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</si>
  <si>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</si>
  <si>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</si>
  <si>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</si>
  <si>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</si>
  <si>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</si>
  <si>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</si>
  <si>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</si>
  <si>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</si>
  <si>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</si>
  <si>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</si>
  <si>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</si>
  <si>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</si>
  <si>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</si>
  <si>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</si>
  <si>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</si>
  <si>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</si>
  <si>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</si>
  <si>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</si>
  <si>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</si>
  <si>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</si>
  <si>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</si>
  <si>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</si>
  <si>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</si>
  <si>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</si>
  <si>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</si>
  <si>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</si>
  <si>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</si>
  <si>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</si>
  <si>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</si>
  <si>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</si>
  <si>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</si>
  <si>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</si>
  <si>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</si>
  <si>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</si>
  <si>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</si>
  <si>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</si>
  <si>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</si>
  <si>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</si>
  <si>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</si>
  <si>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</si>
  <si>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</si>
  <si>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</si>
  <si>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</si>
  <si>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</si>
  <si>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</si>
  <si>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</si>
  <si>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</si>
  <si>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</si>
  <si>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</si>
  <si>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</si>
  <si>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</si>
  <si>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</si>
  <si>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</si>
  <si>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</si>
  <si>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</si>
  <si>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</si>
  <si>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</si>
  <si>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</si>
  <si>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</si>
  <si>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</si>
  <si>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</si>
  <si>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</si>
  <si>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</si>
  <si>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</si>
  <si>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</si>
  <si>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</si>
  <si>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</si>
  <si>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</si>
  <si>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</si>
  <si>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</si>
  <si>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</si>
  <si>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</si>
  <si>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</si>
  <si>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</si>
  <si>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</si>
  <si>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</si>
  <si>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</si>
  <si>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</si>
  <si>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</si>
  <si>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</si>
  <si>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</si>
  <si>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</si>
  <si>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</si>
  <si>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</si>
  <si>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</si>
  <si>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</si>
  <si>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</si>
  <si>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</si>
  <si>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</si>
  <si>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</si>
  <si>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</si>
  <si>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</si>
  <si>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</si>
  <si>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</si>
  <si>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</si>
  <si>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</si>
  <si>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</si>
  <si>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</si>
  <si>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</si>
  <si>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</si>
  <si>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</si>
  <si>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</si>
  <si>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</si>
  <si>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</si>
  <si>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</si>
  <si>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</si>
  <si>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</si>
  <si>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</si>
  <si>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</si>
  <si>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</si>
  <si>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</si>
  <si>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</si>
  <si>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</si>
  <si>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</si>
  <si>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</si>
  <si>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</si>
  <si>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</si>
  <si>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</si>
  <si>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</si>
  <si>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</si>
  <si>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</si>
  <si>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</si>
  <si>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</si>
  <si>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</si>
  <si>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</si>
  <si>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</si>
  <si>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</si>
  <si>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</si>
  <si>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</si>
  <si>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</si>
  <si>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</si>
  <si>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</si>
  <si>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</si>
  <si>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</si>
  <si>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</si>
  <si>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</si>
  <si>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</si>
  <si>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</si>
  <si>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</si>
  <si>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</si>
  <si>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</si>
  <si>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</si>
  <si>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</si>
  <si>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</si>
  <si>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</si>
  <si>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</si>
  <si>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</si>
  <si>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</si>
  <si>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</si>
  <si>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</si>
  <si>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</si>
  <si>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</si>
  <si>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</si>
  <si>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</si>
  <si>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</si>
  <si>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</si>
  <si>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</si>
  <si>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</si>
  <si>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</si>
  <si>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</si>
  <si>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</si>
  <si>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</si>
  <si>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</si>
  <si>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</si>
  <si>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</si>
  <si>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</si>
  <si>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</si>
  <si>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</si>
  <si>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</si>
  <si>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</si>
  <si>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</si>
  <si>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</si>
  <si>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</si>
  <si>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</si>
  <si>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</si>
  <si>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</si>
  <si>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</si>
  <si>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</si>
  <si>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</si>
  <si>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</si>
  <si>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</si>
  <si>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</si>
  <si>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</si>
  <si>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</si>
  <si>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</si>
  <si>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</si>
  <si>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</si>
  <si>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</si>
  <si>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</si>
  <si>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</si>
  <si>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</si>
  <si>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</si>
  <si>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</si>
  <si>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</si>
  <si>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</si>
  <si>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</si>
  <si>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</si>
  <si>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</si>
  <si>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</si>
  <si>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</si>
  <si>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</si>
  <si>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</si>
  <si>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</si>
  <si>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</si>
  <si>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</si>
  <si>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</si>
  <si>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</si>
  <si>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</si>
  <si>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</si>
  <si>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</si>
  <si>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</si>
  <si>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</si>
  <si>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</si>
  <si>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</si>
  <si>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</si>
  <si>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</si>
  <si>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</si>
  <si>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</si>
  <si>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</si>
  <si>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</si>
  <si>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</si>
  <si>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</si>
  <si>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</si>
  <si>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</si>
  <si>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</si>
  <si>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</si>
  <si>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</si>
  <si>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</si>
  <si>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</si>
  <si>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</si>
  <si>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</si>
  <si>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</si>
  <si>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</si>
  <si>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</si>
  <si>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</si>
  <si>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</si>
  <si>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</si>
  <si>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</si>
  <si>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</si>
  <si>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</si>
  <si>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</si>
  <si>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</si>
  <si>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</si>
  <si>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</si>
  <si>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</si>
  <si>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</si>
  <si>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</si>
  <si>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</si>
  <si>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</si>
  <si>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</si>
  <si>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</si>
  <si>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</si>
  <si>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</si>
  <si>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</si>
  <si>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</si>
  <si>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</si>
  <si>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</si>
  <si>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</si>
  <si>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</si>
  <si>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</si>
  <si>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</si>
  <si>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</si>
  <si>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</si>
  <si>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</si>
  <si>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</si>
  <si>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</si>
  <si>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</si>
  <si>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</si>
  <si>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</si>
  <si>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</si>
  <si>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</si>
  <si>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</si>
  <si>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</si>
  <si>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</si>
  <si>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</si>
  <si>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</si>
  <si>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</si>
  <si>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</si>
  <si>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</si>
  <si>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</si>
  <si>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</si>
  <si>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</si>
  <si>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</si>
  <si>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</si>
  <si>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</si>
  <si>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</si>
  <si>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</si>
  <si>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</si>
  <si>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</si>
  <si>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</si>
  <si>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</si>
  <si>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</si>
  <si>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</si>
  <si>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</si>
  <si>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</si>
  <si>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</si>
  <si>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</si>
  <si>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</si>
  <si>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</si>
  <si>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</si>
  <si>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</si>
  <si>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</si>
  <si>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</si>
  <si>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</si>
  <si>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</si>
  <si>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</si>
  <si>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</si>
  <si>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</si>
  <si>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</si>
  <si>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</si>
  <si>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</si>
  <si>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</si>
  <si>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</si>
  <si>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</si>
  <si>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</si>
  <si>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</si>
  <si>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</si>
  <si>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</si>
  <si>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</si>
  <si>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</si>
  <si>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</si>
  <si>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</si>
  <si>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</si>
  <si>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</si>
  <si>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</si>
  <si>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</si>
  <si>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</si>
  <si>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</si>
  <si>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</si>
  <si>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</si>
  <si>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</si>
  <si>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</si>
  <si>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</si>
  <si>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</si>
  <si>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</si>
  <si>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</si>
  <si>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</si>
  <si>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</si>
  <si>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</si>
  <si>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</si>
  <si>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</si>
  <si>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</si>
  <si>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</si>
  <si>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</si>
  <si>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</si>
  <si>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</si>
  <si>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</si>
  <si>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</si>
  <si>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</si>
  <si>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</si>
  <si>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</si>
  <si>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</si>
  <si>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</si>
  <si>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</si>
  <si>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</si>
  <si>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</si>
  <si>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</si>
  <si>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</si>
  <si>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</si>
  <si>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</si>
  <si>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</si>
  <si>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</si>
  <si>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</si>
  <si>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</si>
  <si>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</si>
  <si>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</si>
  <si>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</si>
  <si>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</si>
  <si>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</si>
  <si>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</si>
  <si>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</si>
  <si>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</si>
  <si>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</si>
  <si>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</si>
  <si>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</si>
  <si>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</si>
  <si>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</si>
  <si>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</si>
  <si>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</si>
  <si>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</si>
  <si>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</si>
  <si>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</si>
  <si>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</si>
  <si>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</si>
  <si>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</si>
  <si>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</si>
  <si>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</si>
  <si>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</si>
  <si>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</si>
  <si>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</si>
  <si>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</si>
  <si>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</si>
  <si>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</si>
  <si>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</si>
  <si>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</si>
  <si>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</si>
  <si>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</si>
  <si>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</si>
  <si>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</si>
  <si>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</si>
  <si>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</si>
  <si>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</si>
  <si>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</si>
  <si>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</si>
  <si>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</si>
  <si>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</si>
  <si>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</si>
  <si>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</si>
  <si>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</si>
  <si>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</si>
  <si>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</si>
  <si>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</si>
  <si>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</si>
  <si>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</si>
  <si>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</si>
  <si>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</si>
  <si>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</si>
  <si>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</si>
  <si>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</si>
  <si>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</si>
  <si>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</si>
  <si>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</si>
  <si>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</si>
  <si>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</si>
  <si>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</si>
  <si>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</si>
  <si>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</si>
  <si>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</si>
  <si>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</si>
  <si>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</si>
  <si>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</si>
  <si>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</si>
  <si>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</si>
  <si>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</si>
  <si>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</si>
  <si>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</si>
  <si>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</si>
  <si>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</si>
  <si>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</si>
  <si>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</si>
  <si>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</si>
  <si>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</si>
  <si>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</si>
  <si>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</si>
  <si>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</si>
  <si>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</si>
  <si>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</si>
  <si>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</si>
  <si>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</si>
  <si>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</si>
  <si>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</si>
  <si>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</si>
  <si>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</si>
  <si>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</si>
  <si>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</si>
  <si>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</si>
  <si>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</si>
  <si>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</si>
  <si>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</si>
  <si>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</si>
  <si>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</si>
  <si>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</si>
  <si>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</si>
  <si>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</si>
  <si>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</si>
  <si>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</si>
  <si>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</si>
  <si>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</si>
  <si>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</si>
  <si>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</si>
  <si>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</si>
  <si>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</si>
  <si>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</si>
  <si>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</si>
  <si>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</si>
  <si>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</si>
  <si>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</si>
  <si>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</si>
  <si>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</si>
  <si>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</si>
  <si>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</si>
  <si>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</si>
  <si>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</si>
  <si>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</si>
  <si>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</si>
  <si>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</si>
  <si>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</si>
  <si>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</si>
  <si>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</si>
  <si>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</si>
  <si>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</si>
  <si>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</si>
  <si>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</si>
  <si>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</si>
  <si>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</si>
  <si>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</si>
  <si>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</si>
  <si>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</si>
  <si>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</si>
  <si>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</si>
  <si>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</si>
  <si>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</si>
  <si>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</si>
  <si>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</si>
  <si>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</si>
  <si>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</si>
  <si>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</si>
  <si>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</si>
  <si>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</si>
  <si>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</si>
  <si>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</si>
  <si>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</si>
  <si>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</si>
  <si>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</si>
  <si>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</si>
  <si>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</si>
  <si>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</si>
  <si>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</si>
  <si>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</si>
  <si>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</si>
  <si>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</si>
  <si>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</si>
  <si>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</si>
  <si>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</si>
  <si>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</si>
  <si>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</si>
  <si>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</si>
  <si>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</si>
  <si>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</si>
  <si>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</si>
  <si>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</si>
  <si>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</si>
  <si>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</si>
  <si>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</si>
  <si>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</si>
  <si>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</si>
  <si>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</si>
  <si>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</si>
  <si>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</si>
  <si>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</si>
  <si>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</si>
  <si>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</si>
  <si>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</si>
  <si>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</si>
  <si>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</si>
  <si>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</si>
  <si>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</si>
  <si>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</si>
  <si>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</si>
  <si>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</si>
  <si>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</si>
  <si>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</si>
  <si>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</si>
  <si>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</si>
  <si>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</si>
  <si>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</si>
  <si>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</si>
  <si>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</si>
  <si>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</si>
  <si>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</si>
  <si>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</si>
  <si>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</si>
  <si>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</si>
  <si>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</si>
  <si>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</si>
  <si>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</si>
  <si>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</si>
  <si>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</si>
  <si>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</si>
  <si>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</si>
  <si>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</si>
  <si>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</si>
  <si>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</si>
  <si>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</si>
  <si>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</si>
  <si>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</si>
  <si>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</si>
  <si>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</si>
  <si>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</si>
  <si>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</si>
  <si>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</si>
  <si>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</si>
  <si>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</si>
  <si>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</si>
  <si>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</si>
  <si>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</si>
  <si>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</si>
  <si>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</si>
  <si>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</si>
  <si>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</si>
  <si>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</si>
  <si>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</si>
  <si>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</si>
  <si>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</si>
  <si>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</si>
  <si>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</si>
  <si>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</si>
  <si>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</si>
  <si>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</si>
  <si>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</si>
  <si>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</si>
  <si>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</si>
  <si>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</si>
  <si>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</si>
  <si>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</si>
  <si>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</si>
  <si>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</si>
  <si>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</si>
  <si>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</si>
  <si>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</si>
  <si>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</si>
  <si>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</si>
  <si>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</si>
  <si>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</si>
  <si>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</si>
  <si>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</si>
  <si>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</si>
  <si>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</si>
  <si>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</si>
  <si>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</si>
  <si>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</si>
  <si>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</si>
  <si>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</si>
  <si>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</si>
  <si>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</si>
  <si>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</si>
  <si>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</si>
  <si>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</si>
  <si>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</si>
  <si>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</si>
  <si>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</si>
  <si>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</si>
  <si>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</si>
  <si>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</si>
  <si>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</si>
  <si>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</si>
  <si>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</si>
  <si>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</si>
  <si>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</si>
  <si>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</si>
  <si>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</si>
  <si>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</si>
  <si>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</si>
  <si>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</si>
  <si>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</si>
  <si>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</si>
  <si>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</si>
  <si>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</si>
  <si>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</si>
  <si>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</si>
  <si>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</si>
  <si>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</si>
  <si>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</si>
  <si>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</si>
  <si>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</si>
  <si>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</si>
  <si>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</si>
  <si>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</si>
  <si>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</si>
  <si>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</si>
  <si>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</si>
  <si>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</si>
  <si>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</si>
  <si>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</si>
  <si>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</si>
  <si>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</si>
  <si>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</si>
  <si>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</si>
  <si>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</si>
  <si>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</si>
  <si>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</si>
  <si>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</si>
  <si>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</si>
  <si>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</si>
  <si>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</si>
  <si>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</si>
  <si>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</si>
  <si>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</si>
  <si>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</si>
  <si>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</si>
  <si>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</si>
  <si>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</si>
  <si>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</si>
  <si>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</si>
  <si>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</si>
  <si>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</si>
  <si>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</si>
  <si>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</si>
  <si>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</si>
  <si>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</si>
  <si>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</si>
  <si>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</si>
  <si>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</si>
  <si>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</si>
  <si>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</si>
  <si>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</si>
  <si>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</si>
  <si>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</si>
  <si>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</si>
  <si>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</si>
  <si>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</si>
  <si>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</si>
  <si>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</si>
  <si>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</si>
  <si>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</si>
  <si>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</si>
  <si>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</si>
  <si>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</si>
  <si>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</si>
  <si>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</si>
  <si>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</si>
  <si>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</si>
  <si>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</si>
  <si>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</si>
  <si>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</si>
  <si>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</si>
  <si>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</si>
  <si>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</si>
  <si>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</si>
  <si>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</si>
  <si>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</si>
  <si>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</si>
  <si>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</si>
  <si>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</si>
  <si>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</si>
  <si>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</si>
  <si>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</si>
  <si>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</si>
  <si>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</si>
  <si>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</si>
  <si>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</si>
  <si>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</si>
  <si>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</si>
  <si>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</si>
  <si>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</si>
  <si>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</si>
  <si>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</si>
  <si>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</si>
  <si>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</si>
  <si>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</si>
  <si>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</si>
  <si>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</si>
  <si>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</si>
  <si>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</si>
  <si>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</si>
  <si>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</si>
  <si>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</si>
  <si>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</si>
  <si>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</si>
  <si>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</si>
  <si>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</si>
  <si>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</si>
  <si>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</si>
  <si>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</si>
  <si>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</si>
  <si>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</si>
  <si>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</si>
  <si>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</si>
  <si>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</si>
  <si>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</si>
  <si>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</si>
  <si>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</si>
  <si>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</si>
  <si>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</si>
  <si>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</si>
  <si>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</si>
  <si>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</si>
  <si>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</si>
  <si>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</si>
  <si>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</si>
  <si>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</si>
  <si>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</si>
  <si>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</si>
  <si>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</si>
  <si>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</si>
  <si>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</si>
  <si>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</si>
  <si>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</si>
  <si>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</si>
  <si>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</si>
  <si>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</si>
  <si>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</si>
  <si>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</si>
  <si>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</si>
  <si>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</si>
  <si>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</si>
  <si>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</si>
  <si>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</si>
  <si>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</si>
  <si>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</si>
  <si>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</si>
  <si>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</si>
  <si>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</si>
  <si>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</si>
  <si>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</si>
  <si>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</si>
  <si>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</si>
  <si>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</si>
  <si>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</si>
  <si>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</si>
  <si>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</si>
  <si>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</si>
  <si>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</si>
  <si>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</si>
  <si>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</si>
  <si>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</si>
  <si>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</si>
  <si>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</si>
  <si>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</si>
  <si>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</si>
  <si>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</si>
  <si>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</si>
  <si>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</si>
  <si>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</si>
  <si>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</si>
  <si>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</si>
  <si>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</si>
  <si>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</si>
  <si>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</si>
  <si>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</si>
  <si>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</si>
  <si>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</si>
  <si>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</si>
  <si>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</si>
  <si>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</si>
  <si>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</si>
  <si>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</si>
  <si>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</si>
  <si>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</si>
  <si>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</si>
  <si>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</si>
  <si>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</si>
  <si>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</si>
  <si>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</si>
  <si>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</si>
  <si>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</si>
  <si>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</si>
  <si>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</si>
  <si>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</si>
  <si>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</si>
  <si>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</si>
  <si>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</si>
  <si>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</si>
  <si>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</si>
  <si>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</si>
  <si>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</si>
  <si>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</si>
  <si>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</si>
  <si>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</si>
  <si>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</si>
  <si>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</si>
  <si>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</si>
  <si>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</si>
  <si>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</si>
  <si>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</si>
  <si>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</si>
  <si>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</si>
  <si>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</si>
  <si>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</si>
  <si>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</si>
  <si>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</si>
  <si>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</si>
  <si>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</si>
  <si>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</si>
  <si>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</si>
  <si>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</si>
  <si>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</si>
  <si>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</si>
  <si>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</si>
  <si>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</si>
  <si>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</si>
  <si>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</si>
  <si>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</si>
  <si>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</si>
  <si>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</si>
  <si>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</si>
  <si>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</si>
  <si>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</si>
  <si>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</si>
  <si>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</si>
  <si>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</si>
  <si>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</si>
  <si>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</si>
  <si>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</si>
  <si>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</si>
  <si>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</si>
  <si>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</si>
  <si>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</si>
  <si>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</si>
  <si>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</si>
  <si>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</si>
  <si>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</si>
  <si>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</si>
  <si>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</si>
  <si>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</si>
  <si>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</si>
  <si>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</si>
  <si>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</si>
  <si>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</si>
  <si>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</si>
  <si>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</si>
  <si>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</si>
  <si>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</si>
  <si>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</si>
  <si>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</si>
  <si>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</si>
  <si>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</si>
  <si>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</si>
  <si>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</si>
  <si>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</si>
  <si>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</si>
  <si>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</si>
  <si>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</si>
  <si>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</si>
  <si>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</si>
  <si>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</si>
  <si>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</si>
  <si>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</si>
  <si>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</si>
  <si>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</si>
  <si>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</si>
  <si>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</si>
  <si>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</si>
  <si>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</si>
  <si>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</si>
  <si>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</si>
  <si>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</si>
  <si>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</si>
  <si>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</si>
  <si>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</si>
  <si>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</si>
  <si>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</si>
  <si>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</si>
  <si>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</si>
  <si>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</si>
  <si>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</si>
  <si>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</si>
  <si>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</si>
  <si>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</si>
  <si>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</si>
  <si>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</si>
  <si>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</si>
  <si>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</si>
  <si>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</si>
  <si>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</si>
  <si>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</si>
  <si>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</si>
  <si>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</si>
  <si>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</si>
  <si>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</si>
  <si>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</si>
  <si>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</si>
  <si>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</si>
  <si>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</si>
  <si>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</si>
  <si>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</si>
  <si>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</si>
  <si>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</si>
  <si>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</si>
  <si>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</si>
  <si>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</si>
  <si>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</si>
  <si>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</si>
  <si>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</si>
  <si>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</si>
  <si>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</si>
  <si>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</si>
  <si>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</si>
  <si>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</si>
  <si>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</si>
  <si>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</si>
  <si>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</si>
  <si>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</si>
  <si>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</si>
  <si>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</si>
  <si>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</si>
  <si>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</si>
  <si>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</si>
  <si>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</si>
  <si>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</si>
  <si>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</si>
  <si>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</si>
  <si>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</si>
  <si>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</si>
  <si>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</si>
  <si>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</si>
  <si>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</si>
  <si>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</si>
  <si>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</si>
  <si>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</si>
  <si>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</si>
  <si>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</si>
  <si>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</si>
  <si>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</si>
  <si>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</si>
  <si>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</si>
  <si>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</si>
  <si>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</si>
  <si>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</si>
  <si>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</si>
  <si>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</si>
  <si>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</si>
  <si>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</si>
  <si>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</si>
  <si>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</si>
  <si>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</si>
  <si>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</si>
  <si>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</si>
  <si>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</si>
  <si>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</si>
  <si>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</si>
  <si>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</si>
  <si>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</si>
  <si>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</si>
  <si>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</si>
  <si>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</si>
  <si>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</si>
  <si>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</si>
  <si>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</si>
  <si>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</si>
  <si>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</si>
  <si>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</si>
  <si>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</si>
  <si>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</si>
  <si>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</si>
  <si>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</si>
  <si>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</si>
  <si>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</si>
  <si>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</si>
  <si>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</si>
  <si>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</si>
  <si>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</si>
  <si>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</si>
  <si>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</si>
  <si>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</si>
  <si>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</si>
  <si>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</si>
  <si>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</si>
  <si>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</si>
  <si>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</si>
  <si>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</si>
  <si>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</si>
  <si>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</si>
  <si>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</si>
  <si>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</si>
  <si>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</si>
  <si>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</si>
  <si>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</si>
  <si>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</si>
  <si>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</si>
  <si>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</si>
  <si>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</si>
  <si>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</si>
  <si>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</si>
  <si>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</si>
  <si>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</si>
  <si>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</si>
  <si>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</si>
  <si>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</si>
  <si>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</si>
  <si>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</si>
  <si>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</si>
  <si>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</si>
  <si>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</si>
  <si>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</si>
  <si>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</si>
  <si>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</si>
  <si>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</si>
  <si>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</si>
  <si>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</si>
  <si>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</si>
  <si>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</si>
  <si>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</si>
  <si>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</si>
  <si>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</si>
  <si>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</si>
  <si>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</si>
  <si>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</si>
  <si>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</si>
  <si>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</si>
  <si>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</si>
  <si>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</si>
  <si>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</si>
  <si>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</si>
  <si>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</si>
  <si>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</si>
  <si>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</si>
  <si>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</si>
  <si>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</si>
  <si>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</si>
  <si>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</si>
  <si>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</si>
  <si>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</si>
  <si>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</si>
  <si>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</si>
  <si>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</si>
  <si>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</si>
  <si>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</si>
  <si>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</si>
  <si>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</si>
  <si>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</si>
  <si>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</si>
  <si>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</si>
  <si>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</si>
  <si>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</si>
  <si>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</si>
  <si>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</si>
  <si>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</si>
  <si>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</si>
  <si>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</si>
  <si>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</si>
  <si>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</si>
  <si>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</si>
  <si>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</si>
  <si>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</si>
  <si>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</si>
  <si>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</si>
  <si>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</si>
  <si>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</si>
  <si>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</si>
  <si>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</si>
  <si>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</si>
  <si>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</si>
  <si>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</si>
  <si>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</si>
  <si>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</si>
  <si>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</si>
  <si>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</si>
  <si>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</si>
  <si>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</si>
  <si>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</si>
  <si>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</si>
  <si>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</si>
  <si>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</si>
  <si>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</si>
  <si>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</si>
  <si>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</si>
  <si>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</si>
  <si>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</si>
  <si>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</si>
  <si>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</si>
  <si>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</si>
  <si>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</si>
  <si>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</si>
  <si>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</si>
  <si>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</si>
  <si>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</si>
  <si>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</si>
  <si>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</si>
  <si>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</si>
  <si>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</si>
  <si>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</si>
  <si>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</si>
  <si>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</si>
  <si>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</si>
  <si>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</si>
  <si>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</si>
  <si>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</si>
  <si>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</si>
  <si>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</si>
  <si>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</si>
  <si>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</si>
  <si>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</si>
  <si>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</si>
  <si>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</si>
  <si>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</si>
  <si>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</si>
  <si>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</si>
  <si>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</si>
  <si>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</si>
  <si>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</si>
  <si>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</si>
  <si>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</si>
  <si>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</si>
  <si>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</si>
  <si>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</si>
  <si>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</si>
  <si>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</si>
  <si>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</si>
  <si>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</si>
  <si>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</si>
  <si>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</si>
  <si>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</si>
  <si>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</si>
  <si>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</si>
  <si>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</si>
  <si>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</si>
  <si>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</si>
  <si>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</si>
  <si>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</si>
  <si>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</si>
  <si>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</si>
  <si>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</si>
  <si>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</si>
  <si>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</si>
  <si>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</si>
  <si>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</si>
  <si>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</si>
  <si>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</si>
  <si>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</si>
  <si>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</si>
  <si>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</si>
  <si>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</si>
  <si>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</si>
  <si>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</si>
  <si>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</si>
  <si>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</si>
  <si>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</si>
  <si>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</si>
  <si>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</si>
  <si>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</si>
  <si>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</si>
  <si>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</si>
  <si>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</si>
  <si>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</si>
  <si>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</si>
  <si>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</si>
  <si>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</si>
  <si>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</si>
  <si>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</si>
  <si>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</si>
  <si>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</si>
  <si>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</si>
  <si>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</si>
  <si>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</si>
  <si>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</si>
  <si>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</si>
  <si>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</si>
  <si>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</si>
  <si>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</si>
  <si>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</si>
  <si>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</si>
  <si>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</si>
  <si>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</si>
  <si>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</si>
  <si>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</si>
  <si>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</si>
  <si>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</si>
  <si>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</si>
  <si>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</si>
  <si>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</si>
  <si>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</si>
  <si>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</si>
  <si>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</si>
  <si>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</si>
  <si>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</si>
  <si>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</si>
  <si>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</si>
  <si>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</si>
  <si>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</si>
  <si>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</si>
  <si>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</si>
  <si>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</si>
  <si>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</si>
  <si>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</si>
  <si>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</si>
  <si>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</si>
  <si>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</si>
  <si>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</si>
  <si>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</si>
  <si>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</si>
  <si>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</si>
  <si>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</si>
  <si>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</si>
  <si>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</si>
  <si>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</si>
  <si>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</si>
  <si>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</si>
  <si>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</si>
  <si>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</si>
  <si>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</si>
  <si>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</si>
  <si>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</si>
  <si>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</si>
  <si>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</si>
  <si>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</si>
  <si>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</si>
  <si>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</si>
  <si>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</si>
  <si>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</si>
  <si>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</si>
  <si>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</si>
  <si>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</si>
  <si>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</si>
  <si>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</si>
  <si>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</si>
  <si>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</si>
  <si>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</si>
  <si>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</si>
  <si>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</si>
  <si>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</si>
  <si>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</si>
  <si>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</si>
  <si>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</si>
  <si>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</si>
  <si>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</si>
  <si>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</si>
  <si>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</si>
  <si>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</si>
  <si>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</si>
  <si>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</si>
  <si>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</si>
  <si>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</si>
  <si>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</si>
  <si>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</si>
  <si>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</si>
  <si>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</si>
  <si>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</si>
  <si>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</si>
  <si>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</si>
  <si>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</si>
  <si>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</si>
  <si>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</si>
  <si>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</si>
  <si>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</si>
  <si>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</si>
  <si>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</si>
  <si>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</si>
  <si>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</si>
  <si>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</si>
  <si>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</si>
  <si>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</si>
  <si>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</si>
  <si>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</si>
  <si>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</si>
  <si>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</si>
  <si>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</si>
  <si>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</si>
  <si>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</si>
  <si>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</si>
  <si>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</si>
  <si>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</si>
  <si>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</si>
  <si>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</si>
  <si>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</si>
  <si>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</si>
  <si>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</si>
  <si>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</si>
  <si>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</si>
  <si>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</si>
  <si>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</si>
  <si>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</si>
  <si>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</si>
  <si>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</si>
  <si>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</si>
  <si>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</si>
  <si>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</si>
  <si>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</si>
  <si>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</si>
  <si>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</si>
  <si>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</si>
  <si>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</si>
  <si>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</si>
  <si>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</si>
  <si>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</si>
  <si>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</si>
  <si>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</si>
  <si>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</si>
  <si>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</si>
  <si>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</si>
  <si>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</si>
  <si>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</si>
  <si>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</si>
  <si>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</si>
  <si>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</si>
  <si>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</si>
  <si>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</si>
  <si>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</si>
  <si>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</si>
  <si>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</si>
  <si>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</si>
  <si>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</si>
  <si>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</si>
  <si>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</si>
  <si>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</si>
  <si>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</si>
  <si>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</si>
  <si>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</si>
  <si>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</si>
  <si>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</si>
  <si>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</si>
  <si>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</si>
  <si>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</si>
  <si>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</si>
  <si>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</si>
  <si>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</si>
  <si>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</si>
  <si>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</si>
  <si>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</si>
  <si>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</si>
  <si>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</si>
  <si>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</si>
  <si>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</si>
  <si>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</si>
  <si>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</si>
  <si>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</si>
  <si>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</si>
  <si>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</si>
  <si>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</si>
  <si>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</si>
  <si>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</si>
  <si>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</si>
  <si>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</si>
  <si>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</si>
  <si>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</si>
  <si>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</si>
  <si>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</si>
  <si>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</si>
  <si>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</si>
  <si>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</si>
  <si>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</si>
  <si>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</si>
  <si>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</si>
  <si>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</si>
  <si>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</si>
  <si>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</si>
  <si>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</si>
  <si>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</si>
  <si>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</si>
  <si>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</si>
  <si>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</si>
  <si>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</si>
  <si>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</si>
  <si>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</si>
  <si>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</si>
  <si>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</si>
  <si>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</si>
  <si>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</si>
  <si>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</si>
  <si>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</si>
  <si>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</si>
  <si>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</si>
  <si>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</si>
  <si>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</si>
  <si>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</si>
  <si>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</si>
  <si>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</si>
  <si>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</si>
  <si>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</si>
  <si>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</si>
  <si>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</si>
  <si>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</si>
  <si>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</si>
  <si>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</si>
  <si>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</si>
  <si>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</si>
  <si>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</si>
  <si>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</si>
  <si>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</si>
  <si>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</si>
  <si>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</si>
  <si>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</si>
  <si>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</si>
  <si>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</si>
  <si>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</si>
  <si>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</si>
  <si>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</si>
  <si>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</si>
  <si>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</si>
  <si>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</si>
  <si>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</si>
  <si>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</si>
  <si>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</si>
  <si>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</si>
  <si>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</si>
  <si>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</si>
  <si>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</si>
  <si>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</si>
  <si>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</si>
  <si>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</si>
  <si>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</si>
  <si>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</si>
  <si>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</si>
  <si>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</si>
  <si>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</si>
  <si>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</si>
  <si>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</si>
  <si>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</si>
  <si>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</si>
  <si>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</si>
  <si>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</si>
  <si>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</si>
  <si>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</si>
  <si>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</si>
  <si>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</si>
  <si>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</si>
  <si>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</si>
  <si>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</si>
  <si>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</si>
  <si>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</si>
  <si>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</si>
  <si>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</si>
  <si>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</si>
  <si>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</si>
  <si>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</si>
  <si>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</si>
  <si>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</si>
  <si>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</si>
  <si>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</si>
  <si>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</si>
  <si>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</si>
  <si>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</si>
  <si>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</si>
  <si>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</si>
  <si>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</si>
  <si>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</si>
  <si>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</si>
  <si>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</si>
  <si>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</si>
  <si>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</si>
  <si>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</si>
  <si>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</si>
  <si>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</si>
  <si>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</si>
  <si>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</si>
  <si>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</si>
  <si>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</si>
  <si>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</si>
  <si>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</si>
  <si>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</si>
  <si>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</si>
  <si>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</si>
  <si>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</si>
  <si>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</si>
  <si>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</si>
  <si>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</si>
  <si>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</si>
  <si>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</si>
  <si>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</si>
  <si>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</si>
  <si>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</si>
  <si>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</si>
  <si>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</si>
  <si>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</si>
  <si>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</si>
  <si>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</si>
  <si>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</si>
  <si>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</si>
  <si>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</si>
  <si>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</si>
  <si>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</si>
  <si>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</si>
  <si>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</si>
  <si>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</si>
  <si>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</si>
  <si>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</si>
  <si>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</si>
  <si>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</si>
  <si>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</si>
  <si>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</si>
  <si>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</si>
  <si>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</si>
  <si>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</si>
  <si>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</si>
  <si>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</si>
  <si>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</si>
  <si>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</si>
  <si>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</si>
  <si>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</si>
  <si>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</si>
  <si>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</si>
  <si>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</si>
  <si>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</si>
  <si>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</si>
  <si>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</si>
  <si>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</si>
  <si>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</si>
  <si>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</si>
  <si>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</si>
  <si>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</si>
  <si>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</si>
  <si>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</si>
  <si>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</si>
  <si>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</si>
  <si>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</si>
  <si>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</si>
  <si>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</si>
  <si>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</si>
  <si>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</si>
  <si>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</si>
  <si>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</si>
  <si>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</si>
  <si>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</si>
  <si>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</si>
  <si>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</si>
  <si>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</si>
  <si>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</si>
  <si>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</si>
  <si>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</si>
  <si>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</si>
  <si>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</si>
  <si>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</si>
  <si>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</si>
  <si>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</si>
  <si>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</si>
  <si>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</si>
  <si>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</si>
  <si>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</si>
  <si>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</si>
  <si>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</si>
  <si>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</si>
  <si>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</si>
  <si>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</si>
  <si>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</si>
  <si>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</si>
  <si>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</si>
  <si>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</si>
  <si>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</si>
  <si>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</si>
  <si>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</si>
  <si>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</si>
  <si>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</si>
  <si>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</si>
  <si>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</si>
  <si>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</si>
  <si>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</si>
  <si>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</si>
  <si>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</si>
  <si>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</si>
  <si>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</si>
  <si>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</si>
  <si>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</si>
  <si>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</si>
  <si>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</si>
  <si>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</si>
  <si>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</si>
  <si>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</si>
  <si>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</si>
  <si>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</si>
  <si>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</si>
  <si>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</si>
  <si>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</si>
  <si>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</si>
  <si>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</si>
  <si>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</si>
  <si>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</si>
  <si>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</si>
  <si>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</si>
  <si>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</si>
  <si>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</si>
  <si>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</si>
  <si>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</si>
  <si>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</si>
  <si>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</si>
  <si>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</si>
  <si>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</si>
  <si>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</si>
  <si>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</si>
  <si>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</si>
  <si>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</si>
  <si>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</si>
  <si>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</si>
  <si>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</si>
  <si>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</si>
  <si>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</si>
  <si>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</si>
  <si>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</si>
  <si>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</si>
  <si>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</si>
  <si>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</si>
  <si>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</si>
  <si>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</si>
  <si>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</si>
  <si>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</si>
  <si>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</si>
  <si>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</si>
  <si>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</si>
  <si>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</si>
  <si>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</si>
  <si>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</si>
  <si>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</si>
  <si>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</si>
  <si>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</si>
  <si>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</si>
  <si>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</si>
  <si>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</si>
  <si>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</si>
  <si>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</si>
  <si>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</si>
  <si>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</si>
  <si>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</si>
  <si>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</si>
  <si>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</si>
  <si>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</si>
  <si>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</si>
  <si>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</si>
  <si>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</si>
  <si>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</si>
  <si>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</si>
  <si>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</si>
  <si>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</si>
  <si>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</si>
  <si>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</si>
  <si>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</si>
  <si>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</si>
  <si>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</si>
  <si>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</si>
  <si>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</si>
  <si>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</si>
  <si>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</si>
  <si>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</si>
  <si>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</si>
  <si>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</si>
  <si>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</si>
  <si>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</si>
  <si>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</si>
  <si>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</si>
  <si>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</si>
  <si>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</si>
  <si>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</si>
  <si>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</si>
  <si>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</si>
  <si>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</si>
  <si>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</si>
  <si>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</si>
  <si>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</si>
  <si>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</si>
  <si>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</si>
  <si>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</si>
  <si>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</si>
  <si>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</si>
  <si>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</si>
  <si>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</si>
  <si>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</si>
  <si>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</si>
  <si>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</si>
  <si>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</si>
  <si>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</si>
  <si>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</si>
  <si>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</si>
  <si>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</si>
  <si>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</si>
  <si>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</si>
  <si>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</si>
  <si>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</si>
  <si>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</si>
  <si>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</si>
  <si>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</si>
  <si>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</si>
  <si>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</si>
  <si>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</si>
  <si>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</si>
  <si>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</si>
  <si>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</si>
  <si>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</si>
  <si>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</si>
  <si>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</si>
  <si>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</si>
  <si>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</si>
  <si>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</si>
  <si>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</si>
  <si>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</si>
  <si>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</si>
  <si>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</si>
  <si>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</si>
  <si>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</si>
  <si>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</si>
  <si>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</si>
  <si>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</si>
  <si>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</si>
  <si>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</si>
  <si>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</si>
  <si>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</si>
  <si>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</si>
  <si>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</si>
  <si>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</si>
  <si>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</si>
  <si>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</si>
  <si>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</si>
  <si>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</si>
  <si>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</si>
  <si>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</si>
  <si>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</si>
  <si>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</si>
  <si>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</si>
  <si>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</si>
  <si>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</si>
  <si>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</si>
  <si>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</si>
  <si>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</si>
  <si>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</si>
  <si>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</si>
  <si>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</si>
  <si>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</si>
  <si>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</si>
  <si>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</si>
  <si>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</si>
  <si>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</si>
  <si>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</si>
  <si>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</si>
  <si>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</si>
  <si>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</si>
  <si>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</si>
  <si>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</si>
  <si>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</si>
  <si>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</si>
  <si>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</si>
  <si>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</si>
  <si>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</si>
  <si>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</si>
  <si>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</si>
  <si>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</si>
  <si>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</si>
  <si>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</si>
  <si>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</si>
  <si>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</si>
  <si>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</si>
  <si>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</si>
  <si>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</si>
  <si>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</si>
  <si>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</si>
  <si>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</si>
  <si>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</si>
  <si>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</si>
  <si>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</si>
  <si>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</si>
  <si>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</si>
  <si>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</si>
  <si>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</si>
  <si>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</si>
  <si>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</si>
  <si>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</si>
  <si>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</si>
  <si>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</si>
  <si>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</si>
  <si>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</si>
  <si>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</si>
  <si>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</si>
  <si>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</si>
  <si>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</si>
  <si>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</si>
  <si>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</si>
  <si>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</si>
  <si>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</si>
  <si>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</si>
  <si>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</si>
  <si>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</si>
  <si>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</si>
  <si>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</si>
  <si>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</si>
  <si>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</si>
  <si>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</si>
  <si>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</si>
  <si>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</si>
  <si>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</si>
  <si>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</si>
  <si>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</si>
  <si>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</si>
  <si>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</si>
  <si>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</si>
  <si>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</si>
  <si>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</si>
  <si>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</si>
  <si>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</si>
  <si>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</si>
  <si>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</si>
  <si>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</si>
  <si>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</si>
  <si>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</si>
  <si>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</si>
  <si>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</si>
  <si>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</si>
  <si>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</si>
  <si>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</si>
  <si>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</si>
  <si>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</si>
  <si>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</si>
  <si>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</si>
  <si>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</si>
  <si>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</si>
  <si>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</si>
  <si>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</si>
  <si>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</si>
  <si>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</si>
  <si>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</si>
  <si>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</si>
  <si>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</si>
  <si>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</si>
  <si>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</si>
  <si>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</si>
  <si>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</si>
  <si>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</si>
  <si>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</si>
  <si>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</si>
  <si>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</si>
  <si>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</si>
  <si>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</si>
  <si>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</si>
  <si>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</si>
  <si>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</si>
  <si>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</si>
  <si>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</si>
  <si>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</si>
  <si>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</si>
  <si>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</si>
  <si>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</si>
  <si>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</si>
  <si>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</si>
  <si>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</si>
  <si>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</si>
  <si>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</si>
  <si>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</si>
  <si>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</si>
  <si>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</si>
  <si>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</si>
  <si>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</si>
  <si>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</si>
  <si>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</si>
  <si>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</si>
  <si>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</si>
  <si>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</si>
  <si>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</si>
  <si>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</si>
  <si>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</si>
  <si>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</si>
  <si>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</si>
  <si>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</si>
  <si>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</si>
  <si>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</si>
  <si>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</si>
  <si>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</si>
  <si>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</si>
  <si>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</si>
  <si>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</si>
  <si>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</si>
  <si>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</si>
  <si>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</si>
  <si>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</si>
  <si>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</si>
  <si>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</si>
  <si>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</si>
  <si>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</si>
  <si>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</si>
  <si>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</si>
  <si>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</si>
  <si>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</si>
  <si>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</si>
  <si>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</si>
  <si>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</si>
  <si>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</si>
  <si>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</si>
  <si>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</si>
  <si>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</si>
  <si>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</si>
  <si>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</si>
  <si>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</si>
  <si>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</si>
  <si>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</si>
  <si>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</si>
  <si>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</si>
  <si>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</si>
  <si>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</si>
  <si>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</si>
  <si>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</si>
  <si>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</si>
  <si>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</si>
  <si>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</si>
  <si>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</si>
  <si>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</si>
  <si>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</si>
  <si>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</si>
  <si>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</si>
  <si>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</si>
  <si>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</si>
  <si>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</si>
  <si>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</si>
  <si>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</si>
  <si>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</si>
  <si>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</si>
  <si>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</si>
  <si>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</si>
  <si>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</si>
  <si>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</si>
  <si>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</si>
  <si>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</si>
  <si>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</si>
  <si>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</si>
  <si>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</si>
  <si>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</si>
  <si>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</si>
  <si>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</si>
  <si>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</si>
  <si>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</si>
  <si>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</si>
  <si>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</si>
  <si>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</si>
  <si>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</si>
  <si>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</si>
  <si>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</si>
  <si>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</si>
  <si>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</si>
  <si>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</si>
  <si>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</si>
  <si>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</si>
  <si>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</si>
  <si>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</si>
  <si>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</si>
  <si>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</si>
  <si>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</si>
  <si>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</si>
  <si>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</si>
  <si>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</si>
  <si>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</si>
  <si>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</si>
  <si>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</si>
  <si>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</si>
  <si>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</si>
  <si>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</si>
  <si>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</si>
  <si>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</si>
  <si>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</si>
  <si>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</si>
  <si>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</si>
  <si>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</si>
  <si>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</si>
  <si>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</si>
  <si>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</si>
  <si>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</si>
  <si>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</si>
  <si>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</si>
  <si>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</si>
  <si>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</si>
  <si>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</si>
  <si>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</si>
  <si>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</si>
  <si>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</si>
  <si>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</si>
  <si>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</si>
  <si>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</si>
  <si>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</si>
  <si>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</si>
  <si>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</si>
  <si>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</si>
  <si>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</si>
  <si>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</si>
  <si>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</si>
  <si>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</si>
  <si>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</si>
  <si>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</si>
  <si>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</si>
  <si>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</si>
  <si>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</si>
  <si>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</si>
  <si>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</si>
  <si>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</si>
  <si>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</si>
  <si>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</si>
  <si>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</si>
  <si>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</si>
  <si>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</si>
  <si>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</si>
  <si>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</si>
  <si>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</si>
  <si>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</si>
  <si>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</si>
  <si>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</si>
  <si>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</si>
  <si>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</si>
  <si>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</si>
  <si>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</si>
  <si>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</si>
  <si>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</si>
  <si>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</si>
  <si>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</si>
  <si>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</si>
  <si>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</si>
  <si>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</si>
  <si>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</si>
  <si>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</si>
  <si>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</si>
  <si>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</si>
  <si>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</si>
  <si>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</si>
  <si>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</si>
  <si>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</si>
  <si>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</si>
  <si>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</si>
  <si>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</si>
  <si>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</si>
  <si>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</si>
  <si>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</si>
  <si>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</si>
  <si>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</si>
  <si>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</si>
  <si>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</si>
  <si>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</si>
  <si>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</si>
  <si>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</si>
  <si>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</si>
  <si>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</si>
  <si>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</si>
  <si>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</si>
  <si>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</si>
  <si>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</si>
  <si>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</si>
  <si>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</si>
  <si>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</si>
  <si>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</si>
  <si>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</si>
  <si>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</si>
  <si>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</si>
  <si>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</si>
  <si>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</si>
  <si>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</si>
  <si>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</si>
  <si>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</si>
  <si>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</si>
  <si>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</si>
  <si>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</si>
  <si>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</si>
  <si>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</si>
  <si>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</si>
  <si>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</si>
  <si>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</si>
  <si>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</si>
  <si>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</si>
  <si>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</si>
  <si>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</si>
  <si>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</si>
  <si>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</si>
  <si>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</si>
  <si>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</si>
  <si>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</si>
  <si>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</si>
  <si>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</si>
  <si>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</si>
  <si>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</si>
  <si>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</si>
  <si>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</si>
  <si>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</si>
  <si>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</si>
  <si>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</si>
  <si>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</si>
  <si>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</si>
  <si>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</si>
  <si>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</si>
  <si>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</si>
  <si>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</si>
  <si>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</si>
  <si>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</si>
  <si>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</si>
  <si>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</si>
  <si>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</si>
  <si>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</si>
  <si>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</si>
  <si>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</si>
  <si>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</si>
  <si>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</si>
  <si>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</si>
  <si>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</si>
  <si>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</si>
  <si>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</si>
  <si>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</si>
  <si>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</si>
  <si>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</si>
  <si>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</si>
  <si>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</si>
  <si>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</si>
  <si>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</si>
  <si>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</si>
  <si>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</si>
  <si>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</si>
  <si>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</si>
  <si>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</si>
  <si>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</si>
  <si>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</si>
  <si>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</si>
  <si>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</si>
  <si>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</si>
  <si>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</si>
  <si>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</si>
  <si>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</si>
  <si>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</si>
  <si>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</si>
  <si>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</si>
  <si>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</si>
  <si>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</si>
  <si>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</si>
  <si>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</si>
  <si>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</si>
  <si>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</si>
  <si>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</si>
  <si>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</si>
  <si>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</si>
  <si>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</si>
  <si>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</si>
  <si>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</si>
  <si>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</si>
  <si>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</si>
  <si>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</si>
  <si>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</si>
  <si>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</si>
  <si>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</si>
  <si>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</si>
  <si>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</si>
  <si>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</si>
  <si>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</si>
  <si>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</si>
  <si>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</si>
  <si>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</si>
  <si>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</si>
  <si>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</si>
  <si>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</si>
  <si>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</si>
  <si>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</si>
  <si>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</si>
  <si>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</si>
  <si>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</si>
  <si>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</si>
  <si>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</si>
  <si>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</si>
  <si>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</si>
  <si>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</si>
  <si>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</si>
  <si>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</si>
  <si>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</si>
  <si>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</si>
  <si>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</si>
  <si>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</si>
  <si>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</si>
  <si>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</si>
  <si>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</si>
  <si>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</si>
  <si>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</si>
  <si>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</si>
  <si>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</si>
  <si>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</si>
  <si>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</si>
  <si>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</si>
  <si>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</si>
  <si>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</si>
  <si>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</si>
  <si>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</si>
  <si>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</si>
  <si>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</si>
  <si>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</si>
  <si>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</si>
  <si>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</si>
  <si>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</si>
  <si>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</si>
  <si>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</si>
  <si>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</si>
  <si>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</si>
  <si>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</si>
  <si>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</si>
  <si>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</si>
  <si>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</si>
  <si>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</si>
  <si>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</si>
  <si>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</si>
  <si>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</si>
  <si>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</si>
  <si>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</si>
  <si>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</si>
  <si>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</si>
  <si>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</si>
  <si>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</si>
  <si>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</si>
  <si>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</si>
  <si>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</si>
  <si>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</si>
  <si>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</si>
  <si>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</si>
  <si>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</si>
  <si>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</si>
  <si>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</si>
  <si>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</si>
  <si>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</si>
  <si>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</si>
  <si>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</si>
  <si>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</si>
  <si>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</si>
  <si>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</si>
  <si>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</si>
  <si>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</si>
  <si>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</si>
  <si>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</si>
  <si>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</si>
  <si>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</si>
  <si>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</si>
  <si>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</si>
  <si>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</si>
  <si>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</si>
  <si>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</si>
  <si>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</si>
  <si>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</si>
  <si>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</si>
  <si>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</si>
  <si>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</si>
  <si>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</si>
  <si>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</si>
  <si>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</si>
  <si>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</si>
  <si>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</si>
  <si>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</si>
  <si>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</si>
  <si>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</si>
  <si>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</si>
  <si>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</si>
  <si>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</si>
  <si>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</si>
  <si>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</si>
  <si>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</si>
  <si>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</si>
  <si>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</si>
  <si>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</si>
  <si>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</si>
  <si>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</si>
  <si>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</si>
  <si>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</si>
  <si>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</si>
  <si>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</si>
  <si>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</si>
  <si>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</si>
  <si>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</si>
  <si>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</si>
  <si>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</si>
  <si>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</si>
  <si>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</si>
  <si>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</si>
  <si>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</si>
  <si>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</si>
  <si>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</si>
  <si>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</si>
  <si>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</si>
  <si>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</si>
  <si>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</si>
  <si>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</si>
  <si>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</si>
  <si>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</si>
  <si>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</si>
  <si>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</si>
  <si>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</si>
  <si>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</si>
  <si>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</si>
  <si>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</si>
  <si>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</si>
  <si>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</si>
  <si>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</si>
  <si>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</si>
  <si>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</si>
  <si>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</si>
  <si>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</si>
  <si>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</si>
  <si>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</si>
  <si>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</si>
  <si>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</si>
  <si>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</si>
  <si>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</si>
  <si>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</si>
  <si>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</si>
  <si>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</si>
  <si>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</si>
  <si>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</si>
  <si>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</si>
  <si>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</si>
  <si>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</si>
  <si>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</si>
  <si>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</si>
  <si>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</si>
  <si>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</si>
  <si>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</si>
  <si>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</si>
  <si>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</si>
  <si>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</si>
  <si>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</si>
  <si>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</si>
  <si>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</si>
  <si>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</si>
  <si>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</si>
  <si>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</si>
  <si>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</si>
  <si>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</si>
  <si>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</si>
  <si>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</si>
  <si>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</si>
  <si>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</si>
  <si>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</si>
  <si>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</si>
  <si>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</si>
  <si>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</si>
  <si>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</si>
  <si>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</si>
  <si>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</si>
  <si>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</si>
  <si>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</si>
  <si>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</si>
  <si>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</si>
  <si>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</si>
  <si>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</si>
  <si>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</si>
  <si>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</si>
  <si>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</si>
  <si>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</si>
  <si>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</si>
  <si>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</si>
  <si>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</si>
  <si>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</si>
  <si>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</si>
  <si>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</si>
  <si>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</si>
  <si>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</si>
  <si>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</si>
  <si>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</si>
  <si>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</si>
  <si>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</si>
  <si>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</si>
  <si>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</si>
  <si>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</si>
  <si>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</si>
  <si>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</si>
  <si>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</si>
  <si>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</si>
  <si>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</si>
  <si>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</si>
  <si>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</si>
  <si>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</si>
  <si>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</si>
  <si>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</si>
  <si>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</si>
  <si>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</si>
  <si>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</si>
  <si>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</si>
  <si>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</si>
  <si>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</si>
  <si>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</si>
  <si>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</si>
  <si>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</si>
  <si>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</si>
  <si>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</si>
  <si>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</si>
  <si>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</si>
  <si>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</si>
  <si>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</si>
  <si>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</si>
  <si>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</si>
  <si>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</si>
  <si>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</si>
  <si>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</si>
  <si>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</si>
  <si>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</si>
  <si>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</si>
  <si>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</si>
  <si>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</si>
  <si>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</si>
  <si>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</si>
  <si>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</si>
  <si>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</si>
  <si>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</si>
  <si>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</si>
  <si>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</si>
  <si>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</si>
  <si>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</si>
  <si>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</si>
  <si>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</si>
  <si>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</si>
  <si>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</si>
  <si>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</si>
  <si>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</si>
  <si>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</si>
  <si>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</si>
  <si>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</si>
  <si>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</si>
  <si>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</si>
  <si>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</si>
  <si>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</si>
  <si>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</si>
  <si>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</si>
  <si>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</si>
  <si>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</si>
  <si>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</si>
  <si>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</si>
  <si>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</si>
  <si>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</si>
  <si>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</si>
  <si>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</si>
  <si>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</si>
  <si>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</si>
  <si>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</si>
  <si>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</si>
  <si>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</si>
  <si>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</si>
  <si>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</si>
  <si>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</si>
  <si>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</si>
  <si>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</si>
  <si>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</si>
  <si>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</si>
  <si>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</si>
  <si>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</si>
  <si>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</si>
  <si>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</si>
  <si>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</si>
  <si>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</si>
  <si>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</si>
  <si>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</si>
  <si>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</si>
  <si>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</si>
  <si>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</si>
  <si>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</si>
  <si>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</si>
  <si>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</si>
  <si>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</si>
  <si>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</si>
  <si>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</si>
  <si>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</si>
  <si>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</si>
  <si>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</si>
  <si>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</si>
  <si>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</si>
  <si>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</si>
  <si>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</si>
  <si>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</si>
  <si>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</si>
  <si>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</si>
  <si>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</si>
  <si>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</si>
  <si>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</si>
  <si>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</si>
  <si>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</si>
  <si>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</si>
  <si>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</si>
  <si>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</si>
  <si>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</si>
  <si>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</si>
  <si>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</si>
  <si>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</si>
  <si>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</si>
  <si>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</si>
  <si>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</si>
  <si>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</si>
  <si>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</si>
  <si>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</si>
  <si>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</si>
  <si>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</si>
  <si>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</si>
  <si>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</si>
  <si>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</si>
  <si>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</si>
  <si>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</si>
  <si>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</si>
  <si>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</si>
  <si>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</si>
  <si>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</si>
  <si>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</si>
  <si>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</si>
  <si>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</si>
  <si>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</si>
  <si>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</si>
  <si>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</si>
  <si>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</si>
  <si>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</si>
  <si>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</si>
  <si>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</si>
  <si>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</si>
  <si>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</si>
  <si>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</si>
  <si>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</si>
  <si>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</si>
  <si>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</si>
  <si>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</si>
  <si>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</si>
  <si>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</si>
  <si>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</si>
  <si>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</si>
  <si>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</si>
  <si>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</si>
  <si>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</si>
  <si>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</si>
  <si>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</si>
  <si>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</si>
  <si>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</si>
  <si>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</si>
  <si>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</si>
  <si>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</si>
  <si>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</si>
  <si>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</si>
  <si>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</si>
  <si>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</si>
  <si>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</si>
  <si>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</si>
  <si>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</si>
  <si>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</si>
  <si>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</si>
  <si>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</si>
  <si>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</si>
  <si>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</si>
  <si>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</si>
  <si>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</si>
  <si>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</si>
  <si>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</si>
  <si>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</si>
  <si>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</si>
  <si>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</si>
  <si>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</si>
  <si>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</si>
  <si>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</si>
  <si>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</si>
  <si>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</si>
  <si>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</si>
  <si>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</si>
  <si>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</si>
  <si>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</si>
  <si>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</si>
  <si>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</si>
  <si>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</si>
  <si>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</si>
  <si>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</si>
  <si>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</si>
  <si>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</si>
  <si>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</si>
  <si>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</si>
  <si>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</si>
  <si>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</si>
  <si>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</si>
  <si>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</si>
  <si>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</si>
  <si>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</si>
  <si>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</si>
  <si>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</si>
  <si>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</si>
  <si>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</si>
  <si>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</si>
  <si>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</si>
  <si>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</si>
  <si>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</si>
  <si>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</si>
  <si>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</si>
  <si>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</si>
  <si>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</si>
  <si>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</si>
  <si>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</si>
  <si>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</si>
  <si>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</si>
  <si>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</si>
  <si>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</si>
  <si>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</si>
  <si>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</si>
  <si>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</si>
  <si>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</si>
  <si>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</si>
  <si>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</si>
  <si>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</si>
  <si>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</si>
  <si>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</si>
  <si>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</si>
  <si>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</si>
  <si>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</si>
  <si>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</si>
  <si>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</si>
  <si>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</si>
  <si>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</si>
  <si>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</si>
  <si>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</si>
  <si>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</si>
  <si>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</si>
  <si>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</si>
  <si>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</si>
  <si>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</si>
  <si>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</si>
  <si>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</si>
  <si>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</si>
  <si>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</si>
  <si>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</si>
  <si>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</si>
  <si>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</si>
  <si>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</si>
  <si>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</si>
  <si>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</si>
  <si>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</si>
  <si>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</si>
  <si>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</si>
  <si>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</si>
  <si>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</si>
  <si>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</si>
  <si>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</si>
  <si>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</si>
  <si>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</si>
  <si>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</si>
  <si>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</si>
  <si>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</si>
  <si>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</si>
  <si>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</si>
  <si>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</si>
  <si>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</si>
  <si>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</si>
  <si>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</si>
  <si>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</si>
  <si>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</si>
  <si>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</si>
  <si>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</si>
  <si>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</si>
  <si>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</si>
  <si>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</si>
  <si>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</si>
  <si>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</si>
  <si>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</si>
  <si>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</si>
  <si>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</si>
  <si>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</si>
  <si>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</si>
  <si>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</si>
  <si>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</si>
  <si>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</si>
  <si>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</si>
  <si>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</si>
  <si>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</si>
  <si>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</si>
  <si>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</si>
  <si>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</si>
  <si>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</si>
  <si>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</si>
  <si>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</si>
  <si>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</si>
  <si>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</si>
  <si>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</si>
  <si>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</si>
  <si>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</si>
  <si>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</si>
  <si>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</si>
  <si>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</si>
  <si>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</si>
  <si>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</si>
  <si>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</si>
  <si>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</si>
  <si>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</si>
  <si>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</si>
  <si>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</si>
  <si>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</si>
  <si>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</si>
  <si>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</si>
  <si>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</si>
  <si>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</si>
  <si>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</si>
  <si>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</si>
  <si>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</si>
  <si>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</si>
  <si>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</si>
  <si>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</si>
  <si>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</si>
  <si>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</si>
  <si>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</si>
  <si>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</si>
  <si>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</si>
  <si>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</si>
  <si>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</si>
  <si>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</si>
  <si>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</si>
  <si>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</si>
  <si>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</si>
  <si>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</si>
  <si>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</si>
  <si>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</si>
  <si>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</si>
  <si>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</si>
  <si>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</si>
  <si>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</si>
  <si>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</si>
  <si>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</si>
  <si>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</si>
  <si>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</si>
  <si>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</si>
  <si>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</si>
  <si>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</si>
  <si>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</si>
  <si>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</si>
  <si>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</si>
  <si>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</si>
  <si>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</si>
  <si>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</si>
  <si>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</si>
  <si>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</si>
  <si>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</si>
  <si>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</si>
  <si>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</si>
  <si>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</si>
  <si>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</si>
  <si>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</si>
  <si>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</si>
  <si>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</si>
  <si>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</si>
  <si>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</si>
  <si>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</si>
  <si>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</si>
  <si>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</si>
  <si>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</si>
  <si>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</si>
  <si>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</si>
  <si>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</si>
  <si>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</si>
  <si>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</si>
  <si>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</si>
  <si>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</si>
  <si>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</si>
  <si>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</si>
  <si>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</si>
  <si>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</si>
  <si>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</si>
  <si>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</si>
  <si>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</si>
  <si>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</si>
  <si>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</si>
  <si>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</si>
  <si>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</si>
  <si>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</si>
  <si>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</si>
  <si>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</si>
  <si>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</si>
  <si>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</si>
  <si>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</si>
  <si>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</si>
  <si>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</si>
  <si>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</si>
  <si>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</si>
  <si>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</si>
  <si>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</si>
  <si>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</si>
  <si>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</si>
  <si>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</si>
  <si>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</si>
  <si>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</si>
  <si>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</si>
  <si>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</si>
  <si>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</si>
  <si>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</si>
  <si>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</si>
  <si>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</si>
  <si>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</si>
  <si>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</si>
  <si>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</si>
  <si>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</si>
  <si>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</si>
  <si>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</si>
  <si>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</si>
  <si>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</si>
  <si>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</si>
  <si>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</si>
  <si>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</si>
  <si>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</si>
  <si>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</si>
  <si>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</si>
  <si>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</si>
  <si>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</si>
  <si>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</si>
  <si>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</si>
  <si>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</si>
  <si>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</si>
  <si>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</si>
  <si>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</si>
  <si>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</si>
  <si>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</si>
  <si>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</si>
  <si>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</si>
  <si>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</si>
  <si>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</si>
  <si>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</si>
  <si>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</si>
  <si>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</si>
  <si>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</si>
  <si>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</si>
  <si>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</si>
  <si>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</si>
  <si>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</si>
  <si>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</si>
  <si>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</si>
  <si>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</si>
  <si>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</si>
  <si>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</si>
  <si>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</si>
  <si>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</si>
  <si>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</si>
  <si>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</si>
  <si>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</si>
  <si>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</si>
  <si>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</si>
  <si>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</si>
  <si>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</si>
  <si>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</si>
  <si>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</si>
  <si>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</si>
  <si>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</si>
  <si>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</si>
  <si>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</si>
  <si>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</si>
  <si>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</si>
  <si>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</si>
  <si>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</si>
  <si>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</si>
  <si>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</si>
  <si>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</si>
  <si>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</si>
  <si>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</si>
  <si>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</si>
  <si>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</si>
  <si>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</si>
  <si>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</si>
  <si>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</si>
  <si>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</si>
  <si>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</si>
  <si>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</si>
  <si>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</si>
  <si>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</si>
  <si>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</si>
  <si>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</si>
  <si>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</si>
  <si>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</si>
  <si>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</si>
  <si>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</si>
  <si>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</si>
  <si>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</si>
  <si>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</si>
  <si>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</si>
  <si>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</si>
  <si>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</si>
  <si>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</si>
  <si>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</si>
  <si>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</si>
  <si>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</si>
  <si>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</si>
  <si>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</si>
  <si>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</si>
  <si>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</si>
  <si>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</si>
  <si>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</si>
  <si>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</si>
  <si>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</si>
  <si>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</si>
  <si>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</si>
  <si>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</si>
  <si>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</si>
  <si>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</si>
  <si>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</si>
  <si>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</si>
  <si>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</si>
  <si>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</si>
  <si>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</si>
  <si>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</si>
  <si>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</si>
  <si>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</si>
  <si>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</si>
  <si>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</si>
  <si>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</si>
  <si>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</si>
  <si>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</si>
  <si>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</si>
  <si>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</si>
  <si>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</si>
  <si>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</si>
  <si>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</si>
  <si>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</si>
  <si>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</si>
  <si>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</si>
  <si>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</si>
  <si>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</si>
  <si>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</si>
  <si>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</si>
  <si>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</si>
  <si>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</si>
  <si>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</si>
  <si>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</si>
  <si>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</si>
  <si>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</si>
  <si>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</si>
  <si>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</si>
  <si>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</si>
  <si>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</si>
  <si>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</si>
  <si>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</si>
  <si>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</si>
  <si>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</si>
  <si>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</si>
  <si>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</si>
  <si>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</si>
  <si>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</si>
  <si>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</si>
  <si>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</si>
  <si>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</si>
  <si>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</si>
  <si>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</si>
  <si>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</si>
  <si>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</si>
  <si>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</si>
  <si>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</si>
  <si>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</si>
  <si>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</si>
  <si>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</si>
  <si>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</si>
  <si>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</si>
  <si>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</si>
  <si>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</si>
  <si>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</si>
  <si>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</si>
  <si>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</si>
  <si>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</si>
  <si>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</si>
  <si>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</si>
  <si>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</si>
  <si>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</si>
  <si>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</si>
  <si>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</si>
  <si>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</si>
  <si>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</si>
  <si>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</si>
  <si>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</si>
  <si>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</si>
  <si>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</si>
  <si>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</si>
  <si>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</si>
  <si>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</si>
  <si>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</si>
  <si>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</si>
  <si>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</si>
  <si>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</si>
  <si>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</si>
  <si>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</si>
  <si>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</si>
  <si>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</si>
  <si>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</si>
  <si>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</si>
  <si>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</si>
  <si>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</si>
  <si>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</si>
  <si>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</si>
  <si>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</si>
  <si>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</si>
  <si>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</si>
  <si>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</si>
  <si>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</si>
  <si>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</si>
  <si>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</si>
  <si>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</si>
  <si>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</si>
  <si>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</si>
  <si>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</si>
  <si>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</si>
  <si>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</si>
  <si>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</si>
  <si>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</si>
  <si>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</si>
  <si>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</si>
  <si>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</si>
  <si>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</si>
  <si>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</si>
  <si>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</si>
  <si>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</si>
  <si>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</si>
  <si>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</si>
  <si>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</si>
  <si>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</si>
  <si>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</si>
  <si>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</si>
  <si>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</si>
  <si>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</si>
  <si>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</si>
  <si>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</si>
  <si>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</si>
  <si>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</si>
  <si>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</si>
  <si>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</si>
  <si>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</si>
  <si>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</si>
  <si>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</si>
  <si>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</si>
  <si>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</si>
  <si>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</si>
  <si>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</si>
  <si>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</si>
  <si>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</si>
  <si>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</si>
  <si>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</si>
  <si>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</si>
  <si>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</si>
  <si>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</si>
  <si>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</si>
  <si>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</si>
  <si>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</si>
  <si>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</si>
  <si>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</si>
  <si>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</si>
  <si>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</si>
  <si>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</si>
  <si>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</si>
  <si>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</si>
  <si>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</si>
  <si>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</si>
  <si>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</si>
  <si>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</si>
  <si>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</si>
  <si>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</si>
  <si>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</si>
  <si>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</si>
  <si>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</si>
  <si>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</si>
  <si>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</si>
  <si>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</si>
  <si>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</si>
  <si>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</si>
  <si>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</si>
  <si>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</si>
  <si>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</si>
  <si>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</si>
  <si>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</si>
  <si>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</si>
  <si>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</si>
  <si>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</si>
  <si>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</si>
  <si>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</si>
  <si>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</si>
  <si>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</si>
  <si>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</si>
  <si>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</si>
  <si>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</si>
  <si>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</si>
  <si>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</si>
  <si>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</si>
  <si>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</si>
  <si>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</si>
  <si>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</si>
  <si>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</si>
  <si>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</si>
  <si>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</si>
  <si>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</si>
  <si>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</si>
  <si>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</si>
  <si>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</si>
  <si>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</si>
  <si>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</si>
  <si>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</si>
  <si>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</si>
  <si>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</si>
  <si>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</si>
  <si>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</si>
  <si>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</si>
  <si>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</si>
  <si>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</si>
  <si>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</si>
  <si>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</si>
  <si>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</si>
  <si>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</si>
  <si>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</si>
  <si>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</si>
  <si>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</si>
  <si>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</si>
  <si>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</si>
  <si>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</si>
  <si>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</si>
  <si>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</si>
  <si>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</si>
  <si>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</si>
  <si>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</si>
  <si>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</si>
  <si>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</si>
  <si>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</si>
  <si>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</si>
  <si>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</si>
  <si>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</si>
  <si>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</si>
  <si>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</si>
  <si>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</si>
  <si>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</si>
  <si>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</si>
  <si>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</si>
  <si>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</si>
  <si>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</si>
  <si>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</si>
  <si>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</si>
  <si>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</si>
  <si>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</si>
  <si>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</si>
  <si>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</si>
  <si>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</si>
  <si>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</si>
  <si>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</si>
  <si>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</si>
  <si>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</si>
  <si>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</si>
  <si>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</si>
  <si>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</si>
  <si>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</si>
  <si>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</si>
  <si>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</si>
  <si>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</si>
  <si>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</si>
  <si>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</si>
  <si>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</si>
  <si>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</si>
  <si>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</si>
  <si>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</si>
  <si>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</si>
  <si>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</si>
  <si>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</si>
  <si>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</si>
  <si>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</si>
  <si>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</si>
  <si>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</si>
  <si>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</si>
  <si>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</si>
  <si>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</si>
  <si>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</si>
  <si>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</si>
  <si>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</si>
  <si>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</si>
  <si>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</si>
  <si>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</si>
  <si>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</si>
  <si>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</si>
  <si>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</si>
  <si>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</si>
  <si>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</si>
  <si>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</si>
  <si>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</si>
  <si>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</si>
  <si>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</si>
  <si>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</si>
  <si>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</si>
  <si>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</si>
  <si>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</si>
  <si>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</si>
  <si>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</si>
  <si>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</si>
  <si>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</si>
  <si>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</si>
  <si>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</si>
  <si>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</si>
  <si>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</si>
  <si>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</si>
  <si>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</si>
  <si>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</si>
  <si>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</si>
  <si>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</si>
  <si>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</si>
  <si>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</si>
  <si>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</si>
  <si>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</si>
  <si>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</si>
  <si>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</si>
  <si>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</si>
  <si>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</si>
  <si>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</si>
  <si>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</si>
  <si>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</si>
  <si>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</si>
  <si>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</si>
  <si>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</si>
  <si>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</si>
  <si>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</si>
  <si>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</si>
  <si>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</si>
  <si>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</si>
  <si>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</si>
  <si>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</si>
  <si>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</si>
  <si>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</si>
  <si>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</si>
  <si>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</si>
  <si>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</si>
  <si>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</si>
  <si>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</si>
  <si>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</si>
  <si>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</si>
  <si>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</si>
  <si>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</si>
  <si>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</si>
  <si>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</si>
  <si>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</si>
  <si>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</si>
  <si>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</si>
  <si>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</si>
  <si>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</si>
  <si>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</si>
  <si>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</si>
  <si>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</si>
  <si>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</si>
  <si>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</si>
  <si>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</si>
  <si>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</si>
  <si>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</si>
  <si>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</si>
  <si>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</si>
  <si>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</si>
  <si>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</si>
  <si>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</si>
  <si>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</si>
  <si>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</si>
  <si>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</si>
  <si>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</si>
  <si>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</si>
  <si>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</si>
  <si>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</si>
  <si>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</si>
  <si>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</si>
  <si>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</si>
  <si>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</si>
  <si>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</si>
  <si>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</si>
  <si>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</si>
  <si>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</si>
  <si>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</si>
  <si>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</si>
  <si>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</si>
  <si>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</si>
  <si>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</si>
  <si>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</si>
  <si>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</si>
  <si>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</si>
  <si>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</si>
  <si>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</si>
  <si>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</si>
  <si>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</si>
  <si>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</si>
  <si>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</si>
  <si>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</si>
  <si>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</si>
  <si>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</si>
  <si>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</si>
  <si>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</si>
  <si>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</si>
  <si>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</si>
  <si>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</si>
  <si>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</si>
  <si>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</si>
  <si>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</si>
  <si>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</si>
  <si>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</si>
  <si>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</si>
  <si>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</si>
  <si>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</si>
  <si>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</si>
  <si>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</si>
  <si>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</si>
  <si>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</si>
  <si>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</si>
  <si>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</si>
  <si>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</si>
  <si>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</si>
  <si>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</si>
  <si>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</si>
  <si>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</si>
  <si>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</si>
  <si>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</si>
  <si>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</si>
  <si>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</si>
  <si>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</si>
  <si>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</si>
  <si>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</si>
  <si>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</si>
  <si>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</si>
  <si>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</si>
  <si>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</si>
  <si>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</si>
  <si>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</si>
  <si>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</si>
  <si>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</si>
  <si>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</si>
  <si>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</si>
  <si>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</si>
  <si>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</si>
  <si>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</si>
  <si>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</si>
  <si>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</si>
  <si>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</si>
  <si>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</si>
  <si>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</si>
  <si>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</si>
  <si>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</si>
  <si>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</si>
  <si>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</si>
  <si>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</si>
  <si>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</si>
  <si>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</si>
  <si>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</si>
  <si>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</si>
  <si>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</si>
  <si>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</si>
  <si>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</si>
  <si>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</si>
  <si>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</si>
  <si>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</si>
  <si>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</si>
  <si>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</si>
  <si>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</si>
  <si>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</si>
  <si>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</si>
  <si>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</si>
  <si>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</si>
  <si>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</si>
  <si>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</si>
  <si>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</si>
  <si>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</si>
  <si>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</si>
  <si>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</si>
  <si>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</si>
  <si>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</si>
  <si>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</si>
  <si>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</si>
  <si>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</si>
  <si>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</si>
  <si>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</si>
  <si>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</si>
  <si>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</si>
  <si>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</si>
  <si>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</si>
  <si>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</si>
  <si>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</si>
  <si>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</si>
  <si>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</si>
  <si>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</si>
  <si>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</si>
  <si>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</si>
  <si>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</si>
  <si>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</si>
  <si>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</si>
  <si>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</si>
  <si>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</si>
  <si>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</si>
  <si>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</si>
  <si>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</si>
  <si>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</si>
  <si>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</si>
  <si>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</si>
  <si>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</si>
  <si>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</si>
  <si>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</si>
  <si>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</si>
  <si>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</si>
  <si>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</si>
  <si>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</si>
  <si>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</si>
  <si>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</si>
  <si>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</si>
  <si>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</si>
  <si>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</si>
  <si>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</si>
  <si>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</si>
  <si>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</si>
  <si>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</si>
  <si>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</si>
  <si>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</si>
  <si>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</si>
  <si>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</si>
  <si>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</si>
  <si>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</si>
  <si>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</si>
  <si>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</si>
  <si>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</si>
  <si>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</si>
  <si>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</si>
  <si>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</si>
  <si>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</si>
  <si>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</si>
  <si>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</si>
  <si>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</si>
  <si>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</si>
  <si>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</si>
  <si>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</si>
  <si>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</si>
  <si>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</si>
  <si>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</si>
  <si>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</si>
  <si>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</si>
  <si>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</si>
  <si>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</si>
  <si>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</si>
  <si>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</si>
  <si>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</si>
  <si>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</si>
  <si>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</si>
  <si>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</si>
  <si>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</si>
  <si>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</si>
  <si>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</si>
  <si>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</si>
  <si>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</si>
  <si>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</si>
  <si>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</si>
  <si>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</si>
  <si>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</si>
  <si>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</si>
  <si>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</si>
  <si>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</si>
  <si>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</si>
  <si>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</si>
  <si>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</si>
  <si>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</si>
  <si>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</si>
  <si>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</si>
  <si>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</si>
  <si>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</si>
  <si>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</si>
  <si>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</si>
  <si>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</si>
  <si>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</si>
  <si>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</si>
  <si>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</si>
  <si>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</si>
  <si>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</si>
  <si>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</si>
  <si>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</si>
  <si>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</si>
  <si>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</si>
  <si>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</si>
  <si>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</si>
  <si>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</si>
  <si>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</si>
  <si>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</si>
  <si>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</si>
  <si>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</si>
  <si>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</si>
  <si>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</si>
  <si>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</si>
  <si>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</si>
  <si>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</si>
  <si>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</si>
  <si>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</si>
  <si>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</si>
  <si>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</si>
  <si>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</si>
  <si>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</si>
  <si>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</si>
  <si>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</si>
  <si>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</si>
  <si>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</si>
  <si>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</si>
  <si>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</si>
  <si>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</si>
  <si>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</si>
  <si>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</si>
  <si>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</si>
  <si>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</si>
  <si>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</si>
  <si>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</si>
  <si>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</si>
  <si>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</si>
  <si>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</si>
  <si>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</si>
  <si>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</si>
  <si>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</si>
  <si>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</si>
  <si>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</si>
  <si>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</si>
  <si>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</si>
  <si>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</si>
  <si>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</si>
  <si>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</si>
  <si>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</si>
  <si>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</si>
  <si>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</si>
  <si>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</si>
  <si>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</si>
  <si>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</si>
  <si>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</si>
  <si>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</si>
  <si>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</si>
  <si>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</si>
  <si>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</si>
  <si>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</si>
  <si>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</si>
  <si>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</si>
  <si>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</si>
  <si>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</si>
  <si>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</si>
  <si>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</si>
  <si>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</si>
  <si>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</si>
  <si>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</si>
  <si>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</si>
  <si>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</si>
  <si>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</si>
  <si>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</si>
  <si>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</si>
  <si>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</si>
  <si>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</si>
  <si>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</si>
  <si>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</si>
  <si>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</si>
  <si>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</si>
  <si>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</si>
  <si>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</si>
  <si>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</si>
  <si>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</si>
  <si>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</si>
  <si>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</si>
  <si>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</si>
  <si>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</si>
  <si>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</si>
  <si>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</si>
  <si>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</si>
  <si>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</si>
  <si>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</si>
  <si>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</si>
  <si>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</si>
  <si>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</si>
  <si>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</si>
  <si>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</si>
  <si>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</si>
  <si>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</si>
  <si>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</si>
  <si>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</si>
  <si>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</si>
  <si>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</si>
  <si>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</si>
  <si>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</si>
  <si>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</si>
  <si>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</si>
  <si>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</si>
  <si>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</si>
  <si>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</si>
  <si>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</si>
  <si>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</si>
  <si>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</si>
  <si>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</si>
  <si>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</si>
  <si>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</si>
  <si>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</si>
  <si>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</si>
  <si>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</si>
  <si>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</si>
  <si>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</si>
  <si>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</si>
  <si>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</si>
  <si>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</si>
  <si>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</si>
  <si>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</si>
  <si>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</si>
  <si>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</si>
  <si>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</si>
  <si>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</si>
  <si>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</si>
  <si>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</si>
  <si>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</si>
  <si>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</si>
  <si>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</si>
  <si>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</si>
  <si>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</si>
  <si>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</si>
  <si>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</si>
  <si>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</si>
  <si>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</si>
  <si>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</si>
  <si>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</si>
  <si>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</si>
  <si>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</si>
  <si>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</si>
  <si>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</si>
  <si>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</si>
  <si>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</si>
  <si>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</si>
  <si>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</si>
  <si>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</si>
  <si>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</si>
  <si>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</si>
  <si>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</si>
  <si>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</si>
  <si>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</si>
  <si>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</si>
  <si>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</si>
  <si>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</si>
  <si>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</si>
  <si>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</si>
  <si>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</si>
  <si>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</si>
  <si>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</si>
  <si>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</si>
  <si>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</si>
  <si>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</si>
  <si>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</si>
  <si>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</si>
  <si>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</si>
  <si>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</si>
  <si>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</si>
  <si>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</si>
  <si>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</si>
  <si>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</si>
  <si>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</si>
  <si>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</si>
  <si>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</si>
  <si>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</si>
  <si>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</si>
  <si>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</si>
  <si>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</si>
  <si>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</si>
  <si>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</si>
  <si>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</si>
  <si>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</si>
  <si>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</si>
  <si>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</si>
  <si>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</si>
  <si>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</si>
  <si>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</si>
  <si>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</si>
  <si>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</si>
  <si>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</si>
  <si>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</si>
  <si>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</si>
  <si>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</si>
  <si>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</si>
  <si>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</si>
  <si>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</si>
  <si>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</si>
  <si>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</si>
  <si>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</si>
  <si>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</si>
  <si>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</si>
  <si>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</si>
  <si>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</si>
  <si>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</si>
  <si>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</si>
  <si>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</si>
  <si>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</si>
  <si>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</si>
  <si>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</si>
  <si>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</si>
  <si>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</si>
  <si>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</si>
  <si>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</si>
  <si>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</si>
  <si>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</si>
  <si>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</si>
  <si>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</si>
  <si>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</si>
  <si>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</si>
  <si>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</si>
  <si>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</si>
  <si>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</si>
  <si>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</si>
  <si>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</si>
  <si>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</si>
  <si>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</si>
  <si>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</si>
  <si>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</si>
  <si>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</si>
  <si>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</si>
  <si>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</si>
  <si>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</si>
  <si>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</si>
  <si>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</si>
  <si>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</si>
  <si>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</si>
  <si>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</si>
  <si>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</si>
  <si>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</si>
  <si>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</si>
  <si>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</si>
  <si>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</si>
  <si>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</si>
  <si>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</si>
  <si>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</si>
  <si>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</si>
  <si>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</si>
  <si>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</si>
  <si>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</si>
  <si>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</si>
  <si>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</si>
  <si>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</si>
  <si>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</si>
  <si>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</si>
  <si>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</si>
  <si>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</si>
  <si>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</si>
  <si>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</si>
  <si>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</si>
  <si>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</si>
  <si>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</si>
  <si>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</si>
  <si>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</si>
  <si>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</si>
  <si>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</si>
  <si>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</si>
  <si>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</si>
  <si>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</si>
  <si>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</si>
  <si>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</si>
  <si>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</si>
  <si>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</si>
  <si>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</si>
  <si>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</si>
  <si>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</si>
  <si>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</si>
  <si>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</si>
  <si>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</si>
  <si>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</si>
  <si>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</si>
  <si>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</si>
  <si>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</si>
  <si>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</si>
  <si>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</si>
  <si>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</si>
  <si>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</si>
  <si>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</si>
  <si>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</si>
  <si>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</si>
  <si>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</si>
  <si>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</si>
  <si>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</si>
  <si>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</si>
  <si>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</si>
  <si>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</si>
  <si>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</si>
  <si>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</si>
  <si>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</si>
  <si>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</si>
  <si>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</si>
  <si>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</si>
  <si>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</si>
  <si>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</si>
  <si>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</si>
  <si>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</si>
  <si>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</si>
  <si>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</si>
  <si>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</si>
  <si>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</si>
  <si>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</si>
  <si>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</si>
  <si>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</si>
  <si>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</si>
  <si>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</si>
  <si>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</si>
  <si>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</si>
  <si>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</si>
  <si>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</si>
  <si>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</si>
  <si>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</si>
  <si>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</si>
  <si>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</si>
  <si>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</si>
  <si>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</si>
  <si>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</si>
  <si>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</si>
  <si>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</si>
  <si>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</si>
  <si>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</si>
  <si>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</si>
  <si>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</si>
  <si>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</si>
  <si>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</si>
  <si>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</si>
  <si>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</si>
  <si>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</si>
  <si>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</si>
  <si>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</si>
  <si>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</si>
  <si>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</si>
  <si>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</si>
  <si>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</si>
  <si>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</si>
  <si>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</si>
  <si>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</si>
  <si>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</si>
  <si>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</si>
  <si>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</si>
  <si>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</si>
  <si>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</si>
  <si>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</si>
  <si>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</si>
  <si>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</si>
  <si>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</si>
  <si>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</si>
  <si>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</si>
  <si>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</si>
  <si>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</si>
  <si>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</si>
  <si>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</si>
  <si>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</si>
  <si>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</si>
  <si>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</si>
  <si>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</si>
  <si>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</si>
  <si>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</si>
  <si>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</si>
  <si>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</si>
  <si>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</si>
  <si>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</si>
  <si>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</si>
  <si>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</si>
  <si>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</si>
  <si>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</si>
  <si>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</si>
  <si>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</si>
  <si>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</si>
  <si>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</si>
  <si>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</si>
  <si>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</si>
  <si>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</si>
  <si>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</si>
  <si>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</si>
  <si>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</si>
  <si>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</si>
  <si>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</si>
  <si>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</si>
  <si>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</si>
  <si>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</si>
  <si>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</si>
  <si>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</si>
  <si>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</si>
  <si>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</si>
  <si>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</si>
  <si>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</si>
  <si>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</si>
  <si>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</si>
  <si>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</si>
  <si>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</si>
  <si>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</si>
  <si>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</si>
  <si>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</si>
  <si>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</si>
  <si>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</si>
  <si>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</si>
  <si>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</si>
  <si>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</si>
  <si>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</si>
  <si>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</si>
  <si>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</si>
  <si>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</si>
  <si>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</si>
  <si>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</si>
  <si>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</si>
  <si>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</si>
  <si>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</si>
  <si>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</si>
  <si>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</si>
  <si>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</si>
  <si>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</si>
  <si>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</si>
  <si>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</si>
  <si>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</si>
  <si>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</si>
  <si>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</si>
  <si>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</si>
  <si>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</si>
  <si>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</si>
  <si>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</si>
  <si>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</si>
  <si>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</si>
  <si>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</si>
  <si>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</si>
  <si>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</si>
  <si>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</si>
  <si>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</si>
  <si>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</si>
  <si>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</si>
  <si>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</si>
  <si>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</si>
  <si>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</si>
  <si>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</si>
  <si>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</si>
  <si>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</si>
  <si>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</si>
  <si>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</si>
  <si>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</si>
  <si>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</si>
  <si>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</si>
  <si>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</si>
  <si>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</si>
  <si>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</si>
  <si>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</si>
  <si>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</si>
  <si>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</si>
  <si>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</si>
  <si>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</si>
  <si>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</si>
  <si>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</si>
  <si>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</si>
  <si>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</si>
  <si>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</si>
  <si>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</si>
  <si>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</si>
  <si>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</si>
  <si>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</si>
  <si>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</si>
  <si>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</si>
  <si>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</si>
  <si>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</si>
  <si>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</si>
  <si>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</si>
  <si>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</si>
  <si>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</si>
  <si>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</si>
  <si>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</si>
  <si>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</si>
  <si>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</si>
  <si>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</si>
  <si>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</si>
  <si>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</si>
  <si>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</si>
  <si>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</si>
  <si>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</si>
  <si>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</si>
  <si>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</si>
  <si>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</si>
  <si>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</si>
  <si>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</si>
  <si>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</si>
  <si>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</si>
  <si>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</si>
  <si>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</si>
  <si>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</si>
  <si>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</si>
  <si>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</si>
  <si>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</si>
  <si>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</si>
  <si>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</si>
  <si>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</si>
  <si>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</si>
  <si>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</si>
  <si>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</si>
  <si>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</si>
  <si>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</si>
  <si>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</si>
  <si>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</si>
  <si>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</si>
  <si>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</si>
  <si>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</si>
  <si>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</si>
  <si>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</si>
  <si>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</si>
  <si>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</si>
  <si>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</si>
  <si>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</si>
  <si>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</si>
  <si>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</si>
  <si>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</si>
  <si>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</si>
  <si>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</si>
  <si>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</si>
  <si>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</si>
  <si>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</si>
  <si>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</si>
  <si>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</si>
  <si>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</si>
  <si>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</si>
  <si>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</si>
  <si>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</si>
  <si>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</si>
  <si>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</si>
  <si>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</si>
  <si>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</si>
  <si>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</si>
  <si>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</si>
  <si>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</si>
  <si>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</si>
  <si>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</si>
  <si>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</si>
  <si>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</si>
  <si>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</si>
  <si>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</si>
  <si>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</si>
  <si>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</si>
  <si>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</si>
  <si>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</si>
  <si>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</si>
  <si>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</si>
  <si>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</si>
  <si>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</si>
  <si>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</si>
  <si>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</si>
  <si>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</si>
  <si>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</si>
  <si>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</si>
  <si>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</si>
  <si>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</si>
  <si>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</si>
  <si>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</si>
  <si>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</si>
  <si>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</si>
  <si>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</si>
  <si>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</si>
  <si>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</si>
  <si>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</si>
  <si>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</si>
  <si>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</si>
  <si>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</si>
  <si>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</si>
  <si>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</si>
  <si>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</si>
  <si>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</si>
  <si>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</si>
  <si>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</si>
  <si>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</si>
  <si>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</si>
  <si>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</si>
  <si>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</si>
  <si>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</si>
  <si>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</si>
  <si>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</si>
  <si>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</si>
  <si>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</si>
  <si>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</si>
  <si>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</si>
  <si>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</si>
  <si>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</si>
  <si>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</si>
  <si>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</si>
  <si>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</si>
  <si>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</si>
  <si>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</si>
  <si>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</si>
  <si>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</si>
  <si>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</si>
  <si>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</si>
  <si>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</si>
  <si>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</si>
  <si>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</si>
  <si>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</si>
  <si>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</si>
  <si>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</si>
  <si>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</si>
  <si>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</si>
  <si>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</si>
  <si>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</si>
  <si>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</si>
  <si>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</si>
  <si>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</si>
  <si>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</si>
  <si>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</si>
  <si>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</si>
  <si>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</si>
  <si>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</si>
  <si>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</si>
  <si>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</si>
  <si>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</si>
  <si>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</si>
  <si>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</si>
  <si>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</si>
  <si>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</si>
  <si>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</si>
  <si>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</si>
  <si>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</si>
  <si>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</si>
  <si>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</si>
  <si>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</si>
  <si>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</si>
  <si>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</si>
  <si>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</si>
  <si>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</si>
  <si>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</si>
  <si>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</si>
  <si>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</si>
  <si>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</si>
  <si>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</si>
  <si>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</si>
  <si>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</si>
  <si>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</si>
  <si>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</si>
  <si>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</si>
  <si>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</si>
  <si>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</si>
  <si>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</si>
  <si>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</si>
  <si>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</si>
  <si>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</si>
  <si>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</si>
  <si>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</si>
  <si>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</si>
  <si>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</si>
  <si>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</si>
  <si>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</si>
  <si>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</si>
  <si>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</si>
  <si>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</si>
  <si>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</si>
  <si>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</si>
  <si>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</si>
  <si>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</si>
  <si>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</si>
  <si>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</si>
  <si>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</si>
  <si>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</si>
  <si>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</si>
  <si>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</si>
  <si>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</si>
  <si>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</si>
  <si>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</si>
  <si>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</si>
  <si>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</si>
  <si>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</si>
  <si>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</si>
  <si>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</si>
  <si>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</si>
  <si>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</si>
  <si>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</si>
  <si>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</si>
  <si>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</si>
  <si>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</si>
  <si>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</si>
  <si>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</si>
  <si>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</si>
  <si>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</si>
  <si>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</si>
  <si>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</si>
  <si>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</si>
  <si>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</si>
  <si>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</si>
  <si>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</si>
  <si>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</si>
  <si>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</si>
  <si>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</si>
  <si>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</si>
  <si>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</si>
  <si>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</si>
  <si>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</si>
  <si>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</si>
  <si>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</si>
  <si>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</si>
  <si>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</si>
  <si>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</si>
  <si>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</si>
  <si>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</si>
  <si>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</si>
  <si>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</si>
  <si>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</si>
  <si>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</si>
  <si>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</si>
  <si>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</si>
  <si>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</si>
  <si>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</si>
  <si>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</si>
  <si>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</si>
  <si>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</si>
  <si>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</si>
  <si>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</si>
  <si>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</si>
  <si>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</si>
  <si>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</si>
  <si>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</si>
  <si>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</si>
  <si>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</si>
  <si>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</si>
  <si>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</si>
  <si>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</si>
  <si>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</si>
  <si>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</si>
  <si>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</si>
  <si>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</si>
  <si>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</si>
  <si>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</si>
  <si>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</si>
  <si>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</si>
  <si>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</si>
  <si>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</si>
  <si>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</si>
  <si>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</si>
  <si>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</si>
  <si>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</si>
  <si>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</si>
  <si>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</si>
  <si>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</si>
  <si>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</si>
  <si>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</si>
  <si>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</si>
  <si>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</si>
  <si>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</si>
  <si>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</si>
  <si>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</si>
  <si>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</si>
  <si>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</si>
  <si>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</si>
  <si>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</si>
  <si>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</si>
  <si>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</si>
  <si>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</si>
  <si>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</si>
  <si>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</si>
  <si>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</si>
  <si>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</si>
  <si>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</si>
  <si>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</si>
  <si>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</si>
  <si>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</si>
  <si>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</si>
  <si>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</si>
  <si>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</si>
  <si>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</si>
  <si>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</si>
  <si>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</si>
  <si>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</si>
  <si>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</si>
  <si>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</si>
  <si>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</si>
  <si>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</si>
  <si>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</si>
  <si>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</si>
  <si>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</si>
  <si>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</si>
  <si>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</si>
  <si>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</si>
  <si>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</si>
  <si>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</si>
  <si>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</si>
  <si>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</si>
  <si>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</si>
  <si>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</si>
  <si>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</si>
  <si>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</si>
  <si>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</si>
  <si>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</si>
  <si>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</si>
  <si>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</si>
  <si>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</si>
  <si>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</si>
  <si>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</si>
  <si>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</si>
  <si>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</si>
  <si>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</si>
  <si>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</si>
  <si>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</si>
  <si>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</si>
  <si>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</si>
  <si>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</si>
  <si>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</si>
  <si>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</si>
  <si>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</si>
  <si>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</si>
  <si>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</si>
  <si>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</si>
  <si>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</si>
  <si>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</si>
  <si>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</si>
  <si>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</si>
  <si>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</si>
  <si>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</si>
  <si>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</si>
  <si>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</si>
  <si>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</si>
  <si>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</si>
  <si>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</si>
  <si>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</si>
  <si>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</si>
  <si>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</si>
  <si>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</si>
  <si>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</si>
  <si>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</si>
  <si>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</si>
  <si>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</si>
  <si>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</si>
  <si>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</si>
  <si>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</si>
  <si>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</si>
  <si>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</si>
  <si>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</si>
  <si>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</si>
  <si>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</si>
  <si>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</si>
  <si>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</si>
  <si>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</si>
  <si>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</si>
  <si>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</si>
  <si>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</si>
  <si>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</si>
  <si>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</si>
  <si>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</si>
  <si>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</si>
  <si>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</si>
  <si>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</si>
  <si>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</si>
  <si>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</si>
  <si>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</si>
  <si>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</si>
  <si>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</si>
  <si>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</si>
  <si>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</si>
  <si>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</si>
  <si>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</si>
  <si>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</si>
  <si>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</si>
  <si>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</si>
  <si>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</si>
  <si>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</si>
  <si>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</si>
  <si>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</si>
  <si>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</si>
  <si>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</si>
  <si>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</si>
  <si>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</si>
  <si>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</si>
  <si>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</si>
  <si>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</si>
  <si>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</si>
  <si>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</si>
  <si>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</si>
  <si>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</si>
  <si>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</si>
  <si>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</si>
  <si>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</si>
  <si>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</si>
  <si>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</si>
  <si>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</si>
  <si>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</si>
  <si>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</si>
  <si>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</si>
  <si>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</si>
  <si>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</si>
  <si>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</si>
  <si>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</si>
  <si>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</si>
  <si>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</si>
  <si>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</si>
  <si>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</si>
  <si>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</si>
  <si>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</si>
  <si>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</si>
  <si>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</si>
  <si>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</si>
  <si>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</si>
  <si>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</si>
  <si>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</si>
  <si>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</si>
  <si>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</si>
  <si>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</si>
  <si>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</si>
  <si>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</si>
  <si>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</si>
  <si>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</si>
  <si>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</si>
  <si>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</si>
  <si>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</si>
  <si>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</si>
  <si>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</si>
  <si>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</si>
  <si>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</si>
  <si>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</si>
  <si>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</si>
  <si>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</si>
  <si>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</si>
  <si>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</si>
  <si>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</si>
  <si>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</si>
  <si>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</si>
  <si>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</si>
  <si>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</si>
  <si>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</si>
  <si>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</si>
  <si>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</si>
  <si>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</si>
  <si>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</si>
  <si>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</si>
  <si>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</si>
  <si>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</si>
  <si>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</si>
  <si>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</si>
  <si>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</si>
  <si>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</si>
  <si>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</si>
  <si>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</si>
  <si>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</si>
  <si>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</si>
  <si>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</si>
  <si>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</si>
  <si>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</si>
  <si>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</si>
  <si>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</si>
  <si>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</si>
  <si>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</si>
  <si>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</si>
  <si>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</si>
  <si>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</si>
  <si>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</si>
  <si>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</si>
  <si>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</si>
  <si>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</si>
  <si>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</si>
  <si>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</si>
  <si>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</si>
  <si>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</si>
  <si>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</si>
  <si>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</si>
  <si>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</si>
  <si>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</si>
  <si>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</si>
  <si>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</si>
  <si>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</si>
  <si>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</si>
  <si>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</si>
  <si>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</si>
  <si>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</si>
  <si>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</si>
  <si>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</si>
  <si>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</si>
  <si>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</si>
  <si>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</si>
  <si>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</si>
  <si>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</si>
  <si>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</si>
  <si>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</si>
  <si>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</si>
  <si>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</si>
  <si>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</si>
  <si>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</si>
  <si>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</si>
  <si>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</si>
  <si>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</si>
  <si>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</si>
  <si>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</si>
  <si>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</si>
  <si>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</si>
  <si>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</si>
  <si>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</si>
  <si>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</si>
  <si>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</si>
  <si>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</si>
  <si>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</si>
  <si>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</si>
  <si>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</si>
  <si>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</si>
  <si>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</si>
  <si>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</si>
  <si>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</si>
  <si>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</si>
  <si>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</si>
  <si>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</si>
  <si>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</si>
  <si>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</si>
  <si>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</si>
  <si>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</si>
  <si>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</si>
  <si>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</si>
  <si>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</si>
  <si>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</si>
  <si>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</si>
  <si>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</si>
  <si>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</si>
  <si>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</si>
  <si>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</si>
  <si>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</si>
  <si>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</si>
  <si>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</si>
  <si>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</si>
  <si>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</si>
  <si>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</si>
  <si>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</si>
  <si>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</si>
  <si>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</si>
  <si>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</si>
  <si>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</si>
  <si>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</si>
  <si>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</si>
  <si>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</si>
  <si>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</si>
  <si>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</si>
  <si>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</si>
  <si>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</si>
  <si>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</si>
  <si>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</si>
  <si>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</si>
  <si>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</si>
  <si>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</si>
  <si>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</si>
  <si>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</si>
  <si>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</si>
  <si>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</si>
  <si>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</si>
  <si>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</si>
  <si>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</si>
  <si>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</si>
  <si>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</si>
  <si>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</si>
  <si>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</si>
  <si>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</si>
  <si>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</si>
  <si>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</si>
  <si>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</si>
  <si>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</si>
  <si>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</si>
  <si>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</si>
  <si>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</si>
  <si>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</si>
  <si>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</si>
  <si>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</si>
  <si>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</si>
  <si>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</si>
  <si>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</si>
  <si>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</si>
  <si>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</si>
  <si>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</si>
  <si>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</si>
  <si>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</si>
  <si>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</si>
  <si>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</si>
  <si>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</si>
  <si>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</si>
  <si>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</si>
  <si>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</si>
  <si>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</si>
  <si>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</si>
  <si>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</si>
  <si>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</si>
  <si>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</si>
  <si>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</si>
  <si>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</si>
  <si>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</si>
  <si>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</si>
  <si>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</si>
  <si>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</si>
  <si>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</si>
  <si>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</si>
  <si>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</si>
  <si>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</si>
  <si>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</si>
  <si>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</si>
  <si>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</si>
  <si>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</si>
  <si>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</si>
  <si>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</si>
  <si>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</si>
  <si>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</si>
  <si>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</si>
  <si>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</si>
  <si>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</si>
  <si>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</si>
  <si>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</si>
  <si>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</si>
  <si>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</si>
  <si>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</si>
  <si>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</si>
  <si>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</si>
  <si>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</si>
  <si>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</si>
  <si>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</si>
  <si>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</si>
  <si>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</si>
  <si>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</si>
  <si>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</si>
  <si>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</si>
  <si>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</si>
  <si>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</si>
  <si>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</si>
  <si>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</si>
  <si>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</si>
  <si>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</si>
  <si>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</si>
  <si>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</si>
  <si>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</si>
  <si>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</si>
  <si>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</si>
  <si>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</si>
  <si>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</si>
  <si>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</si>
  <si>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</si>
  <si>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</si>
  <si>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</si>
  <si>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</si>
  <si>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</si>
  <si>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</si>
  <si>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</si>
  <si>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</si>
  <si>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</si>
  <si>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</si>
  <si>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</si>
  <si>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</si>
  <si>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</si>
  <si>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</si>
  <si>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</si>
  <si>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</si>
  <si>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</si>
  <si>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</si>
  <si>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</si>
  <si>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</si>
  <si>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</si>
  <si>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</si>
  <si>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</si>
  <si>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</si>
  <si>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</si>
  <si>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</si>
  <si>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</si>
  <si>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</si>
  <si>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</si>
  <si>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</si>
  <si>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</si>
  <si>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</si>
  <si>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</si>
  <si>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</si>
  <si>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</si>
  <si>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</si>
  <si>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</si>
  <si>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</si>
  <si>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</si>
  <si>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</si>
  <si>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</si>
  <si>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</si>
  <si>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</si>
  <si>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</si>
  <si>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</si>
  <si>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</si>
  <si>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</si>
  <si>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</si>
  <si>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</si>
  <si>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</si>
  <si>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</si>
  <si>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</si>
  <si>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</si>
  <si>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</si>
  <si>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</si>
  <si>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</si>
  <si>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</si>
  <si>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</si>
  <si>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</si>
  <si>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</si>
  <si>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</si>
  <si>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</si>
  <si>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</si>
  <si>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</si>
  <si>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</si>
  <si>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</si>
  <si>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</si>
  <si>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</si>
  <si>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</si>
  <si>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</si>
  <si>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</si>
  <si>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</si>
  <si>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</si>
  <si>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</si>
  <si>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</si>
  <si>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</si>
  <si>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</si>
  <si>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</si>
  <si>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</si>
  <si>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</si>
  <si>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</si>
  <si>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</si>
  <si>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</si>
  <si>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</si>
  <si>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</si>
  <si>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</si>
  <si>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</si>
  <si>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</si>
  <si>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</si>
  <si>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</si>
  <si>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</si>
  <si>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</si>
  <si>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</si>
  <si>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</si>
  <si>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</si>
  <si>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</si>
  <si>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</si>
  <si>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</si>
  <si>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</si>
  <si>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</si>
  <si>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</si>
  <si>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</si>
  <si>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</si>
  <si>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</si>
  <si>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</si>
  <si>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</si>
  <si>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</si>
  <si>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</si>
  <si>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</si>
  <si>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</si>
  <si>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</si>
  <si>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</si>
  <si>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</si>
  <si>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</si>
  <si>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</si>
  <si>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</si>
  <si>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</si>
  <si>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</si>
  <si>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</si>
  <si>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</si>
  <si>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</si>
  <si>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</si>
  <si>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</si>
  <si>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</si>
  <si>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</si>
  <si>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</si>
  <si>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</si>
  <si>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</si>
  <si>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</si>
  <si>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</si>
  <si>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</si>
  <si>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</si>
  <si>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</si>
  <si>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</si>
  <si>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</si>
  <si>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</si>
  <si>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</si>
  <si>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</si>
  <si>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</si>
  <si>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</si>
  <si>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</si>
  <si>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</si>
  <si>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</si>
  <si>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</si>
  <si>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</si>
  <si>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</si>
  <si>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</si>
  <si>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</si>
  <si>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</si>
  <si>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</si>
  <si>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</si>
  <si>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</si>
  <si>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</si>
  <si>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</si>
  <si>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</si>
  <si>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</si>
  <si>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</si>
  <si>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</si>
  <si>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</si>
  <si>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</si>
  <si>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</si>
  <si>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</si>
  <si>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</si>
  <si>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</si>
  <si>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</si>
  <si>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</si>
  <si>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</si>
  <si>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</si>
  <si>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</si>
  <si>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</si>
  <si>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</si>
  <si>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</si>
  <si>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</si>
  <si>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</si>
  <si>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</si>
  <si>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</si>
  <si>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</si>
  <si>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</si>
  <si>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</si>
  <si>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</si>
  <si>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</si>
  <si>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</si>
  <si>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</si>
  <si>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</si>
  <si>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</si>
  <si>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</si>
  <si>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</si>
  <si>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</si>
  <si>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</si>
  <si>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</si>
  <si>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</si>
  <si>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</si>
  <si>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</si>
  <si>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</si>
  <si>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</si>
  <si>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</si>
  <si>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</si>
  <si>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</si>
  <si>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</si>
  <si>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</si>
  <si>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</si>
  <si>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</si>
  <si>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</si>
  <si>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</si>
  <si>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</si>
  <si>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</si>
  <si>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</si>
  <si>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</si>
  <si>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</si>
  <si>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</si>
  <si>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</si>
  <si>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</si>
  <si>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</si>
  <si>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</si>
  <si>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</si>
  <si>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</si>
  <si>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</si>
  <si>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</si>
  <si>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</si>
  <si>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</si>
  <si>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</si>
  <si>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</si>
  <si>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</si>
  <si>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</si>
  <si>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</si>
  <si>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</si>
  <si>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</si>
  <si>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</si>
  <si>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</si>
  <si>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</si>
  <si>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</si>
  <si>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</si>
  <si>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</si>
  <si>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</si>
  <si>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</si>
  <si>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</si>
  <si>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</si>
  <si>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</si>
  <si>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</si>
  <si>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</si>
  <si>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</si>
  <si>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</si>
  <si>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</si>
  <si>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</si>
  <si>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</si>
  <si>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</si>
  <si>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</si>
  <si>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</si>
  <si>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</si>
  <si>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</si>
  <si>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</si>
  <si>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</si>
  <si>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</si>
  <si>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</si>
  <si>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</si>
  <si>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</si>
  <si>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</si>
  <si>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</si>
  <si>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</si>
  <si>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</si>
  <si>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</si>
  <si>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</si>
  <si>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</si>
  <si>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</si>
  <si>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</si>
  <si>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</si>
  <si>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</si>
  <si>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</si>
  <si>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</si>
  <si>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</si>
  <si>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</si>
  <si>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</si>
  <si>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</si>
  <si>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</si>
  <si>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</si>
  <si>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</si>
  <si>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</si>
  <si>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</si>
  <si>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</si>
  <si>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</si>
  <si>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</si>
  <si>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</si>
  <si>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</si>
  <si>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</si>
  <si>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</si>
  <si>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</si>
  <si>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</si>
  <si>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</si>
  <si>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</si>
  <si>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</si>
  <si>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</si>
  <si>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</si>
  <si>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</si>
  <si>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</si>
  <si>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</si>
  <si>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</si>
  <si>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</si>
  <si>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</si>
  <si>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</si>
  <si>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</si>
  <si>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</si>
  <si>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</si>
  <si>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</si>
  <si>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</si>
  <si>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</si>
  <si>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</si>
  <si>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</si>
  <si>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</si>
  <si>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</si>
  <si>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</si>
  <si>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</si>
  <si>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</si>
  <si>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</si>
  <si>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</si>
  <si>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</si>
  <si>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</si>
  <si>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</si>
  <si>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</si>
  <si>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</si>
  <si>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</si>
  <si>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</si>
  <si>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</si>
  <si>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</si>
  <si>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</si>
  <si>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</si>
  <si>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</si>
  <si>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</si>
  <si>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</si>
  <si>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</si>
  <si>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</si>
  <si>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</si>
  <si>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</si>
  <si>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</si>
  <si>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</si>
  <si>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</si>
  <si>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</si>
  <si>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</si>
  <si>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</si>
  <si>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</si>
  <si>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</si>
  <si>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</si>
  <si>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</si>
  <si>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</si>
  <si>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</si>
  <si>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</si>
  <si>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</si>
  <si>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</si>
  <si>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</si>
  <si>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</si>
  <si>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</si>
  <si>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</si>
  <si>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</si>
  <si>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</si>
  <si>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</si>
  <si>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</si>
  <si>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</si>
  <si>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</si>
  <si>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</si>
  <si>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</si>
  <si>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</si>
  <si>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</si>
  <si>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</si>
  <si>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</si>
  <si>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</si>
  <si>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</si>
  <si>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</si>
  <si>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</si>
  <si>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</si>
  <si>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</si>
  <si>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</si>
  <si>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</si>
  <si>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</si>
  <si>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</si>
  <si>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</si>
  <si>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</si>
  <si>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</si>
  <si>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</si>
  <si>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</si>
  <si>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</si>
  <si>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</si>
  <si>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</si>
  <si>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</si>
  <si>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</si>
  <si>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</si>
  <si>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</si>
  <si>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</si>
  <si>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</si>
  <si>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</si>
  <si>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</si>
  <si>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</si>
  <si>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</si>
  <si>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</si>
  <si>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</si>
  <si>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</si>
  <si>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</si>
  <si>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</si>
  <si>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</si>
  <si>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</si>
  <si>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</si>
  <si>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</si>
  <si>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</si>
  <si>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</si>
  <si>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</si>
  <si>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</si>
  <si>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</si>
  <si>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</si>
  <si>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</si>
  <si>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</si>
  <si>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</si>
  <si>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</si>
  <si>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</si>
  <si>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</si>
  <si>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</si>
  <si>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</si>
  <si>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</si>
  <si>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</si>
  <si>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</si>
  <si>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</si>
  <si>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</si>
  <si>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</si>
  <si>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</si>
  <si>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</si>
  <si>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</si>
  <si>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</si>
  <si>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</si>
  <si>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</si>
  <si>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</si>
  <si>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</si>
  <si>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</si>
  <si>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</si>
  <si>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</si>
  <si>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</si>
  <si>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</si>
  <si>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</si>
  <si>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</si>
  <si>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</si>
  <si>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</si>
  <si>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</si>
  <si>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</si>
  <si>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</si>
  <si>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</si>
  <si>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</si>
  <si>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</si>
  <si>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</si>
  <si>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</si>
  <si>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</si>
  <si>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</si>
  <si>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</si>
  <si>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</si>
  <si>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</si>
  <si>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</si>
  <si>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</si>
  <si>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</si>
  <si>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</si>
  <si>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</si>
  <si>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</si>
  <si>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</si>
  <si>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</si>
  <si>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</si>
  <si>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</si>
  <si>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</si>
  <si>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</si>
  <si>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</si>
  <si>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</si>
  <si>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</si>
  <si>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</si>
  <si>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</si>
  <si>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</si>
  <si>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</si>
  <si>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</si>
  <si>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</si>
  <si>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</si>
  <si>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</si>
  <si>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</si>
  <si>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</si>
  <si>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</si>
  <si>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</si>
  <si>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</si>
  <si>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</si>
  <si>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</si>
  <si>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</si>
  <si>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</si>
  <si>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</si>
  <si>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</si>
  <si>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</si>
  <si>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</si>
  <si>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</si>
  <si>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</si>
  <si>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</si>
  <si>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</si>
  <si>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</si>
  <si>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</si>
  <si>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</si>
  <si>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</si>
  <si>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</si>
  <si>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</si>
  <si>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</si>
  <si>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</si>
  <si>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</si>
  <si>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</si>
  <si>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</si>
  <si>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</si>
  <si>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</si>
  <si>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</si>
  <si>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</si>
  <si>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</si>
  <si>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</si>
  <si>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</si>
  <si>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</si>
  <si>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</si>
  <si>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</si>
  <si>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</si>
  <si>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</si>
  <si>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</si>
  <si>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</si>
  <si>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</si>
  <si>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</si>
  <si>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</si>
  <si>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</si>
  <si>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</si>
  <si>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</si>
  <si>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</si>
  <si>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</si>
  <si>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</si>
  <si>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</si>
  <si>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</si>
  <si>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</si>
  <si>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</si>
  <si>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</si>
  <si>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</si>
  <si>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</si>
  <si>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</si>
  <si>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</si>
  <si>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</si>
  <si>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</si>
  <si>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</si>
  <si>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</si>
  <si>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</si>
  <si>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</si>
  <si>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</si>
  <si>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</si>
  <si>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</si>
  <si>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</si>
  <si>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</si>
  <si>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</si>
  <si>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</si>
  <si>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</si>
  <si>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</si>
  <si>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</si>
  <si>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</si>
  <si>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</si>
  <si>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</si>
  <si>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</si>
  <si>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</si>
  <si>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</si>
  <si>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</si>
  <si>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</si>
  <si>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</si>
  <si>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</si>
  <si>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</si>
  <si>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</si>
  <si>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</si>
  <si>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</si>
  <si>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</si>
  <si>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</si>
  <si>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</si>
  <si>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</si>
  <si>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</si>
  <si>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</si>
  <si>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</si>
  <si>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</si>
  <si>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</si>
  <si>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</si>
  <si>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</si>
  <si>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</si>
  <si>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</si>
  <si>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</si>
  <si>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</si>
  <si>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</si>
  <si>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</si>
  <si>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</si>
  <si>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</si>
  <si>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</si>
  <si>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</si>
  <si>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</si>
  <si>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</si>
  <si>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</si>
  <si>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</si>
  <si>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</si>
  <si>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</si>
  <si>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</si>
  <si>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</si>
  <si>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</si>
  <si>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</si>
  <si>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</si>
  <si>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</si>
  <si>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</si>
  <si>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</si>
  <si>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</si>
  <si>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</si>
  <si>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</si>
  <si>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</si>
  <si>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</si>
  <si>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</si>
  <si>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</si>
  <si>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</si>
  <si>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</si>
  <si>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</si>
  <si>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</si>
  <si>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</si>
  <si>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</si>
  <si>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</si>
  <si>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</si>
  <si>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</si>
  <si>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</si>
  <si>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</si>
  <si>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</si>
  <si>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</si>
  <si>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</si>
  <si>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</si>
  <si>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</si>
  <si>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</si>
  <si>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</si>
  <si>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</si>
  <si>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</si>
  <si>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</si>
  <si>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</si>
  <si>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</si>
  <si>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</si>
  <si>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</si>
  <si>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</si>
  <si>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</si>
  <si>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</si>
  <si>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</si>
  <si>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</si>
  <si>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</si>
  <si>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</si>
  <si>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</si>
  <si>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</si>
  <si>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</si>
  <si>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</si>
  <si>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</si>
  <si>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</si>
  <si>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</si>
  <si>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</si>
  <si>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</si>
  <si>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</si>
  <si>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</si>
  <si>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</si>
  <si>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</si>
  <si>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</si>
  <si>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</si>
  <si>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</si>
  <si>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</si>
  <si>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</si>
  <si>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</si>
  <si>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</si>
  <si>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</si>
  <si>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</si>
  <si>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</si>
  <si>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</si>
  <si>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</si>
  <si>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</si>
  <si>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</si>
  <si>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</si>
  <si>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</si>
  <si>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</si>
  <si>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</si>
  <si>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</si>
  <si>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</si>
  <si>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</si>
  <si>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</si>
  <si>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</si>
  <si>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</si>
  <si>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</si>
  <si>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</si>
  <si>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</si>
  <si>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</si>
  <si>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</si>
  <si>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</si>
  <si>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</si>
  <si>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</si>
  <si>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</si>
  <si>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</si>
  <si>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</si>
  <si>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</si>
  <si>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</si>
  <si>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</si>
  <si>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</si>
  <si>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</si>
  <si>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</si>
  <si>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</si>
  <si>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</si>
  <si>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</si>
  <si>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</si>
  <si>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</si>
  <si>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</si>
  <si>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</si>
  <si>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</si>
  <si>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</si>
  <si>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</si>
  <si>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</si>
  <si>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</si>
  <si>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</si>
  <si>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</si>
  <si>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</si>
  <si>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</si>
  <si>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</si>
  <si>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</si>
  <si>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</si>
  <si>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</si>
  <si>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</si>
  <si>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</si>
  <si>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</si>
  <si>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</si>
  <si>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</si>
  <si>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</si>
  <si>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</si>
  <si>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</si>
  <si>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</si>
  <si>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</si>
  <si>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</si>
  <si>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</si>
  <si>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</si>
  <si>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</si>
  <si>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</si>
  <si>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</si>
  <si>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</si>
  <si>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</si>
  <si>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</si>
  <si>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</si>
  <si>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</si>
  <si>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</si>
  <si>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</si>
  <si>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</si>
  <si>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</si>
  <si>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</si>
  <si>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</si>
  <si>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</si>
  <si>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</si>
  <si>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</si>
  <si>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</si>
  <si>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</si>
  <si>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</si>
  <si>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</si>
  <si>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</si>
  <si>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</si>
  <si>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</si>
  <si>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</si>
  <si>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</si>
  <si>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</si>
  <si>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</si>
  <si>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</si>
  <si>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</si>
  <si>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</si>
  <si>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</si>
  <si>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</si>
  <si>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</si>
  <si>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</si>
  <si>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</si>
  <si>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</si>
  <si>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</si>
  <si>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</si>
  <si>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</si>
  <si>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</si>
  <si>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</si>
  <si>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</si>
  <si>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</si>
  <si>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</si>
  <si>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</si>
  <si>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</si>
  <si>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</si>
  <si>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</si>
  <si>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</si>
  <si>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</si>
  <si>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</si>
  <si>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</si>
  <si>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</si>
  <si>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</si>
  <si>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</si>
  <si>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</si>
  <si>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</si>
  <si>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</si>
  <si>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</si>
  <si>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</si>
  <si>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</si>
  <si>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</si>
  <si>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</si>
  <si>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</si>
  <si>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</si>
  <si>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</si>
  <si>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</si>
  <si>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</si>
  <si>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</si>
  <si>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</si>
  <si>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</si>
  <si>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</si>
  <si>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</si>
  <si>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</si>
  <si>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</si>
  <si>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</si>
  <si>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</si>
  <si>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</si>
  <si>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</si>
  <si>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</si>
  <si>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</si>
  <si>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</si>
  <si>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</si>
  <si>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</si>
  <si>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</si>
  <si>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</si>
  <si>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</si>
  <si>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</si>
  <si>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</si>
  <si>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</si>
  <si>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</si>
  <si>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</si>
  <si>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</si>
  <si>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</si>
  <si>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</si>
  <si>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</si>
  <si>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</si>
  <si>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</si>
  <si>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</si>
  <si>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</si>
  <si>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</si>
  <si>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</si>
  <si>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</si>
  <si>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</si>
  <si>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</si>
  <si>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</si>
  <si>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</si>
  <si>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</si>
  <si>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</si>
  <si>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</si>
  <si>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</si>
  <si>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</si>
  <si>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</si>
  <si>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</si>
  <si>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</si>
  <si>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</si>
  <si>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</si>
  <si>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</si>
  <si>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</si>
  <si>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</si>
  <si>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</si>
  <si>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</si>
  <si>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</si>
  <si>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</si>
  <si>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</si>
  <si>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</si>
  <si>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</si>
  <si>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</si>
  <si>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</si>
  <si>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</si>
  <si>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</si>
  <si>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</si>
  <si>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</si>
  <si>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</si>
  <si>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</si>
  <si>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</si>
  <si>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</si>
  <si>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</si>
  <si>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</si>
  <si>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</si>
  <si>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</si>
  <si>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</si>
  <si>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</si>
  <si>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</si>
  <si>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</si>
  <si>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</si>
  <si>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</si>
  <si>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</si>
  <si>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</si>
  <si>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</si>
  <si>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</si>
  <si>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</si>
  <si>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</si>
  <si>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</si>
  <si>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</si>
  <si>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</si>
  <si>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</si>
  <si>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</si>
  <si>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</si>
  <si>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</si>
  <si>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</si>
  <si>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</si>
  <si>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</si>
  <si>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</si>
  <si>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</si>
  <si>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</si>
  <si>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</si>
  <si>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</si>
  <si>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</si>
  <si>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</si>
  <si>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</si>
  <si>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</si>
  <si>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</si>
  <si>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</si>
  <si>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</si>
  <si>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</si>
  <si>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</si>
  <si>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</si>
  <si>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</si>
  <si>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</si>
  <si>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</si>
  <si>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</si>
  <si>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</si>
  <si>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</si>
  <si>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</si>
  <si>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</si>
  <si>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</si>
  <si>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</si>
  <si>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</si>
  <si>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</si>
  <si>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</si>
  <si>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</si>
  <si>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</si>
  <si>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</si>
  <si>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</si>
  <si>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</si>
  <si>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</si>
  <si>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</si>
  <si>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</si>
  <si>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</si>
  <si>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</si>
  <si>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</si>
  <si>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</si>
  <si>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</si>
  <si>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</si>
  <si>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</si>
  <si>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</si>
  <si>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</si>
  <si>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</si>
  <si>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</si>
  <si>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</si>
  <si>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</si>
  <si>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</si>
  <si>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</si>
  <si>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</si>
  <si>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</si>
  <si>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</si>
  <si>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</si>
  <si>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</si>
  <si>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</si>
  <si>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</si>
  <si>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</si>
  <si>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</si>
  <si>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</si>
  <si>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</si>
  <si>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</si>
  <si>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</si>
  <si>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</si>
  <si>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</si>
  <si>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</si>
  <si>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</si>
  <si>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</si>
  <si>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</si>
  <si>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</si>
  <si>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</si>
  <si>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</si>
  <si>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</si>
  <si>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</si>
  <si>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</si>
  <si>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</si>
  <si>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</si>
  <si>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</si>
  <si>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</si>
  <si>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</si>
  <si>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</si>
  <si>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</si>
  <si>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</si>
  <si>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</si>
  <si>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</si>
  <si>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</si>
  <si>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</si>
  <si>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</si>
  <si>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</si>
  <si>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</si>
  <si>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</si>
  <si>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</si>
  <si>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</si>
  <si>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</si>
  <si>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</si>
  <si>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</si>
  <si>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</si>
  <si>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</si>
  <si>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</si>
  <si>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</si>
  <si>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</si>
  <si>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</si>
  <si>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</si>
  <si>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</si>
  <si>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</si>
  <si>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</si>
  <si>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</si>
  <si>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</si>
  <si>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</si>
  <si>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</si>
  <si>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</si>
  <si>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</si>
  <si>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</si>
  <si>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</si>
  <si>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</si>
  <si>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</si>
  <si>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</si>
  <si>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</si>
  <si>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</si>
  <si>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</si>
  <si>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</si>
  <si>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</si>
  <si>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</si>
  <si>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</si>
  <si>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</si>
  <si>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</si>
  <si>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</si>
  <si>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</si>
  <si>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</si>
  <si>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</si>
  <si>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</si>
  <si>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</si>
  <si>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</si>
  <si>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</si>
  <si>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</si>
  <si>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</si>
  <si>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</si>
  <si>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</si>
  <si>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</si>
  <si>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</si>
  <si>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</si>
  <si>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</si>
  <si>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</si>
  <si>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</si>
  <si>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</si>
  <si>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</si>
  <si>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</si>
  <si>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</si>
  <si>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</si>
  <si>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</si>
  <si>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</si>
  <si>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</si>
  <si>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</si>
  <si>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</si>
  <si>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</si>
  <si>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</si>
  <si>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</si>
  <si>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</si>
  <si>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</si>
  <si>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</si>
  <si>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</si>
  <si>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</si>
  <si>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</si>
  <si>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</si>
  <si>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</si>
  <si>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</si>
  <si>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</si>
  <si>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</si>
  <si>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</si>
  <si>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</si>
  <si>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</si>
  <si>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</si>
  <si>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</si>
  <si>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</si>
  <si>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</si>
  <si>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</si>
  <si>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</si>
  <si>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</si>
  <si>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</si>
  <si>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</si>
  <si>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</si>
  <si>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</si>
  <si>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</si>
  <si>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</si>
  <si>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</si>
  <si>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</si>
  <si>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</si>
  <si>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</si>
  <si>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</si>
  <si>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</si>
  <si>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</si>
  <si>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</si>
  <si>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</si>
  <si>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</si>
  <si>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</si>
  <si>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</si>
  <si>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</si>
  <si>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</si>
  <si>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</si>
  <si>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</si>
  <si>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</si>
  <si>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</si>
  <si>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</si>
  <si>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</si>
  <si>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</si>
  <si>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</si>
  <si>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</si>
  <si>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</si>
  <si>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</si>
  <si>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</si>
  <si>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</si>
  <si>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</si>
  <si>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</si>
  <si>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</si>
  <si>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</si>
  <si>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</si>
  <si>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</si>
  <si>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</si>
  <si>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</si>
  <si>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</si>
  <si>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</si>
  <si>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</si>
  <si>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</si>
  <si>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</si>
  <si>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</si>
  <si>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</si>
  <si>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</si>
  <si>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</si>
  <si>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</si>
  <si>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</si>
  <si>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</si>
  <si>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</si>
  <si>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</si>
  <si>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</si>
  <si>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</si>
  <si>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</si>
  <si>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</si>
  <si>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</si>
  <si>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</si>
  <si>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</si>
  <si>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</si>
  <si>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</si>
  <si>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</si>
  <si>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</si>
  <si>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</si>
  <si>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</si>
  <si>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</si>
  <si>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</si>
  <si>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</si>
  <si>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</si>
  <si>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</si>
  <si>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</si>
  <si>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</si>
  <si>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</si>
  <si>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</si>
  <si>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</si>
  <si>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</si>
  <si>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</si>
  <si>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</si>
  <si>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</si>
  <si>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</si>
  <si>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</si>
  <si>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</si>
  <si>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</si>
  <si>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</si>
  <si>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</si>
  <si>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</si>
  <si>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</si>
  <si>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</si>
  <si>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</si>
  <si>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</si>
  <si>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</si>
  <si>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</si>
  <si>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</si>
  <si>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</si>
  <si>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</si>
  <si>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</si>
  <si>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</si>
  <si>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</si>
  <si>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</si>
  <si>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</si>
  <si>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</si>
  <si>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</si>
  <si>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</si>
  <si>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</si>
  <si>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</si>
  <si>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</si>
  <si>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</si>
  <si>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</si>
  <si>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</si>
  <si>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</si>
  <si>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</si>
  <si>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</si>
  <si>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</si>
  <si>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</si>
  <si>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</si>
  <si>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</si>
  <si>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</si>
  <si>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</si>
  <si>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</si>
  <si>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</si>
  <si>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</si>
  <si>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</si>
  <si>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</si>
  <si>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</si>
  <si>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</si>
  <si>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</si>
  <si>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</si>
  <si>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</si>
  <si>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</si>
  <si>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</si>
  <si>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</si>
  <si>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</si>
  <si>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</si>
  <si>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</si>
  <si>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</si>
  <si>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</si>
  <si>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</si>
  <si>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</si>
  <si>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</si>
  <si>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</si>
  <si>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</si>
  <si>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</si>
  <si>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</si>
  <si>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</si>
  <si>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</si>
  <si>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</si>
  <si>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</si>
  <si>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</si>
  <si>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</si>
  <si>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</si>
  <si>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</si>
  <si>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</si>
  <si>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</si>
  <si>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</si>
  <si>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</si>
  <si>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</si>
  <si>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</si>
  <si>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</si>
  <si>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</si>
  <si>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</si>
  <si>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</si>
  <si>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</si>
  <si>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</si>
  <si>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</si>
  <si>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</si>
  <si>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</si>
  <si>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</si>
  <si>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</si>
  <si>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</si>
  <si>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</si>
  <si>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</si>
  <si>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</si>
  <si>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</si>
  <si>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</si>
  <si>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</si>
  <si>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</si>
  <si>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</si>
  <si>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</si>
  <si>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</si>
  <si>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</si>
  <si>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</si>
  <si>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</si>
  <si>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</si>
  <si>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</si>
  <si>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</si>
  <si>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</si>
  <si>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</si>
  <si>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</si>
  <si>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</si>
  <si>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</si>
  <si>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</si>
  <si>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</si>
  <si>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</si>
  <si>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</si>
  <si>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</si>
  <si>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</si>
  <si>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</si>
  <si>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</si>
  <si>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</si>
  <si>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</si>
  <si>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</si>
  <si>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</si>
  <si>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</si>
  <si>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</si>
  <si>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</si>
  <si>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</si>
  <si>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</si>
  <si>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</si>
  <si>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</si>
  <si>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</si>
  <si>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</si>
  <si>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</si>
  <si>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</si>
  <si>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</si>
  <si>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</si>
  <si>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</si>
  <si>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</si>
  <si>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</si>
  <si>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</si>
  <si>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</si>
  <si>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</si>
  <si>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</si>
  <si>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</si>
  <si>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</si>
  <si>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</si>
  <si>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</si>
  <si>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</si>
  <si>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</si>
  <si>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</si>
  <si>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</si>
  <si>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</si>
  <si>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</si>
  <si>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</si>
  <si>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</si>
  <si>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</si>
  <si>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</si>
  <si>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</si>
  <si>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</si>
  <si>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</si>
  <si>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</si>
  <si>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</si>
  <si>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</si>
  <si>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</si>
  <si>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</si>
  <si>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</si>
  <si>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</si>
  <si>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</si>
  <si>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</si>
  <si>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</si>
  <si>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</si>
  <si>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</si>
  <si>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</si>
  <si>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</si>
  <si>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</si>
  <si>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</si>
  <si>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</si>
  <si>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</si>
  <si>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</si>
  <si>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</si>
  <si>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</si>
  <si>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</si>
  <si>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</si>
  <si>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</si>
  <si>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</si>
  <si>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</si>
  <si>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</si>
  <si>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</si>
  <si>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</si>
  <si>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</si>
  <si>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</si>
  <si>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</si>
  <si>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</si>
  <si>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</si>
  <si>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</si>
  <si>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</si>
  <si>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</si>
  <si>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</si>
  <si>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</si>
  <si>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</si>
  <si>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</si>
  <si>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</si>
  <si>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</si>
  <si>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</si>
  <si>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</si>
  <si>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</si>
  <si>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</si>
  <si>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</si>
  <si>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</si>
  <si>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</si>
  <si>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</si>
  <si>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</si>
  <si>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</si>
  <si>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</si>
  <si>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</si>
  <si>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</si>
  <si>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</si>
  <si>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</si>
  <si>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</si>
  <si>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</si>
  <si>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</si>
  <si>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</si>
  <si>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</si>
  <si>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</si>
  <si>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</si>
  <si>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</si>
  <si>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</si>
  <si>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</si>
  <si>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</si>
  <si>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</si>
  <si>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</si>
  <si>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</si>
  <si>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</si>
  <si>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</si>
  <si>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</si>
  <si>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</si>
  <si>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</si>
  <si>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</si>
  <si>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</si>
  <si>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</si>
  <si>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</si>
  <si>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</si>
  <si>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</si>
  <si>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</si>
  <si>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</si>
  <si>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</si>
  <si>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</si>
  <si>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</si>
  <si>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</si>
  <si>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</si>
  <si>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</si>
  <si>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</si>
  <si>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</si>
  <si>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</si>
  <si>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</si>
  <si>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</si>
  <si>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</si>
  <si>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</si>
  <si>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</si>
  <si>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</si>
  <si>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</si>
  <si>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</si>
  <si>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</si>
  <si>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</si>
  <si>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</si>
  <si>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</si>
  <si>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</si>
  <si>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</si>
  <si>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</si>
  <si>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</si>
  <si>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</si>
  <si>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</si>
  <si>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</si>
  <si>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</si>
  <si>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</si>
  <si>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</si>
  <si>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</si>
  <si>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</si>
  <si>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</si>
  <si>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</si>
  <si>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</si>
  <si>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</si>
  <si>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</si>
  <si>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</si>
  <si>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</si>
  <si>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</si>
  <si>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</si>
  <si>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</si>
  <si>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</si>
  <si>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</si>
  <si>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</si>
  <si>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</si>
  <si>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</si>
  <si>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</si>
  <si>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</si>
  <si>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</si>
  <si>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</si>
  <si>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</si>
  <si>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</si>
  <si>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</si>
  <si>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</si>
  <si>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</si>
  <si>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</si>
  <si>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</si>
  <si>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</si>
  <si>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</si>
  <si>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</si>
  <si>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</si>
  <si>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</si>
  <si>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</si>
  <si>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</si>
  <si>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</si>
  <si>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</si>
  <si>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</si>
  <si>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</si>
  <si>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</si>
  <si>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</si>
  <si>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</si>
  <si>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</si>
  <si>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</si>
  <si>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</si>
  <si>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</si>
  <si>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</si>
  <si>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</si>
  <si>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</si>
  <si>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</si>
  <si>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</si>
  <si>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</si>
  <si>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</si>
  <si>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</si>
  <si>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</si>
  <si>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</si>
  <si>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</si>
  <si>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</si>
  <si>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</si>
  <si>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</si>
  <si>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</si>
  <si>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</si>
  <si>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</si>
  <si>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</si>
  <si>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</si>
  <si>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</si>
  <si>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</si>
  <si>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</si>
  <si>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</si>
  <si>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</si>
  <si>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</si>
  <si>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</si>
  <si>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</si>
  <si>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</si>
  <si>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</si>
  <si>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</si>
  <si>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</si>
  <si>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</si>
  <si>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</si>
  <si>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</si>
  <si>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</si>
  <si>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</si>
  <si>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</si>
  <si>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</si>
  <si>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</si>
  <si>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</si>
  <si>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</si>
  <si>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</si>
  <si>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</si>
  <si>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</si>
  <si>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</si>
  <si>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</si>
  <si>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</si>
  <si>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</si>
  <si>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</si>
  <si>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</si>
  <si>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</si>
  <si>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</si>
  <si>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</si>
  <si>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</si>
  <si>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</si>
  <si>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</si>
  <si>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</si>
  <si>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</si>
  <si>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</si>
  <si>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</si>
  <si>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</si>
  <si>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</si>
  <si>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</si>
  <si>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</si>
  <si>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</si>
  <si>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</si>
  <si>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</si>
  <si>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</si>
  <si>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</si>
  <si>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</si>
  <si>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</si>
  <si>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</si>
  <si>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</si>
  <si>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</si>
  <si>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</si>
  <si>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</si>
  <si>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</si>
  <si>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</si>
  <si>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</si>
  <si>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</si>
  <si>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</si>
  <si>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</si>
  <si>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</si>
  <si>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</si>
  <si>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</si>
  <si>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</si>
  <si>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</si>
  <si>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</si>
  <si>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</si>
  <si>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</si>
  <si>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</si>
  <si>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</si>
  <si>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</si>
  <si>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</si>
  <si>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</si>
  <si>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</si>
  <si>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</si>
  <si>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</si>
  <si>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</si>
  <si>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</si>
  <si>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</si>
  <si>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</si>
  <si>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</si>
  <si>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</si>
  <si>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</si>
  <si>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</si>
  <si>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</si>
  <si>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</si>
  <si>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</si>
  <si>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</si>
  <si>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</si>
  <si>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</si>
  <si>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</si>
  <si>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</si>
  <si>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</si>
  <si>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</si>
  <si>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</si>
  <si>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</si>
  <si>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</si>
  <si>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</si>
  <si>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</si>
  <si>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</si>
  <si>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</si>
  <si>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</si>
  <si>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</si>
  <si>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</si>
  <si>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</si>
  <si>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</si>
  <si>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</si>
  <si>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</si>
  <si>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</si>
  <si>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</si>
  <si>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</si>
  <si>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</si>
  <si>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</si>
  <si>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</si>
  <si>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</si>
  <si>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</si>
  <si>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</si>
  <si>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</si>
  <si>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</si>
  <si>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</si>
  <si>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</si>
  <si>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</si>
  <si>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</si>
  <si>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</si>
  <si>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</si>
  <si>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</si>
  <si>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</si>
  <si>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</si>
  <si>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</si>
  <si>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</si>
  <si>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</si>
  <si>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</si>
  <si>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</si>
  <si>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</si>
  <si>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</si>
  <si>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</si>
  <si>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</si>
  <si>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</si>
  <si>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</si>
  <si>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</si>
  <si>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</si>
  <si>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</si>
  <si>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</si>
  <si>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</si>
  <si>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</si>
  <si>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</si>
  <si>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</si>
  <si>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</si>
  <si>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</si>
  <si>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</si>
  <si>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</si>
  <si>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</si>
  <si>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</si>
  <si>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</si>
  <si>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</si>
  <si>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</si>
  <si>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</si>
  <si>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</si>
  <si>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</si>
  <si>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</si>
  <si>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</si>
  <si>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</si>
  <si>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</si>
  <si>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</si>
  <si>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</si>
  <si>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</si>
  <si>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</si>
  <si>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</si>
  <si>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</si>
  <si>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</si>
  <si>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</si>
  <si>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</si>
  <si>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</si>
  <si>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</si>
  <si>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</si>
  <si>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</si>
  <si>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</si>
  <si>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</si>
  <si>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</si>
  <si>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</si>
  <si>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</si>
  <si>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</si>
  <si>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</si>
  <si>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</si>
  <si>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</si>
  <si>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</si>
  <si>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</si>
  <si>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</si>
  <si>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</si>
  <si>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</si>
  <si>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</si>
  <si>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</si>
  <si>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</si>
  <si>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</si>
  <si>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</si>
  <si>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</si>
  <si>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</si>
  <si>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</si>
  <si>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</si>
  <si>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</si>
  <si>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</si>
  <si>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</si>
  <si>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</si>
  <si>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</si>
  <si>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</si>
  <si>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</si>
  <si>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</si>
  <si>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</si>
  <si>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</si>
  <si>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</si>
  <si>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</si>
  <si>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</si>
  <si>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</si>
  <si>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</si>
  <si>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</si>
  <si>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</si>
  <si>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</si>
  <si>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</si>
  <si>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</si>
  <si>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</si>
  <si>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</si>
  <si>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</si>
  <si>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</si>
  <si>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</si>
  <si>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</si>
  <si>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</si>
  <si>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</si>
  <si>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</si>
  <si>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</si>
  <si>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</si>
  <si>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</si>
  <si>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</si>
  <si>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</si>
  <si>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</si>
  <si>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</si>
  <si>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</si>
  <si>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</si>
  <si>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</si>
  <si>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</si>
  <si>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</si>
  <si>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</si>
  <si>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</si>
  <si>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</si>
  <si>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</si>
  <si>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</si>
  <si>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</si>
  <si>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</si>
  <si>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</si>
  <si>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</si>
  <si>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</si>
  <si>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</si>
  <si>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</si>
  <si>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</si>
  <si>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</si>
  <si>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</si>
  <si>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</si>
  <si>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</si>
  <si>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</si>
  <si>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</si>
  <si>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</si>
  <si>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</si>
  <si>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</si>
  <si>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</si>
  <si>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</si>
  <si>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</si>
  <si>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</si>
  <si>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</si>
  <si>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</si>
  <si>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</si>
  <si>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</si>
  <si>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</si>
  <si>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</si>
  <si>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</si>
  <si>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</si>
  <si>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</si>
  <si>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</si>
  <si>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</si>
  <si>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</si>
  <si>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</si>
  <si>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</si>
  <si>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</si>
  <si>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</si>
  <si>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</si>
  <si>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</si>
  <si>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</si>
  <si>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</si>
  <si>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</si>
  <si>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</si>
  <si>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</si>
  <si>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</si>
  <si>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</si>
  <si>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</si>
  <si>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</si>
  <si>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</si>
  <si>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</si>
  <si>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</si>
  <si>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</si>
  <si>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</si>
  <si>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</si>
  <si>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</si>
  <si>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</si>
  <si>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</si>
  <si>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</si>
  <si>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</si>
  <si>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</si>
  <si>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</si>
  <si>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</si>
  <si>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</si>
  <si>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</si>
  <si>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</si>
  <si>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</si>
  <si>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</si>
  <si>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</si>
  <si>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</si>
  <si>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</si>
  <si>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</si>
  <si>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</si>
  <si>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</si>
  <si>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</si>
  <si>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</si>
  <si>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</si>
  <si>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</si>
  <si>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</si>
  <si>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</si>
  <si>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</si>
  <si>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</si>
  <si>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</si>
  <si>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</si>
  <si>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</si>
  <si>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</si>
  <si>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</si>
  <si>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</si>
  <si>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</si>
  <si>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</si>
  <si>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</si>
  <si>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</si>
  <si>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</si>
  <si>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</si>
  <si>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</si>
  <si>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</si>
  <si>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</si>
  <si>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</si>
  <si>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</si>
  <si>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</si>
  <si>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</si>
  <si>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</si>
  <si>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</si>
  <si>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</si>
  <si>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</si>
  <si>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</si>
  <si>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</si>
  <si>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</si>
  <si>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</si>
  <si>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</si>
  <si>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</si>
  <si>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</si>
  <si>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</si>
  <si>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</si>
  <si>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</si>
  <si>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</si>
  <si>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</si>
  <si>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</si>
  <si>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</si>
  <si>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</si>
  <si>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</si>
  <si>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</si>
  <si>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</si>
  <si>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</si>
  <si>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</si>
  <si>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</si>
  <si>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</si>
  <si>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</si>
  <si>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</si>
  <si>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</si>
  <si>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</si>
  <si>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</si>
  <si>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</si>
  <si>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</si>
  <si>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</si>
  <si>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</si>
  <si>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</si>
  <si>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</si>
  <si>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</si>
  <si>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</si>
  <si>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</si>
  <si>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</si>
  <si>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</si>
  <si>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</si>
  <si>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</si>
  <si>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</si>
  <si>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</si>
  <si>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</si>
  <si>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</si>
  <si>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</si>
  <si>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</si>
  <si>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</si>
  <si>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</si>
  <si>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</si>
  <si>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</si>
  <si>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</si>
  <si>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</si>
  <si>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</si>
  <si>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</si>
  <si>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</si>
  <si>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</si>
  <si>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</si>
  <si>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</si>
  <si>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</si>
  <si>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</si>
  <si>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</si>
  <si>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</si>
  <si>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</si>
  <si>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</si>
  <si>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</si>
  <si>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</si>
  <si>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</si>
  <si>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</si>
  <si>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</si>
  <si>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</si>
  <si>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</si>
  <si>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</si>
  <si>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</si>
  <si>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</si>
  <si>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</si>
  <si>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</si>
  <si>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</si>
  <si>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</si>
  <si>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</si>
  <si>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</si>
  <si>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</si>
  <si>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</si>
  <si>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</si>
  <si>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</si>
  <si>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</si>
  <si>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</si>
  <si>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</si>
  <si>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</si>
  <si>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</si>
  <si>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</si>
  <si>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</si>
  <si>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</si>
  <si>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</si>
  <si>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</si>
  <si>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</si>
  <si>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</si>
  <si>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</si>
  <si>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</si>
  <si>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</si>
  <si>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</si>
  <si>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</si>
  <si>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</si>
  <si>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</si>
  <si>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</si>
  <si>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</si>
  <si>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</si>
  <si>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</si>
  <si>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</si>
  <si>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</si>
  <si>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</si>
  <si>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</si>
  <si>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</si>
  <si>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</si>
  <si>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</si>
  <si>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</si>
  <si>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</si>
  <si>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</si>
  <si>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</si>
  <si>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</si>
  <si>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</si>
  <si>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</si>
  <si>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</si>
  <si>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</si>
  <si>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</si>
  <si>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</si>
  <si>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</si>
  <si>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</si>
  <si>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</si>
  <si>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</si>
  <si>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</si>
  <si>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</si>
  <si>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</si>
  <si>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</si>
  <si>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</si>
  <si>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</si>
  <si>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</si>
  <si>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</si>
  <si>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</si>
  <si>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</si>
  <si>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</si>
  <si>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</si>
  <si>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</si>
  <si>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</si>
  <si>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</si>
  <si>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</si>
  <si>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</si>
  <si>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</si>
  <si>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</si>
  <si>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</si>
  <si>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</si>
  <si>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</si>
  <si>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</si>
  <si>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</si>
  <si>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</si>
  <si>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</si>
  <si>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</si>
  <si>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</si>
  <si>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</si>
  <si>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</si>
  <si>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</si>
  <si>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</si>
  <si>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</si>
  <si>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</si>
  <si>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</si>
  <si>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</si>
  <si>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</si>
  <si>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</si>
  <si>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</si>
  <si>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</si>
  <si>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</si>
  <si>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</si>
  <si>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</si>
  <si>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</si>
  <si>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</si>
  <si>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</si>
  <si>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</si>
  <si>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</si>
  <si>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</si>
  <si>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</si>
  <si>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</si>
  <si>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</si>
  <si>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</si>
  <si>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</si>
  <si>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</si>
  <si>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</si>
  <si>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</si>
  <si>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</si>
  <si>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</si>
  <si>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</si>
  <si>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</si>
  <si>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</si>
  <si>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</si>
  <si>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</si>
  <si>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</si>
  <si>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</si>
  <si>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</si>
  <si>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</si>
  <si>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</si>
  <si>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</si>
  <si>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</si>
  <si>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</si>
  <si>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</si>
  <si>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</si>
  <si>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</si>
  <si>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</si>
  <si>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</si>
  <si>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</si>
  <si>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</si>
  <si>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</si>
  <si>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</si>
  <si>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</si>
  <si>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</si>
  <si>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</si>
  <si>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</si>
  <si>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</si>
  <si>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</si>
  <si>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</si>
  <si>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</si>
  <si>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</si>
  <si>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</si>
  <si>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</si>
  <si>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</si>
  <si>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</si>
  <si>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</si>
  <si>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</si>
  <si>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</si>
  <si>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</si>
  <si>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</si>
  <si>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</si>
  <si>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</si>
  <si>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</si>
  <si>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</si>
  <si>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</si>
  <si>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</si>
  <si>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</si>
  <si>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</si>
  <si>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</si>
  <si>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</si>
  <si>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</si>
  <si>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</si>
  <si>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</si>
  <si>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</si>
  <si>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</si>
  <si>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</si>
  <si>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</si>
  <si>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</si>
  <si>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</si>
  <si>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</si>
  <si>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</si>
  <si>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</si>
  <si>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</si>
  <si>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</si>
  <si>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</si>
  <si>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</si>
  <si>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</si>
  <si>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</si>
  <si>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</si>
  <si>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</si>
  <si>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</si>
  <si>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</si>
  <si>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</si>
  <si>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</si>
  <si>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</si>
  <si>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</si>
  <si>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</si>
  <si>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</si>
  <si>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</si>
  <si>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</si>
  <si>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</si>
  <si>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</si>
  <si>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</si>
  <si>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</si>
  <si>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</si>
  <si>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</si>
  <si>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</si>
  <si>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</si>
  <si>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</si>
  <si>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</si>
  <si>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</si>
  <si>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</si>
  <si>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</si>
  <si>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</si>
  <si>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</si>
  <si>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</si>
  <si>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</si>
  <si>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</si>
  <si>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</si>
  <si>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</si>
  <si>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</si>
  <si>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</si>
  <si>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</si>
  <si>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</si>
  <si>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</si>
  <si>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</si>
  <si>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</si>
  <si>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</si>
  <si>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</si>
  <si>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</si>
  <si>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</si>
  <si>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</si>
  <si>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</si>
  <si>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</si>
  <si>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</si>
  <si>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</si>
  <si>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</si>
  <si>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</si>
  <si>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</si>
  <si>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</si>
  <si>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</si>
  <si>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</si>
  <si>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</si>
  <si>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</si>
  <si>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</si>
  <si>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</si>
  <si>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</si>
  <si>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</si>
  <si>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</si>
  <si>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</si>
  <si>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</si>
  <si>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</si>
  <si>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</si>
  <si>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</si>
  <si>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</si>
  <si>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</si>
  <si>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</si>
  <si>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</si>
  <si>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</si>
  <si>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</si>
  <si>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</si>
  <si>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</si>
  <si>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</si>
  <si>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</si>
  <si>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</si>
  <si>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</si>
  <si>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</si>
  <si>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</si>
  <si>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</si>
  <si>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</si>
  <si>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</si>
  <si>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</si>
  <si>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</si>
  <si>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</si>
  <si>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</si>
  <si>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</si>
  <si>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</si>
  <si>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</si>
  <si>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</si>
  <si>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</si>
  <si>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</si>
  <si>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</si>
  <si>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</si>
  <si>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</si>
  <si>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</si>
  <si>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</si>
  <si>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</si>
  <si>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</si>
  <si>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</si>
  <si>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</si>
  <si>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</si>
  <si>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</si>
  <si>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</si>
  <si>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</si>
  <si>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</si>
  <si>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</si>
  <si>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</si>
  <si>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</si>
  <si>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</si>
  <si>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</si>
  <si>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</si>
  <si>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</si>
  <si>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</si>
  <si>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</si>
  <si>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</si>
  <si>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</si>
  <si>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</si>
  <si>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</si>
  <si>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</si>
  <si>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</si>
  <si>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</si>
  <si>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</si>
  <si>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</si>
  <si>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</si>
  <si>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</si>
  <si>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</si>
  <si>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</si>
  <si>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</si>
  <si>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</si>
  <si>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</si>
  <si>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</si>
  <si>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</si>
  <si>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</si>
  <si>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</si>
  <si>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</si>
  <si>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</si>
  <si>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</si>
  <si>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</si>
  <si>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</si>
  <si>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</si>
  <si>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</si>
  <si>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</si>
  <si>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</si>
  <si>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</si>
  <si>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</si>
  <si>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</si>
  <si>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</si>
  <si>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</si>
  <si>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</si>
  <si>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</si>
  <si>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</si>
  <si>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</si>
  <si>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</si>
  <si>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</si>
  <si>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</si>
  <si>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</si>
  <si>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</si>
  <si>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</si>
  <si>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</si>
  <si>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</si>
  <si>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</si>
  <si>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</si>
  <si>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</si>
  <si>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</si>
  <si>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</si>
  <si>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</si>
  <si>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</si>
  <si>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</si>
  <si>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</si>
  <si>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</si>
  <si>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</si>
  <si>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</si>
  <si>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</si>
  <si>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</si>
  <si>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</si>
  <si>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</si>
  <si>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</si>
  <si>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</si>
  <si>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</si>
  <si>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</si>
  <si>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</si>
  <si>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</si>
  <si>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</si>
  <si>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</si>
  <si>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</si>
  <si>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</si>
  <si>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</si>
  <si>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</si>
  <si>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</si>
  <si>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</si>
  <si>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</si>
  <si>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</si>
  <si>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</si>
  <si>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</si>
  <si>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</si>
  <si>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</si>
  <si>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</si>
  <si>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</si>
  <si>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</si>
  <si>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</si>
  <si>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</si>
  <si>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</si>
  <si>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</si>
  <si>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</si>
  <si>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</si>
  <si>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</si>
  <si>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</si>
  <si>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</si>
  <si>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</si>
  <si>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</si>
  <si>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</si>
  <si>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</si>
  <si>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</si>
  <si>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</si>
  <si>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</si>
  <si>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</si>
  <si>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</si>
  <si>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</si>
  <si>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</si>
  <si>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</si>
  <si>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</si>
  <si>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</si>
  <si>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</si>
  <si>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</si>
  <si>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</si>
  <si>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</si>
  <si>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</si>
  <si>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</si>
  <si>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</si>
  <si>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</si>
  <si>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</si>
  <si>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</si>
  <si>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</si>
  <si>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</si>
  <si>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</si>
  <si>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</si>
  <si>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</si>
  <si>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</si>
  <si>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</si>
  <si>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</si>
  <si>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</si>
  <si>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</si>
  <si>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</si>
  <si>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</si>
  <si>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</si>
  <si>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</si>
  <si>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</si>
  <si>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</si>
  <si>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</si>
  <si>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</si>
  <si>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</si>
  <si>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</si>
  <si>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</si>
  <si>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</si>
  <si>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</si>
  <si>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</si>
  <si>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</si>
  <si>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</si>
  <si>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</si>
  <si>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</si>
  <si>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</si>
  <si>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</si>
  <si>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</si>
  <si>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</si>
  <si>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</si>
  <si>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</si>
  <si>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</si>
  <si>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</si>
  <si>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</si>
  <si>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</si>
  <si>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</si>
  <si>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</si>
  <si>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</si>
  <si>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</si>
  <si>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</si>
  <si>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</si>
  <si>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</si>
  <si>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</si>
  <si>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</si>
  <si>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</si>
  <si>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</si>
  <si>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</si>
  <si>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</si>
  <si>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</si>
  <si>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</si>
  <si>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</si>
  <si>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</si>
  <si>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</si>
  <si>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</si>
  <si>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</si>
  <si>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</si>
  <si>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</si>
  <si>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</si>
  <si>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</si>
  <si>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</si>
  <si>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</si>
  <si>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</si>
  <si>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</si>
  <si>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</si>
  <si>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</si>
  <si>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</si>
  <si>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</si>
  <si>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</si>
  <si>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</si>
  <si>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</si>
  <si>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</si>
  <si>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</si>
  <si>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</si>
  <si>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</si>
  <si>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</si>
  <si>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</si>
  <si>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</si>
  <si>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</si>
  <si>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</si>
  <si>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</si>
  <si>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</si>
  <si>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</si>
  <si>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</si>
  <si>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</si>
  <si>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</si>
  <si>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</si>
  <si>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</si>
  <si>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</si>
  <si>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</si>
  <si>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</si>
  <si>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</si>
  <si>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</si>
  <si>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</si>
  <si>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</si>
  <si>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</si>
  <si>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</si>
  <si>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</si>
  <si>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</si>
  <si>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</si>
  <si>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</si>
  <si>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</si>
  <si>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</si>
  <si>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</si>
  <si>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</si>
  <si>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</si>
  <si>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</si>
  <si>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</si>
  <si>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</si>
  <si>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</si>
  <si>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</si>
  <si>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</si>
  <si>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</si>
  <si>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</si>
  <si>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</si>
  <si>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</si>
  <si>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</si>
  <si>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</si>
  <si>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</si>
  <si>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</si>
  <si>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</si>
  <si>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</si>
  <si>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</si>
  <si>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</si>
  <si>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</si>
  <si>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</si>
  <si>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</si>
  <si>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</si>
  <si>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</si>
  <si>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</si>
  <si>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</si>
  <si>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</si>
  <si>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</si>
  <si>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</si>
  <si>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</si>
  <si>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</si>
  <si>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</si>
  <si>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</si>
  <si>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</si>
  <si>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</si>
  <si>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</si>
  <si>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</si>
  <si>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</si>
  <si>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</si>
  <si>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</si>
  <si>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</si>
  <si>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</si>
  <si>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</si>
  <si>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</si>
  <si>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</si>
  <si>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</si>
  <si>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</si>
  <si>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</si>
  <si>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</si>
  <si>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</si>
  <si>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</si>
  <si>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</si>
  <si>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</si>
  <si>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</si>
  <si>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</si>
  <si>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</si>
  <si>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</si>
  <si>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</si>
  <si>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</si>
  <si>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</si>
  <si>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</si>
  <si>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</si>
  <si>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</si>
  <si>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</si>
  <si>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</si>
  <si>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</si>
  <si>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</si>
  <si>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</si>
  <si>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</si>
  <si>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</si>
  <si>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</si>
  <si>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</si>
  <si>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</si>
  <si>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</si>
  <si>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</si>
  <si>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</si>
  <si>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</si>
  <si>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</si>
  <si>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</si>
  <si>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</si>
  <si>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</si>
  <si>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</si>
  <si>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</si>
  <si>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</si>
  <si>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</si>
  <si>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</si>
  <si>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</si>
  <si>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</si>
  <si>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</si>
  <si>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</si>
  <si>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</si>
  <si>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</si>
  <si>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</si>
  <si>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</si>
  <si>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</si>
  <si>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</si>
  <si>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</si>
  <si>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</si>
  <si>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</si>
  <si>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</si>
  <si>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</si>
  <si>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</si>
  <si>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</si>
  <si>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</si>
  <si>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</si>
  <si>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</si>
  <si>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</si>
  <si>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</si>
  <si>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</si>
  <si>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</si>
  <si>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</si>
  <si>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</si>
  <si>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</si>
  <si>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</si>
  <si>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</si>
  <si>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</si>
  <si>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</si>
  <si>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</si>
  <si>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</si>
  <si>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</si>
  <si>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</si>
  <si>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</si>
  <si>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</si>
  <si>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</si>
  <si>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</si>
  <si>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</si>
  <si>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</si>
  <si>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</si>
  <si>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</si>
  <si>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</si>
  <si>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</si>
  <si>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</si>
  <si>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</si>
  <si>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</si>
  <si>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</si>
  <si>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</si>
  <si>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</si>
  <si>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</si>
  <si>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</si>
  <si>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</si>
  <si>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</si>
  <si>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</si>
  <si>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</si>
  <si>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</si>
  <si>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</si>
  <si>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</si>
  <si>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</si>
  <si>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</si>
  <si>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</si>
  <si>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</si>
  <si>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</si>
  <si>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</si>
  <si>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</si>
  <si>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</si>
  <si>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</si>
  <si>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</si>
  <si>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</si>
  <si>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</si>
  <si>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</si>
  <si>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</si>
  <si>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</si>
  <si>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</si>
  <si>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</si>
  <si>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</si>
  <si>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</si>
  <si>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</si>
  <si>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</si>
  <si>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</si>
  <si>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</si>
  <si>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</si>
  <si>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</si>
  <si>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</si>
  <si>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</si>
  <si>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</si>
  <si>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</si>
  <si>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</si>
  <si>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</si>
  <si>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</si>
  <si>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</si>
  <si>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</si>
  <si>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</si>
  <si>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</si>
  <si>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</si>
  <si>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</si>
  <si>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</si>
  <si>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</si>
  <si>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</si>
  <si>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</si>
  <si>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</si>
  <si>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</si>
  <si>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</si>
  <si>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</si>
  <si>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</si>
  <si>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</si>
  <si>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</si>
  <si>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</si>
  <si>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</si>
  <si>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</si>
  <si>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</si>
  <si>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</si>
  <si>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</si>
  <si>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</si>
  <si>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</si>
  <si>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</si>
  <si>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</si>
  <si>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</si>
  <si>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</si>
  <si>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</si>
  <si>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</si>
  <si>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</si>
  <si>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</si>
  <si>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</si>
  <si>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</si>
  <si>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</si>
  <si>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</si>
  <si>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</si>
  <si>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</si>
  <si>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</si>
  <si>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</si>
  <si>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</si>
  <si>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</si>
  <si>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</si>
  <si>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</si>
  <si>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</si>
  <si>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</si>
  <si>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</si>
  <si>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</si>
  <si>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</si>
  <si>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</si>
  <si>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</si>
  <si>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</si>
  <si>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</si>
  <si>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</si>
  <si>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</si>
  <si>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</si>
  <si>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</si>
  <si>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</si>
  <si>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</si>
  <si>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</si>
  <si>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</si>
  <si>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</si>
  <si>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</si>
  <si>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</si>
  <si>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</si>
  <si>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</si>
  <si>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</si>
  <si>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</si>
  <si>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</si>
  <si>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</si>
  <si>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</si>
  <si>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</si>
  <si>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</si>
  <si>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</si>
  <si>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</si>
  <si>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</si>
  <si>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</si>
  <si>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</si>
  <si>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</si>
  <si>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</si>
  <si>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</si>
  <si>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</si>
  <si>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</si>
  <si>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</si>
  <si>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</si>
  <si>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</si>
  <si>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</si>
  <si>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</si>
  <si>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</si>
  <si>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</si>
  <si>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</si>
  <si>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</si>
  <si>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</si>
  <si>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</si>
  <si>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</si>
  <si>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</si>
  <si>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</si>
  <si>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</si>
  <si>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</si>
  <si>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</si>
  <si>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</si>
  <si>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</si>
  <si>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</si>
  <si>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</si>
  <si>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</si>
  <si>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</si>
  <si>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</si>
  <si>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</si>
  <si>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</si>
  <si>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</si>
  <si>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</si>
  <si>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</si>
  <si>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</si>
  <si>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</si>
  <si>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</si>
  <si>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</si>
  <si>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</si>
  <si>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</si>
  <si>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</si>
  <si>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</si>
  <si>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</si>
  <si>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</si>
  <si>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</si>
  <si>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</si>
  <si>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</si>
  <si>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</si>
  <si>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</si>
  <si>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</si>
  <si>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</si>
  <si>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</si>
  <si>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</si>
  <si>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</si>
  <si>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</si>
  <si>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</si>
  <si>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</si>
  <si>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</si>
  <si>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</si>
  <si>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</si>
  <si>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</si>
  <si>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</si>
  <si>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</si>
  <si>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</si>
  <si>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</si>
  <si>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</si>
  <si>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</si>
  <si>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</si>
  <si>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</si>
  <si>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</si>
  <si>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</si>
  <si>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</si>
  <si>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</si>
  <si>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</si>
  <si>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</si>
  <si>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</si>
  <si>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</si>
  <si>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</si>
  <si>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</si>
  <si>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</si>
  <si>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</si>
  <si>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</si>
  <si>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</si>
  <si>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</si>
  <si>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</si>
  <si>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</si>
  <si>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</si>
  <si>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</si>
  <si>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</si>
  <si>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</si>
  <si>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</si>
  <si>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</si>
  <si>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</si>
  <si>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</si>
  <si>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</si>
  <si>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</si>
  <si>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</si>
  <si>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</si>
  <si>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</si>
  <si>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</si>
  <si>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</si>
  <si>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</si>
  <si>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</si>
  <si>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</si>
  <si>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</si>
  <si>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</si>
  <si>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</si>
  <si>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</si>
  <si>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</si>
  <si>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</si>
  <si>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</si>
  <si>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</si>
  <si>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</si>
  <si>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</si>
  <si>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</si>
  <si>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</si>
  <si>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</si>
  <si>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</si>
  <si>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</si>
  <si>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</si>
  <si>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</si>
  <si>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</si>
  <si>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</si>
  <si>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</si>
  <si>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</si>
  <si>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</si>
  <si>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</si>
  <si>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</si>
  <si>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</si>
  <si>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</si>
  <si>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</si>
  <si>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</si>
  <si>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</si>
  <si>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</si>
  <si>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</si>
  <si>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</si>
  <si>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</si>
  <si>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</si>
  <si>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</si>
  <si>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</si>
  <si>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</si>
  <si>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</si>
  <si>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</si>
  <si>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</si>
  <si>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</si>
  <si>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</si>
  <si>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</si>
  <si>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</si>
  <si>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</si>
  <si>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</si>
  <si>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</si>
  <si>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</si>
  <si>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</si>
  <si>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</si>
  <si>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</si>
  <si>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</si>
  <si>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</si>
  <si>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</si>
  <si>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</si>
  <si>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</si>
  <si>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</si>
  <si>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</si>
  <si>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</si>
  <si>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</si>
  <si>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</si>
  <si>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</si>
  <si>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</si>
  <si>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</si>
  <si>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</si>
  <si>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</si>
  <si>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</si>
  <si>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</si>
  <si>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</si>
  <si>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</si>
  <si>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</si>
  <si>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</si>
  <si>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</si>
  <si>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</si>
  <si>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</si>
  <si>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</si>
  <si>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</si>
  <si>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</si>
  <si>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</si>
  <si>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</si>
  <si>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</si>
  <si>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</si>
  <si>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</si>
  <si>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</si>
  <si>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</si>
  <si>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</si>
  <si>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</si>
  <si>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</si>
  <si>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</si>
  <si>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</si>
  <si>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</si>
  <si>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</si>
  <si>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</si>
  <si>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</si>
  <si>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</si>
  <si>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</si>
  <si>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</si>
  <si>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</si>
  <si>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</si>
  <si>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</si>
  <si>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</si>
  <si>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</si>
  <si>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</si>
  <si>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</si>
  <si>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</si>
  <si>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</si>
  <si>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</si>
  <si>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</si>
  <si>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</si>
  <si>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</si>
  <si>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</si>
  <si>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</si>
  <si>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</si>
  <si>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</si>
  <si>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</si>
  <si>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</si>
  <si>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</si>
  <si>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</si>
  <si>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</si>
  <si>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</si>
  <si>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</si>
  <si>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</si>
  <si>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</si>
  <si>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</si>
  <si>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</si>
  <si>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</si>
  <si>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</si>
  <si>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</si>
  <si>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</si>
  <si>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</si>
  <si>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</si>
  <si>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</si>
  <si>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</si>
  <si>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</si>
  <si>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</si>
  <si>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</si>
  <si>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</si>
  <si>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</si>
  <si>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</si>
  <si>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</si>
  <si>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</si>
  <si>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</si>
  <si>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</si>
  <si>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</si>
  <si>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</si>
  <si>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</si>
  <si>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</si>
  <si>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</si>
  <si>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</si>
  <si>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</si>
  <si>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</si>
  <si>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</si>
  <si>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</si>
  <si>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</si>
  <si>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</si>
  <si>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</si>
  <si>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</si>
  <si>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</si>
  <si>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</si>
  <si>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</si>
  <si>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</si>
  <si>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</si>
  <si>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</si>
  <si>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</si>
  <si>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</si>
  <si>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</si>
  <si>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</si>
  <si>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</si>
  <si>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</si>
  <si>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</si>
  <si>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</si>
  <si>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</si>
  <si>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</si>
  <si>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</si>
  <si>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</si>
  <si>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</si>
  <si>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</si>
  <si>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</si>
  <si>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</si>
  <si>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</si>
  <si>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</si>
  <si>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</si>
  <si>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</si>
  <si>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</si>
  <si>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</si>
  <si>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</si>
  <si>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</si>
  <si>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</si>
  <si>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</si>
  <si>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</si>
  <si>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</si>
  <si>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</si>
  <si>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</si>
  <si>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</si>
  <si>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</si>
  <si>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</si>
  <si>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</si>
  <si>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</si>
  <si>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</si>
  <si>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</si>
  <si>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</si>
  <si>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</si>
  <si>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</si>
  <si>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</si>
  <si>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</si>
  <si>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</si>
  <si>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</si>
  <si>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</si>
  <si>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</si>
  <si>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</si>
  <si>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</si>
  <si>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</si>
  <si>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</si>
  <si>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</si>
  <si>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</si>
  <si>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</si>
  <si>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</si>
  <si>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</si>
  <si>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</si>
  <si>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</si>
  <si>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</si>
  <si>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</si>
  <si>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</si>
  <si>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</si>
  <si>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</si>
  <si>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</si>
  <si>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</si>
  <si>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</si>
  <si>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</si>
  <si>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</si>
  <si>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</si>
  <si>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</si>
  <si>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</si>
  <si>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</si>
  <si>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</si>
  <si>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</si>
  <si>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</si>
  <si>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</si>
  <si>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</si>
  <si>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</si>
  <si>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</si>
  <si>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</si>
  <si>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</si>
  <si>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</si>
  <si>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</si>
  <si>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</si>
  <si>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</si>
  <si>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</si>
  <si>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</si>
  <si>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</si>
  <si>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</si>
  <si>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</si>
  <si>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</si>
  <si>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</si>
  <si>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</si>
  <si>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</si>
  <si>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</si>
  <si>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</si>
  <si>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</si>
  <si>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</si>
  <si>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</si>
  <si>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</si>
  <si>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</si>
  <si>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</si>
  <si>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</si>
  <si>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</si>
  <si>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</si>
  <si>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</si>
  <si>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</si>
  <si>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</si>
  <si>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</si>
  <si>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</si>
  <si>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</si>
  <si>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</si>
  <si>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</si>
  <si>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</si>
  <si>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</si>
  <si>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</si>
  <si>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</si>
  <si>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</si>
  <si>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</si>
  <si>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</si>
  <si>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</si>
  <si>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</si>
  <si>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</si>
  <si>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</si>
  <si>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</si>
  <si>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</si>
  <si>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</si>
  <si>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</si>
  <si>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</si>
  <si>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</si>
  <si>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</si>
  <si>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</si>
  <si>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</si>
  <si>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</si>
  <si>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</si>
  <si>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</si>
  <si>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</si>
  <si>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</si>
  <si>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</si>
  <si>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</si>
  <si>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</si>
  <si>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</si>
  <si>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</si>
  <si>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</si>
  <si>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</si>
  <si>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</si>
  <si>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</si>
  <si>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</si>
  <si>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</si>
  <si>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</si>
  <si>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</si>
  <si>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</si>
  <si>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</si>
  <si>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</si>
  <si>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</si>
  <si>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</si>
  <si>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</si>
  <si>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</si>
  <si>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</si>
  <si>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</si>
  <si>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</si>
  <si>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</si>
  <si>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</si>
  <si>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</si>
  <si>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</si>
  <si>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</si>
  <si>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</si>
  <si>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</si>
  <si>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</si>
  <si>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</si>
  <si>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</si>
  <si>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</si>
  <si>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</si>
  <si>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</si>
  <si>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</si>
  <si>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</si>
  <si>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</si>
  <si>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</si>
  <si>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</si>
  <si>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</si>
  <si>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</si>
  <si>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</si>
  <si>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</si>
  <si>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</si>
  <si>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</si>
  <si>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</si>
  <si>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</si>
  <si>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</si>
  <si>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</si>
  <si>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</si>
  <si>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</si>
  <si>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</si>
  <si>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</si>
  <si>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</si>
  <si>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</si>
  <si>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</si>
  <si>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</si>
  <si>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</si>
  <si>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</si>
  <si>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</si>
  <si>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</si>
  <si>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</si>
  <si>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</si>
  <si>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</si>
  <si>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</si>
  <si>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</si>
  <si>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</si>
  <si>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</si>
  <si>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</si>
  <si>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</si>
  <si>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</si>
  <si>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</si>
  <si>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</si>
  <si>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</si>
  <si>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</si>
  <si>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</si>
  <si>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</si>
  <si>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</si>
  <si>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</si>
  <si>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</si>
  <si>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</si>
  <si>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</si>
  <si>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</si>
  <si>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</si>
  <si>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</si>
  <si>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</si>
  <si>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</si>
  <si>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</si>
  <si>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</si>
  <si>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</si>
  <si>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</si>
  <si>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</si>
  <si>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</si>
  <si>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</si>
  <si>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</si>
  <si>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</si>
  <si>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</si>
  <si>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</si>
  <si>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</si>
  <si>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</si>
  <si>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</si>
  <si>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</si>
  <si>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</si>
  <si>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</si>
  <si>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</si>
  <si>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</si>
  <si>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</si>
  <si>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</si>
  <si>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</si>
  <si>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</si>
  <si>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</si>
  <si>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</si>
  <si>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</si>
  <si>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</si>
  <si>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</si>
  <si>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</si>
  <si>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</si>
  <si>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</si>
  <si>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</si>
  <si>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</si>
  <si>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</si>
  <si>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</si>
  <si>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</si>
  <si>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</si>
  <si>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</si>
  <si>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</si>
  <si>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</si>
  <si>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</si>
  <si>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</si>
  <si>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</si>
  <si>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</si>
  <si>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</si>
  <si>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</si>
  <si>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</si>
  <si>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</si>
  <si>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</si>
  <si>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</si>
  <si>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</si>
  <si>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</si>
  <si>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</si>
  <si>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</si>
  <si>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</si>
  <si>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</si>
  <si>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</si>
  <si>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</si>
  <si>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</si>
  <si>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</si>
  <si>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</si>
  <si>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</si>
  <si>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</si>
  <si>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</si>
  <si>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</si>
  <si>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</si>
  <si>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</si>
  <si>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</si>
  <si>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</si>
  <si>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</si>
  <si>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</si>
  <si>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</si>
  <si>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</si>
  <si>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</si>
  <si>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</si>
  <si>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</si>
  <si>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</si>
  <si>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</si>
  <si>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</si>
  <si>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</si>
  <si>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</si>
  <si>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</si>
  <si>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</si>
  <si>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</si>
  <si>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</si>
  <si>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</si>
  <si>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</si>
  <si>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</si>
  <si>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</si>
  <si>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</si>
  <si>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</si>
  <si>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</si>
  <si>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</si>
  <si>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</si>
  <si>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</si>
  <si>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</si>
  <si>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</si>
  <si>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</si>
  <si>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</si>
  <si>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</si>
  <si>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</si>
  <si>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</si>
  <si>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</si>
  <si>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</si>
  <si>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</si>
  <si>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</si>
  <si>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</si>
  <si>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</si>
  <si>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</si>
  <si>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</si>
  <si>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</si>
  <si>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</si>
  <si>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</si>
  <si>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</si>
  <si>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</si>
  <si>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</si>
  <si>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</si>
  <si>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</si>
  <si>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</si>
  <si>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</si>
  <si>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</si>
  <si>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</si>
  <si>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</si>
  <si>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</si>
  <si>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</si>
  <si>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</si>
  <si>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</si>
  <si>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</si>
  <si>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</si>
  <si>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</si>
  <si>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</si>
  <si>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</si>
  <si>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</si>
  <si>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</si>
  <si>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</si>
  <si>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</si>
  <si>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</si>
  <si>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</si>
  <si>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</si>
  <si>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</si>
  <si>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</si>
  <si>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</si>
  <si>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</si>
  <si>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</si>
  <si>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</si>
  <si>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</si>
  <si>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</si>
  <si>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</si>
  <si>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</si>
  <si>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</si>
  <si>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</si>
  <si>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</si>
  <si>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</si>
  <si>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</si>
  <si>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</si>
  <si>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</si>
  <si>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</si>
  <si>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</si>
  <si>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</si>
  <si>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</si>
  <si>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</si>
  <si>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</si>
  <si>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</si>
  <si>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</si>
  <si>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</si>
  <si>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</si>
  <si>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</si>
  <si>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</si>
  <si>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</si>
  <si>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</si>
  <si>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</si>
  <si>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</si>
  <si>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</si>
  <si>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</si>
  <si>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</si>
  <si>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</si>
  <si>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</si>
  <si>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</si>
  <si>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</si>
  <si>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</si>
  <si>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</si>
  <si>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</si>
  <si>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</si>
  <si>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</si>
  <si>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</si>
  <si>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</si>
  <si>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</si>
  <si>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</si>
  <si>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</si>
  <si>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</si>
  <si>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</si>
  <si>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</si>
  <si>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</si>
  <si>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</si>
  <si>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</si>
  <si>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</si>
  <si>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</si>
  <si>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</si>
  <si>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</si>
  <si>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</si>
  <si>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</si>
  <si>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</si>
  <si>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</si>
  <si>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</si>
  <si>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</si>
  <si>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</si>
  <si>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</si>
  <si>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</si>
  <si>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</si>
  <si>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</si>
  <si>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</si>
  <si>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</si>
  <si>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</si>
  <si>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</si>
  <si>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</si>
  <si>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</si>
  <si>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</si>
  <si>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</si>
  <si>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</si>
  <si>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</si>
  <si>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</si>
  <si>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</si>
  <si>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</si>
  <si>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</si>
  <si>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</si>
  <si>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</si>
  <si>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</si>
  <si>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</si>
  <si>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</si>
  <si>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</si>
  <si>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</si>
  <si>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</si>
  <si>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</si>
  <si>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</si>
  <si>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</si>
  <si>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</si>
  <si>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</si>
  <si>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</si>
  <si>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</si>
  <si>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</si>
  <si>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</si>
  <si>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</si>
  <si>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</si>
  <si>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</si>
  <si>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</si>
  <si>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</si>
  <si>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</si>
  <si>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</si>
  <si>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</si>
  <si>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</si>
  <si>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</si>
  <si>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</si>
  <si>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</si>
  <si>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</si>
  <si>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</si>
  <si>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</si>
  <si>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</si>
  <si>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</si>
  <si>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</si>
  <si>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</si>
  <si>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</si>
  <si>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</si>
  <si>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</si>
  <si>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</si>
  <si>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</si>
  <si>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</si>
  <si>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</si>
  <si>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</si>
  <si>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</si>
  <si>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</si>
  <si>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</si>
  <si>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</si>
  <si>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</si>
  <si>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</si>
  <si>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</si>
  <si>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</si>
  <si>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</si>
  <si>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</si>
  <si>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</si>
  <si>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</si>
  <si>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</si>
  <si>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</si>
  <si>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</si>
  <si>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</si>
  <si>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</si>
  <si>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</si>
  <si>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</si>
  <si>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</si>
  <si>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</si>
  <si>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</si>
  <si>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</si>
  <si>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</si>
  <si>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</si>
  <si>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</si>
  <si>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</si>
  <si>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</si>
  <si>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</si>
  <si>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</si>
  <si>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</si>
  <si>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</si>
  <si>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</si>
  <si>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</si>
  <si>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</si>
  <si>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</si>
  <si>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</si>
  <si>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</si>
  <si>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</si>
  <si>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</si>
  <si>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</si>
  <si>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</si>
  <si>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</si>
  <si>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</si>
  <si>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</si>
  <si>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</si>
  <si>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</si>
  <si>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</si>
  <si>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</si>
  <si>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</si>
  <si>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</si>
  <si>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</si>
  <si>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</si>
  <si>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</si>
  <si>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</si>
  <si>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</si>
  <si>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</si>
  <si>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</si>
  <si>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</si>
  <si>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</si>
  <si>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</si>
  <si>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</si>
  <si>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</si>
  <si>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</si>
  <si>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</si>
  <si>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</si>
  <si>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</si>
  <si>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</si>
  <si>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</si>
  <si>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</si>
  <si>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</si>
  <si>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</si>
  <si>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</si>
  <si>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</si>
  <si>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</si>
  <si>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</si>
  <si>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</si>
  <si>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</si>
  <si>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</si>
  <si>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</si>
  <si>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</si>
  <si>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</si>
  <si>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</si>
  <si>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</si>
  <si>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</si>
  <si>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</si>
  <si>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</si>
  <si>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</si>
  <si>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</si>
  <si>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</si>
  <si>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</si>
  <si>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</si>
  <si>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</si>
  <si>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</si>
  <si>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</si>
  <si>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</si>
  <si>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</si>
  <si>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</si>
  <si>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</si>
  <si>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</si>
  <si>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</si>
  <si>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</si>
  <si>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</si>
  <si>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</si>
  <si>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</si>
  <si>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</si>
  <si>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</si>
  <si>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</si>
  <si>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</si>
  <si>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</si>
  <si>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</si>
  <si>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</si>
  <si>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</si>
  <si>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</si>
  <si>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</si>
  <si>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</si>
  <si>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</si>
  <si>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</si>
  <si>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</si>
  <si>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</si>
  <si>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</si>
  <si>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</si>
  <si>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</si>
  <si>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</si>
  <si>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</si>
  <si>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</si>
  <si>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</si>
  <si>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</si>
  <si>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</si>
  <si>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</si>
  <si>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</si>
  <si>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</si>
  <si>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</si>
  <si>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</si>
  <si>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</si>
  <si>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</si>
  <si>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</si>
  <si>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</si>
  <si>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</si>
  <si>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</si>
  <si>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</si>
  <si>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</si>
  <si>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</si>
  <si>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</si>
  <si>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</si>
  <si>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</si>
  <si>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</si>
  <si>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</si>
  <si>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</si>
  <si>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</si>
  <si>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</si>
  <si>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</si>
  <si>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</si>
  <si>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</si>
  <si>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</si>
  <si>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</si>
  <si>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</si>
  <si>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</si>
  <si>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</si>
  <si>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</si>
  <si>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</si>
  <si>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</si>
  <si>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</si>
  <si>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</si>
  <si>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</si>
  <si>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</si>
  <si>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</si>
  <si>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</si>
  <si>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</si>
  <si>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</si>
  <si>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</si>
  <si>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</si>
  <si>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</si>
  <si>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</si>
  <si>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</si>
  <si>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</si>
  <si>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</si>
  <si>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</si>
  <si>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</si>
  <si>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</si>
  <si>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</si>
  <si>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</si>
  <si>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</si>
  <si>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</si>
  <si>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</si>
  <si>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</si>
  <si>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</si>
  <si>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</si>
  <si>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</si>
  <si>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</si>
  <si>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</si>
  <si>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</si>
  <si>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</si>
  <si>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</si>
  <si>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</si>
  <si>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</si>
  <si>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</si>
  <si>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</si>
  <si>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</si>
  <si>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</si>
  <si>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</si>
  <si>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</si>
  <si>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</si>
  <si>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</si>
  <si>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</si>
  <si>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</si>
  <si>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</si>
  <si>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</si>
  <si>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</si>
  <si>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</si>
  <si>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</si>
  <si>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</si>
  <si>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</si>
  <si>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</si>
  <si>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</si>
  <si>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</si>
  <si>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</si>
  <si>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</si>
  <si>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</si>
  <si>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</si>
  <si>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</si>
  <si>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</si>
  <si>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</si>
  <si>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</si>
  <si>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</si>
  <si>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</si>
  <si>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</si>
  <si>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</si>
  <si>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</si>
  <si>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</si>
  <si>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</si>
  <si>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</si>
  <si>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</si>
  <si>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</si>
  <si>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</si>
  <si>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</si>
  <si>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</si>
  <si>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</si>
  <si>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</si>
  <si>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</si>
  <si>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</si>
  <si>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</si>
  <si>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</si>
  <si>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</si>
  <si>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</si>
  <si>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</si>
  <si>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</si>
  <si>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</si>
  <si>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</si>
  <si>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</si>
  <si>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</si>
  <si>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</si>
  <si>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</si>
  <si>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</si>
  <si>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</si>
  <si>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</si>
  <si>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</si>
  <si>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</si>
  <si>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</si>
  <si>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</si>
  <si>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</si>
  <si>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</si>
  <si>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</si>
  <si>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</si>
  <si>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</si>
  <si>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</si>
  <si>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</si>
  <si>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</si>
  <si>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</si>
  <si>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</si>
  <si>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</si>
  <si>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</si>
  <si>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</si>
  <si>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</si>
  <si>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</si>
  <si>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</si>
  <si>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</si>
  <si>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</si>
  <si>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</si>
  <si>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</si>
  <si>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</si>
  <si>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</si>
  <si>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</si>
  <si>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</si>
  <si>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</si>
  <si>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</si>
  <si>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</si>
  <si>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</si>
  <si>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</si>
  <si>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</si>
  <si>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</si>
  <si>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</si>
  <si>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</si>
  <si>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</si>
  <si>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</si>
  <si>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</si>
  <si>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</si>
  <si>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</si>
  <si>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</si>
  <si>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</si>
  <si>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</si>
  <si>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</si>
  <si>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</si>
  <si>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</si>
  <si>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</si>
  <si>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</si>
  <si>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</si>
  <si>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</si>
  <si>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</si>
  <si>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</si>
  <si>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</si>
  <si>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</si>
  <si>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</si>
  <si>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</si>
  <si>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</si>
  <si>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</si>
  <si>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</si>
  <si>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</si>
  <si>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</si>
  <si>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</si>
  <si>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</si>
  <si>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</si>
  <si>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</si>
  <si>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</si>
  <si>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</si>
  <si>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</si>
  <si>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</si>
  <si>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</si>
  <si>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</si>
  <si>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</si>
  <si>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</si>
  <si>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</si>
  <si>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</si>
  <si>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</si>
  <si>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</si>
  <si>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</si>
  <si>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</si>
  <si>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</si>
  <si>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</si>
  <si>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</si>
  <si>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</si>
  <si>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</si>
  <si>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</si>
  <si>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</si>
  <si>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</si>
  <si>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</si>
  <si>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</si>
  <si>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</si>
  <si>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</si>
  <si>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</si>
  <si>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</si>
  <si>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</si>
  <si>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</si>
  <si>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</si>
  <si>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</si>
  <si>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</si>
  <si>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</si>
  <si>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</si>
  <si>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</si>
  <si>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</si>
  <si>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</si>
  <si>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</si>
  <si>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</si>
  <si>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</si>
  <si>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</si>
  <si>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</si>
  <si>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</si>
  <si>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</si>
  <si>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</si>
  <si>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</si>
  <si>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</si>
  <si>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</si>
  <si>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</si>
  <si>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</si>
  <si>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</si>
  <si>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</si>
  <si>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</si>
  <si>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</si>
  <si>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</si>
  <si>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</si>
  <si>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</si>
  <si>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</si>
  <si>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</si>
  <si>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</si>
  <si>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</si>
  <si>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</si>
  <si>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</si>
  <si>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</si>
  <si>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</si>
  <si>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</si>
  <si>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</si>
  <si>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</si>
  <si>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</si>
  <si>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</si>
  <si>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</si>
  <si>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</si>
  <si>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</si>
  <si>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</si>
  <si>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</si>
  <si>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</si>
  <si>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</si>
  <si>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</si>
  <si>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</si>
  <si>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</si>
  <si>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</si>
  <si>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</si>
  <si>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</si>
  <si>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</si>
  <si>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</si>
  <si>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</si>
  <si>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</si>
  <si>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</si>
  <si>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</si>
  <si>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</si>
  <si>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</si>
  <si>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</si>
  <si>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</si>
  <si>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</si>
  <si>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</si>
  <si>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</si>
  <si>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</si>
  <si>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</si>
  <si>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</si>
  <si>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</si>
  <si>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</si>
  <si>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</si>
  <si>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</si>
  <si>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</si>
  <si>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</si>
  <si>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</si>
  <si>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</si>
  <si>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</si>
  <si>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</si>
  <si>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</si>
  <si>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</si>
  <si>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</si>
  <si>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</si>
  <si>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</si>
  <si>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</si>
  <si>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</si>
  <si>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</si>
  <si>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</si>
  <si>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</si>
  <si>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</si>
  <si>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</si>
  <si>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</si>
  <si>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</si>
  <si>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</si>
  <si>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</si>
  <si>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</si>
  <si>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</si>
  <si>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</si>
  <si>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</si>
  <si>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</si>
  <si>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</si>
  <si>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</si>
  <si>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</si>
  <si>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</si>
  <si>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</si>
  <si>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</si>
  <si>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</si>
  <si>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</si>
  <si>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</si>
  <si>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</si>
  <si>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</si>
  <si>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</si>
  <si>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</si>
  <si>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</si>
  <si>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</si>
  <si>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</si>
  <si>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</si>
  <si>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</si>
  <si>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</si>
  <si>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</si>
  <si>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</si>
  <si>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</si>
  <si>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</si>
  <si>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</si>
  <si>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</si>
  <si>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</si>
  <si>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</si>
  <si>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</si>
  <si>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</si>
  <si>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</si>
  <si>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</si>
  <si>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</si>
  <si>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</si>
  <si>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</si>
  <si>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</si>
  <si>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</si>
  <si>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</si>
  <si>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</si>
  <si>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</si>
  <si>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</si>
  <si>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</si>
  <si>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</si>
  <si>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</si>
  <si>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</si>
  <si>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</si>
  <si>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</si>
  <si>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</si>
  <si>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</si>
  <si>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</si>
  <si>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</si>
  <si>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</si>
  <si>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</si>
  <si>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</si>
  <si>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</si>
  <si>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</si>
  <si>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</si>
  <si>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</si>
  <si>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</si>
  <si>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</si>
  <si>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</si>
  <si>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</si>
  <si>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</si>
  <si>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</si>
  <si>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</si>
  <si>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</si>
  <si>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</si>
  <si>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</si>
  <si>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</si>
  <si>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</si>
  <si>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</si>
  <si>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</si>
  <si>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</si>
  <si>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</si>
  <si>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</si>
  <si>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</si>
  <si>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</si>
  <si>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</si>
  <si>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</si>
  <si>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</si>
  <si>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</si>
  <si>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</si>
  <si>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</si>
  <si>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</si>
  <si>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</si>
  <si>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</si>
  <si>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</si>
  <si>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</si>
  <si>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</si>
  <si>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</si>
  <si>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</si>
  <si>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</si>
  <si>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</si>
  <si>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</si>
  <si>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</si>
  <si>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</si>
  <si>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</si>
  <si>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</si>
  <si>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</si>
  <si>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</si>
  <si>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</si>
  <si>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</si>
  <si>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</si>
  <si>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</si>
  <si>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</si>
  <si>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</si>
  <si>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</si>
  <si>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</si>
  <si>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</si>
  <si>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</si>
  <si>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</si>
  <si>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</si>
  <si>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</si>
  <si>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</si>
  <si>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</si>
  <si>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</si>
  <si>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</si>
  <si>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</si>
  <si>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</si>
  <si>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</si>
  <si>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</si>
  <si>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</si>
  <si>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</si>
  <si>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</si>
  <si>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</si>
  <si>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</si>
  <si>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</si>
  <si>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</si>
  <si>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</si>
  <si>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</si>
  <si>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</si>
  <si>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</si>
  <si>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</si>
  <si>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</si>
  <si>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</si>
  <si>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</si>
  <si>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</si>
  <si>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</si>
  <si>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</si>
  <si>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</si>
  <si>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</si>
  <si>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</si>
  <si>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</si>
  <si>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</si>
  <si>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</si>
  <si>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</si>
  <si>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</si>
  <si>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</si>
  <si>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</si>
  <si>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</si>
  <si>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</si>
  <si>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</si>
  <si>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</si>
  <si>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</si>
  <si>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</si>
  <si>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</si>
  <si>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</si>
  <si>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</si>
  <si>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</si>
  <si>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</si>
  <si>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</si>
  <si>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</si>
  <si>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</si>
  <si>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</si>
  <si>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</si>
  <si>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</si>
  <si>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</si>
  <si>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</si>
  <si>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</si>
  <si>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</si>
  <si>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</si>
  <si>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</si>
  <si>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</si>
  <si>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</si>
  <si>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</si>
  <si>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</si>
  <si>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</si>
  <si>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</si>
  <si>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</si>
  <si>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</si>
  <si>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</si>
  <si>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</si>
  <si>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</si>
  <si>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</si>
  <si>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</si>
  <si>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</si>
  <si>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</si>
  <si>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</si>
  <si>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</si>
  <si>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</si>
  <si>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</si>
  <si>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</si>
  <si>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</si>
  <si>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</si>
  <si>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</si>
  <si>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</si>
  <si>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</si>
  <si>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</si>
  <si>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</si>
  <si>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</si>
  <si>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</si>
  <si>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</si>
  <si>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</si>
  <si>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</si>
  <si>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</si>
  <si>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</si>
  <si>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</si>
  <si>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</si>
  <si>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</si>
  <si>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</si>
  <si>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</si>
  <si>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</si>
  <si>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</si>
  <si>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</si>
  <si>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</si>
  <si>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</si>
  <si>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</si>
  <si>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</si>
  <si>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</si>
  <si>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</si>
  <si>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</si>
  <si>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</si>
  <si>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</si>
  <si>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</si>
  <si>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</si>
  <si>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</si>
  <si>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</si>
  <si>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</si>
  <si>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</si>
  <si>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</si>
  <si>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</si>
  <si>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</si>
  <si>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</si>
  <si>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</si>
  <si>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</si>
  <si>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</si>
  <si>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</si>
  <si>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</si>
  <si>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</si>
  <si>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</si>
  <si>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</si>
  <si>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</si>
  <si>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</si>
  <si>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</si>
  <si>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</si>
  <si>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</si>
  <si>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</si>
  <si>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</si>
  <si>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</si>
  <si>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</si>
  <si>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</si>
  <si>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</si>
  <si>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</si>
  <si>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</si>
  <si>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</si>
  <si>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</si>
  <si>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</si>
  <si>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</si>
  <si>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</si>
  <si>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</si>
  <si>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</si>
  <si>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</si>
  <si>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</si>
  <si>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</si>
  <si>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</si>
  <si>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</si>
  <si>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</si>
  <si>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</si>
  <si>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</si>
  <si>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</si>
  <si>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</si>
  <si>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</si>
  <si>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</si>
  <si>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</si>
  <si>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</si>
  <si>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</si>
  <si>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</si>
  <si>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</si>
  <si>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</si>
  <si>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</si>
  <si>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</si>
  <si>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</si>
  <si>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</si>
  <si>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</si>
  <si>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</si>
  <si>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</si>
  <si>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</si>
  <si>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</si>
  <si>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</si>
  <si>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</si>
  <si>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</si>
  <si>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</si>
  <si>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</si>
  <si>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</si>
  <si>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</si>
  <si>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</si>
  <si>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</si>
  <si>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</si>
  <si>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</si>
  <si>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</si>
  <si>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</si>
  <si>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</si>
  <si>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</si>
  <si>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</si>
  <si>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</si>
  <si>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</si>
  <si>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</si>
  <si>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</si>
  <si>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</si>
  <si>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</si>
  <si>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</si>
  <si>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</si>
  <si>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</si>
  <si>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</si>
  <si>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</si>
  <si>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</si>
  <si>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</si>
  <si>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</si>
  <si>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</si>
  <si>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</si>
  <si>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</si>
  <si>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</si>
  <si>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</si>
  <si>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</si>
  <si>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</si>
  <si>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</si>
  <si>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</si>
  <si>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</si>
  <si>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</si>
  <si>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</si>
  <si>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</si>
  <si>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</si>
  <si>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</si>
  <si>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</si>
  <si>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</si>
  <si>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</si>
  <si>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</si>
  <si>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</si>
  <si>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</si>
  <si>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</si>
  <si>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</si>
  <si>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</si>
  <si>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</si>
  <si>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</si>
  <si>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</si>
  <si>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</si>
  <si>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</si>
  <si>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</si>
  <si>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</si>
  <si>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</si>
  <si>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</si>
  <si>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</si>
  <si>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</si>
  <si>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</si>
  <si>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</si>
  <si>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</si>
  <si>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</si>
  <si>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</si>
  <si>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</si>
  <si>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</si>
  <si>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</si>
  <si>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</si>
  <si>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</si>
  <si>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</si>
  <si>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</si>
  <si>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</si>
  <si>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</si>
  <si>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</si>
  <si>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</si>
  <si>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</si>
  <si>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</si>
  <si>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</si>
  <si>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</si>
  <si>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</si>
  <si>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</si>
  <si>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</si>
  <si>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</si>
  <si>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</si>
  <si>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</si>
  <si>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</si>
  <si>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</si>
  <si>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</si>
  <si>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</si>
  <si>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</si>
  <si>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</si>
  <si>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</si>
  <si>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</si>
  <si>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</si>
  <si>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</si>
  <si>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</si>
  <si>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</si>
  <si>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</si>
  <si>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</si>
  <si>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</si>
  <si>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</si>
  <si>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</si>
  <si>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</si>
  <si>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</si>
  <si>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</si>
  <si>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</si>
  <si>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</si>
  <si>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</si>
  <si>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</si>
  <si>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</si>
  <si>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</si>
  <si>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</si>
  <si>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</si>
  <si>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</si>
  <si>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</si>
  <si>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</si>
  <si>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</si>
  <si>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</si>
  <si>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</si>
  <si>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</si>
  <si>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</si>
  <si>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</si>
  <si>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</si>
  <si>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</si>
  <si>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</si>
  <si>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</si>
  <si>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</si>
  <si>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</si>
  <si>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</si>
  <si>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</si>
  <si>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</si>
  <si>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</si>
  <si>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</si>
  <si>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</si>
  <si>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</si>
  <si>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</si>
  <si>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</si>
  <si>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</si>
  <si>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</si>
  <si>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</si>
  <si>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</si>
  <si>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</si>
  <si>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</si>
  <si>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</si>
  <si>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</si>
  <si>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</si>
  <si>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</si>
  <si>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</si>
  <si>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</si>
  <si>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</si>
  <si>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</si>
  <si>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</si>
  <si>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</si>
  <si>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</si>
  <si>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</si>
  <si>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</si>
  <si>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</si>
  <si>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</si>
  <si>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</si>
  <si>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</si>
  <si>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</si>
  <si>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</si>
  <si>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</si>
  <si>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</si>
  <si>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</si>
  <si>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</si>
  <si>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</si>
  <si>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</si>
  <si>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</si>
  <si>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</si>
  <si>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</si>
  <si>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</si>
  <si>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</si>
  <si>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</si>
  <si>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</si>
  <si>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</si>
  <si>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</si>
  <si>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</si>
  <si>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</si>
  <si>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</si>
  <si>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</si>
  <si>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</si>
  <si>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</si>
  <si>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</si>
  <si>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</si>
  <si>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</si>
  <si>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</si>
  <si>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</si>
  <si>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</si>
  <si>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</si>
  <si>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</si>
  <si>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</si>
  <si>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</si>
  <si>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</si>
  <si>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</si>
  <si>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</si>
  <si>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</si>
  <si>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</si>
  <si>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</si>
  <si>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</si>
  <si>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</si>
  <si>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</si>
  <si>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</si>
  <si>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</si>
  <si>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</si>
  <si>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</si>
  <si>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</si>
  <si>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</si>
  <si>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</si>
  <si>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</si>
  <si>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</si>
  <si>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</si>
  <si>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</si>
  <si>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</si>
  <si>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</si>
  <si>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</si>
  <si>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</si>
  <si>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</si>
  <si>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</si>
  <si>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</si>
  <si>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</si>
  <si>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</si>
  <si>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</si>
  <si>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</si>
  <si>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</si>
  <si>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</si>
  <si>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</si>
  <si>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</si>
  <si>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</si>
  <si>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</si>
  <si>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</si>
  <si>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</si>
  <si>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</si>
  <si>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</si>
  <si>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</si>
  <si>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</si>
  <si>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</si>
  <si>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</si>
  <si>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</si>
  <si>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</si>
  <si>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</si>
  <si>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</si>
  <si>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</si>
  <si>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</si>
  <si>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</si>
  <si>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</si>
  <si>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</si>
  <si>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</si>
  <si>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</si>
  <si>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</si>
  <si>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</si>
  <si>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</si>
  <si>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</si>
  <si>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</si>
  <si>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</si>
  <si>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</si>
  <si>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</si>
  <si>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</si>
  <si>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</si>
  <si>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</si>
  <si>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</si>
  <si>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</si>
  <si>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</si>
  <si>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</si>
  <si>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</si>
  <si>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</si>
  <si>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</si>
  <si>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</si>
  <si>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</si>
  <si>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</si>
  <si>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</si>
  <si>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</si>
  <si>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</si>
  <si>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</si>
  <si>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</si>
  <si>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</si>
  <si>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</si>
  <si>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</si>
  <si>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</si>
  <si>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</si>
  <si>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</si>
  <si>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</si>
  <si>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</si>
  <si>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</si>
  <si>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</si>
  <si>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</si>
  <si>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</si>
  <si>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</si>
  <si>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</si>
  <si>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</si>
  <si>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</si>
  <si>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</si>
  <si>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</si>
  <si>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</si>
  <si>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</si>
  <si>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</si>
  <si>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</si>
  <si>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</si>
  <si>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</si>
  <si>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</si>
  <si>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</si>
  <si>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</si>
  <si>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</si>
  <si>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</si>
  <si>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</si>
  <si>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</si>
  <si>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</si>
  <si>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</si>
  <si>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</si>
  <si>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</si>
  <si>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</si>
  <si>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</si>
  <si>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</si>
  <si>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</si>
  <si>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</si>
  <si>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</si>
  <si>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</si>
  <si>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</si>
  <si>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</si>
  <si>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</si>
  <si>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</si>
  <si>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</si>
  <si>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</si>
  <si>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</si>
  <si>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</si>
  <si>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</si>
  <si>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</si>
  <si>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</si>
  <si>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</si>
  <si>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</si>
  <si>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</si>
  <si>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</si>
  <si>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</si>
  <si>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</si>
  <si>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</si>
  <si>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</si>
  <si>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</si>
  <si>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</si>
  <si>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</si>
  <si>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</si>
  <si>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</si>
  <si>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</si>
  <si>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</si>
  <si>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</si>
  <si>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</si>
  <si>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</si>
  <si>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</si>
  <si>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</si>
  <si>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</si>
  <si>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</si>
  <si>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</si>
  <si>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</si>
  <si>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</si>
  <si>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</si>
  <si>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</si>
  <si>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</si>
  <si>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</si>
  <si>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</si>
  <si>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</si>
  <si>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</si>
  <si>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</si>
  <si>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</si>
  <si>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</si>
  <si>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</si>
  <si>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</si>
  <si>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</si>
  <si>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</si>
  <si>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</si>
  <si>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</si>
  <si>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</si>
  <si>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</si>
  <si>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</si>
  <si>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</si>
  <si>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</si>
  <si>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</si>
  <si>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</si>
  <si>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</si>
  <si>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</si>
  <si>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</si>
  <si>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</si>
  <si>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</si>
  <si>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</si>
  <si>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</si>
  <si>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</si>
  <si>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</si>
  <si>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</si>
  <si>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</si>
  <si>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</si>
  <si>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</si>
  <si>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</si>
  <si>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</si>
  <si>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</si>
  <si>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</si>
  <si>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</si>
  <si>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</si>
  <si>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</si>
  <si>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</si>
  <si>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</si>
  <si>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</si>
  <si>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</si>
  <si>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</si>
  <si>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</si>
  <si>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</si>
  <si>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</si>
  <si>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</si>
  <si>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</si>
  <si>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</si>
  <si>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</si>
  <si>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</si>
  <si>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</si>
  <si>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</si>
  <si>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</si>
  <si>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</si>
  <si>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</si>
  <si>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</si>
  <si>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</si>
  <si>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</si>
  <si>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</si>
  <si>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</si>
  <si>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</si>
  <si>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</si>
  <si>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</si>
  <si>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</si>
  <si>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</si>
  <si>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</si>
  <si>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</si>
  <si>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</si>
  <si>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</si>
  <si>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</si>
  <si>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</si>
  <si>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</si>
  <si>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</si>
  <si>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</si>
  <si>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</si>
  <si>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</si>
  <si>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</si>
  <si>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</si>
  <si>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</si>
  <si>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</si>
  <si>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</si>
  <si>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</si>
  <si>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</si>
  <si>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</si>
  <si>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</si>
  <si>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</si>
  <si>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</si>
  <si>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</si>
  <si>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</si>
  <si>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</si>
  <si>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</si>
  <si>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</si>
  <si>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</si>
  <si>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</si>
  <si>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</si>
  <si>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</si>
  <si>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</si>
  <si>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</si>
  <si>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</si>
  <si>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</si>
  <si>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</si>
  <si>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</si>
  <si>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</si>
  <si>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</si>
  <si>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</si>
  <si>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</si>
  <si>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</si>
  <si>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</si>
  <si>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</si>
  <si>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</si>
  <si>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</si>
  <si>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</si>
  <si>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</si>
  <si>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</si>
  <si>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</si>
  <si>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</si>
  <si>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</si>
  <si>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</si>
  <si>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</si>
  <si>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</si>
  <si>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</si>
  <si>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</si>
  <si>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</si>
  <si>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</si>
  <si>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</si>
  <si>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</si>
  <si>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</si>
  <si>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</si>
  <si>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</si>
  <si>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</si>
  <si>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</si>
  <si>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</si>
  <si>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</si>
  <si>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</si>
  <si>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</si>
  <si>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</si>
  <si>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</si>
  <si>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</si>
  <si>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</si>
  <si>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</si>
  <si>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</si>
  <si>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</si>
  <si>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</si>
  <si>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</si>
  <si>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</si>
  <si>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</si>
  <si>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</si>
  <si>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</si>
  <si>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</si>
  <si>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</si>
  <si>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</si>
  <si>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</si>
  <si>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</si>
  <si>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</si>
  <si>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</si>
  <si>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</si>
  <si>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</si>
  <si>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</si>
  <si>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</si>
  <si>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</si>
  <si>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</si>
  <si>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</si>
  <si>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</si>
  <si>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</si>
  <si>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</si>
  <si>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</si>
  <si>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</si>
  <si>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</si>
  <si>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</si>
  <si>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</si>
  <si>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</si>
  <si>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</si>
  <si>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</si>
  <si>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</si>
  <si>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</si>
  <si>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</si>
  <si>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</si>
  <si>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</si>
  <si>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</si>
  <si>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</si>
  <si>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</si>
  <si>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</si>
  <si>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</si>
  <si>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</si>
  <si>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</si>
  <si>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</si>
  <si>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</si>
  <si>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</si>
  <si>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</si>
  <si>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</si>
  <si>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</si>
  <si>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</si>
  <si>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</si>
  <si>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</si>
  <si>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</si>
  <si>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</si>
  <si>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</si>
  <si>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</si>
  <si>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</si>
  <si>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</si>
  <si>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</si>
  <si>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</si>
  <si>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</si>
  <si>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</si>
  <si>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</si>
  <si>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</si>
  <si>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</si>
  <si>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</si>
  <si>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</si>
  <si>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</si>
  <si>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</si>
  <si>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</si>
  <si>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</si>
  <si>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</si>
  <si>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</si>
  <si>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</si>
  <si>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</si>
  <si>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</si>
  <si>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</si>
  <si>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</si>
  <si>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</si>
  <si>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</si>
  <si>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</si>
  <si>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</si>
  <si>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</si>
  <si>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</si>
  <si>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</si>
  <si>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</si>
  <si>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</si>
  <si>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</si>
  <si>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</si>
  <si>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</si>
  <si>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</si>
  <si>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</si>
  <si>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</si>
  <si>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</si>
  <si>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</si>
  <si>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</si>
  <si>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</si>
  <si>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</si>
  <si>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</si>
  <si>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</si>
  <si>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</si>
  <si>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</si>
  <si>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</si>
  <si>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</si>
  <si>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</si>
  <si>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</si>
  <si>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</si>
  <si>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</si>
  <si>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</si>
  <si>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</si>
  <si>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</si>
  <si>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</si>
  <si>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</si>
  <si>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</si>
  <si>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</si>
  <si>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</si>
  <si>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</si>
  <si>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</si>
  <si>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</si>
  <si>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</si>
  <si>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</si>
  <si>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</si>
  <si>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</si>
  <si>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</si>
  <si>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</si>
  <si>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</si>
  <si>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</si>
  <si>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</si>
  <si>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</si>
  <si>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</si>
  <si>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</si>
  <si>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</si>
  <si>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</si>
  <si>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</si>
  <si>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</si>
  <si>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</si>
  <si>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</si>
  <si>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</si>
  <si>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</si>
  <si>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</si>
  <si>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</si>
  <si>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</si>
  <si>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</si>
  <si>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</si>
  <si>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</si>
  <si>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</si>
  <si>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</si>
  <si>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</si>
  <si>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</si>
  <si>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</si>
  <si>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</si>
  <si>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</si>
  <si>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</si>
  <si>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</si>
  <si>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</si>
  <si>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</si>
  <si>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</si>
  <si>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</si>
  <si>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</si>
  <si>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</si>
  <si>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</si>
  <si>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</si>
  <si>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</si>
  <si>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</si>
  <si>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</si>
  <si>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</si>
  <si>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</si>
  <si>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</si>
  <si>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</si>
  <si>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</si>
  <si>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</si>
  <si>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</si>
  <si>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</si>
  <si>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</si>
  <si>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</si>
  <si>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</si>
  <si>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</si>
  <si>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</si>
  <si>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</si>
  <si>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</si>
  <si>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</si>
  <si>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</si>
  <si>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</si>
  <si>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</si>
  <si>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</si>
  <si>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</si>
  <si>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</si>
  <si>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</si>
  <si>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</si>
  <si>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</si>
  <si>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</si>
  <si>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</si>
  <si>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</si>
  <si>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</si>
  <si>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</si>
  <si>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</si>
  <si>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</si>
  <si>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</si>
  <si>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</si>
  <si>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</si>
  <si>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</si>
  <si>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</si>
  <si>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</si>
  <si>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</si>
  <si>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</si>
  <si>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</si>
  <si>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</si>
  <si>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</si>
  <si>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</si>
  <si>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</si>
  <si>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</si>
  <si>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</si>
  <si>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</si>
  <si>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</si>
  <si>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</si>
  <si>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</si>
  <si>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</si>
  <si>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</si>
  <si>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</si>
  <si>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</si>
  <si>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</si>
  <si>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</si>
  <si>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</si>
  <si>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</si>
  <si>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</si>
  <si>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</si>
  <si>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</si>
  <si>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</si>
  <si>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</si>
  <si>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</si>
  <si>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</si>
  <si>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</si>
  <si>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</si>
  <si>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</si>
  <si>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</si>
  <si>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</si>
  <si>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</si>
  <si>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</si>
  <si>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</si>
  <si>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</si>
  <si>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</si>
  <si>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</si>
  <si>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</si>
  <si>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</si>
  <si>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</si>
  <si>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</si>
  <si>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</si>
  <si>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</si>
  <si>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</si>
  <si>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</si>
  <si>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</si>
  <si>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</si>
  <si>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</si>
  <si>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</si>
  <si>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</si>
  <si>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</si>
  <si>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</si>
  <si>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</si>
  <si>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</si>
  <si>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</si>
  <si>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</si>
  <si>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</si>
  <si>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</si>
  <si>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</si>
  <si>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</si>
  <si>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</si>
  <si>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</si>
  <si>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</si>
  <si>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</si>
  <si>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</si>
  <si>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</si>
  <si>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</si>
  <si>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</si>
  <si>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</si>
  <si>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</si>
  <si>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</si>
  <si>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</si>
  <si>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</si>
  <si>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</si>
  <si>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</si>
  <si>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</si>
  <si>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</si>
  <si>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</si>
  <si>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</si>
  <si>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</si>
  <si>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</si>
  <si>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</si>
  <si>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</si>
  <si>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</si>
  <si>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</si>
  <si>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</si>
  <si>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</si>
  <si>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</si>
  <si>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</si>
  <si>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</si>
  <si>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</si>
  <si>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</si>
  <si>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</si>
  <si>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</si>
  <si>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</si>
  <si>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</si>
  <si>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</si>
  <si>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</si>
  <si>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</si>
  <si>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</si>
  <si>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</si>
  <si>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</si>
  <si>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</si>
  <si>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</si>
  <si>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</si>
  <si>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</si>
  <si>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</si>
  <si>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</si>
  <si>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</si>
  <si>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</si>
  <si>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</si>
  <si>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</si>
  <si>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</si>
  <si>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</si>
  <si>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</si>
  <si>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</si>
  <si>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</si>
  <si>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</si>
  <si>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</si>
  <si>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</si>
  <si>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</si>
  <si>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</si>
  <si>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</si>
  <si>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</si>
  <si>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</si>
  <si>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</si>
  <si>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</si>
  <si>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</si>
  <si>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</si>
  <si>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</si>
  <si>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</si>
  <si>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</si>
  <si>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</si>
  <si>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</si>
  <si>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</si>
  <si>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</si>
  <si>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</si>
  <si>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</si>
  <si>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</si>
  <si>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</si>
  <si>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</si>
  <si>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</si>
  <si>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</si>
  <si>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</si>
  <si>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</si>
  <si>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</si>
  <si>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</si>
  <si>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</si>
  <si>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</si>
  <si>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</si>
  <si>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</si>
  <si>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</si>
  <si>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</si>
  <si>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</si>
  <si>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</si>
  <si>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</si>
  <si>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</si>
  <si>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</si>
  <si>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</si>
  <si>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</si>
  <si>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</si>
  <si>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</si>
  <si>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</si>
  <si>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</si>
  <si>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</si>
  <si>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</si>
  <si>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</si>
  <si>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</si>
  <si>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</si>
  <si>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</si>
  <si>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</si>
  <si>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</si>
  <si>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</si>
  <si>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</si>
  <si>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</si>
  <si>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</si>
  <si>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</si>
  <si>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</si>
  <si>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</si>
  <si>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</si>
  <si>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</si>
  <si>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</si>
  <si>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</si>
  <si>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</si>
  <si>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</si>
  <si>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</si>
  <si>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</si>
  <si>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</si>
  <si>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</si>
  <si>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</si>
  <si>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</si>
  <si>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</si>
  <si>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</si>
  <si>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</si>
  <si>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</si>
  <si>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</si>
  <si>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</si>
  <si>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</si>
  <si>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</si>
  <si>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</si>
  <si>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</si>
  <si>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</si>
  <si>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</si>
  <si>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</si>
  <si>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</si>
  <si>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</si>
  <si>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</si>
  <si>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</si>
  <si>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</si>
  <si>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</si>
  <si>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</si>
  <si>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</si>
  <si>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</si>
  <si>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</si>
  <si>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</si>
  <si>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</si>
  <si>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</si>
  <si>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</si>
  <si>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</si>
  <si>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</si>
  <si>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</si>
  <si>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</si>
  <si>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</si>
  <si>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</si>
  <si>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</si>
  <si>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</si>
  <si>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</si>
  <si>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</si>
  <si>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</si>
  <si>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</si>
  <si>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</si>
  <si>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</si>
  <si>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</si>
  <si>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</si>
  <si>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</si>
  <si>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</si>
  <si>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</si>
  <si>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</si>
  <si>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</si>
  <si>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</si>
  <si>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</si>
  <si>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</si>
  <si>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</si>
  <si>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</si>
  <si>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</si>
  <si>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</si>
  <si>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</si>
  <si>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</si>
  <si>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</si>
  <si>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</si>
  <si>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</si>
  <si>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</si>
  <si>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</si>
  <si>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</si>
  <si>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</si>
  <si>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</si>
  <si>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</si>
  <si>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</si>
  <si>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</si>
  <si>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</si>
  <si>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</si>
  <si>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</si>
  <si>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</si>
  <si>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</si>
  <si>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</si>
  <si>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</si>
  <si>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</si>
  <si>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</si>
  <si>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</si>
  <si>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</si>
  <si>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</si>
  <si>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</si>
  <si>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</si>
  <si>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</si>
  <si>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</si>
  <si>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</si>
  <si>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</si>
  <si>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</si>
  <si>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</si>
  <si>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</si>
  <si>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</si>
  <si>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</si>
  <si>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</si>
  <si>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</si>
  <si>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</si>
  <si>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</si>
  <si>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</si>
  <si>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</si>
  <si>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</si>
  <si>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</si>
  <si>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</si>
  <si>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</si>
  <si>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</si>
  <si>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</si>
  <si>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</si>
  <si>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</si>
  <si>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</si>
  <si>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</si>
  <si>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</si>
  <si>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</si>
  <si>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</si>
  <si>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</si>
  <si>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</si>
  <si>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</si>
  <si>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</si>
  <si>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</si>
  <si>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</si>
  <si>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</si>
  <si>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</si>
  <si>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</si>
  <si>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</si>
  <si>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</si>
  <si>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</si>
  <si>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</si>
  <si>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</si>
  <si>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</si>
  <si>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</si>
  <si>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</si>
  <si>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</si>
  <si>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</si>
  <si>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</si>
  <si>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</si>
  <si>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</si>
  <si>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</si>
  <si>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</si>
  <si>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</si>
  <si>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</si>
  <si>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</si>
  <si>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</si>
  <si>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</si>
  <si>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</si>
  <si>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</si>
  <si>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</si>
  <si>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</si>
  <si>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</si>
  <si>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</si>
  <si>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</si>
  <si>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</si>
  <si>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</si>
  <si>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</si>
  <si>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</si>
  <si>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</si>
  <si>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</si>
  <si>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</si>
  <si>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</si>
  <si>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</si>
  <si>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</si>
  <si>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</si>
  <si>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</si>
  <si>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</si>
  <si>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</si>
  <si>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</si>
  <si>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</si>
  <si>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</si>
  <si>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</si>
  <si>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</si>
  <si>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</si>
  <si>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</si>
  <si>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</si>
  <si>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</si>
  <si>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</si>
  <si>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</si>
  <si>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</si>
  <si>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</si>
  <si>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</si>
  <si>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</si>
  <si>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</si>
  <si>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</si>
  <si>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</si>
  <si>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</si>
  <si>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</si>
  <si>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</si>
  <si>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</si>
  <si>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</si>
  <si>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</si>
  <si>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</si>
  <si>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</si>
  <si>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</si>
  <si>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</si>
  <si>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</si>
  <si>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</si>
  <si>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</si>
  <si>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</si>
  <si>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</si>
  <si>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</si>
  <si>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</si>
  <si>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</si>
  <si>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</si>
  <si>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</si>
  <si>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</si>
  <si>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</si>
  <si>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</si>
  <si>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</si>
  <si>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</si>
  <si>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</si>
  <si>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</si>
  <si>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</si>
  <si>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</si>
  <si>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</si>
  <si>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</si>
  <si>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</si>
  <si>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</si>
  <si>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</si>
  <si>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</si>
  <si>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</si>
  <si>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</si>
  <si>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</si>
  <si>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</si>
  <si>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</si>
  <si>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</si>
  <si>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</si>
  <si>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</si>
  <si>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</si>
  <si>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</si>
  <si>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</si>
  <si>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</si>
  <si>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</si>
  <si>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</si>
  <si>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</si>
  <si>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</si>
  <si>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</si>
  <si>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</si>
  <si>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</si>
  <si>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</si>
  <si>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</si>
  <si>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</si>
  <si>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</si>
  <si>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</si>
  <si>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</si>
  <si>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</si>
  <si>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</si>
  <si>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</si>
  <si>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</si>
  <si>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</si>
  <si>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</si>
  <si>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</si>
  <si>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</si>
  <si>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</si>
  <si>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</si>
  <si>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</si>
  <si>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</si>
  <si>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</si>
  <si>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</si>
  <si>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</si>
  <si>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</si>
  <si>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</si>
  <si>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</si>
  <si>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</si>
  <si>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</si>
  <si>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</si>
  <si>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</si>
  <si>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</si>
  <si>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</si>
  <si>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</si>
  <si>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</si>
  <si>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</si>
  <si>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</si>
  <si>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</si>
  <si>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</si>
  <si>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</si>
  <si>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</si>
  <si>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</si>
  <si>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</si>
  <si>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</si>
  <si>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</si>
  <si>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</si>
  <si>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</si>
  <si>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</si>
  <si>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</si>
  <si>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</si>
  <si>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</si>
  <si>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</si>
  <si>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</si>
  <si>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</si>
  <si>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</si>
  <si>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</si>
  <si>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</si>
  <si>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</si>
  <si>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</si>
  <si>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</si>
  <si>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</si>
  <si>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</si>
  <si>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</si>
  <si>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</si>
  <si>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</si>
  <si>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</si>
  <si>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</si>
  <si>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</si>
  <si>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</si>
  <si>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</si>
  <si>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</si>
  <si>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</si>
  <si>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</si>
  <si>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</si>
  <si>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</si>
  <si>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</si>
  <si>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</si>
  <si>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</si>
  <si>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</si>
  <si>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</si>
  <si>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</si>
  <si>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</si>
  <si>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</si>
  <si>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</si>
  <si>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</si>
  <si>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</si>
  <si>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</si>
  <si>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</si>
  <si>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</si>
  <si>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</si>
  <si>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</si>
  <si>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</si>
  <si>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</si>
  <si>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</si>
  <si>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</si>
  <si>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</si>
  <si>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</si>
  <si>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</si>
  <si>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</si>
  <si>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</si>
  <si>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</si>
  <si>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</si>
  <si>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</si>
  <si>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</si>
  <si>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</si>
  <si>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</si>
  <si>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</si>
  <si>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</si>
  <si>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</si>
  <si>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</si>
  <si>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</si>
  <si>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</si>
  <si>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</si>
  <si>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</si>
  <si>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</si>
  <si>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</si>
  <si>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</si>
  <si>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</si>
  <si>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</si>
  <si>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</si>
  <si>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</si>
  <si>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</si>
  <si>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</si>
  <si>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</si>
  <si>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</si>
  <si>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</si>
  <si>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</si>
  <si>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</si>
  <si>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</si>
  <si>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</si>
  <si>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</si>
  <si>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</si>
  <si>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</si>
  <si>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</si>
  <si>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</si>
  <si>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</si>
  <si>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</si>
  <si>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</si>
  <si>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</si>
  <si>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</si>
  <si>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</si>
  <si>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</si>
  <si>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</si>
  <si>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</si>
  <si>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</si>
  <si>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</si>
  <si>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</si>
  <si>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</si>
  <si>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</si>
  <si>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</si>
  <si>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</si>
  <si>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</si>
  <si>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</si>
  <si>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</si>
  <si>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</si>
  <si>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</si>
  <si>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</si>
  <si>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</si>
  <si>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</si>
  <si>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</si>
  <si>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</si>
  <si>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</si>
  <si>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</si>
  <si>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</si>
  <si>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</si>
  <si>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</si>
  <si>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</si>
  <si>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</si>
  <si>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</si>
  <si>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</si>
  <si>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</si>
  <si>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</si>
  <si>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</si>
  <si>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</si>
  <si>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</si>
  <si>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</si>
  <si>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</si>
  <si>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</si>
  <si>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</si>
  <si>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</si>
  <si>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</si>
  <si>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</si>
  <si>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</si>
  <si>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</si>
  <si>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</si>
  <si>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</si>
  <si>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</si>
  <si>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</si>
  <si>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</si>
  <si>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</si>
  <si>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</si>
  <si>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</si>
  <si>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</si>
  <si>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</si>
  <si>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</si>
  <si>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</si>
  <si>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</si>
  <si>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</si>
  <si>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</si>
  <si>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</si>
  <si>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</si>
  <si>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</si>
  <si>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</si>
  <si>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</si>
  <si>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</si>
  <si>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</si>
  <si>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</si>
  <si>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</si>
  <si>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</si>
  <si>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</si>
  <si>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</si>
  <si>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</si>
  <si>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</si>
  <si>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</si>
  <si>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</si>
  <si>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</si>
  <si>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</si>
  <si>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</si>
  <si>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</si>
  <si>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</si>
  <si>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</si>
  <si>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</si>
  <si>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</si>
  <si>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</si>
  <si>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</si>
  <si>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</si>
  <si>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</si>
  <si>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</si>
  <si>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</si>
  <si>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</si>
  <si>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</si>
  <si>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</si>
  <si>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</si>
  <si>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</si>
  <si>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</si>
  <si>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</si>
  <si>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</si>
  <si>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</si>
  <si>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</si>
  <si>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</si>
  <si>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</si>
  <si>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</si>
  <si>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</si>
  <si>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</si>
  <si>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</si>
  <si>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</si>
  <si>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</si>
  <si>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</si>
  <si>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</si>
  <si>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</si>
  <si>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</si>
  <si>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</si>
  <si>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</si>
  <si>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</si>
  <si>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</si>
  <si>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</si>
  <si>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</si>
  <si>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</si>
  <si>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</si>
  <si>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</si>
  <si>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</si>
  <si>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</si>
  <si>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</si>
  <si>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</si>
  <si>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</si>
  <si>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</si>
  <si>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</si>
  <si>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</si>
  <si>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</si>
  <si>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</si>
  <si>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</si>
  <si>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</si>
  <si>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</si>
  <si>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</si>
  <si>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</si>
  <si>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</si>
  <si>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</si>
  <si>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</si>
  <si>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</si>
  <si>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</si>
  <si>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</si>
  <si>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</si>
  <si>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</si>
  <si>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</si>
  <si>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</si>
  <si>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</si>
  <si>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</si>
  <si>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</si>
  <si>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</si>
  <si>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</si>
  <si>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</si>
  <si>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</si>
  <si>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</si>
  <si>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</si>
  <si>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</si>
  <si>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</si>
  <si>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</si>
  <si>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</si>
  <si>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</si>
  <si>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</si>
  <si>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</si>
  <si>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</si>
  <si>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</si>
  <si>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</si>
  <si>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</si>
  <si>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</si>
  <si>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</si>
  <si>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</si>
  <si>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</si>
  <si>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</si>
  <si>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</si>
  <si>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</si>
  <si>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</si>
  <si>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</si>
  <si>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</si>
  <si>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</si>
  <si>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</si>
  <si>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</si>
  <si>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</si>
  <si>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</si>
  <si>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</si>
  <si>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</si>
  <si>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</si>
  <si>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</si>
  <si>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</si>
  <si>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</si>
  <si>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</si>
  <si>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</si>
  <si>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</si>
  <si>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</si>
  <si>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</si>
  <si>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</si>
  <si>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</si>
  <si>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</si>
  <si>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</si>
  <si>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</si>
  <si>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</si>
  <si>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</si>
  <si>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</si>
  <si>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</si>
  <si>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</si>
  <si>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</si>
  <si>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</si>
  <si>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</si>
  <si>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</si>
  <si>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</si>
  <si>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</si>
  <si>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</si>
  <si>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</si>
  <si>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</si>
  <si>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</si>
  <si>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</si>
  <si>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</si>
  <si>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</si>
  <si>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</si>
  <si>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</si>
  <si>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</si>
  <si>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</si>
  <si>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</si>
  <si>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</si>
  <si>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</si>
  <si>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</si>
  <si>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</si>
  <si>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</si>
  <si>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</si>
  <si>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</si>
  <si>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</si>
  <si>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</si>
  <si>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</si>
  <si>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</si>
  <si>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</si>
  <si>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</si>
  <si>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</si>
  <si>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</si>
  <si>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</si>
  <si>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</si>
  <si>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</si>
  <si>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</si>
  <si>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</si>
  <si>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</si>
  <si>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</si>
  <si>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</si>
  <si>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</si>
  <si>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</si>
  <si>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</si>
  <si>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</si>
  <si>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</si>
  <si>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</si>
  <si>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</si>
  <si>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</si>
  <si>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</si>
  <si>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</si>
  <si>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</si>
  <si>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</si>
  <si>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</si>
  <si>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</si>
  <si>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</si>
  <si>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</si>
  <si>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</si>
  <si>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</si>
  <si>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</si>
  <si>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</si>
  <si>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</si>
  <si>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</si>
  <si>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</si>
  <si>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</si>
  <si>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</si>
  <si>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</si>
  <si>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</si>
  <si>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</si>
  <si>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</si>
  <si>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</si>
  <si>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</si>
  <si>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</si>
  <si>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</si>
  <si>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</si>
  <si>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</si>
  <si>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</si>
  <si>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</si>
  <si>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</si>
  <si>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</si>
  <si>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</si>
  <si>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</si>
  <si>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</si>
  <si>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</si>
  <si>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</si>
  <si>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</si>
  <si>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</si>
  <si>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</si>
  <si>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</si>
  <si>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</si>
  <si>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</si>
  <si>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</si>
  <si>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</si>
  <si>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</si>
  <si>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</si>
  <si>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</si>
  <si>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</si>
  <si>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</si>
  <si>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</si>
  <si>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</si>
  <si>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</si>
  <si>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</si>
  <si>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</si>
  <si>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</si>
  <si>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</si>
  <si>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</si>
  <si>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</si>
  <si>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</si>
  <si>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</si>
  <si>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</si>
  <si>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</si>
  <si>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</si>
  <si>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</si>
  <si>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</si>
  <si>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</si>
  <si>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</si>
  <si>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</si>
  <si>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</si>
  <si>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</si>
  <si>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</si>
  <si>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</si>
  <si>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</si>
  <si>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</si>
  <si>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</si>
  <si>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</si>
  <si>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</si>
  <si>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</si>
  <si>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</si>
  <si>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</si>
  <si>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</si>
  <si>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</si>
  <si>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</si>
  <si>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</si>
  <si>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</si>
  <si>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</si>
  <si>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</si>
  <si>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</si>
  <si>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</si>
  <si>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</si>
  <si>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</si>
  <si>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</si>
  <si>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</si>
  <si>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</si>
  <si>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</si>
  <si>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</si>
  <si>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</si>
  <si>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</si>
  <si>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</si>
  <si>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</si>
  <si>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</si>
  <si>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</si>
  <si>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</si>
  <si>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</si>
  <si>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</si>
  <si>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</si>
  <si>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</si>
  <si>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</si>
  <si>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</si>
  <si>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</si>
  <si>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</si>
  <si>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</si>
  <si>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</si>
  <si>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</si>
  <si>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</si>
  <si>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</si>
  <si>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</si>
  <si>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</si>
  <si>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</si>
  <si>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</si>
  <si>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</si>
  <si>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</si>
  <si>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</si>
  <si>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</si>
  <si>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</si>
  <si>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</si>
  <si>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</si>
  <si>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</si>
  <si>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</si>
  <si>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</si>
  <si>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</si>
  <si>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</si>
  <si>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</si>
  <si>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</si>
  <si>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</si>
  <si>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</si>
  <si>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</si>
  <si>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</si>
  <si>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</si>
  <si>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</si>
  <si>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</si>
  <si>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</si>
  <si>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</si>
  <si>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</si>
  <si>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</si>
  <si>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</si>
  <si>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</si>
  <si>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</si>
  <si>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</si>
  <si>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</si>
  <si>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</si>
  <si>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</si>
  <si>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</si>
  <si>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</si>
  <si>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</si>
  <si>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</si>
  <si>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</si>
  <si>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</si>
  <si>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</si>
  <si>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</si>
  <si>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</si>
  <si>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</si>
  <si>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</si>
  <si>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</si>
  <si>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</si>
  <si>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</si>
  <si>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</si>
  <si>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</si>
  <si>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</si>
  <si>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</si>
  <si>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</si>
  <si>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</si>
  <si>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</si>
  <si>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</si>
  <si>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</si>
  <si>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</si>
  <si>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</si>
  <si>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</si>
  <si>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</si>
  <si>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</si>
  <si>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</si>
  <si>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</si>
  <si>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</si>
  <si>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</si>
  <si>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</si>
  <si>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</si>
  <si>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</si>
  <si>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</si>
  <si>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</si>
  <si>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</si>
  <si>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</si>
  <si>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</si>
  <si>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</si>
  <si>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</si>
  <si>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</si>
  <si>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</si>
  <si>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</si>
  <si>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</si>
  <si>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</si>
  <si>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</si>
  <si>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</si>
  <si>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</si>
  <si>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</si>
  <si>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</si>
  <si>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</si>
  <si>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</si>
  <si>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</si>
  <si>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</si>
  <si>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</si>
  <si>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</si>
  <si>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</si>
  <si>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</si>
  <si>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</si>
  <si>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</si>
  <si>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</si>
  <si>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</si>
  <si>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</si>
  <si>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</si>
  <si>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</si>
  <si>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</si>
  <si>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</si>
  <si>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</si>
  <si>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</si>
  <si>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</si>
  <si>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</si>
  <si>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</si>
  <si>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</si>
  <si>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</si>
  <si>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</si>
  <si>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</si>
  <si>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</si>
  <si>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</si>
  <si>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</si>
  <si>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</si>
  <si>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</si>
  <si>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</si>
  <si>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</si>
  <si>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</si>
  <si>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</si>
  <si>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</si>
  <si>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</si>
  <si>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</si>
  <si>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</si>
  <si>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</si>
  <si>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</si>
  <si>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</si>
  <si>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</si>
  <si>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</si>
  <si>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</si>
  <si>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</si>
  <si>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</si>
  <si>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</si>
  <si>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</si>
  <si>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</si>
  <si>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</si>
  <si>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</si>
  <si>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</si>
  <si>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</si>
  <si>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</si>
  <si>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</si>
  <si>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</si>
  <si>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</si>
  <si>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</si>
  <si>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</si>
  <si>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</si>
  <si>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</si>
  <si>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</si>
  <si>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</si>
  <si>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</si>
  <si>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</si>
  <si>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</si>
  <si>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</si>
  <si>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</si>
  <si>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</si>
  <si>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</si>
  <si>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</si>
  <si>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</si>
  <si>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</si>
  <si>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</si>
  <si>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</si>
  <si>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</si>
  <si>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</si>
  <si>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</si>
  <si>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</si>
  <si>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</si>
  <si>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</si>
  <si>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</si>
  <si>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</si>
  <si>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</si>
  <si>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</si>
  <si>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</si>
  <si>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</si>
  <si>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</si>
  <si>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</si>
  <si>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</si>
  <si>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</si>
  <si>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</si>
  <si>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</si>
  <si>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</si>
  <si>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</si>
  <si>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</si>
  <si>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</si>
  <si>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</si>
  <si>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</si>
  <si>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</si>
  <si>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</si>
  <si>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</si>
  <si>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</si>
  <si>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</si>
  <si>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</si>
  <si>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</si>
  <si>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</si>
  <si>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</si>
  <si>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</si>
  <si>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</si>
  <si>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</si>
  <si>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</si>
  <si>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</si>
  <si>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</si>
  <si>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</si>
  <si>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</si>
  <si>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</si>
  <si>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</si>
  <si>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</si>
  <si>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</si>
  <si>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</si>
  <si>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</si>
  <si>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</si>
  <si>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</si>
  <si>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</si>
  <si>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</si>
  <si>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</si>
  <si>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</si>
  <si>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</si>
  <si>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</si>
  <si>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</si>
  <si>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</si>
  <si>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</si>
  <si>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</si>
  <si>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</si>
  <si>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</si>
  <si>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</si>
  <si>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</si>
  <si>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</si>
  <si>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</si>
  <si>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</si>
  <si>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</si>
  <si>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</si>
  <si>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</si>
  <si>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</si>
  <si>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</si>
  <si>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</si>
  <si>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</si>
  <si>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Grand Total</t>
  </si>
  <si>
    <t>Months (Order Date)</t>
  </si>
  <si>
    <t>Jan</t>
  </si>
  <si>
    <t>Feb</t>
  </si>
  <si>
    <t>Mar</t>
  </si>
  <si>
    <t>Apr</t>
  </si>
  <si>
    <t>May</t>
  </si>
  <si>
    <t>Jun</t>
  </si>
  <si>
    <t>Jul</t>
  </si>
  <si>
    <t>Aug</t>
  </si>
  <si>
    <t>Sep</t>
  </si>
  <si>
    <t>Oct</t>
  </si>
  <si>
    <t>Nov</t>
  </si>
  <si>
    <t>Dec</t>
  </si>
  <si>
    <t>Sum of Sales</t>
  </si>
  <si>
    <t>Total</t>
  </si>
  <si>
    <t>Values</t>
  </si>
  <si>
    <t>Sum of Profit</t>
  </si>
  <si>
    <t>Sum of Quantity</t>
  </si>
  <si>
    <t>Count of Order ID</t>
  </si>
  <si>
    <t>Sum of Profit margine</t>
  </si>
  <si>
    <t>download black texture background</t>
  </si>
  <si>
    <t>dashboard bg 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</si>
</sst>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Green]\▲0.00%;[Red]\ \▼0.00%"/>
    <numFmt numFmtId="165" formatCode="&quot;₹&quot;0.00,&quot;K&quot;"/>
    <numFmt numFmtId="166"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3">
    <fill>
      <patternFill patternType="none"/>
    </fill>
    <fill>
      <patternFill patternType="gray125"/>
    </fill>
    <fill>
      <patternFill patternType="solid">
        <fgColor theme="1"/>
        <bgColor indexed="64"/>
      </patternFill>
    </fill>
  </fills>
  <borders count="12">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style="thin">
        <color rgb="FFABABAB"/>
      </right>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6">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9" xfId="0" applyBorder="1"/>
    <xf numFmtId="165" fontId="0" fillId="0" borderId="1" xfId="0" applyNumberFormat="1" applyBorder="1"/>
    <xf numFmtId="165" fontId="0" fillId="0" borderId="9" xfId="0" applyNumberFormat="1" applyBorder="1"/>
    <xf numFmtId="165" fontId="0" fillId="0" borderId="5" xfId="0" applyNumberFormat="1" applyBorder="1"/>
    <xf numFmtId="165" fontId="0" fillId="0" borderId="10" xfId="0" applyNumberFormat="1" applyBorder="1"/>
    <xf numFmtId="165" fontId="0" fillId="0" borderId="7" xfId="0" applyNumberFormat="1" applyBorder="1"/>
    <xf numFmtId="165" fontId="0" fillId="0" borderId="11" xfId="0" applyNumberFormat="1" applyBorder="1"/>
    <xf numFmtId="165" fontId="0" fillId="0" borderId="8" xfId="0" applyNumberFormat="1" applyBorder="1"/>
    <xf numFmtId="165" fontId="0" fillId="0" borderId="0" xfId="0" applyNumberFormat="1"/>
    <xf numFmtId="10" fontId="0" fillId="0" borderId="7" xfId="0" applyNumberFormat="1" applyBorder="1"/>
    <xf numFmtId="10" fontId="0" fillId="0" borderId="11" xfId="0" applyNumberFormat="1" applyBorder="1"/>
    <xf numFmtId="10" fontId="0" fillId="0" borderId="8" xfId="0" applyNumberFormat="1" applyBorder="1"/>
    <xf numFmtId="0" fontId="0" fillId="0" borderId="0" xfId="0" pivotButton="1"/>
    <xf numFmtId="44" fontId="0" fillId="0" borderId="0" xfId="1" applyFont="1"/>
    <xf numFmtId="166" fontId="0" fillId="0" borderId="0" xfId="0" applyNumberFormat="1"/>
    <xf numFmtId="10" fontId="0" fillId="0" borderId="0" xfId="2" applyNumberFormat="1" applyFont="1"/>
    <xf numFmtId="0" fontId="1" fillId="0" borderId="0" xfId="0" applyFont="1"/>
    <xf numFmtId="164" fontId="0" fillId="0" borderId="0" xfId="0" applyNumberFormat="1"/>
    <xf numFmtId="164" fontId="6" fillId="0" borderId="0" xfId="0" applyNumberFormat="1" applyFont="1"/>
    <xf numFmtId="0" fontId="0" fillId="2" borderId="0" xfId="0" applyFill="1"/>
    <xf numFmtId="164" fontId="5" fillId="2" borderId="0" xfId="0" applyNumberFormat="1" applyFont="1" applyFill="1"/>
    <xf numFmtId="0" fontId="3" fillId="2" borderId="0" xfId="0" applyFont="1" applyFill="1"/>
    <xf numFmtId="0" fontId="0" fillId="0" borderId="11" xfId="0" applyBorder="1"/>
    <xf numFmtId="0" fontId="0" fillId="0" borderId="8" xfId="0" applyBorder="1"/>
  </cellXfs>
  <cellStyles count="3">
    <cellStyle name="Currency" xfId="1" builtinId="4"/>
    <cellStyle name="Normal" xfId="0" builtinId="0"/>
    <cellStyle name="Percent" xfId="2" builtinId="5"/>
  </cellStyles>
  <dxfs count="10">
    <dxf>
      <numFmt numFmtId="165" formatCode="&quot;₹&quot;0.00,&quot;K&quot;"/>
    </dxf>
    <dxf>
      <numFmt numFmtId="1" formatCode="0"/>
    </dxf>
    <dxf>
      <numFmt numFmtId="0" formatCode="General"/>
    </dxf>
    <dxf>
      <numFmt numFmtId="165" formatCode="&quot;₹&quot;0.00,&quot;K&quot;"/>
    </dxf>
    <dxf>
      <numFmt numFmtId="167" formatCode="&quot;₹&quot;\ #,##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patternFill>
      </fill>
      <border>
        <left style="thin">
          <color theme="4"/>
        </left>
        <right style="thin">
          <color theme="4"/>
        </right>
        <top style="thin">
          <color theme="4"/>
        </top>
        <bottom style="thin">
          <color theme="4"/>
        </bottom>
        <vertical/>
        <horizontal/>
      </border>
    </dxf>
  </dxfs>
  <tableStyles count="2">
    <tableStyle name="AB" pivot="0" table="0" count="10" xr9:uid="{6381B398-0EA8-4A05-8F69-FE61A11B25CD}">
      <tableStyleElement type="wholeTable" dxfId="9"/>
      <tableStyleElement type="headerRow" dxfId="8"/>
    </tableStyle>
    <tableStyle name="Data-style" pivot="0" count="3" xr9:uid="{00000000-0011-0000-FFFF-FFFF00000000}">
      <tableStyleElement type="headerRow" dxfId="7"/>
      <tableStyleElement type="firstRowStripe" dxfId="6"/>
      <tableStyleElement type="secondRowStripe"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medium">
              <color rgb="FF999999"/>
            </left>
            <right style="medium">
              <color rgb="FF999999"/>
            </right>
            <top style="medium">
              <color rgb="FF999999"/>
            </top>
            <bottom style="medium">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cahrt!PivotTable1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cahrt'!$D$3:$D$4</c:f>
              <c:strCache>
                <c:ptCount val="1"/>
                <c:pt idx="0">
                  <c:v>Sum of Profit</c:v>
                </c:pt>
              </c:strCache>
            </c:strRef>
          </c:tx>
          <c:spPr>
            <a:solidFill>
              <a:schemeClr val="accent2"/>
            </a:solidFill>
            <a:ln>
              <a:noFill/>
            </a:ln>
            <a:effectLst/>
          </c:spPr>
          <c:cat>
            <c:strRef>
              <c:f>'Combo cahrt'!$A$5:$B$17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cahrt'!$D$5:$D$17</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3E5-48D8-93B8-BEC0712F3A77}"/>
            </c:ext>
          </c:extLst>
        </c:ser>
        <c:dLbls>
          <c:showLegendKey val="0"/>
          <c:showVal val="0"/>
          <c:showCatName val="0"/>
          <c:showSerName val="0"/>
          <c:showPercent val="0"/>
          <c:showBubbleSize val="0"/>
        </c:dLbls>
        <c:axId val="1458246784"/>
        <c:axId val="1458244864"/>
      </c:areaChart>
      <c:barChart>
        <c:barDir val="col"/>
        <c:grouping val="clustered"/>
        <c:varyColors val="0"/>
        <c:ser>
          <c:idx val="0"/>
          <c:order val="0"/>
          <c:tx>
            <c:strRef>
              <c:f>'Combo cahrt'!$C$3:$C$4</c:f>
              <c:strCache>
                <c:ptCount val="1"/>
                <c:pt idx="0">
                  <c:v>Sum of Sales</c:v>
                </c:pt>
              </c:strCache>
            </c:strRef>
          </c:tx>
          <c:spPr>
            <a:solidFill>
              <a:schemeClr val="accent1"/>
            </a:solidFill>
            <a:ln>
              <a:noFill/>
            </a:ln>
            <a:effectLst/>
          </c:spPr>
          <c:invertIfNegative val="0"/>
          <c:cat>
            <c:strRef>
              <c:f>'Combo cahrt'!$A$5:$B$17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cahrt'!$C$5:$C$17</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3E5-48D8-93B8-BEC0712F3A77}"/>
            </c:ext>
          </c:extLst>
        </c:ser>
        <c:dLbls>
          <c:showLegendKey val="0"/>
          <c:showVal val="0"/>
          <c:showCatName val="0"/>
          <c:showSerName val="0"/>
          <c:showPercent val="0"/>
          <c:showBubbleSize val="0"/>
        </c:dLbls>
        <c:gapWidth val="219"/>
        <c:overlap val="-27"/>
        <c:axId val="1459482176"/>
        <c:axId val="1458244384"/>
      </c:barChart>
      <c:catAx>
        <c:axId val="145948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44384"/>
        <c:crosses val="autoZero"/>
        <c:auto val="1"/>
        <c:lblAlgn val="ctr"/>
        <c:lblOffset val="100"/>
        <c:noMultiLvlLbl val="0"/>
      </c:catAx>
      <c:valAx>
        <c:axId val="1458244384"/>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482176"/>
        <c:crosses val="autoZero"/>
        <c:crossBetween val="between"/>
      </c:valAx>
      <c:valAx>
        <c:axId val="1458244864"/>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246784"/>
        <c:crosses val="max"/>
        <c:crossBetween val="between"/>
      </c:valAx>
      <c:catAx>
        <c:axId val="1458246784"/>
        <c:scaling>
          <c:orientation val="minMax"/>
        </c:scaling>
        <c:delete val="1"/>
        <c:axPos val="b"/>
        <c:numFmt formatCode="General" sourceLinked="1"/>
        <c:majorTickMark val="out"/>
        <c:minorTickMark val="none"/>
        <c:tickLblPos val="nextTo"/>
        <c:crossAx val="14582448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chart'!$B$1:$B$2</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AD-4A7E-B0C1-DF63194061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AD-4A7E-B0C1-DF63194061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AD-4A7E-B0C1-DF63194061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chart'!$A$3:$A$6</c:f>
              <c:strCache>
                <c:ptCount val="3"/>
                <c:pt idx="0">
                  <c:v>Furniture</c:v>
                </c:pt>
                <c:pt idx="1">
                  <c:v>Office Supplies</c:v>
                </c:pt>
                <c:pt idx="2">
                  <c:v>Technology</c:v>
                </c:pt>
              </c:strCache>
            </c:strRef>
          </c:cat>
          <c:val>
            <c:numRef>
              <c:f>'Pie chart'!$B$3:$B$6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8B2-4CE3-98BF-F8CB581BECA0}"/>
            </c:ext>
          </c:extLst>
        </c:ser>
        <c:dLbls>
          <c:showLegendKey val="0"/>
          <c:showVal val="1"/>
          <c:showCatName val="0"/>
          <c:showSerName val="0"/>
          <c:showPercent val="0"/>
          <c:showBubbleSize val="0"/>
          <c:showLeaderLines val="1"/>
        </c:dLbls>
        <c:firstSliceAng val="0"/>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5'!$B$1:$B$2</c:f>
              <c:strCache>
                <c:ptCount val="1"/>
                <c:pt idx="0">
                  <c:v>Total</c:v>
                </c:pt>
              </c:strCache>
            </c:strRef>
          </c:tx>
          <c:spPr>
            <a:solidFill>
              <a:schemeClr val="accent1"/>
            </a:solidFill>
            <a:ln>
              <a:noFill/>
            </a:ln>
            <a:effectLst/>
          </c:spPr>
          <c:invertIfNegative val="0"/>
          <c:cat>
            <c:strRef>
              <c:f>'Top 5'!$A$3:$A$8</c:f>
              <c:strCache>
                <c:ptCount val="5"/>
                <c:pt idx="0">
                  <c:v>Binders</c:v>
                </c:pt>
                <c:pt idx="1">
                  <c:v>Tables</c:v>
                </c:pt>
                <c:pt idx="2">
                  <c:v>Storage</c:v>
                </c:pt>
                <c:pt idx="3">
                  <c:v>Chairs</c:v>
                </c:pt>
                <c:pt idx="4">
                  <c:v>Phones</c:v>
                </c:pt>
              </c:strCache>
            </c:strRef>
          </c:cat>
          <c:val>
            <c:numRef>
              <c:f>'Top 5'!$B$3:$B$8</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C74-4921-9911-DAA12761B01D}"/>
            </c:ext>
          </c:extLst>
        </c:ser>
        <c:dLbls>
          <c:showLegendKey val="0"/>
          <c:showVal val="0"/>
          <c:showCatName val="0"/>
          <c:showSerName val="0"/>
          <c:showPercent val="0"/>
          <c:showBubbleSize val="0"/>
        </c:dLbls>
        <c:gapWidth val="182"/>
        <c:axId val="1576269600"/>
        <c:axId val="1576268640"/>
      </c:barChart>
      <c:catAx>
        <c:axId val="1576269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268640"/>
        <c:crosses val="autoZero"/>
        <c:auto val="1"/>
        <c:lblAlgn val="ctr"/>
        <c:lblOffset val="100"/>
        <c:noMultiLvlLbl val="0"/>
      </c:catAx>
      <c:valAx>
        <c:axId val="15762686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26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KPI!$B$1:$B$2</c:f>
              <c:strCache>
                <c:ptCount val="1"/>
                <c:pt idx="0">
                  <c:v>Total</c:v>
                </c:pt>
              </c:strCache>
            </c:strRef>
          </c:tx>
          <c:spPr>
            <a:ln w="28575" cap="rnd">
              <a:solidFill>
                <a:schemeClr val="accent1"/>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026-4020-B00F-A67FBBD4204C}"/>
            </c:ext>
          </c:extLst>
        </c:ser>
        <c:dLbls>
          <c:showLegendKey val="0"/>
          <c:showVal val="0"/>
          <c:showCatName val="0"/>
          <c:showSerName val="0"/>
          <c:showPercent val="0"/>
          <c:showBubbleSize val="0"/>
        </c:dLbls>
        <c:smooth val="0"/>
        <c:axId val="1312132160"/>
        <c:axId val="1312133600"/>
      </c:lineChart>
      <c:catAx>
        <c:axId val="1312132160"/>
        <c:scaling>
          <c:orientation val="minMax"/>
        </c:scaling>
        <c:delete val="1"/>
        <c:axPos val="b"/>
        <c:numFmt formatCode="General" sourceLinked="1"/>
        <c:majorTickMark val="none"/>
        <c:minorTickMark val="none"/>
        <c:tickLblPos val="nextTo"/>
        <c:crossAx val="1312133600"/>
        <c:crosses val="autoZero"/>
        <c:auto val="1"/>
        <c:lblAlgn val="ctr"/>
        <c:lblOffset val="100"/>
        <c:noMultiLvlLbl val="0"/>
      </c:catAx>
      <c:valAx>
        <c:axId val="1312133600"/>
        <c:scaling>
          <c:orientation val="minMax"/>
        </c:scaling>
        <c:delete val="1"/>
        <c:axPos val="l"/>
        <c:numFmt formatCode="General" sourceLinked="1"/>
        <c:majorTickMark val="none"/>
        <c:minorTickMark val="none"/>
        <c:tickLblPos val="nextTo"/>
        <c:crossAx val="131213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95924764890276E-2"/>
          <c:y val="0.25"/>
          <c:w val="0.88505747126436785"/>
          <c:h val="0.54166666666666663"/>
        </c:manualLayout>
      </c:layout>
      <c:lineChart>
        <c:grouping val="standard"/>
        <c:varyColors val="0"/>
        <c:ser>
          <c:idx val="0"/>
          <c:order val="0"/>
          <c:tx>
            <c:strRef>
              <c:f>KPI!$E$1:$E$2</c:f>
              <c:strCache>
                <c:ptCount val="1"/>
                <c:pt idx="0">
                  <c:v>Total</c:v>
                </c:pt>
              </c:strCache>
            </c:strRef>
          </c:tx>
          <c:spPr>
            <a:ln w="28575" cap="rnd">
              <a:solidFill>
                <a:schemeClr val="accent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940-4F63-8801-9A65454F16B2}"/>
            </c:ext>
          </c:extLst>
        </c:ser>
        <c:dLbls>
          <c:showLegendKey val="0"/>
          <c:showVal val="0"/>
          <c:showCatName val="0"/>
          <c:showSerName val="0"/>
          <c:showPercent val="0"/>
          <c:showBubbleSize val="0"/>
        </c:dLbls>
        <c:smooth val="0"/>
        <c:axId val="1577176416"/>
        <c:axId val="1577173056"/>
      </c:lineChart>
      <c:catAx>
        <c:axId val="1577176416"/>
        <c:scaling>
          <c:orientation val="minMax"/>
        </c:scaling>
        <c:delete val="1"/>
        <c:axPos val="b"/>
        <c:numFmt formatCode="General" sourceLinked="1"/>
        <c:majorTickMark val="none"/>
        <c:minorTickMark val="none"/>
        <c:tickLblPos val="nextTo"/>
        <c:crossAx val="1577173056"/>
        <c:crosses val="autoZero"/>
        <c:auto val="1"/>
        <c:lblAlgn val="ctr"/>
        <c:lblOffset val="100"/>
        <c:noMultiLvlLbl val="0"/>
      </c:catAx>
      <c:valAx>
        <c:axId val="1577173056"/>
        <c:scaling>
          <c:orientation val="minMax"/>
        </c:scaling>
        <c:delete val="1"/>
        <c:axPos val="l"/>
        <c:numFmt formatCode="General" sourceLinked="1"/>
        <c:majorTickMark val="none"/>
        <c:minorTickMark val="none"/>
        <c:tickLblPos val="nextTo"/>
        <c:crossAx val="157717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KPI!$H$1:$H$2</c:f>
              <c:strCache>
                <c:ptCount val="1"/>
                <c:pt idx="0">
                  <c:v>Total</c:v>
                </c:pt>
              </c:strCache>
            </c:strRef>
          </c:tx>
          <c:spPr>
            <a:ln w="28575" cap="rnd">
              <a:solidFill>
                <a:schemeClr val="accent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19E-4C18-ADB1-17CE210F63DC}"/>
            </c:ext>
          </c:extLst>
        </c:ser>
        <c:dLbls>
          <c:showLegendKey val="0"/>
          <c:showVal val="0"/>
          <c:showCatName val="0"/>
          <c:showSerName val="0"/>
          <c:showPercent val="0"/>
          <c:showBubbleSize val="0"/>
        </c:dLbls>
        <c:smooth val="0"/>
        <c:axId val="1595052192"/>
        <c:axId val="1595052672"/>
      </c:lineChart>
      <c:catAx>
        <c:axId val="1595052192"/>
        <c:scaling>
          <c:orientation val="minMax"/>
        </c:scaling>
        <c:delete val="1"/>
        <c:axPos val="b"/>
        <c:numFmt formatCode="General" sourceLinked="1"/>
        <c:majorTickMark val="none"/>
        <c:minorTickMark val="none"/>
        <c:tickLblPos val="nextTo"/>
        <c:crossAx val="1595052672"/>
        <c:crosses val="autoZero"/>
        <c:auto val="1"/>
        <c:lblAlgn val="ctr"/>
        <c:lblOffset val="100"/>
        <c:noMultiLvlLbl val="0"/>
      </c:catAx>
      <c:valAx>
        <c:axId val="1595052672"/>
        <c:scaling>
          <c:orientation val="minMax"/>
        </c:scaling>
        <c:delete val="1"/>
        <c:axPos val="l"/>
        <c:numFmt formatCode="General" sourceLinked="1"/>
        <c:majorTickMark val="none"/>
        <c:minorTickMark val="none"/>
        <c:tickLblPos val="nextTo"/>
        <c:crossAx val="159505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KPI!$K$1:$K$2</c:f>
              <c:strCache>
                <c:ptCount val="1"/>
                <c:pt idx="0">
                  <c:v>Total</c:v>
                </c:pt>
              </c:strCache>
            </c:strRef>
          </c:tx>
          <c:spPr>
            <a:ln w="28575" cap="rnd">
              <a:solidFill>
                <a:schemeClr val="accent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1EA-400D-AFBB-64485E7B5470}"/>
            </c:ext>
          </c:extLst>
        </c:ser>
        <c:dLbls>
          <c:showLegendKey val="0"/>
          <c:showVal val="0"/>
          <c:showCatName val="0"/>
          <c:showSerName val="0"/>
          <c:showPercent val="0"/>
          <c:showBubbleSize val="0"/>
        </c:dLbls>
        <c:smooth val="0"/>
        <c:axId val="1595054112"/>
        <c:axId val="1595055072"/>
      </c:lineChart>
      <c:catAx>
        <c:axId val="1595054112"/>
        <c:scaling>
          <c:orientation val="minMax"/>
        </c:scaling>
        <c:delete val="1"/>
        <c:axPos val="b"/>
        <c:numFmt formatCode="General" sourceLinked="1"/>
        <c:majorTickMark val="none"/>
        <c:minorTickMark val="none"/>
        <c:tickLblPos val="nextTo"/>
        <c:crossAx val="1595055072"/>
        <c:crosses val="autoZero"/>
        <c:auto val="1"/>
        <c:lblAlgn val="ctr"/>
        <c:lblOffset val="100"/>
        <c:noMultiLvlLbl val="0"/>
      </c:catAx>
      <c:valAx>
        <c:axId val="1595055072"/>
        <c:scaling>
          <c:orientation val="minMax"/>
        </c:scaling>
        <c:delete val="1"/>
        <c:axPos val="l"/>
        <c:numFmt formatCode="General" sourceLinked="1"/>
        <c:majorTickMark val="none"/>
        <c:minorTickMark val="none"/>
        <c:tickLblPos val="nextTo"/>
        <c:crossAx val="159505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KPI!$N$1:$N$2</c:f>
              <c:strCache>
                <c:ptCount val="1"/>
                <c:pt idx="0">
                  <c:v>Total</c:v>
                </c:pt>
              </c:strCache>
            </c:strRef>
          </c:tx>
          <c:spPr>
            <a:ln w="28575" cap="rnd">
              <a:solidFill>
                <a:schemeClr val="accent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33C-4AFF-B623-32802E9F7C76}"/>
            </c:ext>
          </c:extLst>
        </c:ser>
        <c:dLbls>
          <c:showLegendKey val="0"/>
          <c:showVal val="0"/>
          <c:showCatName val="0"/>
          <c:showSerName val="0"/>
          <c:showPercent val="0"/>
          <c:showBubbleSize val="0"/>
        </c:dLbls>
        <c:smooth val="0"/>
        <c:axId val="1539514976"/>
        <c:axId val="1539515456"/>
      </c:lineChart>
      <c:catAx>
        <c:axId val="1539514976"/>
        <c:scaling>
          <c:orientation val="minMax"/>
        </c:scaling>
        <c:delete val="1"/>
        <c:axPos val="b"/>
        <c:numFmt formatCode="General" sourceLinked="1"/>
        <c:majorTickMark val="none"/>
        <c:minorTickMark val="none"/>
        <c:tickLblPos val="nextTo"/>
        <c:crossAx val="1539515456"/>
        <c:crosses val="autoZero"/>
        <c:auto val="1"/>
        <c:lblAlgn val="ctr"/>
        <c:lblOffset val="100"/>
        <c:noMultiLvlLbl val="0"/>
      </c:catAx>
      <c:valAx>
        <c:axId val="1539515456"/>
        <c:scaling>
          <c:orientation val="minMax"/>
        </c:scaling>
        <c:delete val="1"/>
        <c:axPos val="l"/>
        <c:numFmt formatCode="General" sourceLinked="1"/>
        <c:majorTickMark val="none"/>
        <c:minorTickMark val="none"/>
        <c:tickLblPos val="nextTo"/>
        <c:crossAx val="15395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947242206235018E-2"/>
          <c:y val="0.30054644808743169"/>
          <c:w val="0.86810551558753002"/>
          <c:h val="0.39890710382513661"/>
        </c:manualLayout>
      </c:layout>
      <c:lineChart>
        <c:grouping val="standard"/>
        <c:varyColors val="0"/>
        <c:ser>
          <c:idx val="0"/>
          <c:order val="0"/>
          <c:tx>
            <c:strRef>
              <c:f>KPI!$B$1:$B$2</c:f>
              <c:strCache>
                <c:ptCount val="1"/>
                <c:pt idx="0">
                  <c:v>Total</c:v>
                </c:pt>
              </c:strCache>
            </c:strRef>
          </c:tx>
          <c:spPr>
            <a:ln w="34925" cap="rnd">
              <a:solidFill>
                <a:schemeClr val="bg1"/>
              </a:solidFill>
              <a:round/>
            </a:ln>
            <a:effectLst/>
          </c:spPr>
          <c:marker>
            <c:symbol val="none"/>
          </c:marker>
          <c:cat>
            <c:strRef>
              <c:f>KPI!$A$3:$A$15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8B2-4088-821B-D058AAEA94F1}"/>
            </c:ext>
          </c:extLst>
        </c:ser>
        <c:dLbls>
          <c:showLegendKey val="0"/>
          <c:showVal val="0"/>
          <c:showCatName val="0"/>
          <c:showSerName val="0"/>
          <c:showPercent val="0"/>
          <c:showBubbleSize val="0"/>
        </c:dLbls>
        <c:smooth val="0"/>
        <c:axId val="1312132160"/>
        <c:axId val="1312133600"/>
      </c:lineChart>
      <c:catAx>
        <c:axId val="1312132160"/>
        <c:scaling>
          <c:orientation val="minMax"/>
        </c:scaling>
        <c:delete val="1"/>
        <c:axPos val="b"/>
        <c:numFmt formatCode="General" sourceLinked="1"/>
        <c:majorTickMark val="none"/>
        <c:minorTickMark val="none"/>
        <c:tickLblPos val="nextTo"/>
        <c:crossAx val="1312133600"/>
        <c:crosses val="autoZero"/>
        <c:auto val="1"/>
        <c:lblAlgn val="ctr"/>
        <c:lblOffset val="100"/>
        <c:noMultiLvlLbl val="0"/>
      </c:catAx>
      <c:valAx>
        <c:axId val="1312133600"/>
        <c:scaling>
          <c:orientation val="minMax"/>
        </c:scaling>
        <c:delete val="1"/>
        <c:axPos val="l"/>
        <c:numFmt formatCode="General" sourceLinked="1"/>
        <c:majorTickMark val="none"/>
        <c:minorTickMark val="none"/>
        <c:tickLblPos val="nextTo"/>
        <c:crossAx val="131213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KPI!$N$1:$N$2</c:f>
              <c:strCache>
                <c:ptCount val="1"/>
                <c:pt idx="0">
                  <c:v>Total</c:v>
                </c:pt>
              </c:strCache>
            </c:strRef>
          </c:tx>
          <c:spPr>
            <a:ln w="34925" cap="rnd">
              <a:solidFill>
                <a:schemeClr val="bg1"/>
              </a:solidFill>
              <a:round/>
            </a:ln>
            <a:effectLst/>
          </c:spPr>
          <c:marker>
            <c:symbol val="none"/>
          </c:marker>
          <c:cat>
            <c:strRef>
              <c:f>KPI!$M$3:$M$15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357-40A6-8B04-090539DC0ADE}"/>
            </c:ext>
          </c:extLst>
        </c:ser>
        <c:dLbls>
          <c:showLegendKey val="0"/>
          <c:showVal val="0"/>
          <c:showCatName val="0"/>
          <c:showSerName val="0"/>
          <c:showPercent val="0"/>
          <c:showBubbleSize val="0"/>
        </c:dLbls>
        <c:smooth val="0"/>
        <c:axId val="1539514976"/>
        <c:axId val="1539515456"/>
      </c:lineChart>
      <c:catAx>
        <c:axId val="1539514976"/>
        <c:scaling>
          <c:orientation val="minMax"/>
        </c:scaling>
        <c:delete val="1"/>
        <c:axPos val="b"/>
        <c:numFmt formatCode="General" sourceLinked="1"/>
        <c:majorTickMark val="none"/>
        <c:minorTickMark val="none"/>
        <c:tickLblPos val="nextTo"/>
        <c:crossAx val="1539515456"/>
        <c:crosses val="autoZero"/>
        <c:auto val="1"/>
        <c:lblAlgn val="ctr"/>
        <c:lblOffset val="100"/>
        <c:noMultiLvlLbl val="0"/>
      </c:catAx>
      <c:valAx>
        <c:axId val="1539515456"/>
        <c:scaling>
          <c:orientation val="minMax"/>
        </c:scaling>
        <c:delete val="1"/>
        <c:axPos val="l"/>
        <c:numFmt formatCode="General" sourceLinked="1"/>
        <c:majorTickMark val="none"/>
        <c:minorTickMark val="none"/>
        <c:tickLblPos val="nextTo"/>
        <c:crossAx val="153951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KPI!$K$1:$K$2</c:f>
              <c:strCache>
                <c:ptCount val="1"/>
                <c:pt idx="0">
                  <c:v>Total</c:v>
                </c:pt>
              </c:strCache>
            </c:strRef>
          </c:tx>
          <c:spPr>
            <a:ln w="34925" cap="rnd">
              <a:solidFill>
                <a:schemeClr val="bg1"/>
              </a:solidFill>
              <a:round/>
            </a:ln>
            <a:effectLst/>
          </c:spPr>
          <c:marker>
            <c:symbol val="none"/>
          </c:marker>
          <c:cat>
            <c:strRef>
              <c:f>KPI!$J$3:$J$15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ED9-4563-BADD-0C5BD542D70D}"/>
            </c:ext>
          </c:extLst>
        </c:ser>
        <c:dLbls>
          <c:showLegendKey val="0"/>
          <c:showVal val="0"/>
          <c:showCatName val="0"/>
          <c:showSerName val="0"/>
          <c:showPercent val="0"/>
          <c:showBubbleSize val="0"/>
        </c:dLbls>
        <c:smooth val="0"/>
        <c:axId val="1595054112"/>
        <c:axId val="1595055072"/>
      </c:lineChart>
      <c:catAx>
        <c:axId val="1595054112"/>
        <c:scaling>
          <c:orientation val="minMax"/>
        </c:scaling>
        <c:delete val="1"/>
        <c:axPos val="b"/>
        <c:numFmt formatCode="General" sourceLinked="1"/>
        <c:majorTickMark val="none"/>
        <c:minorTickMark val="none"/>
        <c:tickLblPos val="nextTo"/>
        <c:crossAx val="1595055072"/>
        <c:crosses val="autoZero"/>
        <c:auto val="1"/>
        <c:lblAlgn val="ctr"/>
        <c:lblOffset val="100"/>
        <c:noMultiLvlLbl val="0"/>
      </c:catAx>
      <c:valAx>
        <c:axId val="1595055072"/>
        <c:scaling>
          <c:orientation val="minMax"/>
        </c:scaling>
        <c:delete val="1"/>
        <c:axPos val="l"/>
        <c:numFmt formatCode="General" sourceLinked="1"/>
        <c:majorTickMark val="none"/>
        <c:minorTickMark val="none"/>
        <c:tickLblPos val="nextTo"/>
        <c:crossAx val="159505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KPI!$H$1:$H$2</c:f>
              <c:strCache>
                <c:ptCount val="1"/>
                <c:pt idx="0">
                  <c:v>Total</c:v>
                </c:pt>
              </c:strCache>
            </c:strRef>
          </c:tx>
          <c:spPr>
            <a:ln w="34925" cap="rnd">
              <a:solidFill>
                <a:schemeClr val="bg1"/>
              </a:solidFill>
              <a:round/>
            </a:ln>
            <a:effectLst/>
          </c:spPr>
          <c:marker>
            <c:symbol val="none"/>
          </c:marker>
          <c:cat>
            <c:strRef>
              <c:f>KPI!$G$3:$G$15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3BB-45D5-BD4D-DE31C3FCC875}"/>
            </c:ext>
          </c:extLst>
        </c:ser>
        <c:dLbls>
          <c:showLegendKey val="0"/>
          <c:showVal val="0"/>
          <c:showCatName val="0"/>
          <c:showSerName val="0"/>
          <c:showPercent val="0"/>
          <c:showBubbleSize val="0"/>
        </c:dLbls>
        <c:smooth val="0"/>
        <c:axId val="1595052192"/>
        <c:axId val="1595052672"/>
      </c:lineChart>
      <c:catAx>
        <c:axId val="1595052192"/>
        <c:scaling>
          <c:orientation val="minMax"/>
        </c:scaling>
        <c:delete val="1"/>
        <c:axPos val="b"/>
        <c:numFmt formatCode="General" sourceLinked="1"/>
        <c:majorTickMark val="none"/>
        <c:minorTickMark val="none"/>
        <c:tickLblPos val="nextTo"/>
        <c:crossAx val="1595052672"/>
        <c:crosses val="autoZero"/>
        <c:auto val="1"/>
        <c:lblAlgn val="ctr"/>
        <c:lblOffset val="100"/>
        <c:noMultiLvlLbl val="0"/>
      </c:catAx>
      <c:valAx>
        <c:axId val="1595052672"/>
        <c:scaling>
          <c:orientation val="minMax"/>
        </c:scaling>
        <c:delete val="1"/>
        <c:axPos val="l"/>
        <c:numFmt formatCode="General" sourceLinked="1"/>
        <c:majorTickMark val="none"/>
        <c:minorTickMark val="none"/>
        <c:tickLblPos val="nextTo"/>
        <c:crossAx val="159505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95924764890276E-2"/>
          <c:y val="0.25"/>
          <c:w val="0.88505747126436785"/>
          <c:h val="0.54166666666666663"/>
        </c:manualLayout>
      </c:layout>
      <c:lineChart>
        <c:grouping val="standard"/>
        <c:varyColors val="0"/>
        <c:ser>
          <c:idx val="0"/>
          <c:order val="0"/>
          <c:tx>
            <c:strRef>
              <c:f>KPI!$E$1:$E$2</c:f>
              <c:strCache>
                <c:ptCount val="1"/>
                <c:pt idx="0">
                  <c:v>Total</c:v>
                </c:pt>
              </c:strCache>
            </c:strRef>
          </c:tx>
          <c:spPr>
            <a:ln w="34925" cap="rnd">
              <a:solidFill>
                <a:schemeClr val="bg1"/>
              </a:solidFill>
              <a:round/>
            </a:ln>
            <a:effectLst/>
          </c:spPr>
          <c:marker>
            <c:symbol val="none"/>
          </c:marker>
          <c:cat>
            <c:strRef>
              <c:f>KPI!$D$3:$D$15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0A6-4460-99DC-1BF6A8141964}"/>
            </c:ext>
          </c:extLst>
        </c:ser>
        <c:dLbls>
          <c:showLegendKey val="0"/>
          <c:showVal val="0"/>
          <c:showCatName val="0"/>
          <c:showSerName val="0"/>
          <c:showPercent val="0"/>
          <c:showBubbleSize val="0"/>
        </c:dLbls>
        <c:smooth val="0"/>
        <c:axId val="1577176416"/>
        <c:axId val="1577173056"/>
      </c:lineChart>
      <c:catAx>
        <c:axId val="1577176416"/>
        <c:scaling>
          <c:orientation val="minMax"/>
        </c:scaling>
        <c:delete val="1"/>
        <c:axPos val="b"/>
        <c:numFmt formatCode="General" sourceLinked="1"/>
        <c:majorTickMark val="none"/>
        <c:minorTickMark val="none"/>
        <c:tickLblPos val="nextTo"/>
        <c:crossAx val="1577173056"/>
        <c:crosses val="autoZero"/>
        <c:auto val="1"/>
        <c:lblAlgn val="ctr"/>
        <c:lblOffset val="100"/>
        <c:noMultiLvlLbl val="0"/>
      </c:catAx>
      <c:valAx>
        <c:axId val="1577173056"/>
        <c:scaling>
          <c:orientation val="minMax"/>
        </c:scaling>
        <c:delete val="1"/>
        <c:axPos val="l"/>
        <c:numFmt formatCode="General" sourceLinked="1"/>
        <c:majorTickMark val="none"/>
        <c:minorTickMark val="none"/>
        <c:tickLblPos val="nextTo"/>
        <c:crossAx val="157717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cahrt!PivotTable1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20602102880854"/>
          <c:y val="0.14157556761715467"/>
          <c:w val="0.70696520345136493"/>
          <c:h val="0.71118925668272048"/>
        </c:manualLayout>
      </c:layout>
      <c:areaChart>
        <c:grouping val="standard"/>
        <c:varyColors val="0"/>
        <c:ser>
          <c:idx val="1"/>
          <c:order val="1"/>
          <c:tx>
            <c:strRef>
              <c:f>'Combo cahrt'!$D$3:$D$4</c:f>
              <c:strCache>
                <c:ptCount val="1"/>
                <c:pt idx="0">
                  <c:v>Sum of Profit</c:v>
                </c:pt>
              </c:strCache>
            </c:strRef>
          </c:tx>
          <c:spPr>
            <a:solidFill>
              <a:schemeClr val="accent1">
                <a:lumMod val="50000"/>
              </a:schemeClr>
            </a:solidFill>
            <a:ln>
              <a:noFill/>
            </a:ln>
            <a:effectLst/>
          </c:spPr>
          <c:cat>
            <c:strRef>
              <c:f>'Combo cahrt'!$A$5:$B$17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cahrt'!$D$5:$D$17</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23F9-4B3D-98D4-A04B60A097E8}"/>
            </c:ext>
          </c:extLst>
        </c:ser>
        <c:dLbls>
          <c:showLegendKey val="0"/>
          <c:showVal val="0"/>
          <c:showCatName val="0"/>
          <c:showSerName val="0"/>
          <c:showPercent val="0"/>
          <c:showBubbleSize val="0"/>
        </c:dLbls>
        <c:axId val="1458246784"/>
        <c:axId val="1458244864"/>
      </c:areaChart>
      <c:barChart>
        <c:barDir val="col"/>
        <c:grouping val="clustered"/>
        <c:varyColors val="0"/>
        <c:ser>
          <c:idx val="0"/>
          <c:order val="0"/>
          <c:tx>
            <c:strRef>
              <c:f>'Combo cahrt'!$C$3:$C$4</c:f>
              <c:strCache>
                <c:ptCount val="1"/>
                <c:pt idx="0">
                  <c:v>Sum of Sales</c:v>
                </c:pt>
              </c:strCache>
            </c:strRef>
          </c:tx>
          <c:spPr>
            <a:solidFill>
              <a:schemeClr val="bg2"/>
            </a:solidFill>
            <a:ln>
              <a:noFill/>
            </a:ln>
            <a:effectLst/>
          </c:spPr>
          <c:invertIfNegative val="0"/>
          <c:cat>
            <c:strRef>
              <c:f>'Combo cahrt'!$A$5:$B$17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cahrt'!$C$5:$C$17</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23F9-4B3D-98D4-A04B60A097E8}"/>
            </c:ext>
          </c:extLst>
        </c:ser>
        <c:dLbls>
          <c:showLegendKey val="0"/>
          <c:showVal val="0"/>
          <c:showCatName val="0"/>
          <c:showSerName val="0"/>
          <c:showPercent val="0"/>
          <c:showBubbleSize val="0"/>
        </c:dLbls>
        <c:gapWidth val="59"/>
        <c:axId val="1459482176"/>
        <c:axId val="1458244384"/>
      </c:barChart>
      <c:catAx>
        <c:axId val="145948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8244384"/>
        <c:crosses val="autoZero"/>
        <c:auto val="1"/>
        <c:lblAlgn val="ctr"/>
        <c:lblOffset val="100"/>
        <c:noMultiLvlLbl val="0"/>
      </c:catAx>
      <c:valAx>
        <c:axId val="14582443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9482176"/>
        <c:crosses val="autoZero"/>
        <c:crossBetween val="between"/>
      </c:valAx>
      <c:valAx>
        <c:axId val="145824486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8246784"/>
        <c:crosses val="max"/>
        <c:crossBetween val="between"/>
      </c:valAx>
      <c:catAx>
        <c:axId val="1458246784"/>
        <c:scaling>
          <c:orientation val="minMax"/>
        </c:scaling>
        <c:delete val="1"/>
        <c:axPos val="b"/>
        <c:numFmt formatCode="General" sourceLinked="1"/>
        <c:majorTickMark val="out"/>
        <c:minorTickMark val="none"/>
        <c:tickLblPos val="nextTo"/>
        <c:crossAx val="1458244864"/>
        <c:crosses val="autoZero"/>
        <c:auto val="1"/>
        <c:lblAlgn val="ctr"/>
        <c:lblOffset val="100"/>
        <c:noMultiLvlLbl val="0"/>
      </c:catAx>
      <c:spPr>
        <a:noFill/>
        <a:ln>
          <a:noFill/>
        </a:ln>
        <a:effectLst/>
      </c:spPr>
    </c:plotArea>
    <c:legend>
      <c:legendPos val="t"/>
      <c:layout>
        <c:manualLayout>
          <c:xMode val="edge"/>
          <c:yMode val="edge"/>
          <c:x val="0.32953030945982054"/>
          <c:y val="0"/>
          <c:w val="0.3409391846228802"/>
          <c:h val="0.18101200464696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40000"/>
              <a:lumOff val="60000"/>
            </a:schemeClr>
          </a:solidFill>
          <a:ln w="19050">
            <a:solidFill>
              <a:schemeClr val="lt1"/>
            </a:solidFill>
          </a:ln>
          <a:effectLst/>
        </c:spPr>
      </c:pivotFmt>
      <c:pivotFmt>
        <c:idx val="13"/>
        <c:spPr>
          <a:solidFill>
            <a:schemeClr val="accent6">
              <a:lumMod val="60000"/>
              <a:lumOff val="40000"/>
            </a:schemeClr>
          </a:solidFill>
          <a:ln w="19050">
            <a:solidFill>
              <a:schemeClr val="lt1"/>
            </a:solidFill>
          </a:ln>
          <a:effectLst/>
        </c:spPr>
      </c:pivotFmt>
      <c:pivotFmt>
        <c:idx val="14"/>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2706189804028274"/>
          <c:y val="0.16905683920657458"/>
          <c:w val="0.37107418808070158"/>
          <c:h val="0.8142528392481746"/>
        </c:manualLayout>
      </c:layout>
      <c:doughnutChart>
        <c:varyColors val="1"/>
        <c:ser>
          <c:idx val="0"/>
          <c:order val="0"/>
          <c:tx>
            <c:strRef>
              <c:f>'Pie chart'!$B$1:$B$2</c:f>
              <c:strCache>
                <c:ptCount val="1"/>
                <c:pt idx="0">
                  <c:v>Total</c:v>
                </c:pt>
              </c:strCache>
            </c:strRef>
          </c:tx>
          <c:spPr>
            <a:solidFill>
              <a:schemeClr val="accent6">
                <a:lumMod val="40000"/>
                <a:lumOff val="6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6538-4B8F-91E2-A2958461B5E3}"/>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6538-4B8F-91E2-A2958461B5E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6538-4B8F-91E2-A2958461B5E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chart'!$A$3:$A$6</c:f>
              <c:strCache>
                <c:ptCount val="3"/>
                <c:pt idx="0">
                  <c:v>Furniture</c:v>
                </c:pt>
                <c:pt idx="1">
                  <c:v>Office Supplies</c:v>
                </c:pt>
                <c:pt idx="2">
                  <c:v>Technology</c:v>
                </c:pt>
              </c:strCache>
            </c:strRef>
          </c:cat>
          <c:val>
            <c:numRef>
              <c:f>'Pie chart'!$B$3:$B$6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538-4B8F-91E2-A2958461B5E3}"/>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15418927115751999"/>
          <c:y val="1.8214936247723135E-2"/>
          <c:w val="0.69162117424306846"/>
          <c:h val="0.108152259656067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16181250290573"/>
          <c:y val="9.166666666666666E-2"/>
          <c:w val="0.82270045350611365"/>
          <c:h val="0.71501443569553802"/>
        </c:manualLayout>
      </c:layout>
      <c:barChart>
        <c:barDir val="bar"/>
        <c:grouping val="clustered"/>
        <c:varyColors val="0"/>
        <c:ser>
          <c:idx val="0"/>
          <c:order val="0"/>
          <c:tx>
            <c:strRef>
              <c:f>'Top 5'!$B$1:$B$2</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5'!$A$3:$A$8</c:f>
              <c:strCache>
                <c:ptCount val="5"/>
                <c:pt idx="0">
                  <c:v>Binders</c:v>
                </c:pt>
                <c:pt idx="1">
                  <c:v>Tables</c:v>
                </c:pt>
                <c:pt idx="2">
                  <c:v>Storage</c:v>
                </c:pt>
                <c:pt idx="3">
                  <c:v>Chairs</c:v>
                </c:pt>
                <c:pt idx="4">
                  <c:v>Phones</c:v>
                </c:pt>
              </c:strCache>
            </c:strRef>
          </c:cat>
          <c:val>
            <c:numRef>
              <c:f>'Top 5'!$B$3:$B$8</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AAD-477F-BC71-A0C049C305F0}"/>
            </c:ext>
          </c:extLst>
        </c:ser>
        <c:dLbls>
          <c:dLblPos val="outEnd"/>
          <c:showLegendKey val="0"/>
          <c:showVal val="1"/>
          <c:showCatName val="0"/>
          <c:showSerName val="0"/>
          <c:showPercent val="0"/>
          <c:showBubbleSize val="0"/>
        </c:dLbls>
        <c:gapWidth val="70"/>
        <c:axId val="1576269600"/>
        <c:axId val="1576268640"/>
      </c:barChart>
      <c:catAx>
        <c:axId val="15762696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6268640"/>
        <c:crosses val="autoZero"/>
        <c:auto val="1"/>
        <c:lblAlgn val="ctr"/>
        <c:lblOffset val="100"/>
        <c:noMultiLvlLbl val="0"/>
      </c:catAx>
      <c:valAx>
        <c:axId val="1576268640"/>
        <c:scaling>
          <c:orientation val="minMax"/>
        </c:scaling>
        <c:delete val="0"/>
        <c:axPos val="b"/>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76269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B952045D-1D41-451B-87D3-9DAE34C159C0}">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0F82837D-CBD9-40A2-8E17-75D9BBE2D87E}">
          <cx:dataId val="0"/>
          <cx:layoutPr>
            <cx:geography cultureLanguage="en-US" cultureRegion="IN" attribution="Powered by Bing">
              <cx:geoCache provider="{E9337A44-BEBE-4D9F-B70C-5C5E7DAFC167}">
                <cx:binary>1H3Zctw40u6rOHx9qMYOYmL6j2iyFu2WLUtt+4ZRltTcCRDg/vR/liXZEqfa1kTrxDlV0zGOdgli
Eh8y88sN/e+b4V83xd3GvhnKonL/uhl+f5s0jfnXb7+5m+Su3LiDMr2x2um/moMbXf6m//orvbn7
7dZu+rSKfyMIs99uko1t7oa3//Nv+G3xnT7VN5sm1dX79s6OH+5cWzTuJ9/t/OrNjW6rZrs8ht/0
+9urKm3ubt9cNpvmzr19c1c1aTN+HM3d72+f/eTbN7/Nf99/PPtNAeI17S2speqAI8ol4uLtm0JX
8cPfe0odIOxThhFX3z7y8aHnmxIWvlieb9Jsbm/tnXNvHv78j+XPXuE/vk2dDu93I9Rboa8uv73l
b893+3/+PfsLeO/Z3zwBZL5Jv/oKRC/TapG6xqY3Df797VnqnG5t+rgt91g8+6n/Fgv/gArJfQSb
/u1DZpCQAyYlFZT795AAZPfn4B6Sl0i0G40fK5/JDy/57u0vDuL/l9j8UWy+bsrN4/a8AjTkQArB
iEDqHhr6HBpfHPgMUUoQuYdGPT77HpoXCLQbme8LZ8D8cbqXwHxIQIHfHLliU90+7tA/R4fhA0F8
oh71QvnP0ZH4gGPfR4I92DJA76nivFSq3RA9Xz3D6cPRXuL0h00nXb2mArEDoighPmbf3clTd4Mx
YLjFR3DxTcPwc4heINBudL4vnAHzx5e9BObP1N3oyqXV4/a8gvawA0GV4hSM2/3nufb46kBSUC6u
6Hfb91R7XiTSbnCeLJ3B8+d+6s25tk3yJtxYXaSvqj78gFNFJacPGAEbe6o+Uh1gn1NfiHvtQTNq
8HK5dgM1Xz9D6zzcS2U6v+s2t69p5NQB5YIxhR80BYzYU5QwFgeCA5Cc3zO8mZH7tTx/g87De8xR
ud5LVBZ3xabf2LvXs3AQ5CDkS0Hog/8HdvYUF8kPmPAFo/iBWPPHZ9+zt5dItBuZHytn2CyWe4nN
HzbfVG7jHvfnn3sfyg5g031E8QM2M+6mIOihCnMOcdG3zwybl0i0G5sfK2fY/PFhL7G5uKsqNxbd
pkpf0aYxBPgICbmAh6B0FvlIeeBT31dSPngmwO8pO3ipVLsxer56htPFH3uJ01l6k6Tx5nUZnC+Z
VNLH9wRupkM+BwaHlFTq4fsZO3iJRLvx+bFyhs3ZfvK3cFOkf2n7qhpE5QHhTAjY/HsL9h+sQB0I
LInE7AGe5xr0Mpl24/N07QyhcE+1R1fN5jWpNZMHkLjhWEn2Pbx5Sg4wAngYx0RQ9hyYs1+LshuV
7wtnkJx93EuDFupC282tftydVyAF/gFwAs4RI7tVBkE8xKQPudDHh94ztZeIshuTHytnoIT7mQJ9
zFS/0X+9gXdry6+vyQooAIQAALzViafaAnQAYUGUoA9UeqYz/61Yu8Ha/VtmwC32Myjd5uK3/xiT
Pp7tV1AoyF8TCIH8xwBoFgFBjgcSbwT07UHh/oMhvEio3Wg9e6MZSGeXe2nyjnT/mhybHCDJBJds
twtSFIp0CAmMHr6fofMraXbDcr9qhsfRfrKCUFfV3U2T3rTN6ykNlBW45JgDO9jphSQoFfUhpU1m
MekLpdkNy7PFM3TC/SQIRwVkQ3XqXhEadIAJwwwowu6IB/KhzN9WSh8N3uOz73nCSyTaDc+PlTNs
jvazIrcC7pa+ZhKU+Ad8m+AkdO5jIJPjS8qIv7uO8AJJdkPyfeEMkdV+IrK+0zZ+VbJGIIABO+XL
h+L0rHjg0wPGGIX45yHFNiPVLxBoNzDfF86AWe+nk7nU7f+d4g4FMk0VI3h3is3fpuAAHKiR3hu7
mft/uVy7YZqvn6F1uZ88+uh2k7xiSMrYAYQ0SILX2elxMIYyKpRIJXDoma/5lSC7UXmQfwbG0WIv
+fKfo4buqfhxY/55QMMIZAiUIOJvygYYyQNwQowBdbvH6/HZ9wTgBQLthuX7whkwf37eS2COqtv0
VdNpUGvbZpmleth2NWcB4gAYM/TiqAdSPUsQvECg3cB8XzgD5uh8L4F5Z+9i/Zo1AnAy0B8AnFjc
68MMF0wQKAz4GIqfa8qvBdmNx+O6GRzv9rO4dn731W5c/ppBP0SXkPOnUj60bMy7PdUBlNy2lG13
4fMlEu1G5sfKGTbn+1mUPnntkrQPgQqDnYea5rcPaMTTHKeCPl0fCqLQN32vSrPW6F/LsxuXx3Uz
VE72M0V2lkJKxunmNVVGHFBoroF+gAeVmAPDDrCC6BL6DJ/bsBfJshuUJ0tnuJztp2M5gep8e5OP
jzv0z7kYFDjBklECPTTPFQXqzsQHJWLswefMfP1LRNmNyo+VM1BO9pOG/blxCfDj5lU9vjxg4M65
9KHwv/3Mwv57jw+Zgcd5A9Cmp50bL5NpNz5P184Q+vOPveRjp7pN3StTZXSgtl010Lj5XG8UhoAf
+9At/UCiZ3rzIll2A/Nk6QyX0/3E5fyuf3N2N6Q3rxjrQ08aJGMoNGQ8ULMZPhiJA4x8qiAn81xn
XibNbmierp1hc362lzpztkmru8cN+ud+hnFw/9shgSe86ykvE+qAYIEZ1NLuDd5MbX4pzm5cHpbN
IDnbT658trHj6w7fbFsBtu6fzwJKKQ6gaxCGPtQDGqBET93LSyT5O0Ae32GOyWJP1cS5zU3Surum
cY+b9ArqQg6gqwzS+tD7tyuMgakogWD4k/qz+OVs80J5/g6eZ8vnGO2vmznclAZo2mt2pjN6IHwu
sHosMc88zXZyDRIEBLJp9xjOAputz3iRWLuhmi2fQXV+uJfqtH2p4zvr7l4xxIEuaAzuHoakHko0
s2SNhOQ/NNfANPi951Ez1/Mymf4epMf3mSN0vLcIfdY2f1VbB46GsO0E7rfPXI84TIgiGHJ/HD+c
ldC2+PxKor9H537lHJv9jESvUyg+v3b/M3QDAFeGGuZObPwDAak2nz02e866aV4i0W5sfqycYXO9
n07oXV5ATfNV59qhjxYueYDes3toEMQzTym1gtQOBDoIyYccApC8pyTuJRLtxubHyhk2707206Z9
m/xcbPLXzXhCDocJCnEmTOh++zzHB7wRjK5tB6sfHc9zfO7nNn8t1W6Mnq+e4XS+n2T7XZK+YqYA
eAGD2TTISj+UCmZ+x4cWQQTkzv8bfH4lzW5c7lfN8Hi3n2ztvvnk1yf0v7vWBro1GAVnD+T5Xm3m
uU/QG0IRFBPEjKm9VJ7dyDxfPUPocj815s8717z54Urvzf8/D08hbwAXqkB2GrjBt88MIuh6EpCD
A9b9oyvqqet5sVi7kZotn0H15/VeOqGPMAIK1yzdvWLSjXK42QYQQnB/yrfPLPKBm28oozDg9jcR
6otE2g3Rk6UzeD7uZ+nt+s6WMDP26KL/uQ6BmUOSE/jfzO9Aa7qA5iglIEn97TPn1L+WZDcm319h
hsj1xz1VmOFVh9kxsDHqM2ijuVeWOZ2GCyIgRIVo58HmQcH0qU37ePcLcXaD8rBsBsnHT3sJyVWz
SR535Z9rCLSjUciBgu360avxNMD5du+QhFIbEbOUwK/k2A3F/aoZElf/j5Tj72+/+34l4GLTbJbf
7hJ8cgHez7/99uJwy+Fs6cNBvofs5unlhY9oHt3+/pYw9uRWvO2veKYAO28V/L7ubuOa3996Qhwo
SSnMS8EAKLSDbC+76YGk/P4W8t1w09e3XAPlMHPtg35V28Ds97eQSaUwMgoTow8DO27bzQ1LoHwB
7gvCJwzdWArGsL9f43ihixF68L7vxsO/v6na8kKnVePg+kSwu+b+x7ZSbp8IZXUFxIVICMug6R6+
v9l8gNo+/DT+PwXObIX7nN/5OGpatSSGGa8IkenS6Zrz1uQb5lnuVlU9upEtGjLwZAg9HaGvcWVZ
5YWaDLk8Vgkf20WuvKo+7FVZuLOCl8YbA50P3HzleZMNegF7VWQ0jKVk+E4Oemw/FMkgi43vcxPd
0JLW4jwWaW1oUOLUgSjMcFu+SzBq+moRF9zmJtA9L8tTLMcaRI7LEo8npKRV9pfnOg1rnkC6Y5OA
2D3bI8ijEqbgohy1HYqHocPneyRxmbaJSPy7qNdVVh82JSvYYcE6Z+Xh5OIm7cMpNTCpX6AoJdHq
54/HwFiePx8uUdy2q1BwjjBTp7bfP8FoyqjvBBLpbYZzmqdhoymnSaAU8epsZYc+ts3CJk3MksBj
3mSqi57R0ZEQs0n09LgRSeXyQOuaWnwO19LV8N0vhARP8VRICZ3NcO+GEgg6OKCvfHs951MhZQnA
d1VnvkiuecZDA20EpA6iqFXKhniSHogcjTKW9aooWgbfta3ymiODIx++GvqGinrV9nRAZPFz4dj2
4U9OOQgHTgwsKoYpHx8GR2cI5kPuyijR5ouxUC+pl9TlPjsjOKHjCXXtWNeBirpiui6TYRxl0Ca2
r5OwQ6QXH+J6irxDW7JsurZe68S5n4rtwR9YVxZqnbe81ONCO6q6PBg7ybsPxmb5dD0VIu/zABXF
FoxUFV7UwDidSuAv6QhX2l375TA0UUB5NsIfbkJx4y8Md9SthGwHWJUPcQqKU397vPJjb+wDXw8Z
/AoNSgGSp161PfON4WW+GZyoarNSncXdJaN6ak6tzSMbFEVpSRl6cVQOhzGDQ/O58quIXXeow165
lH4M+tPVlQbV+/n2A3eb776EhNz2dlYpoCIxOxo0GqsYK1N8mXDpbBwMBEnjgl5nujiibd07tvz5
E7dW6xne28lUgv2ttQWzNn+is8glfUn7z3Rqt4exb1lpqwVxMofjJ7qaiy9RRic4hD1pGxefSSwk
nNOfi7Gdq3wmB4VLOImEQWWotBAG1h++f6q5tGtrT4nyumRV2dCg0S337nSd1CM/SXJX4aWNpE4v
OufHUx+YhOt4GfsN6XQAnWp90QUNieuTIvLF5UBt4Y+B67HoPjS+h9Kw5tOgT+AQoSTIEItSE7BI
YFwdowTBOdRdAg2IR1GWN3BE8g56Fd4Bt5BmDGhu6dCtf/7GGPKrT9/Yh+os2nIT8u2yA/B1z984
F1FS9bWTV11bITDO3FoCxrmbtueWQQaEHSa4H+DYDrmi8EfcfLPYnjDbI03brCfRZTSI7ZEmdTqV
9jA1hMIJzerJIbyqi864dD3xMQeti/py6yvw6JegnRLXoEY/f6W57YCCM4XRTLVNz8CkgJxZ3yFJ
PZJY6t0Kz4JBWMTTvQ3zWUNRUNlGiC85R1Fz9PPnzryOhOcyBV29hMMdrT6dP9e0o5bao/5tPII3
FUGHTOE+JSwiVRz0Wdqm76oIroZugiTRAMkvXnsGJDxeQlgAY3iKQTYQ2MFzIGPepR4aEnrryULW
NOQ9EnwDFAFMtp5SWZynHtb4jOb12F7mDqEpCaAaXcCm/Hwj5kqEOIGmP+j13078Q+Q4A6ARKcrG
vIpuIjVV3K51bcpoXHpR6dS4Hn37a4fxny8PVw8IqDJAQ9t20m12ihOZREU2InvLRA/8ZTViMeF8
xW3fgq1K/YiJL7aFXa8DJ6Ae/kWjsbNq2aUamf4XBwHPOBrcdQ13V4D/B6cKI12gYDMo1JRxZRrv
K/gu8LOHQ5NsXX056AQuom77jE0sTEs3EhMMilCQiqcoaS9LI7IxrDxsq0tVJlsTWHNtyYeySyv3
9ecwzW0utG5C4yyCm2dgBh20ZeZj2z7yLaqn4etgGwuHALU5gs1CQ0+5FwyWdt6lIXm9VZqm19s/
UhO3v9qs5zxEAnEEFgLHdttDApezzk1/hZokygajblBGwMozauG5ROQchLC0jMlh1/tdVYaoZJbI
QNoCvEJQTAi7sKHVIK+yHrXe5c9354Em/nBKMPkNvcUQRkPFd6taMNryHEaEwLfKNHFrOxGUuCXh
w9aetDCg1+q/3FTBkQy1i03vVFBGU4JF0PC4weUJEGoID+JQ56YZ6ClhQ5WhizLicawPx7oHVM+j
Ic3xMIYRAdrw2dV1WcdLmxFW1cuyaCfShEgj4cqFbzlKi1M6YE3FhbrnZLnwO4++i6oS18NZHied
AjrfdiLFKkAZ0MjDehIyLReFlxk4SUXRcfCY0oNlSZCXvYQ/4kL7cPzEmINSEGWT9ij/tpt9UhJw
xMobRjDlfUc8OMgaZoCL84q0sN0YmH8rz6krtrTRy8j2oJhpQoAbMj6e0iB3TYmnoHJWVelCGFlk
baBTKEXZUNSNgOejYQC4VRbD/wM76mF/p9qvbbSSdUfrI4m8XJCl8TU8ssyHjHbHCDxOGofFUMKd
IutiqIusuKK6zRQ9F2OjmDnKBPJId8xdZ4GSjSnNwVmrfnS0XiR5W6ruQ58NklZlkCWNr6PQa3Xc
ozKo4S46Ti5UrYzsl3EN3YL1Rz6qbtIfERq3KhnhHBFxrhvXa/ExNXAtdLyAcw4GYZXYGuMsLLHv
7F+jJLXzj7kYevIF82Fs/HNW9pF5XymV5WSZVc5DRWDgao6hCSHM9GuyrPQI2C76gUx2DJA3GN2F
NRx37ocjG6P+NFeucVNgi6xPjytP+Ra4bZogt2aoaPqvApX5mCwiFpmqCkpZlfZTVde+1wb+PW0C
L71Fra6MisWpX6YSApMqKQRpw4i3GJAvGYsAoLFqtmz//mgUKcTEXypZ5AKtrQKfZoLOIlHiwLpY
SxCD5DkJ+tzr1EcwK9q/NJXyilWZ8pgHSRz3l3xMebYY0z5ap6yjhymi01Fph+6wtbH+IK0g4aB4
ci7TpkBhzTr7MYJDfchirl0A2pd8zawpPsUo1YtB4agI/II2a6ywDHtS8RPfoC86B3WseiNORZ+a
hWRJAugiz64yObBlptP23ZQVDVrCyW2W/ohoASdWlDeJaS8JZubEMi8+KTvXLLljQwiuJD7sdKsW
ier999IkdZinJr1NXR0tisTEwciqasEjVR/7EylXY1QBk68MZ/Cr/bEKWVbJVQ+/8sj3xuSrHXS7
JmMS3dYqL9b5gIspGFXGV0mG9KVhgkxBEaPaBR7V8VU/TP6m8CoeKNqWH3ufpEtEGnQMyfMkDbTn
0VPW8GllGwd5/ExG75HHU2AcDVW3uIxZF0hs8IeOZEm6MmPlLbErmw+uY83R1hQs3Di0x9TZMQ94
2fthJFWU+J/SjqjxCBxee+MIy/BSt6axYZyWyRh0UJ+88xsuy4UXefa4VBBSLhhusvdDR/OQQ7x1
wl2D6zDyE71BmTOnA1wXcOIE3p7QiG95cNz1x4NthzMk8+7IL7V3nOY0IQsfrN8t7ntaBdPk4yRo
IOfxuTd1f1d73hCSFE/QcphpAlGhgdTGNDk4uUlhigA4j20XZurz4Vi0cR0HCJv0fMQSDHFphrDr
aUGPYYihMMd2qO2KmJac8KIcgozya96PN6iNonOGQX061zaLUtYoDeKh7OSCj5oumWyqc5Mw+3k0
Q7fKEIQosQvaHOLYPJRpzE3gtZRtILrQASVFtdbgZQOCyub9gKv8vUvGJg/zpomv6mSsP9nBlCSo
h3YII2xNFmQgH7BmX0Q5KN6QTCEb/P5CEZcUYTV12SYrzRR4MSqv4aaUOjCmw++VZv6RIdYPW4ui
Y5ZWbON8MZxmE7ZdYDRr4aFRE0StV4dj3Manwvd0GhQ4VxvrQU164demzgKeufpC9CJfgaEXIlTp
JA8brJMLo0uIz/vEXhFdmXXXDnidmU5sLI2u+mzKrqa6nPx1bdgYZHUZ342wIeukkW271ByNl41V
PAosq8cTnMdNgJKuOxIqN+taKo6DWDp1papGfaWDoR8zG+mv3dRNdy0c8EUnNTljEByuEXiKRT3U
zWVJtRfwvupOPevyLxPS1ZoWOAJu1U7sPBkRA182gEVCWep74LVzcQhjRlFoXJWtc97aK2BnFOTv
yDFGFV1lgrrPhYnqC1Ul9hCPhbosSzudxC6rl4MEkxtkVZmeVww1x7Zl/UXlIvvR+j67oXkHxoHU
Y3fOxhKUp6b9O0yb9mSwsj9K+4HqQLd+tY5EyRZJLSD704PNO5o8G51GUWLfT8RPrnyw25/ryW8+
gsOPD0HZ5NmEveYCXH26KlTET9O+wDRsSlUs/GmsKJx3W62m2NMXee4nF/GgTR1CdI9Wts/qz6Zp
WRxEfJpOrWLtSRpBWBd7pf4Y00mVYLPLYUll7h9iPcRhZyb2zu9iuk5a6916EQEWeTpyNqUqHMsB
E38hW1P6/mnOaSebJYJGvaIJCmWi094z8YVqcXHusbG6Lhq7gTVx4JoUX7sSGEzWyux8UBkEUNzg
9FhpQ760XtT2YZH06AzSNe1VSrquXiekoCxUCZYnLNLWXylUVuq4THyz0INjU9CVSb/w1VTKIJsa
1QUljapz7UFYejJ6tYS9Fqhv7Gmtur5Y4cHi/qhidfmODsx7LyuVmlAMNtHLRBn7IYvTrlzaQo/J
SZnmOl14tuIQ00QR9tayc276MPqVbZP1lnqghaoHuNswh13TfZwf5xAz2SLEEphLyMs26s7yos1c
SFscf+zlpMdQo0KcAuGO8KLHQBFPGgizmmueJpNvwY5Y03ABxCmuIDV02DVCHnMyoCr7ONExIl0w
DjVS7TEBY4eOfJZ047ouxsouks7x9lJ5cZ5BFiUulA2sF8VFHnpMDZcphcxHQBJWvNcj9qZ1L+iY
hUjWBJ32KhuqkNgayTNZgDld6LGeFrqa0uOMNGkIF5Dmx403Di57V4yeUBOF7a/QUC4wImW+zbQZ
wst3TcMyv1mMIhMFCarWadAHf3J12OKRlEuG2yI5zROTiaCszDCFUzPUVUDLcbqEHFuWH1Yp43oZ
97w/y1NI4iyyIR0OacywvxA+SiQEeZnFR3lsTR6YlssxIP0wfhQNac49rgYZllnEXCBZTm04jrG4
xsazt50CakKtGcla6wjTZdwlpCUhULjE02HjtunEPpCJ+DB6TEsgZq0/pkUIlrSBH9DIS2GUyMcc
Z/6SRu4Tj2s8qGVeSiyTpSGD5vwMe51orzK/KqPDrPbZJu66L9OUxFdxYr7EyvAsgCihvOx7mS0j
P7JrBL4DgY0Q9lL4cjopRlKcW5q2qy6xKjS1mUwgodPLBGXJy0tbFWJhrRiD1k8ZmNeuKW+aOJpW
UhdFUMdDdGZycCshHlxfLybwNexCuYReSsgB2UXa+RHwvgTOSwApzf4Wa5O/N3Xl/KWTMj51utKX
be2aeNkOcRcdiaqMZeCVgzoqdVYvSFUXq7yO+GWVI7xUTaJP8oh7ZyQf2Akxogt17FCYK4iKFoRE
cPN0K9v1NBBSBFCXLsoFUl3tlgYLfQ4p4B6yz7aPAuV6NIR1HmchE64zgcJlBIUNyGm3R07Ayy1H
7eHLKYKrqSLiinqdeUm3sKCTfTCNuT0HJw++PxV5sUgzoBcgQvQBnE66aqUSYVuZ5DpLY/wFOhuH
1ZBjtdZIlStpZHbhZciGXSmST6gqr4oMknkxxG0rSaLss+5JowNOtf5MUWSPW0KjIYjskPlhCon0
48gQeOkYRSuWDl0I3RH0XQZRyXHX4/QmT6j8kkcx/pRj2p92uKILbmp9RMd4vNayIPnWpA0moBmq
z0QUUaCtYBu3Z5DdsLyEOGysyq3THoj7qjvfS5eFSFNwUCVELEcVr1IdOpsOzaIpJg1xgOwzHNIC
zEggvDTjZ4Vx5GuSJE0ekAJkCLJCJn6Yw+8NKyHgTCSj4UelaIlcQATfFRaoVh4fl0Y3fxoI2pIw
N5SiL+B3exsoz++7Q6/JxaIxmXeY1pxciYwlKzx1eRuko2fecT5kX9vON+AdIPBc6RZyZ4GOOD11
3LcnZpxwEdgYGM3p4FrzNSfNkIaOWeC1aVcMN00zgq6ATkKY1hpoq7vtegVfqqzrllXW0eO+ruMI
fOswAZeHzP8dDIN30aqUSXPCRgjfAg/YSLMootrjS68uszhEU8evG1cUn6XphjCHbP+iQF6Nztte
4ssGgjy1ihqgcIFo+qRY98CpjsH4Vf1yqJMkAyangHnayXn6nCY99sI22iZTxxJxs7SmgxRh7Qwc
opAlZZKxvFvFnTC1KvMwy4Gj2eU2iu3CaKxTApSaVtH0qXJtlb8jGvduAUFFlINFU0JPJrS4jYtx
7SGSVeydaGnkBzmuU7opIPPvVWHn+UMWreCq6nxAZ3mihVYhBNsDM0E7JaVrQwn+lo+LBIPbKoK2
ASc/LqpujMr8ZPQjyOiEroX4y1wUHVRTaTC4uFXtyramTj/Fcc50vOhBVWQH1pvSygbdUGvRrGKg
atVRm7Re+Zer3dDxZZLnaVkteT3i/DJCxJPd2nhZ2lQLOzIPZRcZ1DYBB+Zpl7YZFKOqfuggTwWv
f1d60D8J++iyalwokwz8E4cIN7msBzitXzwjIH3QFAqyDB7B0WBOoKkFQRqCgxmHQBj0cJK3MYvQ
INaQsptA32rsVPq5NX3iJUHl9+PkQWAbZb0ADwHmuLluE8gn+KcN8MnhHGUKjSxsY9fW+XpKEQG0
wONlOvtK/bbqygUvmnasTmgLrzcF8F/lI8SFAopHZXRJG25SsRRQa0jpMWrbetTRgqYNUBwIHeJ6
ZYyfgT32Gr3IeRGfkQSChiAyCizmqFLgUD5bp40sx9GsEtYRWqdhBWSk6NkyrgaWFkvT90wrSB1U
2j+dgPn5y8grRARViy5Spg0wqxVbynGibG2JLa+N3xZX3qRdExANTVwBa0F3llgk5S2qciBZLUeJ
zZdaOJUsOksqOQQTqZv3UMtsx2XWOHOs0ri74FDgOKR1m55qFNEwJ6I9y/A4lktDy+ao6RRaUyhm
X2Zq6OVRDQxOBrQyIwuGqs+rtW0QCZvBN30F2fUuvzUTinIwrayMAgF+tF00dBo/uNTrB+AHXrEE
AgoBYpQZztdWsKZcRKU/fPWmaBhNgOO+xh/8PM35Av5rjNWNhUvubeCyDiKDavI6CEZshpMlsAnr
DtuE591t7A3bhAsQalKFU57EKyghd5G3KluouF61pFZVGCGm9ZKNyB1ip+XnoisY5CtlRGIdQj4x
5RCgytGdl75A7YIg3jaf3NTbGMAxUZmEFVZ1B/wIkxPGILd1HkPgXQasBhp+NpiWDUFPc7mUuSiO
vdhpqEa2PLTG785NOdYhGVu38Cuu6kB6TbKe0AjAyCH2Ajr49WFtijoLW8iXfZ2yzsLZiNT71kMa
3nMyK4HNcDEC2AumIl8ts1b3d162JQV5ZuJTD8yw+wKxZZ+8l1lpt6SLkvQQGIw4tkzy/2XvzHbj
RpZ1/US5wSGTA7CxLzhUlUZbsmXLviFa7jbneebT748q9WpL7uXGwrk5wDmNhgWphiSTOUT88UVk
+sQSaa5Hc5LZfT2b0c1Sivj3uNPpeWfeltNAsBlhZNvSxWtSbX5wFjW+n7si4RaIsBPss8ua1dQu
iTfnyr3XUQ/twM3q+UJHs0iD2YzTz7MpQRxU3stTJbPMb+dOfWijuD4MRqU9Wl2ve669bEHSFRtB
1n5bPQIY6y24h5EGxthPRGWKihinm07udBFbXc0yX21L78XRvHC5bpF4c4cz7DeVvRoHYy/V5nHq
SNoH8WROLL2CkHXqDY0djZ4Z9y1GQbX2N+bYjNexoU9OoKm4sQ/ZUDQf58Ue9MM6VNxlmVv2V9kl
TuyV2N/vWrEbvD0YWOVhUq+pZ+WRO3tV3qZJwIaezahC0/x+KxEAvM1qGivMpy1bA1Mr03BrFz4T
K9VfxItWNsFkNt/nPqlCI+oXfx7U+sVmtZiulqHqmqBoJ+e+V90w0pxSLf5AighUGvWNWUTGlZMU
uf3kimgtvU6P3CshEuNpLdL8chFN/94s+8zXU8f4raU0SBVWve2ufqr6DLl5lukajPOa9V7ROUMU
jknqFKy/nVlcZbqxqsNgzeqTiJJmuUW4yk20gLpcvaIp9S+pW8WrVzZ6d1tHbq+F9qxWfALXIDDd
Rpoqw1LPko+5WrrZZ9/EqsM8DxKza52936x3szmjQptGHd06RWk+tmunx940Fl/Mvqwfu6GuPYpn
ID0OTBvHjSeGfNF9icWsxdhWi/AFlsdNN26l3yO7fK3iUVx0GZM66NLcfjeMQ305qJZwfWfn18gC
9klEmvMJwTi1GQax9dQYmxkuUuvvp241LnIq2xh+Njnzbq1p5YVyKxQeu++dU28mlRVsrsBwKlN3
OVbKmIp7QJ406NC2go6hLv3WVGOI+aJfVWudHMps1h+TaF0e3WjQvaYfNWKfKg9Lp4i+Q+ZogVRy
eHAw94+6jPSnOp7yR42PKE8sdBxR20ewCedmaUV6bKaBWeeMv9VlPbxvRm2NPGeoNZ15sL13Y5Fj
0eiyPLIfdBVuRm8Gjq2uENHE9dwa3ecMrSNwFhyVFtxp85ZErz8Jp5AfssSUpS8R9S+aptJV7WVz
kZvmt3VE/O/CvEEO6p7YoPJyCoi2AqI84tDWZXPfyb6W6t2QJS2rfM/RMS00TQuaBa+yrFnZEmrI
GrN+J9d1jzjOBuF2IzBrjUDchTYmZbZdOBEEx0OULrP6pipZ56esdspB+pHstEEEzqTk3LF45a71
1S5LoqiZq6eWFkxDq2+YjY62pn6XW522XIzrgojpWcBWBymr2flqVdUe6m2bvFgK1jGVaCrAzqtK
RNLViuOwbWVcTxdLjhmfHZYVTItJwyERUgGlJE39h9aK1e4DC1XfjsO+mdc8SbwtjXP4oSaOdGIb
jMGWKEicxZvW3k2mM+DCpOZidd2n2pmjKQvmTTn4fTA36ZLdZlndj3XQz5Ry00OtMce+fRrzbdJX
j29p0tWfa4lJ5m1NwspwiohzZq6PYL3fibRizS2OSbxMdvt5FPFmKC+NnJzX4CJta7kSQ4+/fJWt
fVRY/qK5jj0dfh2dex1iJmhok31BkJl8WWJ0hGReh+ZStUJxxKn9e143OwZS8ph4/GXuFjxwUROV
+oeg9uvo/t4iJBexyj3ITr7aThn+SIagzTmDlsTVH+W5xSlVDY6WqaqOoGlvJ3Ls/GHSFmH4SZoR
E/yHW/4pqszhbtRwNyls6EhT/sREERrqh7W36qeqUAKaKQNgI6o1rRqW+ZUZKdA/DHAO2CozVUFj
dE3Z6erkiEygvrQJwN0O/60Jn6rSrZiu5JIj3/4DRPMWKbGpIssxwwb5ygahcOtt3HQxZ8JK1WY+
9ZFh7RwIFmAxIlEOaVP5c7u2XJywy4nXUJF2FsvJt1V8mJsmuuhd4lqxX27YK1dlwo4SeZWrWZBY
WJqiuLdKN2Yhpjz0wvg3RLbu9MwGrAUwg3qJW/XrwWa8DlFTqk05xKeJPiuQIMjrN6OtJUy41Vll
PDhDYgJrDU28Ey2DMEcu7gyGkRy8ArtEybIzY4al74xa17Q8DpHo8I76ovY/1W1OFcDCzWx5Qqrd
wZp2xSu/jdqFd6WJuTMza1xa/SEXdmceGqebzN5f6VV66h9u7fWw3m+NswSpRWNQbU5R7/zNrQ0I
G3Yx1uuDyV6A8Dt0LazSVmxp/W3QnBz/ex3qdvtkG9U+ikpR6xA+i1UW8RpupaUP8cE1xTg/AL10
dAeKlckDMacNPK1KhQuzJOei4aV+hMM7pQaTAzsewIEG0yHS+A0YVacriFDRFcNg4+b4CmmUoZq4
RsZv5/6JYev2Ior/OqP8/Tmi/yNT+3oxoQ8skHnAHeXA52o/kTP6vElrtVrxcSrtGtzsTMsYibNM
uQ+Cy6z/hylivGGU9iYlFRkMDZOY8PBbQlXLaoiUZrE/9qPOCEE6GBhQzBD6R2aNrFUYzQIR27MK
k6DzqZiiiokt5Q4Qzt1SDO9tq2cTQ3eQDnQZhNd0jzLNuzCzIcmGpYJ8fHlscTtXdOVSOBXwFVjW
/jjifNkfBE72vpG4a0ZUXGOz50oU3vj2KbcQPP8JzpXuGzyGm9+pQqgzShqzVrwFpaBLeuJUyLE4
sFYRecOYm40fzVqU3RLwlN0atklnNY7nGoabJV7XtWl7qRWjuSivYU0QV11cCnmDn2SbmPsEJr4R
I9ROczRKK8jtqi5+l1mxdfdlbZXdbzPC0fxOTrqGF+BklasaAsum7MfDPCs8pq5NoqX2rFIr9WtT
63Q3wHV2dT9bhrGLvBqPacu8pJo6IsHxkk9Mhmnr5rXwFqEymR1cQx/lB6sYVolktOjjPB4bd070
iFUuinFwE2iGwre3Yt42+F+GYsP2v+IuoP1k1mFy7RixrxTL9nG2aiP9NMoiRgWQg6H7K7hbvXpW
PPRu4KbGnPsxOsCJ/XEI2lqbt6vIrTTtqM96Yhxi0TuJFjZ5XcqHVU1xLh5cTKDl4wKSMtyIfqjE
PTEve/xddZbVPWz2FFc1UcFaT/o7d9mK/BilYOCHjThiWXtuXptG4tvoWK3zpJcI2L8nBnjCEjBU
1vYPdxzmGW2zmHs9w72rWuUEYEWqsI5RiSh4S4he5PkRaQtVNvkjcSpzoJcX3XQ6ebOZ9cSQJjjZ
N8kd5wkPlhZWlWwa+2J0ozQpriu15HAy2RQP83Q9qyhO00MEVTGq+6hC87jYVcXYOTBWLBP1f9p2
nafonXR2iWtJC2sxiTqcpYs57kWSHue0BF9EhkYbWYOpSUf1WIsRYeaCwTGLyJ/xcACxxwaM1/WG
1XQW611h2DY/hvMfRZoWvEaurqQ59BLZPm1j6xrTZWZ1KHsnfRHCtv01U/loHwGC9LLwlJx20BJo
JuV2YlOxqfy2RCtHKfuZSlwVv1vnZm7s91kksJEPdm4Ko7nIx9V1pncWIerU9VrX3TFtuxtUkn+y
4ygSG6pB0dNTYm1Zsm9YtdtEXQkz6uziWk/bVC/eZ9mMQx+Cwsx9HP5J5pjGfknrhMdghFqcrGkb
aMQKOieoBniC6tGIUXlaPI7CRfCInbb1O7A6etZwxpQdxEcf2r+E64eB9drW3S1wmfTcvd8kaNrW
IUvmvcfMYsj5UffJID5Upb0v+XIaYsf23XmoGQAbOpl1HNyu5H3N+VYTKAe6r812y429pI9orUh0
BL4KT5TnojcyMdRnvVj2fq6km2E0i1F0PApREQmVf4DEuCDsXZqC7vqzo69266dOokbBE5RjO34a
smpMK/pLJFtNyHOT+nLjZPZ+ySlPuiEmxciiBZOX2qdILPsAszqxP3nURf5WuBADQzBNOm9li3Xa
mWuYOISbe3y5n64zzfaJzISEvymQH+tDrmTkmr6cXXhSr7HBy7TwZfREW797PXYm9ptDen7ujJFR
0/nGGZp21bbjXobZq/zG1NJOfHjpanF++5+dfH4f4KGR39gGkVvb1yuiJU95ajVpd0wrc+WmW2Nb
aCs2UFy0D5ipce166vyg6g2nCA9lWEF4LlCuVpwhPSf0aL1zy7GmlyajLHiL0bg6VwU1GU2ul2vr
TlHHpYIv8nFytBaZ4bkH64YZxLp2vqfESIH+/aaurFk/4STuNqx2frTn4QEYUdA/FsoFP5Rd7De/
WGvCOI11ZDUMCZlY/HGtCWImD5tIidmBTyXm3r3ngbSN68hVcpP7t+hphySHjW+bjK5+SPZLP3eo
2OaNX+rCrKUdCk1VeXaBK2QvzTHWlMGn5xTFbLo+s21NP/N80wki7Em34orhQ0ij3G++m6Cn3/XA
kfsXGtP+Q06xw4+i0vbpUG5qv/5qtOJkfhiLuIjTQxXD/31IWlOPzVPer7Y+XJnnsZJmvTvYx5cu
J/bRcTnLGYJjB6hpPGvSnH1+0gEHtAcst8yZgqYVQ5X6Wh9HNK6yhOgAEaIGVLrArMbdOWNgdo2s
BAjJ/srf8nW0MueQYywu66Xp9sVSnwZZa2XpF64sysmL+hj/GT5r5P0J8RJ+YDSq4rZsR/5dgRGt
r0qbdeDBlqSn4nYi5oFHN3cZresJnvInq4oWXIZo3faxT1zH2v1mE6UBAKxLitEJi5IttgwXUaEV
IamwVS1fgOsy1htQxzrPTy95N4hwSZcdxqQggeLbKntK/5yaLKE7jubznGlrp6DXe3iIaPtkJk49
Dw+AG8lsnQib7be+uHFPF5lEqXPuKI/nXoXWpu383ICIxWv60uyjBq9uH+JnHNvp85lP66Ox3++Q
psbOujLAeX+bQlYLLy024hYc6ZFXrkcOzGqVNyYiGO+wiJAwqCc19gC6GrRi6226KmAmxwpy0riI
o3bjO7YzyRvhz8Jutkrm+MbAi1C2ZQmMX/lDQaaLukJ/3OfTIOeUbKU4dwaWStOK0MlueyQUupko
+955Y2ruuSfG6OQkLWUF2hyCz1pwl19mzLNIXM5R33XprWtmO/MMlcnyY+eRaREQwNlbo3CJMuC3
gzU3qugDcmF0S4KlkTHxVcamzu2wGe7u/Cbkxl0RV963jVJFe58TldAZfOeezAYCordmqqVwoegc
ZWTf5ds4iw8dxjSO+UYIzfrKesv4EnOz0QOZ1PZ7gI0ULP4vJGRBvIaG4XbruflquWvS6k9yKazi
1rLaZiVWaxADEd+hcrIlQrxxzUJ5fQFOL3yn0O3uE377nA8ftbjN4hiMcjWT5X62sW3a390pnVoo
3wguFHQSTrd0fWFsff5pk6Mha29kdyCeNeh6jU1p2wpMZmSUl5lr+BN/JCLm2TMpfEvwcifnZ9k2
QFYKyM7cSd3oGaV9YX1dwAZGHdb/PnnTvtzfAbJBn0XZM7DLOfKCdxBa3t8YmaPiHaSC7KkSaRE1
TOUYazG63YZVb0ICyLvMxlXtr7wM2ReGl1IZvNRjB1hf9+VUxH63rB0quW50mvN+TOx4rr1Zq2BI
5bpFrnExt9U+y2Ox7VG4noQ6fkjMsuEC4pXxLTXSGW7x7vcrz5/xU/fckOpctjSESh722WOr0myD
DM8qgiN3+XnBAq/Zv7l19J1tF0W7s899Z3VSBmVctnXkQVsRHBzPes4wk+44XaZGvJtxiVxow56K
/bLG5wkn6px9BF7qGZJtjD0fMyASuY9JO9qMPPVU0qPyhUlW7BzzuUNQS/ZFL3esHX6WvS6yq8Qw
C9sJf+3MvnHokUJZHxjBxB9QrH4SX5KBlARUHeNDUtcWV23H8cJsmGuW2VbIfQYVZ7FsStv92n/d
/C6D/cXMy715dDmYiP2ELtp/I5NBb9Zi7m1yn85LY8bytPc/4FNBzYVfue1vcj6YTRr8IW2RA8W/
1u7W/5CrNTt5SzBKr/4cI1q+1LXfNpGU7zjKeh/xrpXsIt2YZjzhGkyAefKyOP76Wl5LCEqjfhL/
I0ZatsmBC+ablJdoMg3yAbP4w64fWl9Tpe/2OFq+bYZbjen8T/38c4NkJiAcWI5rkK3mvsn2yZNO
04tSi+7PAe44Z8e/sJ8p/peZ/esb1Peclb8e7H6HJANqyobfMzgm8m1m3FJkMq6Gwrp/WTFmcDSm
0gojptRhkb0D+NpEW3c3zmBjQTlW+3r+nM0h+k2yH/3DFb0e6VwRrtRexdoEAkUTf5tls7qamO3V
bO+L86SaseuY48tIzKc9pM6U8giQZVdmpmuyOWBaiGS/EIID7bj5U4tnf1DAooqtHLJ9JSuhaXk7
YnKk36ariT/pz+f0mOa8zP76Jt4+Rh6c1EyNgsMWhQKct0lb7LvtYCxiuk36fF+ZtmdDqOlVNd6t
whklJ9D9as78XXuKc3W1/T/Lst5kJtkL1ghFwcfbl21viRM4Ia1mZa1B+DlV/j9rjxxSnbouTAzS
e+RPy4EJxahXU5qx3ewZHhjJ+9Ow84J5UfXtvmH8usHX6w/6LNV8GKjMQpKKUDTf6JlAGkvaEfQ6
2ZXocuUTubHNr1bHhPmnKfhzUzw6og+WI/H07bdLXRkZ5TrGVnw6myKTQh1hHBntDmA939VL+YQX
ifJcBuBb3ZBIHCfDm1//h7Pu9pOl+v/eP/Wvdz3XSvjrt491yf+/fMtN+q2r+/r78PZdr76X1l+u
bi+h8OqXn6o5/Jt6Dfd/9GMx/JsXXxVzeFXN4sdiDjxEyiX8NcJ/Kufwr8OyzkVO9hIJL595KeXA
UvVfDD/MO436nDoB/T9LOQgmHC/ZbFkc98HphMyVl1IO1AGnJtSeeS6JuLDOMIpI19qrOVCPDTLI
1vf1kKKFDrn/f97hq8dI+YqX339Unt8MIY5DVNp+2ojirFGJULpP1x+2MKBmPVVRO9+O5e9xXwRJ
8fRDb/xNA2/XyLcNvNkmusUssNRowIGmTZzSG93f0ukWVBt859dNKXqy+XGH2Ge6wjzf02DZk7U3
a8uq93qhoFxuMlWsWgaHKgxkgtVzHbII1dc+W2LnW1JHBNKOGvqf2PCfyQYiemNqbVz+XuNy2fG7
eJQJHM4x6mKNdNFq/CN1NCctr0dCv0JeaVazXRS9m4HXOxlRIgsmLPq4tgPJCam67IdMf5+1dZZ6
axYRQPKNyog9x+wUENNkYaB482S6A0BW2Sb5B1S6eCIlTVYkEyClEgf2UmsFrahG47IjX+RhXYqR
pO52tP1tWov5QEZmYZZX9gAwrBZru3VwrOavgow9LxdxmRIrN/D7bCXNd1LYzXaVDW5CkAtEWFah
OeFki8Yf8mxYoqNddGl//M9Xjf+TBeHVOvPvlp//C1cNSvIxYf+1Lf60aLw6APmvheP8sZd1g2ou
9r6XEMc0idHs8/ylBIywTY46V2yhVP2ROjwlhumfCwfnbLPnGCwcWCUEDV8vHKiJFENVz0aUq/9H
C8dzvPmH2bYfdEs9Yo0iBaTvakSSXi8dysBhs+p0OtXUaggM8rjDZKtcXw3D42rlT442ZUj52xBW
MJp+nlm9tyxrfsk4bXxtcD46k5NfCtTXm2Usridnx+GFdWu0nelBt1aenU2kdOygGfjidpBmqQVt
TPyINEX30Lgi9V1rdH3bNe6aaNICUBJAYenkod4CAcY6bRLpmfxMr2hTa7Ugy/vHqXA/jiqtvbap
DfjH7MkSjRYUhDxhVDeo8MnuLpqpe9SdpPE3NZmkbygR4t1/gsm5J8D4NHU0b6nmsajT73U8QJ+S
rOtT6vxOT5zeMyruhxAb+Sdd+2jpGbp9Z1feLLg9iumQYwigG0zCvug65wLbdgijnq6Z3CiMh5Io
WZZ/N3KxeJZFV9ZO1wday5dSzsD0ZB4/cAt0g+ZclGnfB1HHuyaNa5gaKcIE7JyyJEZ9ymTXHGpE
u8BqLV7N5d3sjEO4fzKTcLmpC866GVbl4YX3XkMuY6gGfbuL6+LOXYspLHqaLOJNXSnZcvmzaYRj
ywWZjZUH2hY/YP/DmNujE7h19X2t2vrUmh2JC9GaB3O+sv65RfwtKoROP7gfqQY/hGZVNH6vQczt
SMxBDo7j1dpk+F3m9h9JO8ivUU9IihLFdoC13E6zQ++ZPY3Oyr5wdPHxeZCk7eoEq2z7oLEZB/pq
3pWTAx2juSQp6pNv5PwD63w3pVxUnOXywhSde9AzGMWaDKNL2x2McGr2UTTwXtb/27TXc1bj3gjt
Kcl8K7LgFw0G1simhhykbhnP3xcXYIyTbhyvmNMnbEOe/cZvWaQWj0opVTAPDuTlVPOZkl7q9cYJ
CL1tN+RVun7Xd4/Pz7uMwe2mgmGFCLAd4oQhA1vCo29B+UbLKS41Pf7OJGdUW7zXSRidjs1Qqfe5
ELfD+lBAWXiWA/KrcyHMPMebmjy9JQflgoMUPq4bT35umScUC4kuZyTgm8Rmdrh2/2iT9eJbeK5M
OAaTw2x87oyqYVLMgrc2efmEQmWEEWk5l4WB3CgjBm2R99HlWrn6PShe4xNhJ8WnWyffHJoGjcsw
wi6vtaDsJF2qTVxDnPRXTi+WY2wZhDzbiOIkw2aEOfl0wAYmiWRZxQZYM8oqXlzmKr9xDCYqjCFp
gVNShPkaF6HGPNGKKb2bEnX7PL3MbNtOGvImvFtBALB2ll0IrD2t5HHLxM0v40Srjotm5iHJBUzD
3Kn952crSm5fRNW1hSzOEsIQqNDwfHTXBiST54fGsx3qpnOPfSzzkOCIeyCVvAjgfRv/eQDsI5wp
fpfKjcS/lWXMhfAM5eZup+fHPOCkMg8YRgs5BOGU6dFvTarESSXc6iZoC/JWnAjAsHqBsuIL8gj0
/HtMQQS0a2aPJpjNJeFLzAs9utS6sbq2U0hwtaijM2dPIk5XTyDZXUe5kYdoPak/bpo4xYp5Wm9K
v17txD3YFoOsgs65FhDn/laxfEHUcighi4O+VdDp8ugmBbnPYuHL9HlCQTIt3x40kxwf1XuwQd3F
DBAQ2BWc6ZKW2kmrlYniFbMoxjqL28yjE3buHqPRuEuwiY+bXq3HZmAxaeQ0+arltgnLpJTf0ZlF
dlOfSocVrLQhE5/XJsNdjPB50pI6M1GcSHzku5P3qmNIdEreGWu2Hq1IOJ4aSCjIs5nB1C4NMhip
dHkNhJi0WnW9WHK5He38O9VM6JqVGfDc15zqmgd5yVeSJOgeZGXloVyGPhDYnl4hFYoWVZneG/pW
BsDyxdGJ2u+tzZ/LMQuZ9I1HUvJyKUWRHtDLvzlELENKalCMobU/lbWsw1wk78U83tr1kHnm7MSX
a7rEmSeKvtADoHVywvO5puDFIqwxgIahYMwexwB5klbImVs96vrWZU9GVi+B3mSu8hGQP6qYdKLe
mZvsZiUP4DKFaXA8soBIOSGjR47hzvp5SZ0O7ykJYkWxZ+lFbB86ciAyf83JRl9Wt+vDTSaNjhzR
issmGn8D+q9/793pm0y1evRic8m/O60pNotVAiLUZ2LMJ2De+kDGyOI2Xgd77TcZOYhlRow5iNmK
Aiig6Mad600cCrOa+9scysW+qFzZlyeigoN4XMkR95MxnorrKHHNAfii0C2/XWGPb9VkGSvRsSoS
9xUxgMvEtj7+YIr9jceyO+hv7BrgGMIJlr2LW2+VtMJFFCdwMp7sdF2P3ZZ8T3M2F7NyPo5dbTKs
mHUyZaT/ut3XRA5Gm42ISIIglRscbT/Q5rU95a7SWN2hGU/6/LzYMQfNNP+9mkXuLU3+/detvdFh
zq3t+ux+2jcA5JvWthkQId2q8VSsDJDdEnDzSIQwG9r5vl6c85cOfaMVvPn1f/5fdAKg9QzAo3/v
BbynlHGP8fTbD2dRPBeCPH/wTz+Ac1dczH+bpMpngx428FwKUjicZ0zIUt8FWJYlPN8f/QD+xEBC
RACGfD666kVAoF6orRP/3ZUxqgNCn/0nfgBx45/miyQyiSABwQYhyte9khDg2futbLT1pOwqB7Tf
MyTwa2fz1gBockPgOdLByzLtysM8WK3rsVV0F9Kpde2wtd2M8Ye17/okchaKyhbKEl6fx2PQud9A
wKN3s2UBYq46+Hg6LjoapUNSfin6PiR7RwYbebzkJZvENEJ7Wxt87CTSMTgIph6FbtSfun7tLtes
TW51RP3QZsV6iAxhpp4kqzDsXK3JQs6laD9ANi/VSWvd1iFyqtm/UUvRqvycQgPYYRw9TdS/cXPU
5SUKxqQ6pfaW/oHUE3+bCejfAHrbj9RkyMbAFa68TsoiyjxMMW30qAQOFTyq2AiJUaj31OYrrpAB
sndpnQw309yLox5lG7k7EfU66mFaQgBqKh7YccbuSKf4yzKPpGBjARbPtiQ57Ro2ozIfnI5u1tlf
acJItMvKiscQHFqeiH/APVBQxpOp1IlSuuV7KB+LtIetvNO2oia1zeneJRFCIx5EXl0q22j8zNki
P58T+2DgCFIexilvKluPgUBsa4aKy5st8yulfdZte7gea/nYU33og973lXN0uogKANCxMUIMS/WR
RDDz01LkxiEbTedYNnFGqsQWRTfA72mwmlruU1x6u1Fq6u9tq3ay0LIidWnicpE+YFWhLPV7e3pP
aYEKfly2Rxlr7+U47tmktWHe6qIfv5DdEz90pbm8m3rCLW5phZBo0JxlLkicHsojNZuKSxIsomu3
yao7pQ3yJpfG53Te2b1ay0kOH1cKmMbRh3VUbWgJVZ5mjRJQtT74eZ5l99HYau9G0dtBtMiZhJ36
mFN2MyzlPLN9aXUQbTUijDvVpFhTF+EwWiXWxjx/I4FFHGqq25D1MRT6PYM89vplaS966h16W+Ga
oe6oOcihRgOrUnc1o42kffeKvDUgc6e1ApH0jxtFbQiy2+KQwPt6ipJ2J7JsCDGN7Pf6SPWCYkrE
I3J1fNEUSXuviqa5WWFyL22nbwNyktew08kBLsj+uTWnlnHDsAXURH06NhSG8caKpI8MTC/3SWJU
IVGo5X4lhceb4pQEy6MlyzXWH5yoWNJD7+qz2XhKB2mllsKcxIlzP1vEsRt/pVDQ+MEwkKk+KOqT
KumpNk/0T5S6ibNQU1l6RTKDfTc4SZR8XuSGDEaUszAPlVsLioJY6Ur7E8F9ZzU+u2aDiVRkejf5
HVHcjtT9WqjHxaWw68VcG0lDRsCWcTeZtknS92rRTR+mNJXzB7IUxt1Ui0Vm3uYmYsUXsly7rQpI
B67szUsULvraWO4WTD1gScAwi+Mv1JiNCz9L9JTnI+qS4TnX2GsLCTpx4unpwu2Tq2nHQZFVjhOi
xg95fKL0kvwy1tU8fMME1nPrC33kjpNX7Kk7ZJmaeItVlA8maXUpuETsAhYyQjQQ749VPhIc0lrT
sHxj6IyIiaUv4fP28/936r8tsv2X7maQ386u9u936h/PMDmXan7+wMsO/bwNS/QKAy1V3/fhv3Zo
yQn37Io/1nH+U6nTKfHMNkytUSShffv+l8TPuREm2cJsRTxOPk5yyX8g8etvTT3OB+Gk3V30M1ER
9/3+1QYNxk0NiUqpi2nRGgZOtuX3VCaKLglq4p+vqmcmob40lJc96PMSXTrF0Hwh1W15UJXTfJFW
1n/WzKr/vFNX50GHdPv3EYi35jZXB4DO+ZpKIXRauw3zYwTCZePBn3TlRTbJ+jcF8PC+1ZJqx2yZ
8W1KDrnboOD1TZ1L74en+DemPtHSt8YLphE1KwneE0pBM92v7sf4BxVcWNTS9gIH6bFsSQoGmk7d
m9ztaossLmVfG5pTWXSTZV8t0k0f4C3Sr8tWbb/bY9/CrG2reQkQ14e5NRbHoejGPOzIMr+jXkGz
+stoq4toLodrvTGbg9Qa6W3dGHnZUgIey6mnVrWxao1v65Pua7Csqzezo7LgbCQhOmMiWs8c0J6m
zDK+IBJRyLeHSt96p76ySVIOu7oY76nYXB1qCoBNnhhMJz/EULmJT/WszDdTqX0WXSdCJ7c/juTL
USZ7o36FZ1tNdQvSA6ebiHnycHGmE6wLO7/YdtlzGFcUj3mi8GpETYUmqRK/ZD18rDKnJG+PFf9a
zVkEcroOn7FXkJ1SrSCrUNMTeCIegHVyzHw9UJjAOlJuMiW905gRE8BD7t1RZHdan2I0ZtSL+V/2
zmu7biPbol8ED+TweA9ODsykRL1gkArIqQAUgPr6O0HZwxbVV7p+75du2xKJE4CqXXuvNddzwfwC
qouni7WfwC1B1CXSrbQmf15hvXXvpsiP6TS2rVusOKT2D8ZQJ5uq98bhEPj0GNeVWfV3U4pGMwRg
0UWMUig1SyPnpFNFPVr/leM2FIt2rKxTNS1IjjhGz77Kk2BYZULZfK2ZZu8daZoah35XrEbH+ehl
s79JHLe6ySsxbbu4NQX1XKJWtkCnu8JTYGzpZgrwZ9R3c2FqO6hJ8Zc2MeU219Nt0Eu55kkNDvBw
yztlzrSWYfxmR5X52dp3eu8l8fpmr0pdbQJMK/s5FbXCR9xjzPYyuu5hK2lIIB6oup3PpOlEs2M6
0hOInqzMHPb4oUc2Pgx/X+1Rl9cwV3EtpJVXfjXBzdR0J+kgtU4KezAw4pYhlVT0NlxPuBkt9Oo+
edsUh+87ZBaV7nhviDKF+NFibAABYUVtjDEhqoyV3/QcUjO6Vj79rGxn6vX4Jc8lRD6ZJ6VMVk1F
U/XStYFIX5hZFc0+qKRtXnediI5qUNah0K1MfnSnNA4AOZn1i9JAU9GPGSb8uwai0M9VNGR4XYMe
yLbb13a6wRUBPI5h3nyRGLBm+sgYmjeD1FR6P1v1PO9nFG9DSC8Pd35diTJeA0aKm092gMWbIRkc
klUwY6AL4zHX96qNE7aCvjqLZCH2tbpVv+Cdtw4GCsPFoqrXhxn31B0TkWUxTHj/uUqr60wBooTJ
SZtQMwOuRk+XdmgCeUZEyhg3rdNF3SqRdvehT/EHrEQqefVT7Kl9W09qn6L6Q5zn1M+jNANs4A6t
6HUy8iBvODtM2mrQp+FVz8SgX7JUOPpVEI3WEDbYH15EVwSYO5cu+dtSHvDOE1h/NED7DPoK77WX
V1NqqqeiszTKZfSfKu92U2RGhVqzExjzizMAaWuO6FZ0/i+PA0CWq2I2Ypujj6FG+bGKpyKl+YwE
/2WYe8rbWajuVAvlXrW0teVa1sCZt+PQp9nKBhW1Q0xbXM9VIhlj1CkjCYwZ0y2llHkNoIAHC+tm
cS2cAu8yLmWwff4MfY1ZSm+u6BMn5bnE00w3mVfAvVs2NvpuA8eM3UK0WSnLiYY1hE/vkyarEcJb
KvIgZFZRGevad2fUVwnIX1R23vhcG/BPEncOYJq69IMjX7cPsUlPMR+7+rUz+kdrGt2DBI/p7Iw+
GG8HDFDFWsvtSO58Bk/2ymAULBcYRRTaDggTY9DzS2LJCN2oNlfnpBjFg5kPk8txY8DdKyuXyYxl
JNt6zDeZWTN4Liijz3aR1acokcl58JToVn3rF4ep9RvK7EkYJ4vp2AEPEhgKbiAN5hrvi7cczGs7
aIt6ZbSlt0ywEHqtFrow1Kbeo6fKgGZm9ZNQqKhSVRwCv7S3U8SC33Fg//DfwvEtMeQ3hSMijF92
eP6neHl9+TvMcikdv//IX5Uj5SHKD+oPbli0SX/HfGi+/wftFHJdKN3+rAH/mvGSV4XwY9GN6HQM
XZSEf1eOZL6ZyDnokbhIIHHe/5vKcSkM/9kJ5bcsmjuDIe+CIH7vcc6MxqTLb2v7QNNYAtJsVvuB
Tu3Dr6uw9/XpchkPVsUS5aQDDn9XgymjY06kpLZHpGc84BYDIjHo/nU54s/9TcX3vsnKtWiYIRDB
nEvrYym6/1nv8V3gTJBWtJ+NOrjWXSEvrmNYR1vp003jlunv5GDWT+U3auAlhGPR2dBwo6z/8ZJT
3jkt4uxon86CdnvU1v2Z9nIMbxHGoYMTZQyedBSE5lan6439roAkvnMZslW71omH0JGSE/kwVSAR
WN32Qb2UxnTp9dcKsRkj0i7YQRsJdqMS6a7k6B7iVKiOyOfL2yIncaLQRP9o9G51DCTDYEjo6VU0
9+mVHWPVXltxlezmFghEGneYH/uuvDXRvn+FsKuektwWT14TX/RhTjejV1ThAL1xr0wrv9g2/eww
yazh1uyG8puyVH2trDF7NHX2gEqPii1znQo8RynD5QDMXChC5KJac+dLHdUf9uMNpSJ7TW91J8/o
6yvR+NgBADK86EWs7Qt3AcQJbdy3MyadlT0FkQsQwKw/dz65LvSxJlijKhlWess4ZSV8e4urVzyn
uRaM+XpKhNcxoplHHBLPy2lk7s5J1WRbr/Kg5YwR93moJ8DYQaqU1esgvOY5w1n2IQty8y6AOZCE
o94FXzIfq+QKSwWz/NKc6xz0dDpthfRhdSDaSl7zpPAZx1R2cc1Y0meiCmfh7HGyOM0wo578WWEU
j1IBcm4hv2Yq7mjNZc415oa7ZEr1MJqy+S5h9r3pDF08YwuW23rS+62PeshBaeCWX0RZJjuq8c+z
yJp1jCz7FNNgASqknKTcdHw4SRUVl7Yo1QeOmtqthen+rCssALSbjBxentS1dZ5m9BC1Gq27m3JU
wSwM8bzqNtac5mc9iwekYW7/mhtzVmxUrGjEaX0aHPkIOpyM7ue2LxhNjuKqKnSAWF7xRWcXhX1i
U5v20ypHqxB0ED3aqCl2WuNzdoHSF3aMdDEc2TqHlJTNsulPmSZslBR9jBRW97MXVLcRf9n7ZEWD
tU5qdwZ16rZ30ViYZzfpbpxpHKlCfc/m1ubpmSCVEDFgw7Y25NeppDnmCK2/YCRXrz35QSHfrPPa
AMa9Bu2C1Fb1/V2L7TEENH2HrSLdDI76qA2CDrZKzI05q+5K85TajAGVcFUFQxgbgdzOpX1bjeUH
z4pqc59CB5T2quewPX+u3BQKdSQHQBfuADW8WM1+w/asQDut87jMsemYw5yHc9G66uyPxTwdikAn
uiFMOAfpq0gDbfGU0+aU8A9BBI0xH0TdroeZvuaDjWEq7osV1ZQvxwdv7pNNYHS0nRwgchA1IyS1
9NdQgwW9X1W7UQJj/zhpNtZUdNom7Dx/ZNqTFtrsb7usSylt4rLHp5SPKr6TubOYWJtUxlduS+G8
qmGPjzcx7D3fWjVu2yWnINIktF4sSs6z2QBkRcvLbC7Z4BAPzKcMI4yzhT3neF+8CewcDU9clsec
Fu0g7vOS0hwUTNDlzxr0iPtAlulO6BXLcF16zl7qffHkRbO2OEPMiHPx4FpHKPj0/UYlaYU7WhLs
nN6Cq2dG7dmYJmdvlprugWua4f6UKjAezKRmuNq1y3/2Ipem7jyMn12miBwIUQZtbcgvh5r+JTIL
G4BbPhT2oen06gieJdj05aCqkPYArC8wgvWptW1woZ70jC0So3qNdg5yXBP0YdXpaA1wF0HiiaLg
E+jWElmDVt3jeWcS4FTaAA5JjuXtZNnNV0aC/pkXksbbHBMOhMGgVGt8dgVjCbAMB7DLwXXhpO4L
UkFenwUMcRt1XnmrjbkHshkBRxUShsKfOVpffgOHWzwhD5huCjRXmM1VWd/HZZI2q44RkcHiQaOC
57ZY/7cK/H9VgSgE/lHx/KT2+x/6ZnWFbv3vjqPx9iN/VoGGHvyhIxVHtepZxNksRcmfEz74BDQQ
UQDTEjBRA7p/T/gsjyqQn/KxH7z9Ca/hrwkfQXDIjVAo0fADr/Gv2ocADX4sAxkOU8EYy+wR+TKz
vncS3rL1um7K3REPcgMuhIH/2JcF6iPHrfVT3UiflKis9Xo17HJMtqX+AWI/aJ+8asruwSztXgkO
TRa9w0IAzmfi58mqbfz71AV55sJVyarU4Cw7TjBMbfAtnAWrYN5n2jhqkOiw8JTyAEiw7CS4MRBf
fXOpijmreJRStrPAb6qzQ4zHkaJK6ocM9Sxzjih6yKy2YabhftS6Wu5GlH0LGwF+gZM156zEglpm
E0+F4+TmQ+IyEw/ThGVrFZQjpyXQJ/SgIGWOPOSKos0t3OlOwYF8QUHMekCInryQnQIf00x6ViQh
h1Qh0In1YldNsthNkhCmtRPU6cEt49a7CugCZWE362yImgb7y23mfteLXDLaWyAySWnn+yYS4zZT
glEEuEx+MWS5aAI0FMlr04mq536cDUYrSSV3yEhgCnQdO0UMOpidNZ4VQ9RSrDOnlR+xgs5PzKM8
NxRx20wcr/FowS10eKMwJwfzI/E1LTQDo9h1prtMUnK5ceOmNTiwi/MIkmGJMCCRAqIIc5U0H52D
yzr0FGTzdDb7Meh2aYZjeptgMCyW4669hk8z67ctEhqTJZDBW19EIWf8CTJ21nsYArNMo74FZL+i
PSvqtT4AnwLMW9IWiZI1WN/B35rjOG7GPqtD0lhkvJ3NnnEqGNbGCY2uGL95Uaq/IGdiEXWWLvZS
XG2w+c0vJbGI5hbnvrMb6qm5NyqRnGBFFB9rIkpWkS6NEXlh3AM4SWJ9bQrvGm+qWDNDjTZwtzHk
Q6FCvKMbkyE3cVy021nC9008EVxPTkuLIxJDOADTOiZBNHmr2ipzMBwW4yUnGSiGMq0+YM4yD31J
QgGpj9Enngb49yAYgteolAblfNfLfBf3rfkQFelwGEXJ3LUAJbcKqqi7B5b3WR8dbS1nX61JzgGF
xxOQHmqvsUr8kxMis9j1jXPpFvYxTxz/eTlU7GSXuBHtA2UwlpfIMDv2R2vdRe0DqRDiqvV19Vr0
JePsNp6fhrQp95FiYw41TQ+Q8NIGRhepdddzPVVXrQOzgZZlhrjdlGm0jKUZlSdR/egiQETeGlTo
edL4Q0/hiXK3j4q73G7MsFM5dH7Grz1tGaqwyGb7tnP91knaIZz7yQq2dUVnmJUlMqLTG250cPrm
WpRRgH5LL75WRj4fOO/U4bT4hiRapaWl+znTU3uNR34MHWDT+wULEda2+TKN8weMyU5Y0c6a1oE0
PYH+0CIGpyA8Db3Z4N4wd49iLosveZjF9xPnf4dqv+mNWI61GJL+76Ha+7z1N+vM9x/6S/ri/GEy
mrGwF5J+9IME3rf+wMaLOYYZmuNDuqRp8OdgDX2LjQGVRovOPMlkd/17Y3T/4LfBxfPQyX0PxP0X
gzXmZz/ujIzS2GI9j1/Jq9D195M1zmJ1XTP73vtEq3A/ydpfFMcOCsq5Rb4KbrGKPs2V76DJ8OPk
UR+aOLRpK4PZiocrq3YRCAhpbVkSoPQIz/Fvkjkm+MWtioe6mivG+CRotFH/AOF1In9naF90q8kF
IMZUxI+d0Konk+HQTUOuD8uuCUSe3aE+1QnddHuenJdKbwsVTmh1X5Br85dITwueegLzvuaTNz3m
Vl1OXwMmdV52TDt7vGLZ24iyC5m0ZCfktY2/Qw1bPYxwgFEsxtpgXw0ggRbdf609aLaD6EaxE5GT
lDFTAjpGn5EDxRp3w3RlgItaj+2gvQInKuWJpc7nY6FfCZNmjM9Zw+Y/5C4qZ1pRNbx5sDdbo9Vt
wA35q02Fe4rpyK8cX9lrBwnxR5F1VNxGxB4D6yksImt8ov05g1tiGzjAVUp3dVM2N0TA6cBuosQ+
6CQ9PUPRTtcDaovHhMjH5fBb2KtWydZ7AqkmewT8kxZsFMI/stE4GbfbKIgLNKwKCNI1AGvVbjXc
lA9i4eYPQF4URQHdezumlF/aTw9gD5ZPOTf4LJKaA0hA3J+5ms3ReIjTvka80zj8+t5azsui7qEc
QAgDeN13DbK/pirKje9Iw0TiHSwrsWirfDuihT4ZojCt8O0fieLle40aV7irdgDsGHLs4GccCxvu
uamm5tkkeqLEklFGT4stIg2dwYUXLW0aSEUSK2MdT07w5Nc5owRAd8GTMWioUYRPI59bk4YciAje
RjlIOEVePajd1AfWwYJ/89JMoB93du+LdCWmTp2Caub6QDfrkxkbuQoJmuMNecuHgq3Dzk59rork
qPkzL2A0WsaOaJv4dClrmudiLJmdxJHMQVVj3GcgRjPBBuqJk/wKxPuImx1cW3zol7ThVVxn/Rdw
klqYMoZhCkdUWMon3opiV2RZ34a1VskO2ayG5wni7jIImjBr4Y1SfUYn3cz5BMW49NMUZtCDTfrJ
YZoSvhbVMQRHQ6WFttbwJhAt6zd+Kt3z2xUJgiDmT2qudSDvhHuzlVjvw2yMo6dR5L2PENyJvbU9
EmW5E8KwX3RooH5ok39ycnXRPLdoiCWDuEnsY7o/9m2ckX+ZW21SH1IL9MsmcgcLvJiZ8vtjq+Bt
zUuuCWc394PdZ7P29PYqwYQMMUpO4nVCGpS8WKdxucuwvxHeKwoGxujzCS/qCGUjcKeUrbrvx7zO
sYUsXynswOUzyaBFX/VzUJ+wGNSnWdT8ezCnHJ6B0hKIosE52OU1mi7K4zbdeWPBCuVlrdjbpW7M
W2KYi29KgfNaZS7VHxBpkzFF7Gh+uasHydnZM8ppCJMmn8LJy/tx3Qemovfrjnf66E83MpubZ4s7
zUJtNRi4KhIS5laBHTTn3h/CunEYBTskGUtKmS7YDGUVW+EsOu+KKX90yoI5eOLLdJP1olu8y6CU
E2IF0eu5t4eOYLfMnO4ld/Euw/6wVQgrQ13GDlOpvvucaZaB0JtN56kIiunehyAZeqbgxjbFKHgz
fABnV7c13l2J5XalaqciCZCZIs3bAFcxeW+xVPul7bEf4c99hpCB39iAeU5WE4IMFocOB0ocZ9hQ
quXznackIo3UYwUhoklywXK8Hg3H3tD+MRnO99a4MtuIaD0sFM3BgqazqwscIKFgx7itjKa6K2SN
h0fmTJVWWDlMcGvK2wLxnb/auESOkejTPcRf40vheEQJx8PkbXWWwHMr3PSr1U4jvihnPjRlVUJ6
olivU+1R0JR7SpgFrKs2J1miCPx0R0ALMPhJA+UFG53/NlVb3S/nTRXr6ms6A3HBMlFg8XAAMlLu
e1DUSxVZz3OedSfiZaisMd8ah0GJ/AKAyVk7I/hxELo9Kqc0Ut6Z7JIr4Yryq+MECSwVTmPQ7uZ2
PlZQ2K+KUbszMHlOaMcMYlRyX3bGuQAl294q20oOUg92vXThx0lLrrs2by7jAGEu14boBpIeqwnZ
zTAim+GOHLCPVjxS6QPzUvGOY5x1bvJKNx8jWL5PqBfEPST7m8SR7R2sKjJV4864w2Du3VceqOJi
mHr/uiXJC1Vo0SzkMv0jheV0wmT1oGLT/TB0S7DLRKTmjnQo/Al8bwzEJd0yHvxxPzVBSXPdvOlI
swMGSLzvpiCYlwMYPeM5anudqC7A7hPk002RCY5nmSUmRst90mxQXeBlQTw3foKcUhL0Y5NmvMX1
MpSkPpKiHWqGDZTeauvQp5/8YAIie06Jwu7YCi0UjRlVealrzUG6KH7C0co+TWzvp7EYhqve1D8t
DPJLA8G8Xxnj1GACoQA/d67K1tIOzPs5wCE7T5lxS/5d/w2tgvg0B3Hdvkw97fDb1GUMckJplx9I
/qlCCKUfabFGtwmgQjB+ebSiFJzOskfPih9iJbGnHAfG1tdC9DTE4X/NoOvLryQNTudWpQTUgOO9
JapBPhO0Ha3pdrk3QRM419MwkgiTV0nZgrjzmiuPvuhFj1qzWiPS1G7RQzicawdyMsrCW0nbnY5N
V1af0gEUs1M3j9HQ6MdcF0/EDkuYKtynXaY/G2Z8AF7XnbXZsT+OY2yVPHMzweVRZ5BpkCQn3EHx
tUVw5GXwxN4fxn6VeyZZeDiTWDXrZrLPY9LbvEPfCOGuM2eOG6Lb2Py0K9fmVtHT5FyOfr03C+ND
lNkeeZkuDHSztkOkhPkaZWWB/0NyH5iNvUkmF8agFURqHdu0aio4M8Y2sC19wqLWWLd+bLs3kL36
+1rYAxt9JUExE0EZ5mraal4vL6RlcQQf4kdXbyF7Y3NcG+SehbDkHQQsZXmfZrXEZ0n5scV5lK4n
s8jIyAE9TEiHi0Nm7pLkpiTBdYuycn7QhZAnoi8XCRI/KCG3XViB5D6dOuj1RIXdWr1O3EZFoMW6
N0k+tErV3iVOWchwrrpxw+CIBmcy1sZxQNdwmy4gbBG5BxQw/rnO4/lR74qIzK5yeEqG5COyFc6m
Dn4TgvJk/CibJYagm3p23M46ug2h5pMemys7SPytO7h8D+hXRjKfSj1Q2OpIOtrCu0Y355Zk4zWc
9cnLGdgdiyQA/e6Vxa4Zbf+pCXjjspnEfZTV3rab2ijbsB2Oe5+u+rotAphAMdGUUHnumJdU3Qpp
Orp1LDqn2p4ZeOjJvESx2fV2NM3JIrI6mC5eOZF447HefMnawf3mk7GzSXPXUfsk6IvPjee1+0Bg
Fy2W0opmG6HtcgbGZRtlHRZl5m5SrQWaBAEj9Ad/uIyNYa6juehDFCIMIjzPPOVZKa/QkjXWI/tb
funBwCeYJYOpvMn61Aq73KnvBlLS3DvcMZYKHYhNK9lnlAXVaDMYMnUYvADHeYB0asHcNfJrVBX3
mHimc5Uj1J+HPJjCDGDsbUcZcEF317Dyzlb8EQ5zVa+VBZ8f0vdzjIPgTkXj4t+Pk20LaPLsdHgt
2yppyfHBkYShzxmOVl30p8lo551fpdON4fTdQzKWR1hTp8ZX0xpXfXtNDG5Hq9/TaT204mhIJ9qJ
2H+iUBu3XieI7xP2bYalHhamzHPU9lMZF8cOIJmxTUlyZOqAgTYDFVDVGSM/V91BkWtepxwEMbcP
TRo0TiD8rIp408qK1Dknma78PMupu9GCWV3DbhTpBrS5M7z6ffPQkMKSe4iABsK5dzgZLO0Ag2/X
JpZ3VxvFh8YqpuRUFa0Xna1Kf6G91lwmGH+r1OdeICI3RW0CQjRH0Jcl3l1gAkT4kJb8kxhR5lfR
DQDDduuk5BXRUnSa8YNK7DoEiOPH3k1sNu0Nux8tKXbQcf+Pk/x/EFb+NGbXUfWhPrAQNdAyfg/g
joNxwPBLXesJYR+IyAjOxMeZD2r2ui+BMNLvoIH/U0Tq/KQhAAiEJB7tg6fblAr0yf851yevY0YP
0dV7kmYD8nAo3TsW5hd0T2WyNuvhMx4T276KpT9Y+K1deP4hfpGkBBaRFax8PNgbt61scV0KaVyV
mquaozCN4EkmPTndeU0BiJszomzDJ/5Fj3Ur4EBPc/seyDjt33bKSZ4fBsrMJnNeakeO/X2HYLjb
KqBqY7fkVln2J8V5IieHdOLAFkeORa0fcxbJWTEeYMXAsSvm7gu3TPXNV7K6t4KYih5mIX8fxEjz
TA71NJ1jzkbasnbqHLAMLbpVmB+6LRN7gS4wrsV+XgKrUVkRXrYTwDvJKjD8+vntLFy6rfEbHNZP
chFEKa5Np8YH/0Vz5p2OI6dCjtyO9BYHUy4nzTTjbICJkuPar++u5Rf9oEtZLoRziTIAHLr5/u7y
idHR2oILFUnBV9ygANj0Vcv3w7NHvigAVY5L9cQhRLHLPv/bq6O78WFf4RQKIKe8G4c02mx4BNkA
n8sa88EdR38Ny3amfizEHmUGV3V7xAahNpYc2359cWNRi/z43lGkmTrQLQNZyU/vfcwcLaojUe9R
2/Hb5QirBLohXeMqo9+/BoHEm5f2XJ/6uKFG1UU1cPCrYq/Yx/ZkfBfv/Le9+Zv2JqY7/5far3M9
pF368n7u9/ZTf8m/fIZ7Lhg1dOc2Xapluvfn4C8AGmR7wHNQpRvW99bnX/1N6w8dBJrODci2BbTz
b/mXyS8MOF5ANKdiZ/35V/Iv690DDZ5o0UnZuBccg7gkc/nzf4jj0SuNA2Y+cXCqyPPXjGqMOz1p
1QWFKECJlhRNGg2e/tppXvSAkVwc5rKKjppIo2MnTE6xhWeQteVWO3K6gDBIkHFoNXLtwadaWXtJ
46SbWsfBbiTZdG0wHP+aseiepyQunuAmAqkoMa3HSRldap2QJcTdHjGKLac9jGhi3PVkpe3rtnTv
Bzgjv1nS3u1jfAJsXuycb3Ix03r/rCP3FhT9DZB0TFI3jLuCXTwDHDH7fnlfvO5fP97vtrG362Hd
t6Doo4n7KecBT48+xXneHN4oBlNcvILdlZyF+Qx+fSVukn+uI8uVPIs1BGYSE2KcFz9+t2pwDSKq
3eIwRkAzzCyDkjQ72o6gmxRUcmHv5iSL7n590f/w9paOPVAbbia8qcuf/+OGIpa6G8uqKw6DmxDv
jcQGVYZOkMp6mByi5v/91ZgDsE7jpKHh/24/QgtFohqE8IPB3Cy/oP9W28kVxng9wH/59bWMdy7Y
5fNkFMFFcG4H1DzvLjahzE1KFP6HNpkKK7SSCJpWS7TI2hdkPyVzMl0PYjDOY5fLvSrQ+G/SDhvn
r1/Hz5/wModg89WRhTIfefe1FgiA5nKwskM75BQ+UzeT3gON/SFwF6/cry/28z2EqBErsemjQkDn
985DLtoAUAyegUNjKHX7xqfpNZ7ghuZecpi7FDKVVwW5/5vr/qc36SGZDaCLouLU361LhK6OaUzC
0qEaW6JXF5oPbc1xyZSBY/Pr9/juWoDE+P0YqIA9sgr+lLpjE+RnyCRID6nRxmtizeC7NrqYTzGE
ksdfX+vdevt2LUBsfJT+UsUa7768DO2VJjTuITVz9ljXkVcei9SSxvrX13kn6Ph+HQu2gcsiw+1q
/vgYImiHP1tP6YHwMtKZphGa/Io07EWwZjn3SZriu5xIJaMpzsEn2ugcxC6/fg3v7p3lNSApYaEz
XA9P+ft7B8dGTgJrz2uQXbxuDJwaq1hp8SUibeRYxz5dFsiev1nP3z7CH8onNlmWIOpsn9yUnyZ2
MnZlrSIvPSR+ZH0QmVseKcnnK2zAyU4weKHQJvUEStM8xR6RIIjtwJpU0xfDBaaLHz0oj3lURftY
18pjlEb8j8q0219/Ov/pdTp8MUzcqA7Q/bx7tAguj0bladoeBpj7ilzNJu6XpgBfEVpYd19pGcfn
OSPPYaNhKrjo0gTaDCcnOgx5bZ+CPogOU+pbV4Hmdt7WlUmdreskINX016/157t2qYethT5LRfIT
0VMPKgZakI8OnETQM+acS3JkcF2/+fV1fn4Sv1e+tCSA7XnvM5BSzeRD0ToED/RCb4MUtz15hLVz
Kjrbuf/1td4v59yeDImZEbM7OpjG3uMxZr9zOnvKWM7phq1jP5JrvWiGsOBR2UYmU9wGacHJoIH+
rDF/2JGq3f/mgzX0t2Prj7crbEggw7hDF9jbe2l8IRrN5MmI9oiHxXzwiF7GZRVgMT7EQ6NuMfHr
r2/EoDQdSkHAeUJyFUHLguTBUndoQcroGAzDfNPLwBzQQGaNCFtiYFOQWPCcigRuU5K2JpFLVvRN
QmJDn1yoiyoEEt6AwcC9x8n2aAJdOEliZ5ERlqN55zCvveesoe97vA1oqe15WOtNyjTYG9XtHIPy
JtEykZyn9f6liGb9FdFvdOk0UpRXjAuib6WP6vOIBLRUq0o20V51ht2BO6CBt7I8sdQIuD7B4LSm
/YK4xvhcDaX1OFpW066mSJYaGuLI/lZI0PHrEglJsun8LLnEFk+27bC0YA5PX4eExbvuYudbXGs+
6viSshGNvO7H4ZgG8bDVE9fejTZArjXxsd0X2n8mec2t90xYhvBpymTcbzz9cb7N64DLN43Qbn2T
rIuV3g3es7IjZz0RJX7xlp/tnJqXMaP627Tp2BHZjtD2Iait+cI+Uzzh8hyv3z7eyB37jVkl+m3D
6C8/MrMpkkNkxEhdTb1MLkhXymHTqiRrNt7bajUQ1CV6xQpFp1z7VNU5dyTBCoYeFoWBSyNt+Oxm
tDAdggQ9ebCn1P6Au6vQQjPWqxsrN71qneH6Oo1JmlxcEsWYj3jpK/oFwm0jIeZ4F6igYKoKPPg+
iy3r0WdkYjJV5LMtSVp9LeLS3Bqitl9QmTHU4qEhhTtKS3WLsAyPYp+L6UaX7XSdzrZMaLQb6afC
7VmayEN6MmadYYS13IfkguM7HujKMcT2+5Q4eIMChj6m2lay4F7yyl5dYuKOIBlx9JpXCO/Ubelo
uh7ik+2gcXTYbTPeQLciihJ2RccNtmHK37wkY6xzOPe5e53cnm4EMWlLzCwnBtdBweAmOR+YHtvz
JdaK7Jj7xSZQGsYBYU/XNdj2bZ95xj4eVb1p8ekBM6jFbdwn6UEn6/tEN9EO0xJtgWt2+sWwKnUc
EF/vkY5ED3HvbYhzyV9aF4bZzNXCKHJQmilvR84VUVD4NWj2Z9az7/PYNYRa6jUTFi1H9Q50S4Um
Z77QcCuxDSYS82xRFXnIp2o+kRh7ndKcPyIm2yZJa2G/S+ojVJhmlaA2prNE3kZb8raK3Icpn8OI
miVZq2ZnE37l2M8CNvwFZOi1YIK1QkY/LTIzm/QME21Kmz6CvmMg2DXmCcJqqA+AjZu+Gnd5UJK2
pAxa8wrfbtAQx5wGyV2XzK9BY740EDI2mVZaEDXsCuepNA+a7n9s3Q4CnbQahlqTz67GzOtTadlH
haQVEUuKSW8BLNjug5TRCT9w/LEnwHSToGg5JkXJAmwvNRIOjCs3taxLTyTUrZEW3VEDhLxWyj0T
UoHofmWXmdcFKDVbM+6+tnreLO6fDEElkhpmFbGVHY3arg0k97F3Jg6EF1QXzEyINjTVo8MocTuN
RTRseryZJ3p57TWFkp2sR0TwNNH14lE0c/yIQmC8n5E3khnfNdhQyH6aL7mHgA4TrYfMvPe/ZJBw
DhMq0gP+DgbbUFKsC6DZOwal4503zvPGUsOwWfafxenRyCRMm7akW+up0ONJKw428fSMo/M6CsVM
LfK/7J3HcuRItm1/5f0A2qAdGL4IRCAEg1rmBEYyk4BDa+FffxfYXberym53Wc97VmmVZIZwuPs5
Z++1MzTnZVa6hHnDf2QrYiJLljgngoh9QaoIpc/A+gsKrnl7FDF2OGBWIKW9NguSX/pnkasmMCbQ
vHajvHRLVgl+5B4LR7p3UrM4a3WX7cs0c25xo3Z75A/xS5/GE2Hic9CTenhKp0EHveNN/g8rnbFd
O6XZrTDKVkMQ2CYnq+HevjEnrzuosWBhptwdKBFy7S5fWrFDdvnKiNxhXskkDyG+99UTEEniGCoC
dMSOeJmB16hQd6SGEopY5KgauI+Vc3OolfKvZ61x79q8W7ZWBW1R6xtxoIL2D/5sMHirjaH9VSOd
3qFBXk5NbzFjsfWLj9QWPzxGdpv5PVeYUoSDyP07eLvwVrA7WxT/jGxoU7TGoybxIxiEuZ/4Uv0H
IqNx0KLJ6DckFNqfM7kRd6R+0zXAoh14VWNiNmUJuARDbAhicxDSaPne9fpxNyFXfMqWrrqN+87a
FJGRHqO0MS98gjKwsEw1Y2SEo+OwsP3yAk8CdxCpy7dxkzsHB53DlR/jHyIIynmIsJoFBQ6FMNdJ
0M6Z6rwPPW+JjabZjt3ENIcE3XVEEzlemIylSTLVBGsv7qL4udRn6xrrXXWDSYhrv49AbVN3Wlru
FlgnNhZA9MwMbcWbk7k0caomPhM+5wG7gVh0BPCy/Oopx69QKwx3vU1QOWomf+y2WsZsj2HJ1G5x
kDvXVOx1mBVCUAAY1Sk3lp6nC1X3lBY5Tjynv/EQaR0sXCb+VvreoQBacJy8klEbSS3nqpmjSwrj
HwbQWHxkZSOIoGbI92LHDOpcFyik7xQIVGswgkcNyfiuTnOMbF39o+BXr4wGO9+SUmXm2y5S4ztk
BqSt3DG1Y8yEJuNwhXqEd80J8GgNZyMib1ev0h3fuNxlhfmJ2LUO5FCjA0ej2KF9iJeL8IfqQ0Cd
P6k5JcfX5wxksKPCxVmiABVWf2voY/eRthl7dpNzarAJtFmMp98WTeY8oW4uBVMrOuD2RrfLOfki
zKzZ9pLIOh7svqRMIgqmQfzNVKg2r+XkDE8ayqkPu5UeMzSfQGQk9FoezLryViUymEpR4EoryoPG
bPmEWs6Pd4U7viy9Ia/1jNhizRtzY5M26EfklBlbblHx9WIughAmaH6EkERHB58MA0u7nw92meoX
MnvyIM8mzgyiXbEvIRRwodRkFW48I23mgxFN/QmAQD0EPSE2bGeLih88YAXQMRxzICZp5hgx6A6x
Lkkm3cad0h4ldqg9iX98bxwKISO3/lQrOXzW1EZUGAA3S63gU2g9+SMy16VMR0mHZloTGirMdj64
uhU9QxSw3oms075Md5iuAAbEj04Jucqo+LUzXsIno5QYugenRTZhS66ThN8RavzExTja9ZFLZlTW
3LvWc4ytfLMottcoj1hUxTPBW5AuPA0uFYr6VJQK5La3t5XmMlzvFxLB9WIzr4NtIQhPRoCOq4Aa
e1NajOP8WX5kuYk/UqNO3gxJX3FUxgeUNSbEqOlXj9s7pJYnbbs1/X1GhgMCLvdkdgXid8ngv3CG
vQctCOmzqREBw3LW09k4L04RDsp4VzW/OKkGLzSXhgDVYsnR7Mn5oXHJUjQRpl4YEH9ptQ4VQhXl
xh1H8yRp7O46ulknCfzg4Ou0B8x5XHieW2Ilk17/yHrUSNT4nDpchE42ALAd/FBi+aa+u9L7Ob3K
jDnMCA1jMpOQ+77MboBoA6KbjhXMnt2DQyjgVofVS2lCDjzMDg6IKrqdjU7HAJrWe6/vfvWtVu1q
1Geh4cJEKhr/R7toxb6Fz3Tua3oHKsb0MXV3g6W9S9feYx6AlzT412XRnQqteZsKdUMwx4lAv6e6
jS5suTSMctmDnFJfaRM/4xS4F3huAc0AX03zd1+XU6gympSi9z9w+HZb1cKl8zXDeary1WJQmR+z
b3Cx0mI2+cQ85i7JVRBvYJzV5zkR+HZj97MY/Rp0AV1tPFpUBPE0DC84ZT/nEVNIOpj7RuRy2i7k
Jb3odYfJv2297MTcedwsC+STCrmXoXZjI19nxsoHsgKunOZJ98bhsfEaf5d08kFYcXIQk59t22Yc
XjWz9XbzNPaHkRrmCrqDdgCZsD7mi35yLCle3Q4sliwa1wu6ZGqPRCfSHmX2Tjkh/GQOqwlOCtl9
sHeUgVGxHx2t3SfFfL+yjX7qrli0k1YjOwCF4XeeHpqjOVnn3iu6Lt00yYgPzSR+Ep9nk6XvKENA
6C3gbnvmqD0rWkxZ3W5WdXXab/Q0x1LXxQkaLe5DB2ENQrvuh17IoNOqFMIC0sSN202UnBmg2HYw
ozcvzsiXh87M6u46RgwOTImWqwiFVGCuoMFtzLIfgorthT7TOtNYqiF6w9+rodVpqDEq0zljdp6v
G864Z6+JlguyZqpkKbQd0aKufp1qjhx3PQP9u2IQbEsT2isUXGt1Avdr/JUqc7pJ3cW40hG/7o24
BVCaTdEbWbE0uWO89vdG5/Q712mpRGI16h9VNbnOpU/GteT1e/ypCQLOlwbdauDlGmFwNdK2I3d7
fjUMPMDeFQU6EqFY7YUhqK8mt//h5oUZyJbr3wZwKzhcBbNwxIkBWW2rOPKPJuzireys6GQlDk2B
jiLfg010/p7UfP97Yw03fAHKcYwQf4XUCWNIJHnx+v1XfK8w73WXsr8SqR8iiVcHHOD1e1f01GBz
a9Il8Cxki4prj0axyaxHle4DZNHlItvEQebSk268gsxxkjFGwYYUDBl/zBmVkvclMXNqRN+c1mTm
k6v6MnQLp3sBV8sbQKpdbNhH1F1H4+UWaYPxWoBF4WqPPgvG0tweW6ecb7OZ+y4MZSzq2aAuc70s
PTHwvC+7oBdeO5R9zUjA/dYBCkmMdk1tPwy5QA2SRRMiC0VXhOYlm8HAWDnSWz+o7NFpjllEqiDr
X1falV/FNXxIfM062YuJ5yGAbtvO3Bi538stZweiwDJW1Z6A0cm+ylHvXTvG5JyrVDEhUw7Nq0hl
p+91p0kQ92PKN2ApXK+IfdVd0neroJPcVl5fUkdfWrn6tjTKrDu4cXwm+cCUzeCPfFfzdSVGPjaa
lFvbAC+OOKsMq7UV18HPv4glmm7I/gX9XGGScm1WQG+vyl9/XH9hnroPselrOz8B4VzngLd7Aap8
hsb0Wuirrwp9xPEb8FxXPZ8WmgIWLNSD5TLyi3aLauHQNJOmvyZoV9Mg68E9y451n2hcrw1BnzX4
bjwZmhl9KcOmqZSymizFP5nOWvVOK7G0Ao7z8YlkIuMKoGB0GvEXvUcJkIYFXAqwz4RH2LYGZpNT
H52i2qjeM9EBS2lmzUJ/Nn4r6/PIuKc44B2WJnZrEMhxxg04msrQL6V5Rd3SvvTgLSSaxzw7oTJT
lxGU5D05evgc1gcWpW7yswBx+t6g/sYTMHTjiYzl6NjTciXQxNO6d6Rc21inI9c3/Byko+zM5vsx
OB0sY0NSevT1Z8lYf+szzAu7ETyQ3vPt9H3Ewz4zK42GxadjUaJYbcGjx1jdLxYt8EuNNv6tnZwF
X4mrjHMem8YN+bUA3HJYPpueyscJSrbDEFkOzQ/GovgN11Uw1bTmnBqPPE4rYG8EK1ITTv7AKhFK
/4hJSXlnFKlVyMxqnumqdaKgojrdDzr7o2/zSZEwpD0qCgJsdjVvGDs5a7DVgbsLB4ycjE1k9Z4F
HURb+f/CE5R9npuMvzyXOhmhojG/dpWcf8yjxxSq40JOtCiHzA4IO+hWs06xbndjeQ3waHiU6MB/
1qMdfclq9k+jk+TLJp44mWw54b5zxIL+vGQFjH4TvaWuA8epa602CkRFgzvIa1ktf28//1fo8JdC
BwcNyr+2cf1/0uHL7r37o715/ZnfVA7+3wCtkH7EJMP9NjH/XuXgGih5GLFzWjCIZrbwm8oBqxY/
sg5rsPwg62Ic8Ju9GQGEQWOevjzQmNUY9p9AbrgE/3kUzm8j3weLtYFvDAnTH8dhJLsjODUH+0jj
x9uSPzlec3EfQ8VRc8rjxjmAXUiXbTVNy0+n6pClZ3bDJR5N131VDQCmulp7z0WuXzLH9q8RiVmP
LgZJ4Oq1WwZxZ4vrJAdqu6SjfCw6Jw8z/DTHInaNH1UdERubYr2CBMRNo2s+4Dukh1lbbTUy5VTb
dDT7P0nAxugSxa4JHiQzH0hLy05+mZfnSFh5OFg4h2ZKw8qBsOfnURFoaZGgeOymYykLfECI2thZ
aXKdSL2tqTpzepu1h4w19yCvMSzgquvO5t2scXMWMqORuUj9shDsOeJus5o9gv08NCozfjV86QPc
zW6N2R0ukWk8Kn2pOBJIky8b29dAsdTWl7UsxHUWYOsAt5YkexRtf+svBhit1ROBSWameYHjNXRy
vf454bXeWy256Y3E7oLjKXtq7NSl3Z/baYhqNz34XU/6rj0VgS4WY9sb5vBSeTK66YdkumNsqT79
ZQJQ2A7WHb2x5UAeYHvt0pW6Yz5IDW+act+QoHnWZ7f5KNYW1ohCal+P3HiEkfE24nne2FmZE5M9
mZsms4ef3Ew2kNdoLvn12SxxmRG2vRtkTqymXkEkdqJLkdXFUfO0Yw6cIYibCvTK2DZh04wMH3wK
6w5N7bl37Sl0dWZ0ZpEUt4YSCpeylnJfXAB9cQVIh3NtL+lzvEj/TTS0X/G015x0IEjqcWoe/ciW
F5qu+gWKB5xFeCXyJert7iod9PzBruw6LIgK8jdTU+kHZ86xYWS5Zd2hwpSXOLbVfhEC2StAFnFf
SoawmxICWcAlcbxyJ6nf+i1rhWwbIlhSZeefwzzX15Hr5odlHqwzU4McjrMr3wZPyNeGXPXrMq6d
uwJH0mFOlvla10brbE7OmtVaxTekMnePKSXtdi7QgRTacKzLaIrYzh2P5J/afCNDxL00sZ0xcsca
keLPKzZF1uX7yU6cm7yezmYyIZrH5nXQiMEA6de/J4On4wqYM2Nn1pF4b6zpl9PMxTFeKKGKpXCO
VRPZe+FxoVlEaT5bdvbJDJ/KRItt80145WM1Wuq5Y4oQKnwUd1XicvvCmKOdHLj4GLGxll4no+EY
hKG4zXsXtemtIJAj39iW5X9ytCdhOfJDsZL5kychRo/EzOx0HG3nNOZLZHRFxTfkbuARTE3F1vUf
qA3HdtNnxmNflcfYnNxTNTVhSX4lJ76gIpd5mt1ZhpHfO1F+cBf6KW6kyqOdITDp6iHjFuJbbwRe
yKMgg3i/SKsJuA/RIS3n9B6Uif1LzZg+LNTCW7Wqb9LayV4Fs4Un0l+0OxrB1ZYvVBBwnGRm0LhG
fatBuZxytzk34I3Sre/vnT4twqib9IsHazNs8rsxisZXLZoqvBuWcZfqpIGXxBx0W9wo43Wpj+2n
1S+8ElsPJn0WYYVvZEejaaCWEZb32oulqVFVqBxPoFgqAoKX+EZ1VRYyRFJ44znyt+2It2HraUAA
42jZcaHtQEFUw5o45I9PsVpglOUZDbkcxgHbXIf0OR8Kda60ublgpSVP3dBeU3OdjtLIsXZ0mODE
uA38oRbGK8k7L0B8dHiUnY4sjWrTTLPqIyec+hwxO79zCs89dp0zQ+kmUPxO9oyIhCi3DhyLdzcV
c5jqeHj1DsvAtiaH8Xq98XDjLBSeLy93d4R9+s8+p8Y18NLkBVCVvCrU+MNXvXvgRFTbJe3Ga7wj
kqU0pVddCn++p7V6VaACuO0JlLuk+tQ8a5HMr9F81ruKinlvUI4ECub1zuka6yWbCvPg0j3atZFX
7ZM5NX8pEWMBcPz63baa9XAZlP0KoV5y0zZwVgEt8vcWbUH6Rkm2w9o84ReKklvDwHwBpHdlfjfz
gz7w0ZeJowIKq3rXzaZ3xiuN3GfOq+TGEunEQgOsgBUIN0itYzFkzDKE6PT7Y+ar+ikfolCSW7LL
lkjdZiNNkXocoW8tvU5rbtBK4ODxvHcxw10bWOBOoEqzH1NjkvyELJYmMMet5BE/d8zjD3D0ZnoG
Teu/Za4rg6Kc9Nc8ArvGzsQ0tTeDxXSdWzWk2mdtC/1U9562L2LR3RiyzI+OrRH0bccds4jJe4on
D7Cj3ugPCThM/jkRMXJYNHdvJaK9bpfmo8QD9amrge1/YBiLqXe2EQJYjKWYYhEJ1WlnmoPmyFyg
lTP5zdXkFBodwEGn3sikfrdSIDj70zR+HBizNZt0aPJlW9IIuGto8B8q7MOS+A+RZRhSWyazIvKa
L7+ts+OYJyjS50m7kibDOa8sbsexzA69M7w5rYM1oaJ/Bz94GmjVwRuXybseDV+Met68ar4vDYWz
WE00u6ymOLalgAXfSIy6cX2qEyEeCY4yn0nQKT8h3M0voEzfvLF0qXcAscMrOdUx72I41Q0g5D5k
ptUo98JVC5Dn6q3VnZ00q97eQf5MrmYy7QKGNoN32/TN4r52bvQ1kGvkwd6Y+OKgJpmw6UaUolGl
h8PCrScsKNMvzL+06q1mA+Xu5Y+BAckSZ8gSFydPy1qyAFIz4JKXnY14KU9DK5lQLE7zAz9onN5G
c5Kf8dEY7eOQqCQKc4Xvt8SQwziX2QcRij+BDXfak9NEswOMDrP7BuJ8Vh2ZiVv0mXWiYAg2249u
9wJkC4sF6sxAh+EC8ct+oVs7HQgYEtul6Idr/ua898lb2g64nWVrXw3oiRFja5WzyWJOGbLUtQN3
kadSEWOVoFo6cYJoD4km4ytMzwZ2K2O5hkmCA5Jv86R6qBuJnN7tzF9Orb+GZGBBDY1yXgjJWq9b
lqLERUrSnqWkUbHPhLsAZI36g5db9jajfg07bBL4CO27QtGRThstPio8/cchiqJTW5jy1OvxlWvk
NJGFUWM1dvtgiUXzY7DcHM+gs4SyGeU+7bHekq0HtUDm1W6K7JqMrSTjIIvqbuvwNR8GEDk0cc0i
dPRI/7KHiGt0ndVypuXgWcZPQsxc76X7+7hj+PvwI2psbhx0T74HI9+lyX+LuL8q4izU5f+uiju8
T+9S/qGG+/uP/MaocgBRIUSyBFwPB6UXRdRvjCpXXzEdaF6R2Tr8FUq/fxRxpvk3HObC9B26hN/F
3/8WcYb3N2KHUFmZ6JvQPP5nUnXnj5aQ79R3KiteFlDAVT+5isd+pyzm3MxVSrDKA7e3etjUqkAg
QrAbfQaVF/5VbcftHRGVKPjEynlKMu2eRBRAuba2kF4nATbm3czNDV7lFGguZYWvcZTOI04iXef3
gL0DnrPi7m7Tdq7XLhzenSqZM0brxNvVJDxemRotKpANUyDTbAkZiGX3JMiog89Bs0kM1LGl0sBh
JfZk32gA525mhhD5Jun66R2jz/JOJPUiScviY4MEONLgabOWVm+uNyd8ofUHZKL0vY+n5VbLFggc
2PbfwDC3W5/tWECqV/2vsY0N2ipQ7GKoXndx4t4ZvcbQqco782mwZpX9haj0Oxfrn1q1769g1ZPy
raKVRVbOMvj9V1Ao2061qHMfVGv5R8ciKqQ2Vw+Ojykm2zA7XIFPZuHfQiwyr6iqeGu164FApdCk
3E7SZSeEUx19NYwXFTkJSG27+mnA8HwpG6e7TxbqLXxF6WVwejQnHvEpz3lOQy1OoJoOnVXdeF77
1MNeOuB4u2KjRjiQmCHmBDyU1Hq/e0j+D5/b6rX4nYyeN43Qel3A0NbQBoOp+eObrj3XiyO9Lim3
iujNWL/9GFTWq2EiMtIEXekBe/YRORLhf0lZmJtC69W+I2+B0NNZ/6gzg4/BdxiKxaWdnaYKsVW0
8F9kfZi/gHsb55jD5SZBsX9lcfu6dbzoGSePGfpS5s9ZiUHAzcCxypJmXYKCOOQ65QZL1fY7pRes
6dVce9aV9bN0h6sJf8WhHyLngLuh68F/WYGcMRLODrGOeu0nmAbf8tpPT7ZdTZ8yAXEAmXX6ZGxm
HcWCzantqRWjBJdoPQ77Xk7zPQ9lds2hxsPUZfKQWT/1Qqbtxo1aF41MSnSoZ8cMoDG+DYGU0Fi/
xwi6Io/TBNaPVLyc7+eSb2nTlzK9FInVXC1ebjKgLutfHoTwFrFCC4fCcfzmMCvwiyXUM9QdtTzn
fa9fmPrNt15pjBcna3hzpgUzbtckKj0sbZL6Ww47816T/XzToeO5QsUW76XyCBZ11mdTy5jtjFP3
Yif0Yfw4i69su/W3Ou2Av9Ai/2nPWnX6Jlxg3QIn4fNd+tYf1w6Jz1EUj0K7Z5ZK49gfSsKquvx5
mWnftgKbCYHdrB3w/5+T6alt168CN3takp9pXc3XtWtGiFj05kU0NmUPFscQdjj5N2vG5uAWT7R5
iEAcoatv0pGJTr56a6oITYtOnAAaRThmS0G7e9bXCZ9YeKvLoC0Xe02hZLta9iN2y3VDrbJTC+XH
2Dm9Zu649VH0powir9sMOe73sqWLy4RpJe+1DdGSRl1FXyAq9FdPK7oXPzW6l1JTDbGqkpkqbAME
fhb4i49Sz0KEtnA2yCtd52AoCEJ7UZnYZSDXbzy9+a2f+y8to98K83/uV+vHD9fDQ0dM+5Hmo1gf
7d8dGVNjdABW2+ie6aSLkdIQBjT7RntIlc87MFJTJ/6w0x7TRZJi4IBmwILblgxFPX3VH1o8g2jo
8gbhYjbW79no4mHxm4mWQm209OyRxK5Eo9w4NnLQ9v9+7/m/3gC+JF4Wpk9LoH7+4xso4fe3RhKL
+5xB2Q7gAkOtOo73DYgnWoYl+0zUTOwX2FMZgCTkF3Pfot+P7P9sTFy+efYI04Vh/G7NGLXcaab/
ZNZDhP/cix5z0dDYT8o4/ysHx/d5/KcPH3gXHVdztbChIP3ja58K4FXKnpz7Ct4Iavuui75YzZF3
IDkBYSg0n1UBNd/kkCLDHh0ntLmyxO4Pj/ZUrZ6wyTfbY+4wtIbRpz32buGH/oSwgeH3UN4or5NX
wuT9T8SFcQ3tpu5r5JjgK5L2B8Ta4agr5TEUadR8O9hTVoYQXVsyKx0FcLdlGxqG6MVMjPRAR887
dXSKYVMJd0+IQryv82R+A9QF3Wcao6MEu7tTpSi9bW+a8y8j7tivoF9qa3iNaewUSqi9VWUfRtEe
usQqmw3T0/qY28x3SsGjzp1gvv1+9EgIi3+2UCSAMK561aFEuqAYsd4Tucsgu0hJg8XenvxELaD2
KfzJN1be+Ium0rqDrB9NKqLTwFDxYjOshH4EO/G+lq0Oh6rIHrmaK0rExpUY8NNPEGDUOnEyYy03
EQ2v7j3NhrGczFMXOCKfr1NDcZb8+0XMJZFv+g8rwYd7qgMpZc9er4N/ujawVxPJm43AHnKjp3zS
ecA233tzPs1NCPIkYTYV8Qao3OI9V7H63TV7dacM9qRdXHRH8nFEkORpfiIuCA3Rwqwy245guQv6
POW+b7L1ccW2+7FMaDXZ/vsPE67yr0EKWwsITS8E+gevouXCdewylr2zK3D5sg7s0qKNZOVgzHOD
snQDUYuMlVibg0XV4jjbxdMMlsLiVZL2SP6HDP3GBbbNgzUFHXO0n43DscL6SoK2Ihd7NhTULJ7a
A6KP9cq5fq/1JPsXOKsHR8vGBaSGVDvfWl6MuobPDjhow+tJCtrHPBB+zGgajFFnb10saZ8WQ/qg
HRn+olNn6u3ni7ZxIZWFqoHQdjERyftb+oTJM+eAfEbSR99X1ZPlbSpZpC8d7RsYSVmD9Cjh3gJn
1GI32KCdTuh7MwbVRnQMBg3B6gThmKOqK9ygJSst3lgJkdL9zFCct5ux5TE5Xsd8U8t/R/23MSEx
0WN7yE3sICf19zFG7oj/yP7WlaTWR4LvcAGr7dbZWev79frjL+irZaWBHG/0jyKv2Ff7pqB9y86u
b7VSGVexg05gYSHQ0YNRetbsJWGqb1jWqwGrCl4evae7tPQZSjB8nu9b7pYHWKQAPLpOKSRhmXf0
BqXtaBVmsG1dhPdMUNW0s0cmqB6xwSTOtJHYTO06J5bQQ6rNHLdwq5xMwwAbwdC2VP4lxHTfEwi8
QtbsKtqAZy7pgWbFtRBFcmsWYmLygKht060Sku8H6b+V7V9UtjhXV1/yv55PXnPNTf5f8I5O8P33
9e0/fvAf9a3PuHENAcN0ZznCBuvwz/pWX73YKOx0k1vCilr+3/rWBtysU1vyv3GwUeRy/f/HkNJ2
/uazChlQ6mheOKD/Iyu2Lf7o2bM9XzADBdcqTMPB0PrnVGIqkbpzZ2FeKd0htgpNRbz0jOpNneFG
d9F628cqLdAgj55D45psOfWmmTmFrCmNQzfW2lXEa98tDbq5eGEUICrVXaq4PCStNZywuQCry333
XA2l9oByud5WZayde+kZqyHBfSDKYH5KPb8vaWWmZJXWDVq8Lm22bscGy+8z9mbTSEKVxgi4WkNA
Dq8bOJUTH7LVZWIV7clcU4WSJrqbVHMzA08HPq1zOtXGoelqkuddL8M47p4MOwoisDEBPbCfA7qZ
YEjpLBVjm25bq1wuURvHYIH1YB71z4Qw9E2Td+i50tTYL5ztoYM+GQGOGa5JTy+EIqW7riZqVOX2
Lp/bGwS4Nj2srH9vzd7ao4/1trVTtwercPn3i1UXvQCx7EvPPywgJe8FyrSgMLDY0BpFX1EtPOd1
PR7AYt60i69vmy5TO9h4xmbg+r+x9dpC5eBYQSwJbpiKgRg3ivBTJsUlMXz4nlZx7+vFhM5UhBh9
DhgbQDPnaFgh8bVbG5J0YEZ6qMnU2DrJ8uz047Id+/VN1Fkf9IMVBfkyxNvW0dxd7g0fRecH1jwX
pxo805lgP2aWUNK+aXAyr/eOakqEV/QQpSPEpnHcgx/5p35ZZxUZigypIu15sdBaWjqFfMeUmFv5
PO9NO/ZpghTLESFv+ijSWh2hioxMQZBmdLPh7Ol7L0E363ZQ0rGB2UlTfHCBbAKM3SGW/FHPtX1u
NO/ITKbYcrEl04DeNmj7OEwQ/HGHrpsgz7VdljaPVec+e7O6Ss0J+tWItlMrJaMcXSWhqAuwz+mP
tOntMIWLsZ3oViNcT7VTY/q/UOFiYhiRx7AmHmnwbNxpndy3MWkhabUf4mzBEBURx7Gqrz1Dbe2O
fr7RO8fGTI0fi62MLQI1VO7ZBxOmeQeSCaASWTgHutzFVqnSA9rNWpC4xQIR1/YhUeSs21SiWx2o
dpAZ7avW9QVGETKDoT9xH6wWYg88vsHK8u29mxbtPrLSp9Z040upJ8Xe8j5iv9NPuFAb4D2I7XPb
gMiKcx6oai7lfTFC2CuhIm/SLFnCWvrto17OsJiFT9OJoPiAE+7S9W2+99Js2plR4u4RxMHWNHWx
K2cOup6G1S1ENrXTVVbsjI7MvAESepD0FqFfInWPhtlGWxl748EEedY7o3nuNH0INEZNT4Nj8Sni
pQ1MOxXogP0pcKZv2Folt52T6k80m1HyaobLk4vQEkyd2ProkjcQ4MqHTLOW26ge9JPBDd3ZIBZJ
uNtrWbJzyYAJ5r5waaKXGWkkGFB4qcMVOHSLv6hdlZXMQ9IMrjU7+5Aj6YRp6eXHsSEiZvDInBeK
z7NWnXMQ3A830tK/oN+gaJsq54Q5x4RS2T/onjwOjG1PnhLck1vnHrNHs5vg9O4Sn8GNYgYa2ITu
QWD0P4c+v5e0GSJjuM2xFSBalUa4SO1XYatlDyYeb54A/8vf7wTBGy4C3tIuy72IMY4UgCiDBdvz
Zh1+bgxbvjcVA4XYUw9dZc4HNHwxVzGhbSZv6LdQIpadKSszaMuGJRW77WUxxX4ozHe/wePlYRvb
jkVH38hM4m0hQGJy/ePOnaJub36NuHM35GJH106bWqGeG8YJfSygq9wcmb/VHUO3rA4mv/AOCQzA
Kjd/uC46AoLfjgw7n72pIzhDAurPF8s9Mr4qH5m5vjBfm4K6Fr/cBPL2GMl+O8X5o2kMZ2H37XXt
oSOvWvS4VZVfcgGPTm9v8yQqA+J6vS0hjl8tgXaB9DGiOWqoQtseZADOL901U59fLUSphRAEvQ3m
X/9Aou6ms5If/uL5j4u9HGByGWeFgnqP/xmPnpePwezxL5ZKPTajLW+7DGCrwSE0axFJNBORm5kR
5/uWwnOjF85DvYIS3L6R56XpjnHLKBoDnMZUaDBhj3K8AA903/Jsfp2iYTiIRfysBnPcgChJ9oPZ
T+Fczto+LnEFwjLzb/p8vNVjwO0NTTFe+HRhQBZte4dM7SK6R/zJvMSV+xljKDA8jDNGor0MZFFv
Gm3+aUmmJhYuiqM3qpa9BqH5EkXugf1XnsgQnMJYY5ebcM9uh9ZDZQsSOJTKcvaxmKw9bDVrO9u1
EcYifZlGQn2U5j0ufXfumJBuai3+srRanPIyj2D+rR7P2jX2TiW8nQHI9eTV4IorcLIgxqpoD4Kz
CiZii6ySYTidhSdbolvMWLNa45cHZpASM9mMeKSannt8uYJHEY8fsTcNq6/wbiKn9aeaPDwzWx+y
/2HvTLbjNtps+y41hxYCXQCDmiSyIZPJZC+JnGBJpIS+CQT6p68N2bolyf7t8h17YHktW2R2yEDE
+c7Zp86w9doXyqpJMIRyVbKeQDjgaiS2CsrVj5li16ze+IA4pqRYfK3IvbedUnrtcz1M1VIdW3vQ
MgizmiOQC0u/SI2EOFODFt7+hiv4d3v9N9trYaFr/9X2+vClbuP0p5317z/z3f5nvkMkp/BEcrZ3
2HayR/59cuS777A4Odxs2Nl6q4j+/3bW9g92P/PduiWnIpjtN5tf65+4/WAh/aw3QGkJcBwykfJg
+1hs+n9WngKrrvyo9osL24+fxxyxodN5vfOk+ZGWkIeWsWyFuPnRL8VH+gTEvpcz+5qBzRHfjsVQ
1qWNne2Sxk1C64IWDNy0xaGlwHcrDYVVYwjar6zvtNgmEqu1r82TERfNi8n5496woHouRtdv7YIU
U+On6T4yKmxkCHm4A/3bcUm3q0/3qhpJhHRDD9ZhVGqnDQsPw+i0GIeJ8A/lzawtQJ2d022yYrps
tSR2TTR5W8tRhmIe+0crJQsSz1N0ScibJKwh2HXb7kF38QfPKdHUxrE4ALJMrjszFVeZzXMy6V+6
FZ5ud2wn1S39MzuHQUPPnHkdHG3IQrgXpRw+QWdeay2Hcdsy/P2ccqi+ykcSwHaw1JuGYquDi1No
1zqtPIzVDE3WKaYdFrS3LgNy6ZDd2MKzhPIu+0/WMOM26YZjFuTlHnj8uM0WKu8IAcQ7PtXNmMjq
vlR63xXzfqmNmwhC8a43SJg1dkDJu6zFfdBYxcducJsPoE32ZTCiE3XlfQ7B5pQWfku9r4+ZArd1
cd028H53lj+wa4ds/LFf6vQutyHF29roQqTpNYodD+2Dso3owYKUdeXk8yI3RunC7O48dYqSJj1T
vzx+jAILtiHguvdTaefYB+p+3HosqacEbMBOjwCfVV/4d3Jkfw9jc73LW4N70dl+8yzTjHKWTJI9
IcjrXrkwRg+rdHx2qoVQB3F5aN1YzNuTVBbu/NSGlpvCdCBI1Su14l9ZEXVEx9RSU1yljKVXG+VX
UmEfy+l5ETWlf2aHSrIKKHu209mLtCCYb6coBqZvpUDioXWTzItKcLhp/YATUpxtTP5Xzsh0kyEI
u/dmFeMCIdfJCdHvfZkxletofLud3SGlF4D8LKkn9srAXfn8EHsvbHjP8DVTlK1v2Hxl2siUKUyI
tge7bth2v6b+Ot7VtubvrLEh3kAjpOEjhRZhwkYcwGwfp45fKS28IVuziudbK+bSdPtoRjjTAy9e
zfF8z7CU51hCRLin66q+0rXr5UxG+Rywu/ILBXKVAptKbdfMYWbdZjbPCd+/Q8pxH1MY9oVtNEFo
4pbFkLEhIXjmKKjfUrUMB9HbzRe47WwC+7q5+fbMsihr/P3QC359gex9Fy8Jfl28G7SHs+m8cyau
QWet6CrKxDlyJO0fdeaMYe3NBCapeZ63nV3O9zPTzSc5lfzFYm2NcemVIAxEpTEnGz0cstHJXr5d
aRkEHSj2cUBzkJhJMKVrXRlaXn0zMsgjlQ9SPuS0B0wtGK0PY0X3L3VmjrzDIORckoea7qlgqLdt
2zGGi3vpXLAvZtUjfn004HVjW4tGosRj2b11Mkkx9NXeDVy7+QoauXUfmZl/PyIq7BKuSFxKgRu9
IM2rDWanhLnDWkRpDD6PKIGe7os4MR7qRTHwpYD3AZdTAMccwua3T6scKStL4xlOvgazw+63G/yw
znjnZum4J6FWZIEHCXeAa8Wv70eSF6jTXPWkbaGj0nrD3CW01Hr+yJazrpLzoObb3tCPgwKqPbj1
S0VZNRTPGXni2ur6G3OMb5PBBJPfJRdl1n51x+CK9HPBwQVGtyXvJ23v7SE5dN7yPmYEuXXNCVY7
JONNE7m7XBuM22eg2lZV33fcx5gM2TX2nFR4906TPVF7LM4efeKcB/1469HaEwpZrdCI+ZxSSDVO
2VZH9dGuZHTLsB4c3mRle7+OZ8qPiVNQCZqvIP7B2c1sWqlLxAA7DEUTdn6uEhJX4o2C5hBgzBfi
XLTU0fl2RXCZXLJVikvbcl9b0V1QR3LHbZIz79DbN7i9omesDR+14b/OfY2zsdLlvhiQksqZRg/g
DfM200uRb6x1KtB4Xv3Q244TDkm2vJWDG1KTWLF9T/S+6aaHKuubYyDzg511CQjmhQ+YBna2u2vp
/TjnJ/jAT97MFlMGJKqmuYShYdkXI4vw1qTBcjcx7uAAg7MsJsZORdazgrS6maraPM25KRlFdukh
m2FAuwxPTFGC2+TUCRcFw3nDmMOXX1JLphfOqMwX6Rk4uvP8sROaCOJsIMlkHMAwyfoh5iPAwzro
jg6WarUZIP5uJ3sAl4lRmWIwsEThUm+tIHpQpX6jTYBofOXP5ylpx2ZnxwPnnqqz8B9XS9vvYFxU
p1p4Z2YR+R2XFf5fVOVbG/1gN1rw58OS0vuLvOLQ5Wic9VpYzRftWvluKS0YijV2iab51Bcc+pSP
lpOJ4aNJRJ30OXd75j7uwfD6V/rhnkmWH8xZRU+jYLRl2/mwnjhy2o9c47p13Kdorhhk8jWkGbuK
P+IWAUSrbQaepn/ihBnv2CT4byQ0hnvppuIpn9W6h6CyN9SONx8JWHEwHywG9yEJgaeM5ouNo53y
i45k9qVr24Iq0BKaMxCBbT0YVN1jb98zdDmOcWmTCiP3JmFj3xH0mLC2KHZW9qqGNa1/boZmfKnM
uXgZLWGfPSziIRLCvKGSYNlysgFDVnZpL0OC+CqM8tIPNt6Uxadh6nJx1FYkkBj14p1x9KxRaEWY
vPPj9x1NLjeeaP0wR/1SfIjIW4iGBjTfDBmBIhmumIpS3lq5nLmchVMVxrX6TDBcgg8qo12k3HIX
aRW9D1Ta3Y/0jGS7RauqgsNUEU2FVHbJTiE/CLNWu3SiM6HA7g6KvZ2+YviwbkQZd09jm44XmCrV
B0+tFQqshdt4WTtlJfM1w2lIJcjlMi/ZhZXDYBxNMnqMkS11UUeuDpu2y8IsmqM9RE6fp1UwG3OK
z1IznNUtwT7UPPO6jQDEFDb1Asx9qNsd8yhkz3A91dneMYwDFiZ8zv7ynLVt3WzJfRfhNCpcUiIX
mzTBZQ8QowuhXjmHpcakkqIttQBwiMdHsGAKPdwuwDw3+VBr7lyDfzOPqnhQmQZ3bufGs90FZzo1
9ZdRYmhV3tztg8aL930Rkduzkd/aNqWCp134ijMkQ7A277mD1jeAl3AaBP280RAb39vNdJjGCS6R
vTzMdDCtBfZi0/l+dpgrcSChgMdctDsq5+MvoPkOdsctb1A1BQdp1u8mcyK9PghUs0xHl6OKTmms
7uE0gfyP/OxyXrzpKsp8aOrbzEjIDjAzuw9yVldxJXsU5WGXre1vK6pizOI720PP4yus6WLlBTv0
7REepKY1ZkRFCuS3/lb5rcx1Yv+7nDBPAJLIvhW+zszuUCfWGljoWWsnLPdtCmLLb2WxpG8ojk1y
fxwcZncRlbLcDT9MlMwaJm2zJAPpnaWp4CFau2jF2kobZ269zwbXue6orFWLne6WxrtPg9ogsNF1
91jRrG2BM/tGSVpv9RrXzNYmXKFFdz2u7bgpNbltPFu70aU510f7WBN8zhFn8cjql+jbYO3aHaWn
7tdQIjoiTKKZSl4QnxFcoT77NK59vVBRHJv7PeldgzbfOCMUjAmnCqlonKgpItrfrP2/U4e1nSjk
Y2CQTyBLdbWsbcHET9+Y1w/MpEvCOiIPi9oB223pbdSlwZG8M8XD2bcS4nhuu8+mM3ZvMnez07i2
FVu+di7stcG4zYIHc+gZtCn2MhQcD11+SYCRnshlceaTk0LuIsm4fCgIKV/rpHzlABqXOyLqUGnG
Dq8S0nS9TSlXViUty52hyjc5rNXLY9R1+x5exL4VNDOzffF2FiVX95QnLSF7oHt7bXLG4AWUhfIb
+2g6AcLw2vk8re3PHn7sK5JR1Wn5Vg6t5q64WfElxDvX9uhKaYqko7VTuhQJtwIzWKumORpCnx/p
XnnzY5OFg8IacZ+uDdUdjcbPy9pavSQ1FnqGL5RZe9+KrXtzrB4h9NU7Vyw+KYaupvQEFDhaN5YF
bM7NyCGLzFR+TuN+fBYdpVAeWBmQJhVSbEvdX010oeYSYuh9g9pC4VWVBt0jY682ho9Rq2phJsru
uVsgeqQ08+Zbgi1UNCo9fE10WV5Im+qZFm8MubaK2jFSHXpmqDrY+pS3fck5C8oazLrhNk665p4U
wrLNR8Xulkg0UYDaJ8hgp9ss8KMjT+yJgx95zyCp98TcfMALRvxvd9/vHbR/o/qscsxfiT5UHdTt
p7f6x3nqbz/z3S5sWsxMV0q6S9Grba1m0O924bXtlpCl56IGBVj+/1f0cQTBTijLuOICAQHZ+kEE
8t4BYbUC3yMoSmkTss4/aO5zfqH1msxxcapC12RbiW/4V9smUL3GjIzFuKKdUmUB2ZnAn/uP7RA4
VXvMzHK9deVkT5PsIPm6pO7JDgpmdHFJCEaCva5np4nXHaOf29cVRVumN2+MLlkT1eixbaoPfZ51
U3TI/dRNU6qMxoE0xsJ/jfqLiFNk4DzBX+USjzdxz1wwOYmhdHG9sdtH/E+IOoXGgGWrPOLvWHu7
6FNK5w011IP5bFVtxH3a63A0PWSKdk+bg188yjuSDH0S3KRpx3AUYb3YlIBhaIHrKyrACm68BsPa
mSKcMGZCCiHtXyvC/6kHmqpuLrT/bEW4ogC6f83nH782FGSsP/RdLBXvULKE5YI1xszO9f9dKg3e
uRLBkkA0F+1qwP9fqTR4JxxrJRSbf9J3iTFgLSnAdwVSh5/6B98asQahf7BqkRWF3G0RvCaJ4uHc
+wVKa3t20vpLFB8BcHGyw9gq7+jLWvb2WHWkQiRZffMznc3TZcPoY9xwrwjY2gGgaRmMHGwl1MHs
UvYFP7yNf2LDdn/tqOap8eJcE/8YdhCB5eJnVXfSpH1yi3CeRPqrb4IgN2/8hVvtBk+6m29Ej6wg
wObt0hbkIQ1J2PfBkpX4TaM3v6oETBHXV+2uoVlKfliYkZznhBlUiBNYPJdJ0tGKXAwNYBH2Af62
gIpn0i7j+trYOl5n+BdstpetY+ZVB7iSprAcIpYj8/YpoTB4rYbABg5vrFD3PnTweetAXSxBPFbB
EWFSsP1g7DW1waPy+4SDZDD69i3Unf4pqElrj60q6WQsLFpn+jEjt4zRjd2szb5ggBSUUVxdcwj1
c3cS+4FhYHHs0DCYmn5rt8k4tN+xu+C2SvUNy8d7dD/jQF9ye1RxJg49EfJXqqzbm6B0p61HTZuI
62NTe/pREt27FQGbbKn77goL8XCcDEasqVwYKQHt8s7KsedTRWcPToUcj8da5AOo8Nm0M7oIU13T
8pMXyUd8no3c4CsYrw14rHesiXQDSZLPOwCENJvI5cHs4wJDRU/4bQnoFdKjR7szzQHO51aXIDaa
RG8m8vxLSBlP6t2bft7cD6BDGLH55a07LJIDkN2K/Nqu8Gs+ZXGbbCbc9jfLonbOHAFdCorxcTZN
4InYMS8nr3EPRVFW+0Z2IDpF6/WhZmVfbZ3iYrIj+KsLSSt7MRWnC7ByDrGsEDK4d8e7rq58L2/B
1xbmMcb0TWTR84+JMIt4G1Vm8RH7tH6sZZ19VaNgv5f3RvOgdLqc7cqaTvZgyjfmht7eiTqFiYRX
j+KyTl0H2sXTuqOwmvnffsHWS6wyb5JPOZc9Ft52CjuuNDKC8XhvymE847odrtxR97vCSYODo4iZ
dQb0MgsIIC+os/GdYzvoTabgcZsyFS84xEf7ceDgHi7K8T66/JLQmApjE/lBv3ODUXyyYgLEZTbP
X1bl6FohZdLSSdWP0zgD84os8541fW5tGMlEXFqDl7XberRnYsedrObDQO0rmAFXa59xeimtEDM/
HZHUWczbIi5gXwEHNR7hAiDEOkbRXQbUL1wFjVu7KEMmA365tDBeRZGc4tyr4GxRBGcTL8O+gccn
00OyL5BDsw2zHue1hBXgIYKP7SNpx+oU0A7N27eo/Np1swhPLkYly0/Xb1fiK4eONScaDoOH7XNr
dcwQZGWm7kHmtXeZd+1TkIzLZzks0y4atXMZIGRusL0H5bYRRn1mJRyfOcz5jFp9dK5NCTVO0K/X
5lR0j9U4gwdt5QutGkG/dRVMrk0N8WI422VD/ahY2HGXgU9eX1DrV57mWnYW/QzDcFnHHoV1ECRU
iRzgFzeM1j3KuICw3OjCGe+8lgMvGh4K+maudHFDLqM5kB9IOD1wUjb2rRbNsGVK6p09loOrMgkI
XvdRUb6PqNHhTGF3FAyivFzjH1cnA8ECeJ2tzBvKp+pHWVtgBUVP47ZJTv3kcY0Gu1bMyXGg+fN6
tCh/S60xf2pKnJ4+UR1mUNhOymbMdyzPLL6UhuevWYwRc5MyZiZMZbferU7nwvjIVGYZw0mp4N6y
4WPuJPx5PpSGMfTeMcvgS7vY6kjL7Pgc+0kRwh4b7hGKiYSgaQDeM1p2VHVyYVrZgPdEJc5VEjAO
kiOzHBwrS7aJhJfcrd0GH+qhxNc1TyUuuVbHt47jNJyhsEQUQHcT/VLjSS43DpqGy5iPkROtrPkn
4K2K47GYhuvOLwdC6cwCkw1p1rzY5HOXkO5a0+HuoHm4Iu6Gr6zvwX1gJOMeVqV+8YyAh4gDcznR
aGfvs5nehjbHp6VGVzHYaqZLcOPRxyEfBH9w0bHO8yXPUfk2M8QJWqXXGQPuMasKAcPKk4hdnK1y
tpKVSi3UMZhoCruk+qwHyeZ53z423OzJVWm2RsJAjxc5CLkDy/aa2ebImJ9Jfq4m+30quuYya6S8
DewEuptdvlpKB1yIbm7fTEZzIorOkuMWp3j2o1e8fJeB5CjnuQZKIbViW9+sml0DVvM8Yy44OLUB
6g2h3rohVMBnOqb+eHZ7khaW1VvbMpktstT8kfqm8ZKNubprOVtfkSIH1ambpHp23GB4HWyKRXPG
xtu2rKfDui/5XBh5/cpV6tqhA+CCpYNpmr+bacM86XogwsHttL2yfQVwxCXFjf6uF+msZpnZ2TKl
Cuz93DIg2U5Lb773sq6rdspTFFB3QB52c1DZE0yomKllhsdtIdrarQ33UP5A5IC8OGAuHIywR/J9
TnWSv6/qlo8r+WQ42XBj4Ha+n03vIZ8i95BlJYqDzWj0G8vSvtYpHLeNYON1E8HZIrKe1C8z6d19
1xvltu5MPi+mLXPNlyWrXmxXlfzOdHizBPYoJGZnvYm25bWvaEHVLGd8i/S8hHDmsKuw78LYV3Di
4QKRVv6JYlpK0gSjjJkiIJxzQXPM/MiQzJt9w9nYzI1xgxXQsugYUOX9mJjduaYq5s7xRPowgcm0
t54WNpJeYRnk7/Q9BjBu1rB+rhMA6Fuw+JZFPt0T7jaYtF5HwCmnELd0GOquUxwiwfJ1zCb12cf2
Rxv2YgRH6ehx3WC6VrsrszrYzWKhn7Ed2+XSzzxZEyrsvVMHhs3ZNGmBU2cyQNxSRZwNJyUWgKcj
6whG0YqTKBzrrP1gUUFr3EEaKKEfc9O/41u7jBuTayDaBTWO0yGjTDF00rRSFzm0kAmjWJTg3JEO
+6+6sP2HaRLOtlbS0Fxfs3fltzkLbRLYzcGvvSK7bpOZZmOW9vKMGW163yJK3wt7lC8KyfFQe3FL
DSiRxldHABbxCa9UB6XbiSx+XILgTMTCLUPBwAfM2IhbEmoJMXf8fTeM55qvQWU6aUirmnlJ2Xph
rjxdsuB2zzBk6hkHQLT0Z6v2fttk/2uB+RsxZP3GIV/8xbHuj/yr337k90MdXV4u/m3J8QTIGsVt
P3rL0UlcHDCUFPkc79YcFGtCl/z3f62axXfg1Sp+mERqCUt7TFbJ0PyjYxxnxR/PcWtrHZlVZvye
SwnKHxo7wBL6RRZP3lVpwYcLLaw5OBXEiJAf9tQzdHyPiGtweMqhlUTnmlZ3F3OxaYBBXDrbEQ9F
rdb+E609u512BskkB9JG1OPy7O3BpZFQFUtzzhOM9XJPo2LpjOeOqmn8NpgXYeUz+PK6eN+B6/RO
g6P0ax4Db3JSGYXCMiTnLojpBd082G9obyCuND8Y/kLoY4GDADI/EJUJoSWwMgrMRYvNBktr4YaZ
5ta2keCx9EXBUUrdcgbMH1oVBc9AL20as7XqBRmnIWuuIOonEaiT4CNlGk7NQ8zesps4ZqUH7n0m
6dmZMmymUP5NrirvWeF03hpBPb6kg5PdLm4n93UPnA/CJV/tbLDwfdZ2YtDUwf3ukC9lcZnBgXjx
tKs+Wtq2arwYafBaB/5rMc1n32wzuiVyXEX8EV0PvWffIBqZFyhYYtdlKy7JNrHrDHag7noYiiRJ
5tmEpcvwEfOeDMpN3decw5wIHWoU7nBB1LK87UWv35PMgTPVzsBsFznfBWzPj0aQce+eUzjDmwhD
xwX+2PSN68G9y3JmADu26cZNUsLXnlyPvFoNihHtu3pM8O8dFr+vb+vFkRg0sMSHjt9Z1w7e4A8G
5nbmF8qyb2pnheXCkcSTKuXlkIqFlK47DyCzcUgLq+p3JNyszYg1ExGBmDyMr6mGT6GWF2Mugf9S
mnEAjLJcOiSIXtnoyEvO480DrLHojARcn2oD9eyA03um7XnxBsGkeXA6gj2b7//ucg5DybWBAZMO
F6hM3yZTv4t90HbH6ljCNCrIIvymB1qtce8bAhbQZqDDfMQenUTCfP1XKPu/CGUk/VgC//OCGn4q
0q91W/1sK/ztp74LzMJ5J2hNxMZnreld94c11XLeOaZLLsch24uQzOL9fU1ltRU0KjKxR9Gl3AeZ
6Psaa71z7bWGkW4hHG3/kEfxa02nuWrYFqd7T9omJYrOLy5DsEt1o3ows9VoUx7LLqJhTWA3H+Yc
Qu4YJIF+n6D17Ewz7wB3OcNT7tAcTTasUh9+ePf+RB4TP1MK3PXZOCbS4doLh1Tm8Y78GHV2Kvwi
QdIPANYqcY5zAIWbXtb45acBZhjXuNM/SyJC6A2l36lQwaZnBrVo6YTc2qq3gHD9Db8j6bcWDTNP
i2v4eN49N/oiZkNM+79+xt+qJX+QGr89Y08SuoIdQkT7V6mRu0DCZzt3Z3tyY9wy01I8DSuDYt8B
CMONME8iQ3uKfCpevRlEWG7aB6JBADHaoe7eoPlowUiy4bBMiJDtb5mYA3cFN49hq2bJbd7T36CD
lcsO0OK9TtRVzuR+opbP8FZc8VAe/vpV/fFjQKY3yTtLj2vD/rVPk91nPILK1ueKWeF7Os5ACzs5
MQrqo+EZA3oMHppIFB//+mHXa+3H91IKibd2bYvlWuSP9Wn9EHTHqBQ7LHLVufIXcRZ50p8r3Yap
HyXv//qRVpX110cKSMLR/csIR/6KAGnogEIMTOoz/nHnkxprCI5sNjjPIVXtTNyPS2ibs1+HmY3F
4+8umlV//vnhuVDofnZsx2Pq9OvDS2mnSVxhclxLFD6VWU85MIOs4uCCg9nhYa/XU3OWHMZCfWM6
1vILLR76cgxm5zSxlTFDe8xq5vWyKp9sylHsbeIjdTXG0GxNbqgSsap22gvGXkv/d1noP35QZMdZ
Nmy4pw7fVda0Hz8o0+vdynUj41r0UfkpbTsdbwBsdqDQoGhW8ZGqpvxz7AfNaVpUsvdqap1CSwzy
K9UwC/dNaAChU2fDl7S15RtSeCKPf/0RO3/AVtAwZXMRgXNlbeXbyZb1x2fp0bZgtsSDrjNHNVHg
k4NNFob6kx3scSv3YTsp8w5TJRa4JEkA94E51kAWDoXTWGGOcnXfFC4HZ1mM8Qf6Pmq6IjsQya5q
njydY7ykDikkYsiuKCWHRNlCpqvz2Bj6BlurvYtjEWQbY4loxLaGpLxwPTI5VhbfQv/ijF70Up25
kz92VmlwRB0A94h0tlgbnH5ZNvCFs1ORuP5zhK3smLDpPi3xtAKTzcQpGX/OKRDPdi434+wvW5Qd
Y7tk0yuN6t1DbxpkO/BDyj3GoB4KqGU9qkSM+SGShqA0Mcmjz2zB22HDSdJ46UuJMtho6zKvq+ZS
IDu/QZL2+N7bZf6QBtHEIFw58bGN2j6EW9Yc1pHPjRrLaeeg+++FmMSwK5gRxSGdzz5lLhbb1lLb
7bZvghsC8qQEhai7C2411hhWZkaYuZPFx6k0kyurDRqUr8499GTjrL32yuWT79XtTptTBnc89+O9
MU3mJ0sX41cdNw12BIsikjU/OcT7qcuAR47juJvjoff3LQULW6gw5UXFXyWN5RAR8YZykBhjaAoO
ZYQQIGsXw7jTYYqy0frKQ+sR2Xf62bwbbQ7SqcaAscm4kro9FuFAg8+T08nLl6WI7vpRdWXJJrWY
q/YNHceylmc9GhNxahjbLOX1qzWXWWe3mx5WQ2Oeu7wr8+lICcVyGIKeojFIE/Rkf/M1m9KwL1HZ
GKX2fAYRTnYzmPi4St/f4lvhftjhlFYgF6gLC9uiE9FNokz0hot8lmOynSfI7idPdzZX1BjBXRzD
nnvh3jNoy71BW7C9OGSkCutN2Dk+SuBObbApiCIF0Y62By80ooBOeHqATMyftY7KMkyCfkR4hyCM
TzxiV7Bfs4VL6KOtoQ5ZwGfDMmkxYQ16jjU6qUHleR2n/lejH2RqIsRaTOAcv/fPFITHOCRs2Uk3
C6tJq2W+0CarW7Jr4kSudrZhUfug1VW6nwuvnC9MrcsmdOGZp6EE8UaegU5zlEXPYUfflFhCbKI5
5ZZ/TOOmyEz0j76rqg9ZWQblpd0GXbHLmZHdL31no2UatSWukjEhALeGfpLuEFF5UD1wM7aPWQwc
cN83PINd3aH440ZhzBPiTWzG69JHs0NxIsizjYToyfm4brGlUJDjhKzont6kUrM/ocPFXr4UOdNK
Wna6otzSHZqoS2GmzkWcynxtockVeKM6jbZLH+XuxhjbJrjNojFzQjtV2QKHJsMIAPbL2YuGciae
biAb/FXJUhObEGO8ywMnIQnA39us1OOKyye2Fca51EAEnFLjpa3mmsxdyvfIOgtiC/hb/MEx7Me5
wC929poANnIVqO6aMTy3pJjeQH4gKG3erShNRPWMxb9KjoqenmlPFHJJr0QXd49OZrmf3ClaGeuC
ixfz0QQ4WXswUjYlEYxyW9gQLkJ/jHapSNVzgXGLZGOcDQ/a9cbPTZvYF4Mc8eowpcJ2y1SE3+MW
dTYxBxzEeZkaZoO6c8Wj6Az+xgjkEY6JmCWkVqvM8O5MlgVHWsbaukkNGVAWxRGfnpRM6YMsND6x
aXY6/LRq5LNJxoonVmsW3SvuYMF70Llc3Wj24Bp9Bon1JQDByIKl1uf5veVXAZMP+pf66w5bJ5vP
leQEYAGrUg3KdLys62UZNpNFDSB9C3J98etTH1mfeF6MGs6OS6XOXa/wbdLXU+dLGOQDX52mAFN5
V7WSr3zbsyuI+X+sqVZXJTdKODNdSXaTmHzcYzv116WRkIlMSQFN+2mF4pERUNa6aPBlCnlFLCC0
vqz75K5iaGIx6qMSHU+5n4CdCqc59j6RZeNpTG0239vdZOqrmG1udlU3VZ49+NwtDroyxVkFsXp2
GGsrkHBJah1rqnz6qyip42E7t1KNbHBn+9BYvK1YRNX8mheUsNFCYNYXCgh//mGkpUlflJFRfp1B
f7CGAE+kZsETPoxba1592V4ZfDDMiGANeCL0HXzRu7kdk3umivoqKPPMJRbcWoTIC9fhdpRYwfs2
M4Z4RxKdr8liRGDdnKoW6kvJgjwf8cjy3RjXFXuXuYCdOHcvw46bzKiuRNtbXki3XTdwp2WyydZb
ZS9tMASPxsw2/bgEHYb1TpMLYpQn5HCZjha/ikFMwhxvpHbgsuFjwQSTBwSXkfC7a/qXiwes2wAO
pL5wyon8zDJS7RDmJmr+oSnyur6uvMk5GZ3pkN9VVTlcUdbcJKHv6jJ5ZCei32itZRlh6dQD+rwe
9SYYB19xF5jVA8x3ka78ENsfCN5A2XtqOtugY4cYZwuz2MjjoxE142fsPtB9Cqk9aNUBoL1JGxE8
oJ6h7i5dei7S1EK/uZ3gjbrn0mvArqBym961IxL0ekY+I1PvBDciec4KYny7SIQenxqbnZjsiUaS
wvJbBBccQxtQQLEkPDxDV4ay6akPI+L9Y4bqH/F1SIP3XOulvq1oR2CBtYC47f1ybdyZ+mdMk65h
bbxCgJG2KvJVoxt3zjUOIX+4V1jgyZnGXNE7wkV8mhwc5umU2l1en2TbJPatNZmFdxlNdcDrmiba
mvPWaChe1RFrBruxvrsmssLzb4M83kPUyelInEzzkugM33tiLmvAOkrkv/FMvEJpN/+NNm0hHrP/
/s9SyvUnrT+9Jj0VWZ3+0Xf0+0/+Lqd4wTv4s1Sqf3fXYf353Xkk7bWIgTssxh9vVah/klOw0dko
12jbzrcihu9yClY+a7X/rTLzqsEATfkHkvUvByN+NWymQK7gUR4MJePnI0dgz56RN0ZzgRz4lZWR
kiAfwA5DwvFvzmB/9khr5JVjOgf0P2BWCmL6Ds2zPJLFaKg0m5emqie2ekkf/vA5/Iko82ePxGNw
DHCkRQ58/f8/nMoZfUcLFOfmohvznjiieaMHfC2eWv7mUP4nD+Qj8yOJ8XAmj/XzAw2whMGILJSe
6vwr946vqL1fM/79j18PD+PCppF84n/4jDoY6ToBkncRGUTQAn+NJCYQg/Mp/f9461Z9wcHCiX1U
CO/nVxQ3ZunUCa9ooOH0NJnEUXDL+6e2yv7mRa2/6QdFYb3wfARGRBNgPjj1fnnv5AB4Dv9HcwHf
IN94Pdm8eHovjPk9sHJ/+9fv4C/qyW8PhoXPw5XK6Xq1+P14RVAqV9tS1M1FoP6HvTNpjhvJtvRf
Kes90gA4HEObvU3MDA7BSRy0gVEUiXmGY/r1/YFS9hODKvFl97YWVZZmmVIEEIC733vP+U4DDbPB
NhmTQzZzqJ90d0ZnWrXA5ofs888f/LsnxLaEFAyp6Jwcv140RpSZhnm5Kys8n6quxEJ6WnKnxfzT
nz9qvmEfbqh0QCLZdNV4q99fI/R1NUZFVu40hXmNDNhxjYzOv/nzp/z2gn75lKN+J8kEVqcpwiM0
b5DUvsNdl9Hjf1PM/v990tHK1MOOKLqcTwpTNdKmjJ8wJqfL/8HrpX+8KGizLl1PFKIW/tGjx6Pw
M+lmRZnhzzSLVal3QHVH/HaXk5WNa8/Xsbh5tbGpMNLvdDhtqzil9ywqjJxdJXGY9gXHK3cIaNEU
ef+MmTMjT9gXqDb02eeevJL5LE6CCXxq6RDgW4NOsZmwFdWiKPlPqMuytQ4gcMmECqbKUGVXY+2Z
94ljFifSj/2vdABGtBSD3OFSSRbFSJ5VH/M8A7+hNIZdqGULAnvdFWZM66Rtw3yNfz5ft6aT37Ra
bO11b+qfK59V3mhtvrtt8CmxVZz2btPFS0z1YbHG+4TUNJkdtg3fR4Mq9ZRxMpnNHuWmgKR8CExc
e+2c+LPsxOyLNlRKuV9hUNpCpS03le5zcq1w+mp1qS0zjscY8Fi4CIxul05LWg3G9AQTLTZhuDRq
iUPJmAk2BbAgzxB7K8MxHNdTcUpSbLFy4T5tXY9oeSSA5n0QdvJ0CCAeBW6R3tl9EjHpF+VjZWcm
US38RQunN8rHMqMtxXfq0GqHTum1SB9G3vXBtmjJa1ad3jW9C0AX6N4VELr2q8+tOQ3jqjzYKn7V
DX5TFdvmPWDMV6j2/g0+1eKkn5dGALk4vlMT+3id6lRWTGfS8JI0meE6HiLrhBW9XcLsiLZdkMLf
khDvcDCrnGQvAXfQUkF0EQCvJNowyF+RLdFFLmJuokplTtBG79KFnx/7lNSK/aT7WN5tbhnZAFym
CgkghIa0zKCT3rqTySUFZAuReIHrJ6NLDO8lnKvYFj3GsphqO91GuamX9EG70lvZIQEjoV9yAKfX
SVlK3D0Ha1vP6zMN48q9C97rFsto9opeCzxhEoxrgmywl+lutbNig2Y7xdCtQCkRL2VNfPSyZliZ
IPcLO/hFA4RwkN5AhTyTn6AlXonkbbPE3AsdTCNOFVd/U9HhKmeW5rKz2OKm0XO3rSixXsuU8uKu
zbWg2yo3j5/wWmsbzuDdOb0jMEuR16Vb7OnDdU8F9DCBPtrKEpDQptdqsojiUshpPcX4eBdo0HqF
wTExvk0epYo58W4RTsFkg/FE86Vz2vIxiAnOc2YUczYUfNlaaWJvIwxBVUxXYmkk/BIyJDGjCkxc
87PBvx4a2q91/IoW0DtDACf2fBHiNgMM8Bq5Uz2kGztkPuTNOIrU22LsJ78UNyn/x88bujW5ciE+
2Lijal+F5RC+5KUnd3lik1NqhxjeLEM9lM2I2jsr4J96EEjXE6XNHuEPGZ2zJZDKbNkY6ZZ0oZdW
1bA7G1zDlblri+6bgn6+z3LbXCuyjk7ZCp2rN8CBkfO1dCPtzru29tZQ28oNY2cf37WT3LvkHZ7S
zduQdI2ojoZGu8z6BEZNEtFGFm3KQ82qCJ09LcdVrmLvIDhUbiqNtz5RyLG7rvQXooFCPtFxwnxH
BhhW7Yykea6bJsgTkyFgxH0sn9Khca9E1xoXoJsowFBh7wfFE5WwoH5VHkQxPaXj0+VcvmwwdmHC
qEAD5ap/brQaQG9AaNgytBL3yrBxy1t6+iQlC2Vds37YQDivpggCp1nX48pHJAQgSSj3yi+S+szo
FSvZ20lLeXW1TfVMreKRtmtmYii0ez6acUe9ixq3ZUJg9M+hzIlaSokmAivGE6ybc3DDQZQYwsJe
uPwIWXloqvlcXZjFKaZHHqa+ChEhZwbpEQ53J/Lhe2U2WvW3VZd5xGObuMaL3rNadfMzInVmTAmG
vYtYDsGmG5GdOj0niYWmtfIiDuSmIUx72RVgv6WYWBHbAs/6ZBdfyEjxDpMDHYquC+A7be6u8gsj
n9TrN95GftuVwcwRzfO9P6nsqlGsPVrA6sEMZ50nHXlIHdowUmxktQhoFl4I39S/eQai9U6TnEcL
dXBJk9pBTgOlEBbeNvMC7byto4OIBFFGcdwcxiFsz/14uo900d+7yeiu3BE8LDg4Gg4ebNY8RH5X
arV/mSbkc9UZENDwtQj8YAmD+Avv813d6cEO5xwxRwEGdRAZ5cEaG3KqSdbZsrh/02QBJ8Bh00tA
up5oUZjeVTkrL3FE3p2eucZtpMPRXk78pOWPRda2mnKDtcEgy0og0YEKuWTfxmY5poPaZaa06m0e
egvTCEsyQxoPaNaYpixmMUVexSMSe9nSCPTkJMcdT4RzSVWeJ3VGhQ6iDRVJKUDnAptv9YX0+wp3
XmZ+aTIz2/eVyPbIkXXokEhr9ggx1UoZ2WimjG2GwrFPx94kf5XNJ61Z/6Ce+tcVovN+RUpqqG2t
qMvCPWpDgXCO5MjO3VsdwZsLZLUCUSZn8VoRH4Pr8bUZ45CuGqqYl1La8xAncE4G1ykJ4BppYHO6
kfq6agbW9RGuC/nsbd22l7kNAa6OLYVlFpZUvG7LsLaI5VFGl7H2NF/dhLn7shjSmz4WQ7ooDTvg
hACsjlACZ+z2OZFbK0Jpv9FU35VE9Cy0EbcGrvpwY9q8Xywc3RX6ccZ1Ip8xgw4jLc0yxy3vqSlA
XMHEhPfS7nCVwueu/KeE9uDa6fH5mzrJt0j/jIesNYcLlJOFMUNl9VVumWBPvFRMF7yuwXOQOoZa
JMDKMY0P0K5STTuJBsRmG4dWD058GvgrK+B0QrWE6aa3vFQybgrrXaJ6pgsuWJZPJtnGfK59d46H
uELtz2BcMgx801j8WqtAzmWK0+jpjoBn1huzRwUdKPT6Lu31wxsnZBQabmxz4lyReHVxygsvTxkY
BRFN9M8KtaPROk5Cvg8dAgMIyFzsHhdq+Np5B/g+dWbcKX08JTMDAokTPeWpuvZHtrk/H/w/VIZ0
82btiWUx6J7Vee8LmcbqZBb0JfGAFYew3AdtYeRsx3kevlGIi5M/f57x4fg/f6Aj8Ryi30OpclQ5
5TUHHIucBxYU8nUXrBL4k5ucuXRcZ0+thkg2gdZ8sKXbX75tOz08VnsbmjCsQiPVICek8umNvDI0
7Ot//n4zoOv4iSD3zhTSRhRHJ+moPCkHSM2upZJdmGXWXnVN9kpeJO9U35JPCIjb4rCdYvKOF2Fs
tBezu2KBGKE8wNYxEc9lTxxlckIwSSAcTSrPJiqZ7wI2hbpkRt5ZXsc16BBih5D60719y7AIfFZl
AUmvWFtO5t8IFDBPCPlolnr83xYVl3M1+nTCFz7Tuzs9iuKvb7tinhNjsuwnBBif3AvjSIgwP41Y
B2wsebY9U82PHg5s1D6m5YYoLjueE9+bgilRHCx7YT1U5InvNI6NCzcOzQ1YPLlEEvzZmP7Dr8HQ
yzUlXwTNqHnsh2tHu7dLhkE7aArRVmKzIk2y/2wZ+NCxQElKo8KEvWChLjr+zVWkOt8GwrmzLQ7P
dsDClZdQIkGvUmfYCcEhY0zxQDRx9/Dn5838eI85oqDwZ1aEtdU6LodHI7G6Ou3DHVLxwEc4WHhn
mu97X0nJkwCfaIwfPE0yp7LGOyKzqle0QEB2x06CES9wkM/rLYLNKlWMSYK25DhJk3rH+ds7i4u8
+Q7fiJT6OdMm+NFx+Y+W+pN+NdI6ejH/vl29ekkJoqpffu1U//gzPxvVjsRX7tGeRaln2DPK778b
1fIvuBQsbz/6zSYL1E/Zn/D+ot9kSog1mLNBcbOb/S37c/9iBTfocNucfWZO9z/pUxueOHrvPF2y
9s3AQxfjLeGr77eFJIaJZEyE04z2GD60McE1K7sUFHTDRL7m4NRZuynBUYH2weSEAQLcHgxLwilL
QB4whBeTmIwHP1JoHHLqqiVzpf5laG3cNPzlREli/sFOdJm7mkbdl361NMoToaJyk3O2345CD6j1
PHTA3MRoR99I3sRtn58NhGlepLEkSc7F9rdzGGdZSx/48J61LFmpAkgQONCQoDl2T1aY+nSoiGqx
MzIQtEHGWzS6jJbxapUnzoSxqNDq9hrunwV6LvoaE8TxEKWZdhuglF5Y1ZCjNzEDdAesD6XblIeJ
wmmVDc1V5wbfiTrgIn2u1AjNK45OyQbnLjILCX81DjAV60HyWtYCTqru0WDJdZJOZEkSvVlR/nFW
BXHSmVe2GHREAe05LAqxUKZ5BSTn1u/UueF7+SIc8ht89sbZ0MNYTZO8A2gBacR0s7NizM4st3zw
OYgtYQUOe2IFv3q2fzJHT5L8IK6SkTIanCByluJmiLXpkYaVvipFGEJqLBUeSrLQcY0seQRvsYmu
4SLZi8S3569Q4Yfir/awVG2dydEPQHI0lFJJcRM0XnpXjMq6Y9SXb/GpImtH57BhcosntUWIH+rZ
azOVl6hdp51vafvWGqunwjLqW/pEQGgjxs9LUaaMD83ykg7BzncnzsyyrQ4jeScPVJi3dhMV22Ko
o62BgOTM9knWmTCi02q24Wqk7hfU+hpFqOi/sFEDNsiKxlky7M+u4F6pZ02v6nzpgO27amGaXIBn
DA1IOOFAgERYTWv6xzcCIeha1AjqV2YhrhuobpvGpZwTImQWzJsDgqqLiOpgaNplVHtbes0kWQal
YSyCCGdTbEhk825nFxemMajTgJRVtSF5QX7hbBudWpmtf7W48FUzkvSSRbEZrejkFMXGcFFPkYA9
6qc9BKv2pIh1ueCA3o6vNIgmbetSEvuvo+f056lZi5D60ErWKQGP9cJICe3JYuNHJ/o/C/0nCz0n
jnlp/vcr/cXLt/qpSZ5+Xel//qGfS70n/6KwmEPVGIUw5/xlqTfmSAZWcmwz0ELEnA3/t8KbbHid
igTh9Q9QAsfQn0s9hpp/MII04cy+O+Cy4yCkNiyGJHAWMPIclRipUISAYr8+E9nk4SaYktqcTQbC
quIxP0NLYI1kf0edH76ESnMBiERJfyvdmsjgqfVv0sz1Iefw9ed0KftgghE8G2K0oBgJyU1DeRey
Jola2+RTpB4suDkXtetU8aozPbXxWje6MAdXLBNZB+gl4ZeTOhgStsmCCYksk/Sr9Wqjdxjgk0TP
L9u+V9cezTTIiGOQ3OEB6ffzfsF+RHLRA1odn3IpRBYAutm7TkM3uyYL4Y4MBrj+qLK2qIuDS7uS
0zW9t/p6CASGadz+h8lvcf70ot0nJeSjoRdk7tisAFZokXUYkYp9q6J4eHKcrKIRVeA7tABuXVIw
NZeIv8P7KkvUCNMuLldQ9MyNFzrGjSOr8FoOdrzu9BmwpQG1P6uD3jzD1/iFsOKWPoBhOvXC6oS5
pKkyAThSiGOM4VuCE71ZCCzsO5QZ0RlhFCCkce42X0lC6kFy8xt+SZM4u2ADgFTQhtO+ziw2tXAU
wQoikwNEPqGrFDMnvTS9hvCnNDj0SYx/OB6S1RQiq2sY0+z0vujPhjBXZzmyz4vQyMglbrN+vBnx
226SAfhuayfmwaX1uqOmyc9ZQfszC83LDp+XeIotUcC7NdobDvMpoTuJlgBrLNuEEG7TPcEOrs4n
o9I3leFoqFPS/IruqbhpkVo9IvZOX0ez0W/NDmq6nQz5DKTQLkTkbAKptw/cKxLj2Ia9Sxqp2YOo
4VYZLolCM69w3efJtO11gsGwXw/fq75pDph+i7MYOe+SBg3d2pgHZ6aced6zELGCPFwbcGyQ4eYA
rVJioi07D69INQCfaSNwg1Weoc3Si27jNqCiGMY94T91T3PFsIQxZHlh1chYVU46umZOahk2BD1D
ZqC/2+FLOisny9qlQenudKrElzgnwlcv2cejJJgOAL/wZ8fopJ/dQkA/94PG8BZVb6d4cR2pTvPI
dli/QpJ3kxp6cubHq1hL5UNkZPo9bnsUpgBC1qHVqPPIKSXBtWXVXdWQ3B6rtISqrKXlcFrKKLgl
S08eZihA7ZbBtuuc/DLSm/Ya3bG5TpDU0uTpyE7gmQRTAU9HTYuwHSTGWIgMiwbkao9SgfOEiGNs
WJ5Rn4C3b9KFi/RsWvhDBfWOgKHsjmWkvBzzdNrlQaWvO5WRn6yV+jkghbzfMgwp2YIjNuxwrA7Y
h4NDHVomtC5bfCVE1KMZREDTfYPAJlgMrhpvbDsRbGw5WRpTbIQIpf1sr6YOfGGm0Zlbdhonm01e
jvqBSaBhLDXJIOVCQw985xg5MHzHLvxyaVWVz0oSldOKg+z3lNrXXSg7G84FgqWRn0ZGCS3oTrsL
uoYanZ0cL22qBcNKRAbi4Smmxb8ZhmqineiWw5WZ6sY9xOIcrF2JKqvapLAN9OGcM4A7kIkqAqhI
5gbdKNglwAkjYZtgN+g73fgIC0f7S+BkZXvdEkDV7XAo87bvp9JstAn+Y5wN4DU7M+lv6ngI3Gcr
SPwwZ36YQhf8knVxXzlrt+QQutGUauPvo1OWRsIAz6hrNi42t/+cAz45BzAEpQT698cAWlQ01p/b
fxWv/0JWr7Jv701fP/7838UfPlidko8xOOIc3DHs+3+rlJy/EC/RAdTRIf/QG/19JBAkDXvYROEg
YfiiUfDfRwL+1dxNM/mXNnIBrLD/5IjwoSlKDxIdlKD1QxPSFvOV/9oUHbHhG6hW9V2ChzELXtNA
OwyjfwK9eEU26y6L9H1DYDYH6geD6LBYNJ9ISLzjtuT8FZCQkG/GNbOWHHWewFzbpQsfcFcApL9Q
LtAj8uMn1ZSwVqA7xBp6eyv1z8syAG1mWsRImI+8JcspXOUlij7mmwyA3E3LalI6CFRD26fr3S2M
Ml4hB2WKVj5bQ8Z/BD4iZydIvsYN0zr+cbSsBSPIL81U4F1vFoQxjdLbWQUIjgWklrNK7/JxMTEr
VwutboRgJoDhQeR3o8uWx9OwG9hDM4gCRF+e0kgjMjierqyWC3AhnUauNjNbCCNqRbNuEnja6sqn
eFknAZMUzWuvbO/RENq6CZynqeEbcKjHngAUwnYYQXsLPQzXqkhXHY57ppjX5ILcxlVf0z7N1ogH
mN6Z+hamwCUa7dPYgKrIdL2Nk2VlA8u3J75G37YsT3n+nA2Wvk1id8RZ1D/nVrAKbNWc5ei3GVqV
wJIbPmwClC4OQUYL8D/Lyv9I9zi3mv+0rpxHTExUHb0rL378oZ+LiQuG0JPEUpjvSWuUHZQOJt3T
X8sK/S/aOoatm8zUaBL92kGyqThw8OPcMoiUZXH6J2sIw4qjMgMNloleEk+ry7SLMc77RaQ2QMxi
Lwj3E1thBRU1sDtCmmPfHBelbXWPepA5F5qUxXVUjvnF1AOkqtxMN5YAYuM1XH6ddk8yjevaHJJD
6PLoLmyNzpLn1NvBw3/BFNpYIF0hZUu6FBSLwsfhsPCT3kHjI8PTLu2LMz0A8r8ozPSMWVJy6XDY
2maQR3E5+bBcktRql0Gm+XPoo72dorA+SfC/nCvAnqsJNaC2FGps60VGa2JWoNj3kTILtXSYQNIK
Y1I6b9yoDMx21+UFyThv1LhoBsgp/VuSTMWTk6QupZbwxaIeXEK0EYav+84eNqDr7UPvD5wJDOLf
9WVIOufJPMHbUZlpz7gPq1dnxmZAS3FP0E/VL8Fg+tUynLEa5GEo5BuivgZl3e/jhK0FF2k8ZksR
my+xDis6lgjfS6ahTK/R9F8ERA6cNuWkPedvGA8ms+YFwvf8ZIyqh46oqOu4N+1tErrdl7Bs2xvP
a1kqUxLfv1m+EzzUWgIDSklrXMCOjxWgJrTUaEZOkOYwhTX1qD4JpUeOuwnT4Kkah14tTau/tyHf
cafz9BsVULvzpqjdkB0VPU+6Ss+w5B20KZD7pG5LbGTTdFr6abfMpdNsnMFtSI+ySahd6KMya37U
IHnAycKyzF1S/G2Z1hDcJtLT0QDAUBeZzYUOuOwaw1dnRiS1XSz1cMsYM70tciu8T9oIRlqfl8Jc
jAOA2cyWsbECtweCNjRxP6F9H5KTCs/duSJeFAxzoc/kIqPzN+EcSZsGs5C9B9FPKKhAJyPBFb3S
06HMKOmIMZVOZ1F/HHLotjmmW9XonJEQMa3kNLLe1252XiIaOzM1YYxLIM2wYgvwPyMn8TK4Q4Nm
EkBPGMW3auitEh+qtHGrwIdA0JbtpnJCT98B/10VLtboKZPeVeDDKutdbU1AdbeE3beya3nB8bp7
JqU3OdHBR0DL0bRw1TVq3Fok1p5OU2s3m5hsxC8ky/kPWmYH2t6vzCpee9DjKK70BkOkTkHewffy
192YGI8tNrR8GeSVujJUXn1l16ZVWMJZS2pR0yUb2/G66Z3U3VkiwaZQu16xi0w8E1iHBpJTQF7P
8C5D3GGyCE8rDIzflF3BrTAsHtqlU0/prgxyl+6s7pzDBhz1EypT7xZKL5joMXZ8xtohwP9VGTTF
xg3z7EkGofelJidZ0/u5g10LxFj2+CLLekTYi9EwJwnZzx/iQOGzTuu4hf+e5vUjrBzsNCPBgCfk
7LSrTKOOWbRSemchZIxV2dZXRkNRuKCSadeIsbDUuLW1dtNyQpvgMPrvVLMaQKKvLJxxqIfaak8Q
ibOXOk1JAB7s/7VrAdNRimWtFqOz1LxS33ag7ijMNAnPWIe+yHHAt5gL1vqjmYRItixW1A5lGcEP
+IQ5ALVlehKMorpILBJhoAqJ9hqDK+cYAD7xPdqhCuCq0YqeFc1XJ34wkO8MmbX82jkjSZGW5jbY
cLwAeY4+NgerqbXnQjpIn0h86C7HauQxCDxSE2MOogiiLKvbAOCqviLp6F8w6vSPo5Ub56KJUCIx
LOUwIeRI6J7ni+oQjp6frOjtZitDa7q9clpSJg29vAkSguTcxOtPAaPRCyW9l3RBuPXl2CI8ytMr
zO2ccwL69OT/BevCsKrtoGe3QS7VlsRFBD3AXMgfII2bUJtkzJe0Vu11pQ/T9wl9Bgciw65WhVDo
PosZ1ZHqbnwYZhmWOrUgnBPRYdV9Gd1PZBzlO0I68oTA9zGh77EIa2G07YNSkM8P/uCTkTF3jowY
tyNut/razlL92p47TCyL9JrmrlMX9HeStLzriln4tTIa31zoUezf9XPHSrw1r0jZ7vfh3NFy35pb
zdzncpkXX+qI+S4pE8iinPthbZRYFx46iWUxd8vit8aZMffQhmwkq2buq1VvLTYxd9tij6aJshNt
Y7w145q5L4dUhRadMXfrqrlvNw2tySE0p5lXz309a+7wxXOvjwEobb9w7gCKCR4JgkDQJMDDi7Nx
5pWA8YRcMjNMAi78uZy5Jj2uHNzT9IuGmXqSvAFQJmzOu8Ag5yi2cM8PRqvWVeurdfKGT1EzSYUM
bFgoID/RucWXTDHrhZypK/4bgIX5qH/dT0xo7Jh+41AExTKfeS3jTG4JZobLfD9v65nr4sVTvWO5
cLZxVWuH5A0Ag91PXhFyFX73ofLsokFDdlBXAwQ3WksjqcvOeGUmdb/1Rs876QxIM7VfZJfdTJ/h
fWIAhUiBlvwbnoYpLaia6Y1a8wawUTPLphcz1qaZCTcUd8Y6nKk3cZVaBzWTcJhRDCcNGyOiHLO/
yAHm6DM5x3iD6MgGnk40k3X03k9Ompm2k7+Bd6I3CE/4BuSxUiGhDugOGNQ4ufRncg9gn36VtIb9
SACdezBnwk+L05ck+jfwz9Tjv1zXNHiLmxw0UGTmmCe70A1LFIkV8CACQEwY7FnvPUYzXUgaXlNd
2m/QIUGsibaY6L1ISJl0785Mm5yebfmDWAQbEHwRGz93ningCJkoWA2ecMcNcxJnU3pUKiFh9z65
AT35VWYRn5Li2WQ71Wrhg0QsGj2ZNq84ZsREl+u6n+qAgZNNc8U+xysO1mNbYHrU1Z5H1qyTvdPl
WDqfKn965Ow73CeJlj/H3WDeea1ybkGYlnuie2+r3BnXmaiyE6aDtJsUeimnGK7tdHpkAXy1ovAp
bu1HB4r9N1E0nCAsooQWjYQg4pFqgrshvawM5lFWpp3x45izJgipWdJWr2KSHcEZZZUAua6Ei79f
RYh2irG9gghBGCu5QyFsztoL0ArbCvzbZE5X4cR5B5wSkULaD7HGfzozn3RmqFbEH0uoDWiM6Pu7
Ac3PP/N3BaX/xV/BTATMDkl6b7iPn+0Y1/mLDg3aF1jW+LV+ndAIIO9zHCDdGF1QTwnmKD8nNCag
NNQqs8SJ9j8eGPlPSqmjQsqipsccZxnw4vlHdDDvC6kA3+HkloXamaYi3DdNPLRwlon02WLpgVAm
6xw5EfrklRd+auahFfWrHErqJqAdFwMZrHn5UYBTVYS7dOwU214RsuqMmb02IjSSkCmz3S+V7eUP
1d2/cpVdFlHeNv/1v377UZ4rWcLwkTETe3+htYg7w8hku2UoHG1T0yBJGSXYGkBK9Ul/6Xcfxa30
cO9gjKKYe/9RkzEkJU2edpsSRQqrYapWyC2ZcgyO+kTwxrTwww2k/NUtXfBQfNBQsYJhC5HcQA/R
MbwfEwO3sl8HchVJWo1ZlNAIgMJPliU+3x99lefhfwcvcMnSMSjyX2/pPMv7Rd749uvhh6JZyFMM
jeHoOgmH832U0e1WKyx7YcRDuM45PJ390x9OmjyXZBFYNiPLYwlTE7ii6SpfbWvPstE7m3lDssBQ
OXPqTIb27c8fd6SR5KLkjLxCNWWYPCbHA0xZdSYc11Ztg9FuMcjXL44wX92AyC8jzU7JPP6ZBPAP
biN0T9xzs2sTKvuxGsYPk7gntk5tmcRLNC5eyo/lFes/X9dRz/PtukyanQCRSROVb8rEX5yUYJ9p
vFaJ2go45wuhaWcBoJgRgP2Sw678sV/822v63V389dOOHg3b0oMqkKnauh3xOKgPySTPGMbOxPOC
cn9RJ8m3P1/gjJs8ehwRJ8Eto1uEOw9E0PvXbgwT2+17XjsjtK2DVVjpXaArFCrF5O4UG/1KVddO
N7pLTk7Nd7vV3X0pxU5RKm875XVr5ij9ou6d8nkYhHYy2hb6cCDjN1M9oismNtpIqumThek4MGD+
ZWZ7K6kBRLeaH544twlss2h5jaJeWfNwqk/maEVJqJwmEOwAKF6WRAavBHdvzQDU+gqNdYBa6JYX
DhA1BkOBd0C8+bNx+m9/RfnxDeersT7Pb7jkf/O//+Whib0UyIxMW47e4ZyMLlcQvwbQLXa7BjfZ
fBkiES/1ns7SqkgJGx5y1KfQWoi2yQaENx2HRYhtc+Bkri8E6BAY765OTnEw0rg26wvTnrSTKcHf
VHVtu+odiboH68qdwqFzR64hFR4IEqxImrMhCGvGO9Yu7eJh3yZMsXstpe/sS28xpPIUp8gXhQOO
SnWkUSUm7FyIvla91h4Kz5l2CEvJZuW0uxj81D/Tw1G/12pyFhlnI/6V42syiuvWZbbsgTNGmxq2
B/7mfPPnp/XjC+JKycGAt549mG7m+zs7NIGE7D//6E3IHFGFkMboy0XDrZoA6CuVGf/4leQTgVIQ
ADFPcY79q149dK43Je229v0To7HWqRE8e7l1VgsQO8AjHv58hR93QRchF2HEgHo8jj5Hcx70oV3O
b9MSQJgyV8ENdhJAuF+7JladP3/Ux8cUSzWdPR09wTzaOnpMA4XsrIdnt/VcvISFVhknRa+cT27g
bz8FEisCHAFU+fgnw/ioZdjQ2e7sWq8XBHloO3rQ7uWfL8b4uI5xNRi2ESYjG2E7ev9oJOByDLuc
KU+DUaygJ8Ube8jA+zV5ARaicThS8ODrjgCF5d5DI9kWVhJ9tiwJPub97g4vUtiMkQ1wBjTb33+N
qiqsKeqchmD51Fn3oKA28IDaDXlikbsU1mSdGPkA0l4vXtKid66TNiZzXerdeTZNYg93yv/kFzB/
+50g1CEbFR5n1qNtJSCcT/ND0WzzQOW0GOXa0wHwktNQXfgN1NLQUeVjChBnmVa0FhTurKWNwXLl
uTnc0jx9SWHRXyTuQKeq/6roqi9JLCxvxhwHV9lGckdTr9/nY3qh6e1nh4vfX8AsxWZqgVJq1vn+
uqD6Ru1lo9tzU8PxOqidcqN6K/gSsooty8qJV35j6IBg7ZYdq8724JWe3Mi5bWrbO1Gl7y8Ht+7W
UHi8q2JyilvXml4m6ed7gV1xA7UGN1oSa+wV2CbBU5WfHI+OVfvsVjwWv1zB0dPZt0S2BMWIglaL
A+xlXr5v5ZDPM9NVG9Us8nRAgZXpJyTxdsumtLJPngLx26fAcxni8jIazvHr7o6sJXDzGmYihKDN
7iH5jWPVpYNkiIwV/XuRdsM9A6TwGYJjq7pgGRcmKlRBAGsX0MLXG5x/tuWA1jd6MmJNVeLb1HUo
vnG8tOLAeCE70WCpdG5oZq+lHuPf0bx7WOL0gDpJWLk00h1ZmU9Op9/YIx8UYOpcluDZ5Cf3/OPR
zbWpBpFgM4TTP+A25lNP4scsCFWc3uf+1unidKVNOmOJSYpPzom/WbYZ4EkqT4Z+nBWP6qQmJSqk
ZtHZ0g1/9cBfsmsj6rUgj33ySfPfdLTA8EkzvNRiqsxo8P27gHddlQ6pnduxDm4T+Pj3cTonKWcj
1YQcEyBAOhlCe982PvOe/Gb3xeYLslsINiYO3u8/ug2iyvRjnfQxZ3yEvXk5ONW1bvmvqdN+o+S1
P9mg3s6eH65VksxmYAMhg+norfE6rRmiiEeWMjy/VoJzz+iTD0kAyVJ00wum+tsiSol9HUsON5Yb
LbsmqFeknX7y9vz2YYJRw86CHwUM6ftLj1TbybDj/e1d5g56ySTBAhq4INEhWOIwf/3zbvabTdPW
OTkiB6L2psh//3G2FyezPokfeayHLRJmfzkpN/ykRvzt/TXoZPAkcXs/IEjihggmwyqbLTVyvXS7
galTHntL23e1k74RvJ2dpfBvV7TcfNzKdANSSIMaIyn7szXyY1EOeIWqkKIcUjLWv/fX3OPFIuU5
4ct0Lfq5wAHyVE/nY8egKcgMbVk2Wb4NHdJqikTpn7xWxx64eYVmXbS52Zzb0eMefXwbEGolcr3e
joYVfisdZOGLHinsoYkMCavTLqBcEAyBD1EbPQaMnV3hhSSSj2FERqQC80pt7M+7UDCvMduWRq4M
ZPP9z0/GbxYa14PjwhqDKeqDLQryezTK3K629uATsIQNbW01FbY1X0af3JLffBQWL8sBtEQbjrvz
/geJYqMpKyhx23bys1eLSdgV0T8MnzRb/3+4LM6g0tLtuaX2YVUr83JqS5cRkjSj+orMOXtTjI5/
GtctXcT/qwG7/LF6/Np++c0ixifRFuGICJLmuFNB9sD/Ye9MdiRH0iT9KoM5Dwfcl0NfjLTdV/Pd
L4RHeARXJZVUUrk8/XyWmdWoqml0oe59yEQm4Is5zahUlV/kk6xsR35TQZaF9tdGPomss7c83YC3
0oi7gf+z/Ivl47+8lJyv6S7xLRdk9j9eyozh/hDlHrXKUCZiCtCwbZaCublpq3/xqwjJ8sP+adVk
p2FeWS44Slix/vGXhZXbjhnG3j3cVGZV/oJPgvo2d2KyLVKctUwSMHayJ6/jztGTsePkOM7bFfSj
eBShx81V0JMUHXFC1q+21AD/enzLYwJizkcrT7v8C73cuK2gNqldltdkMVVjgUFo+JOcGF8nvrRI
e+RDGcM4y5loc7QvgA6uWxjHBPezKree/dEG/1m7s2fvSkvM/tahfM1+pwysEL+YLrmwUCUnmJwe
rt5Jkx7Xbf6i6tZajnWDuraHoincrWFK6yRWuHF7HCNa3XmiGcNbdxiX9JEambrZ8f/GBKKwV9W8
Gd2owqgMwjG7DQOcDMlId1O5Gz36pjEK+ykxeaM9WH0FHGHJeowNUV68Ckop6IofASEfg2zKZMzI
C/rJUmFl3gpMM/1NqTlOFrHPqB0wh5qiKgEluFDYpwGznnFDpCa6g5B2IoV33VwV8M++gOKglwQ4
3+M1dNv+CYswUzMQiuXyMKWBfmqANGGBNroouJitwJwyUv43HtnEzkwasd/s3CYD/etSbb/GSsFR
aXoeUVuMAMh/JiSbatMpL3wp8+7qsBbttYc914RnpPQOIsQq0Be7UXvyLZV2/V4boXkZGh9Msijn
g3GtqHIgKcC02NHvtZvzoLlQNbbRbg7LFDjp3nYr5l9RJXbZqE+OXqbYluqrrHx3Qx1Tmozl7Oxg
k367jjFtMe0pXkMf7H01mdvILfw9hg5qzCcczCX5r7Ny5fwjGGCIuONC71qgv9bO9w7aAQCsZ/wY
BeFbqvR8w+8evEj0W8tsiofKmWjwM2k9D0Wd30IYrvecFpgJFvQTro5HeNV6LHDrYNCf0yNGpSqe
y2pkU4EZoOYpkSgVrI9VPR+7wR02xbp4/Ku6r1CXMH30J0IBdrKaFZ19jNE2JTwZcBaVOE9OnhBI
Ch/S0L1A/Zy31hTmuxUsSrwQPEowXdn7la3rJc1q+dmE15KRPCCgPHQ+lIqhB4fTNbExkMMOEaz3
RMS8Y8/YdBM06XykmtA+qiXAsz3rE5GmXeFJa1d5y7uAL/reFOkh8NynYlzeYbzixjQjhLoxfRd/
9BlntN0f9Rg0O4zauKo845la2vSkrlXIfkYpsknSmPeBomT3WplMT6W80G+tH7qMQmXFOHwz0bE8
XMuW62vt8kL/MqwXEHcOlcwFY+9DI0L921UUNi9/ljdXf1Y5j381O7PTvBY9M3kdnqs/+p9tPjxv
AqfcnAQd5wgepiwSmEGmD9J51V13LZUur/XSYWUdKXNcAPpCGvGvJdT8B/1y3BDb1LO9Rd2EC42U
6mPJ+0B1m8VO3YmcBczwD8NydmaZgVM2AKDKfWDY7c8ZspQ8OBWMokSEfQB6BndIeGPQKFNCYAn7
bENloofxAh+IQqTt4Nf2XKnNUDV1soZCP+eo+g92XdrPqWiq4jiV9Ht6gKPvrMkOd22hqVubO8S4
vFDmD99M2U+i714rIM36jDeo/znAlvC312lDXE5e4ZCwVP6Tq6v0d4S4P8bsAhhvS/p6k3UJ5xfm
TOJ3T5EdDhmhrE9Ivn3CEc27j0h9fIAWnhJIust+YMfyHC5u+aEVP2cxajC4g92d/uAsFTP9YGDw
1Rsq3DUqSc6CROHIJyFnqv6eAwj/2Um3IoNidO9BZxeHkrrg+ujA1t0VuK7eSCqANw/aieqf1BND
Mq6Km6O2DXopaSrDyEpxFrZD5whRt0oCJGTaWoao31Wcm8RBSND6tIpl+rVLpyvD2SN0uYmyKS3i
1nS7CKJW5Bxlk9fXz6AxnbKozJ9MkQNACfoRCjmX03iF/MufGFwrKs4wu3ipfqVfmeCP022Wphmt
gyABKDZfb9shDG/IF/FTHUmYhOLPJz3Y3gpRJehOPpmPe4Cq8hPpjkJ73Xr3ZOs7f9u0guLWca52
Uzu7Yk9VRnZf11IHsfRy756bqOOm4t1FhMdtRM3zfZDn8kevs/7RXXvrWRVcb4pNl/0K/XYf5lxU
Gu+Xs8FH81F6vfzhXU+YceOv9CtWXVmA9PKKgzcLfqxBw4PVu91JWmV0s2olfwwYiN51znVdg6D7
CSiK1O1K9SuM2Eakpww1Yj9Gg/qOJuXdu7hCpo2GbXY/0w5Ew5kvxPINBNslLSpt6AKYkicrXW4w
kdoymSIMxwaNllcSTl42rFBjqjZda1rP0lo8Ooba9EX6eXbne2P76Wd+lQxjvoLtAK5vbXTIJtIb
HZt4fEjjYm+mSQZx/NwL/ng3CuaX0ChZF7O0ODiS75amkd2PpEoJwYQeO/CGXN2963Q1zYZXhPUQ
IeIkmGXSUy4GviDVUbjJsqkeknKV+MJX7nNkrEa9LQuidRho9R1kLtm2dKmPVj9cP+Uj7k1mLrb3
VIhcv+IwHwP4drzI2jOrSzj08sspc//JiNYOuksz5feLLxpro2j4fq+7dX4IfTW+mnKuLsX17bZ7
uGU4GKHVuJpfVBnLDrMuYFs2GTnGLq4ayIblwcyM5be5wp0wZpDTpKHD9AIeyj1ivmtufHhZUJXX
6sKWfX6JTCYy6wQLHNoWkvjWoOUQXyoyH9RPPKsb9BbVb7BnTE3sGy3AdABJMKAKw08vbs6RayNH
1S1HobWf87fzSVoNWkMTBCQ+aaxZ+T2RttaKhbW2D7QDIuJCA+K9NlWY66Pv4G6MIzX8bgmN055i
ijLuxAQToS2tVzeD4asnZf3ydUmBA7de98hqsf5u7VL2sW83SxX3pTf+skNw97xn5MoNKbksPk9y
tTenyuo3BDOs59WujUs0mKxmga9/zTLsHoeUGsixs+XdoBf5MdMb+WgNYXaf+gDzhggCX6FC2Pwq
vzKIQ+5vrFPDW0em2iSWFSrW+LYS3rEFs/6bHXVwy5k43ckx7VnEfDtANx2ckYGwE36uQK/uUnGN
a9W1PgDI4a3hsXnj9G4FrS3Iioc/KEoUlqiXXmpIh2v+e8hauZNKSpmkWjo/aNL0dhT/rQDA4P3Y
zkzAWzv+3uJ6bZhouliI+iuIxBHLxRL9/MAmZNo0mLVfKWl2ST+1TzSw3+qAJXE2zYKzTN8nEx0M
dx36jznSolwK2fNrK//enICYA+hn3biCsWazMG5n3wAvs3jpk5/CgYvmYsxYdEnYwUMDXgHa4OgV
w0kvS50U3Ju3Zjb1tDAHzSnLCVuw1WcLGDH+Q0L9ijz4+FXQzJeq1c43hslTV5gWSxp1Pqujum3j
WzKeB/c8z6X7xn7bJNowtz+i6TpnaoddjrJ87FJYknGXsyHVZbu8hfOUXUx6yTAby4Pf1l0STQY4
66JrD+G0fqH/iY9KEIDnmcNFsg03Y6HnhBMHy+LmcVlV6lgZmLB1atA1JFy5U8DazyId58StbfHI
fwSI8nQDj53hs9RF2WVU/JLRS4OHEaY3zjSHKEaQul+4m/1XMnj1oSiC17k0BQG6LGcfyFZuI65h
87aY8tsiRLhpLfuYgjb4kZvptNOhYe4H21qTsBidZNLcjErmw2aqkAqzhdpHNhfuGwy+fePN7Y7b
iQUY4NO6yXxS7REFw791Ndpvs3Stu0hEK64F4T7LfMb5zh52R3v49U9T9avlBRBqNO+Sp9Xc7QL2
hZt+6Kkpmmf5a2XUZMcyg6jWEXp8KoBCwYScGxoppcTR7YpSxbMse5olqMVYYQ2Mgc+G3s3Kr3KZ
qxP9ZoeBOG658VwD4EE5P66m/TbQIrHjVtxB+wYRxoyNDVkw3gnXu0Zk27iYsapWLIElgb2huIRm
vyZUAoZntQA7SM0cv14N887pvXtBPXMb51NkMbSo1+OytNC/PIPHDhDdihsOlqfM5pL2CCdvN1Qv
XHH8PeFO/PEltxEzNH0bpUP5LmzX3+Ooa3jkzC1PrFUiaYyFMT9cPbE3C2I2p7pAF5AJ+7I6RVNh
XqBfnfoymA8pldk6VNVtzbt8Vg0hIuW2NcPRadg0kxpu0H0x4BPttWYjege2BfnA+IKKeu3Z8Na4
k76+lgABH9N6sN5pNuiPrR38sFb/V9q33Sc71voTS17LoqWMl6CmBMTRY7YdArB0i8+OpV4oH98A
K6CBdaaVhe3QfKBMQRcnw2knF985fuZDUJFmZtHw23tjyuDmNEvQ3iPftObGDkuwbSPYJMCYlld+
ClE2jzZxj0fc/BQNFwsLaJlPw3etwNw1qszB1pgraXKDH9jhAjh5fdk+LS7Ei/eeHQ/vW8EhByo8
EEJt+M6xliFPlGiWHzwt0c7W2gKonyFIkpoo7Gf2x5xMQd26p6ya1beoKNhSo0JEgOcqfldug6pw
zbh/mqq0flR/4Oix4c8PqpvTT0yiHMLdtDCiWK6p+jY8CQXWXnUEhqLymqe6m1kYVD5PLVQzOKA7
N5pQNMY55+OR2yMbHOqO26ec6mXaZrI2/fQsj++J5Fz3SVBGlZe4tHTLTeNQ3Ywzn1eJ3xe7VNLg
0qIOmKpDQZzZbdS5WL2Bc6PZaAurv5yKbMfmlZ+8GiHNFO6E/JjkbrQYe2O5bgEGJqR0pl1BoWVu
ug2RAMGmtU593iVj5VEXA98Df9troGfZWFzxjJkHkXS8Am/HzgHfOQEX+PzzYnoaazA2b8cq4lWZ
ONMCa53bDeeJdu9EIIqcjiqkGC2ISw8nocFhigt1Xxclcg/OgoIDZjVXB2mhAt3bnXcl03qrd176
oX3yJhwVvIXMW+Mp7fj7qsBDD+klEL6zwsWg92LB+HEbaZqptY82CjeFwqhb37Dy52rR9h4QYfMm
rCh4rHC0prGUoflMV4FaSOnRXnvvjlfioK3JQyO1u7zqokl58/xlbqgDnlp4i7wn3Lto//mSoMtw
FbUx8PVrY6vvgtNLseHFRjeL0upXQXcQXNCxp1NkjK4OfSpD7Zm2W+6fDeBNqDUN+t9pAsVpbvgc
sqPzcleWRxMPfLvtma1Qxt4VHmQnUHoW32vw/IrFaKaAAMLxWhm1Uid3n2vHpOiOLWQdNPZAdaad
v1glXEza6M0TM+n+MInReRRZON/gZSpe1zWfXibb1X+Owf7Hg/qvPKhAnFBG/1MaTr6Gr//1Z/HB
3Zf49R//+/j9lbd/n+FD6r5+x18OVCJ54KAoVXItkFA+n7n/DASTBqaBgCwuxjCEeMTevxFCyP2B
LTRN2+eJhukByfwv/ymlBdDMIkZ31B0AS/z3YFBEi/9R5L0SSvCVA1RH4XWt/w/ZV1lpN3pB6t/x
CTWOWdrM3Rl79cI5OuT4dc3o26Jy8BaReq6f1kJ60Q/8gr9ypp9PbkDBeWy1zjN5XwzbgVGcmYtQ
LkshCI9O2fih4HmvojYxnHUZLmwUMuIH2TR1L2bTEbeAf1o74lxFhdprDXvvLsAACxixq8Mdh5Hm
KNIFKbgcwYIuVpY0onYTDBzeDs3WJjARjY/gPQjxlXjsb2pHyhs10jW1+Lo7kWeZvglyfLpiCL9d
wLJ0D7XB3pSF/OxFZcauJ3yOH+rL6UvyXYg+iIOB3efndcnngylbd8cbZdw1JR2wSRDoXY5ti/AL
WPFM98gCoyX0zgMmRN6rmMp7qJL2G/2PVxuvTPAVyVgVuXlZMJFchrFrEmZTb7VXRC8zYaf7uQG8
JO3obZ5DH6bIEqeOFo9uacCGHnv7rheiP8KAS+E8F8UNreDT0fPz4jYy6q9o6DxOmpxfPM63Z4gl
0b5uDf2DVEJ6XFLP2VWNVf+CS9JfAc7Wr6v7sotD1beHyC5+jVjBtuxP5nfPCifwuwVIwE6G1ISJ
Ovy07ZEhfFDmXJv2TRTirTP41YAXmHTkk2aGa3hbB3T1FicM9YMyEDRqTY1Wm1poz9o4RSSegnVm
tMyOTB6vn8iXTit/x86W5zK5puqAD6ArYIsHWHdbHSSNobWzNznNLAwMyBhC67Oyi1tZ1cOyqPU+
pew9zlc8r7ljU/ZVmLPHb3HaLWdid++WNUI45XrF0+Sr+sZDVr/JF9+5xZ6FqydPp4ep7/pdo9T8
cwhdwMP4wYd4rAwqzJG9x002udZeBOV006/oB7PXIFMCr2o3sz9l3zkHybi+St6YVptsszBTP1sy
Yu9YDIFJ8RM16X4frfWmhxbexJ2vo00WcqgHAoV3hmeujVZVdQtnr6BIbHjsO6gd6FuGMMpNK+zo
rIWYy80AZwWAbtf2u2ii86bjRQWdL09qXdRL1lMHST+zDd93XNttGNbRAYK5f0Ohzre/elhD8vxK
iE1JYcDvoVxyXhnFOqhUQGPM6A1narXRfUAqE9Gbvrl8V2Mo+gEwp97ZheX/pG9+Pa2z0Hns69wn
ncNBvbeG6Z3CSefBqNKAmXmY7kYaW7O4qabl3E4GGdyQnN0ppLNOJnRA5VsSnusDonK7XTu6ynwf
DwvtjOjQbMQuNQfXfVhP4yu6V4uy3jBJK1NwBEGUFWdDcoDyRBTCjY34k+iYxNRo05KJd2dCnur1
srVWXWKcTJdtMYXriwZhQodsB2eUPHOSRwtvyeCmt3nY9A8+ATIrDftnOu/9S+SMh75x1vtpNCf4
u4T6Rm7rTVnb85EA3MRp0W8fGLwZiPGWAukiw+UJYLO8FUrbzzaJyk+OrF1i+BVbsqmfjuFS5Omx
oUIGPFtHgLJVsTMDThGBsTWbdnrM3K6/WUpZxiye5h0HyyZuvSaPiQHSdW12UZI5k3lcO+vbmjz/
TrqkehkE2kehoBEXlhIxZy67ur7J+x7HaJIW8tkI5MLsyXaGpzXKl180xhDtMYLlsJTCfQyWTlCG
ZOUaBhp5IXK01R4lVSZFykJu2utwLvJxfmlq0911ssliP9T+rcn+adO2LEQRnq0kRbz4cFozPyzM
q2KDFsJt7w6LkZTK8z94CK6ocZHxyyoJHs1T7sQ4fMffIIxaWtGK9qI630LGIIhJcftXtopsS0an
htOmYaRqiOSxZGL4Ya/ZcNOL+qLadjzlkd/ETt/LM3LG8LA2Xrub5nB9MC1i1YpUeLeBwrpu3czv
95Sy0EbqUO1Ah6dOxiB3f9HHqbdTMP8kCMTQhTWzvsbMqWDnaHiTG25HENeb3iSDsdiF4X7B6Rwl
g9P6H5gpuDccXzL2CBHkimq+bfLRYMHKUDO8wv2sauJExPeKOyttmv1qttbXJDI3gXT4ko4s6fa0
2AdP+1IwWkuRCwtrRqVcYStF9WU1reN1jE+bJP0v28okT4WD14uSoNCPk6yyN7CHeCpGaBYLnKOH
slZLszG6bHo1OeufIqcLThm5sJAVNI0OrJuIBYN5oyibvKzr+EB7whUyyswAZbeKPT57z+UCSvvq
HeeWKPYNubAbf83yYxQal2qBzj1PfQvkwrnSxJssJH3nj7sspGSRcYCIzTC9YYNf7Vs0zGNqEoht
VuSliSaJIzdUvhsF+mQ2jOXGnmsGX2EqbjKvZ/me0ukrL0y5N6ghOyNEBz+toK5/9PDo7zzVPypH
eE+MN1/MxcVuHKXdzTQ5wbEfjHUfjgFRRC/Q4MDz8YSq81Wu5XDMS7wgXQVmUI9LdRjXmnEJDWHq
VNjkFt0icy90ELcP63WYwADG01jpHpHS7A+Ez+mGg73OOemk+s0qCuNQr9q7EbIoT3bh7ejO7mIs
P/dMKF9JIrobk3nhtmicdBNkun6OwkzuR1Tqe6QKK56VZHDUpb/CKmMJzPJ8H6qIIwSJWLrs6/Um
hyQA4anKyO0rDlMKjrVc0a1c31t/M2J+zgUBO7sqg6cq5SUMFsBwXh/CQencalZVAuLWZ6rQo0Xr
MngAnFXjL0Gzm29ADrsvdVc1pw59fguXSe9xmEc7mP7pZz8uM+7Tov+cDUCZNP5F2xZI1jGYyhEM
kvqcABlsIlNYuwxQZeVmYluP+ZcxekvSg/jcBGG5nqKIaXSV1ed5ONPn7dIn3Qp959Y4nnD9oceY
Qf1SGn7zxKaqOjddyKPes5gFFlNFkrdtB2uPHVzeoVfuhO/IfTib/S2zBEbvs2fs89IVOzO3s5uA
Qe+2t8vxkKVlgYrMyOyh8+R8zN3a2sGbgh9fll48udOnAhcTM+Xx5H6arPVeTkF55dZZJwo+mh2Q
6vlrDNOw3tBPekVPKN/bVDTvNRufsrjEa9f5ZwMe+tPHa0kljPoSWZQmvJDfYhTdrhRNRONxY/S0
B5shQcvKOGRrDzGV+meatCy3am7lbFexAzibYZDo8hjVkThrb6MVrBOPNJ9joheZyKFVec++l8Cw
SSkHB+ydmUqeoFNKUyHrQMxDWFIGHZqH1DFMxhKhtxmWWlODisO/9QcwFNeTLlsPSnXr6tFjSgnE
2lzmc5pSudA1NqdU3upPPIj0Asxpug2aUapNRjMX/NRRxVluqKSb6pF0PJCN9y43+2hnjcF1om0+
BpIH0mZaspIh5WD9nGVQE0cGZGNqu46dtLJ3abNiungK53QsiSRoynJ+ApPVTPZFU0fiOZjzqnJP
qRcW1XmY4Qk8T4vmqiHqzIaxbKKGnfKm7JnVwuGprQCMBEfvhOFoRfkgFduJQSnDgOF0mX9Jhm7f
U8QrZI/gvfM97Sc95+lusbU8pks6A9fUuJIZRRSnUYfdbSf56lb57QeZ941TLT1YMMA+VRR1CaNi
e1+QlWg3mZyb7z41rdu2mMOjjyLLHcxh7i4Y/eeV8dym6z3/260lZUVrsMozaYlp69EdcOkFJNjS
h21rCCkezQlYK3OQJYNXOo0Htx7A+DBqTdj12UnrsoWxJwWnPCuqg9/X7hZNzz6bjUJVNHu2AGjL
QAryOfH8RTibwOD3mZVsiYpo900hH81XZrlAyLKuQEWzhknIlbvQruHFRT0sH5OX3mclcZaNSRXR
04yCnWgI2Wk8jKt5u8jMjstBqaR3alAFuED8ER1J0jrCU7jESEHfNJZA9sgKOPppFmX5nIX18DGw
9eTMpPTd0qzZk/BWtQuvFxu6brkHhHCla9iCREaqJwAgzay3/ihpZixV95SmwhyoyeVLxzXyjpXq
m8uQgSvIOqt7JUdtvVtMct6bFqiGCMwb10Y1Q8QxjYNjS4ZxTQT2Y9TmOYiEfGKqqZokTWUT3CLi
uY/UZXwFa49aLNcZiJSRm/Qb43Yo4oIuAeYpaGn3Vb3Ub6Upy5cQRsA+hHCVxcto2XuOQsNL1Y/T
t8YTEEvUbWSsTCa8omZX9iU34dw3RPJ9IvLk1JkLDR1m2IRsz/RjZdfHjt/wIGi08/LQgRoAeBXV
xaXPmKOYoIRBQ5SjvVUg47d2gLVqqtzimK9reYOvtDgK0KB36LwcYGefD5Np/KjDdn3JIeZ6G1xl
/HHOwqJhetXyBkIS3dDSkwn5LljvjQVqSY3RncmCri/UlANtXvlc9SumFaszsZzbVQGE1mb0V0D5
aMrUYiyC/5Pz53Uja3n9jeewuWYqdlU712wL13yijFzhVOve22EKxb1VlcrBlOBzGOssngKMjGni
jMfcV+bECMBfv42lMacH64+8dk7+r2i0sbwNzSzn55W2Fp6vtLWAcmeqopwAutcY2IHcRE4/T2cu
SR9ikchgg8WOslpapv6PcLXK3cGY72hS36dG0D3XtZhf/07++S+cgX8AzP7OOGeGINZMj/wNuzLU
nX923UowLtSaWdMdGT8PwAfwfsvWvCOCwnaa47NPWzh7Xdonp/J2htvvvNzahgHEs3HdqnbY8qfu
o7VkQF/s//sX908Owj9fm0+kE9M3eZ1/zpQJS3eNmcIpkLK/CyR7xfRQ6Lt//5dgmMd+a7qYMP/5
AoAznjn06umusEnQ8Y9v1LsmaHd//Jr/kST/pSQZXoMB/40kWdcFlQbqH1XJP77pb7n44P9ifbCJ
V3sAslAf+Xl/5eIjizJVsh3XmA+x2D8i83/TJe1rzypFImQhAs7UVzXxL13SgXtIkO7a/edjN6d2
5N/JxZNI/UddkjAusfuI+wj6GYphdNUt/y77WPgF8o2l8tPcQQtjLtzCyS6ZasouQOpZZsvFxVdG
T7LqME9cbctoYzr0MPErDpCH3hLkdei080/rGrjptqa5jaoh05wfRzR+d2+VwWI8VlHZv3WMtryY
gXpGR09aY33UtqIUehKwUuqU08pmFOYKcQfnNigSGtM2aurX42qtg7tpSppNOE04PSwagtixAzzp
pFQq9cYNje5HVC7BT57LOhnCiKHpajoQ32U9KFgnnu0lFkKTfRPZQ56oSPi3k8s0SOgRQDktbYEi
n0E/kjYdHuxW8UTXz/I45+Zw12e2uAhK0JptMLcGM2rKE71N45kZp71SXmpPUhGWUaXNE3k5ZKRF
T7bsKW7Pw/1c2GCm8rZod15DB6GtcgZ2A+0/VjJ7jF3dIbDfgLbaUHj6+smysdZGufuZ4ZG499ol
SprVcR5Gu+yPul3cJLfsByrWVIKtLNgaS8EJSxr1gxMY9Z3TTBfPZE/r1TUGIjkH+U8sA3LvkpSP
UbCqsyUEHgF/7i66Z1HfjHmR3bLtdO+mvIHwzx5kvDGnbWe37V0qe/G71H600yROd8ojGocQpi5w
G356aUrbJPUYGFbAdfiKfzE3fYtcw9r0KJR0rnsnPbXMtTC1PZW9ci7OHM1nYDDTQ6FMHFNV/qMk
kf7ltT50pWw+I00ticdAd+NjAeRJLo1H3c7iqe4rgeJVqzuwYnk8cEWoFq8e+7oc7owZhGTBHftS
zSuoSkWf0oKtMZE4lreWxys1cCckpk6z5zUMGMfVYceAs2xaTtoU2PdbVBvr7ACAOS3m+F3z9ffZ
6NaPUFOYQuI7jS4Bxs1HmodoBO8putxc7bt3roGkWUqeKBUeif1qjM3FtPlEB/443NiV6165d+BM
HHfH1l3dtjATPtABCQIY9D+e3BKMPka9uuOwr90EMAqg3zLNdkY3nn04FScz92+1Vh1zWb/BGdaG
lECUM/uupqZwTvEZxImKl29MjSH21+HV4ImQqxUg0mLu0uDsQqbjmNW8L9NYPuQOqLgB3wHNnUlU
uxf2HvW2CeVPJYPgKMr2dbnGyWpbfYqgr3dM4IYF1L599lzUp+b6Ti3fRpYSeIcWjWPNfHPpowNW
FqUHOWnjdqIaepuOMktK0/1gMVT3AKzmnYEqDokj845Lp9xXF88TZt5AIVySrzMgyfmlcQrYsm0Y
PH/gm+m2IyytfY2HkY3vaR2Km0EMcLwHws5NcdekHCFgx4MTdQXJ7JIedXBUu2oq59hlK3ShMKN+
lKGXHQmX4S7lVHYk1js/irle981QYfHmgb1fq9m/dXuN58CZjv3igt1CgJweJ3d4Ha2F1p5u8e4Q
rfOGG6yFGmg+MbZw6yjpLM7FD0s6OeKGqeed6MMfbdd6W99fo+eSXeEOugNdnGGRPixwb+69XH01
rkStAVu8WQvry5faA8vQm8Onooptj09SJr2s7TNgLY7gtsdH2sxqoENuzf4urx8Wll3KLVjvYLng
vgia5XMdAb7qlPVZj3wGi2VePqNlxiUDfrZ76nqqFk0fR2DYiPuWmT6+8Ih96UPmpdbRkZyJmJa4
bPZqT5tM9cv2KCuNT61oBrLwsokuQxn8li36bWYzdZ7ysEZUCC1o4Thww430G9GmsVsQj+LgPHqI
/bLwgWqt+FRDexBQJjEGsLgjZ87ja14vynIPi24Gqh9Nqswozet+VgbWok3uloQd5pxD+X3VhzgE
y3YO6TZDALmZ3d5/nHlgPzl9yi1STXz0UKq0966soj/lqwCVB0nA+zHw6S9ii1wzOqyRBi7+SRlc
OuzzHBIssz+1wFxO3ZLSzkFnXnZIuwGwo5PdU+5bP+F0dIJNr/H75xXVizE1tfkHgRi11bYrDnTT
5V8hu/6IqseesGW2DO5N5vQW6pIrkcPWCWaDlpx0J0drvcEabzxKlvbfVHuxNSfRN90O0LMfltnu
TOx9C4fn1WpktsF858A/nNfxzcQC89X1ZvHBMzkDWSXGW+Ws4j7VXvTbnPMRG3idOheDKf+bUdXr
nTCDIzklxlTC8b+9JvIgL+VON2Kd0vU2w9F/9Fp9FKy2sWL/sCR0i17HiylXEaEuD19HvXg3SFP1
t/H/2DuT5ba1dEu/yo2aw4GNHhFVNSDYk6JE9dIEYVs2+naj3U9fH5jOuCez4nbzzMnJEz6SJRIE
/v2vtb6V6ml4LHqDYAwtU+M1bCznleeIv6nRPbY9EqfG8ofGSLASIo4ObTJNPzNONRY3oyh8Jdgx
LMlEnatyjrWHJHUWQrFZtB+YxrOLmddA5wfAY3AwfcoE/b7JvqyuyR7rsXzCEumhTnFZHhGsAONl
MR/WGszwvWpMnAryRtEzbkS92fD1u3rB7NkLcC9c0HuehbMpufH4Qp+90mpaMH20MgwP5EzY4pgL
xs9agH4zDiWSogvmr78R/9wF/uffOIDzggSsb3TA9EYK9BdoYHPjB8Km7x7pBYUqqE0ABp0O1CCf
OTwNvaFDIJwtTvj85FQ0uwAKwxursLxxC8WCMOwXmGG4YA0RstygvLEOmwV7yO2Zha+NCZvVluGe
5wWQKOLOAdRo6XQ4gk/MF5CiuyAViVVbEP3ALGIKpj0nxm+9IjZ2Fb3s1hIl/EwfC4xGd8E1Tgu4
UboLw7FYcI70xXYsC6OF8kjYsXrPZqOmrRlvDJiutFG/SO6Yd6GO+mQazg+KCP0XNwYhWS0wSfPG
leQWD2NyvvEmidpwR0SY1Q8J+bk7Hyjd52C3QCrjmhihEdkKd7w5mz/cEZ24W9CWfrdQLr0b8bJp
kT5LKkr3+DL4v5nqM2+Pp2x+9LKwGYLJiMX3wYdpXZd2/cnpvLvafocUlk6G/tHf6JvRAuKsx4XJ
6S14Tv9G6gxv1E5vAXiSdShfZrVQPc0F8NlLUJ/DjfqpWgCgxYICTaPsQVd98g427RJBCq0WZCj+
wc3oAb4o586HXe1D4l4Qo5FfIEPafm3c473SVp6I3F3jMFis7HawfkDxMMisLuBSSstgmKY3nqm4
sU2FTHSMhVF0kZ2hNiMhuYOR5sNOWXa3VrWZb3tdB9WKAgg3rfgV3zCqSe+4hLRYPa+GhbOaOV37
EuFK+OFYVbgdqoXIyrsJnbVeQK3xgmyNbvTWMLRZ6SQtXcMkwaz0C3YPcguHz3JVa3HOrcUc7ypk
o7c8nPJnFmTxTl9Ise3CjG3RdNjCgq45US0Kv19nRizG6OjdYLNlC3fWuyFoQaZk7/T8YiFGN0YF
iBO7Czd1bYCiXFC2mSbq44j948xvmJ+NBXsbLgDcIuk6ggjNsI18szw0eWSujUy91TdsLmyy9nuE
QPNgNg3i2MLW/dcp+b/D3zbZcvynp+S3X7L7t1eujaT8R6D/n6/8c1R23W8u1H0HGBzUfIw8/35U
9oxvhMnBacPfEmROjb9YeKBxQyFD7eZ0vVT9kJ78+1GZHgBg/qDQOEov1h//f3RU9v5ppWPRGwfp
jNY4F04IP+U/h0KxjOZlijInC7c/4aK3TfTBWp7MubAIRXa4U6FnFo+cwYK5wFmsJ1Oyptli3GOD
1NJNGPbutiU280SEXmODlvuvgG/zXexrEeaN3qcadbKbbe8UkNQmOmIPMlQuweEUaTWwNWskeOTZ
ub2iisRZD/6crW2m6X0TWsfSy/ph1ZJ+XEWkDV9EKX0sdvaCj3VSQprjKyjTkNsKQdEX1Q0q4Fea
YWEuVAtGq2s0VuJIISJWkQlu/QarI+BopYXNo4279MyXCAZR3R12daVdk7BO5Rof87hvzaa6UyN6
6CRN/U217XBKTX1+DuvZ3M6tjB/oz2HW9NXym+fYSDdG4SRr+kDyreMuLMh4nIunKLZtlF6cPKnk
j129ESdfJC9VxmYC1XO48ziCekPeBVqjV+toqCgGkonVPWV16j6ElTCvIRYxXKJOa4ktnWr8xrmn
qbXfg4/DKmxtjJoMJeISAbCRl9CUnRXQGokRVXNdeljMtz4jV0ZC9uxCXd2JPr6PPDV0a2PWrXzt
4h3B0MRuFAu2ss4dml5IpBaYmsexi/QlWO6x7F4saouxTCdKbLTBAOyWLs3BrSxt3g+7PyuPqvNU
/wB0ba97fpcNhdmvIX4WjMzty5zNVuDPevnZjunMg71mXTF78Zq18iYSGFfzNIoepVWaeJ3cKr+j
66S55OS+eanzInZXdVE5nGClQ74SQLsWuxiJ2tC4zk2VbuxoEShV/aszzAhI66yczeIRfVAjR6zJ
x72RUpjAgmti4MNkkQuHSGiphVdhdu881wlCUG5ziKmtiU5jp+fDdcKU23xvo0h+6mPTQ/EexNXB
FX5Ko8Z8QrelPsKmK8mWmBGCbih4ydCr2zvGoc9xsvqLVmP6MEb9l1UWn+444uIo7LLh3Gb1q5ws
+D2OVcFhsZ29D4/G42cO3ETvhjDfOHDJ+0AV4KX2usWRY4s1lxx1Xo7jZxypSl+LmY7EjdQaTCVZ
2uJT513Ge9UV6Mhy0Nk1KPrB9Vg/18R3QQSjwV6H2ngYbfGBz+5Db/tVq5uooK5e1HvfSWo/sNy4
aXcDhTS0FRrOmx16z5yNf7EHQCtOmcHwaiAb2vkweBwloJDDsU0C0knGnseWeOQ7RCsXZuNFNsmJ
LeB4mESJ4wBFFyZZH8nRuJO+VNHOQ06jOqmtPwqagfrHtps5k+iQx7U+fBh6OEptk9UQGUwq8hCp
GQr83WyZ8QGc/tBcDZQQOLKh4InskdQ9ZaaeZtS50xG0mvTKvpM2BYauWcWHuAjFpqmpi3RcTVuL
2vHerLYgXtupU6m76K2djHeZl0eUd7NLs8OZ2l19HrdkYADjTXn2PqFYrAsKNk7Qfsg+d7T/hDOV
1p4ECcd4aV9RILIN7rph5YwxviMWTkHKsRgov6nWQL7r3WBJuCGiiO5GAuu8AqlSz5gq7IPdee0d
SVztlR1P3OOy0LNoXeSSfESyBGQnzSTmUJ84TL0bdAasq1YaB1ZFamPzX50IjFV3Ijfxx9mWxoGr
qRpDZw/F6vSQOYPHnaptrrSSm8/grbBnUbGyjm0Rj8FcqxmtgzBM4OdZ9qHwS3JIc0dWJQI/WDt8
5sjsIKH7eFoBFWu30Oho+lbDJVfR/JuwHR2Og+tinYqI77lJ3e+mUP4EnwzN240Jg8dOKdacTTF6
YNkO6DBsz9STfPJgcbZQi4Z9SWaOT2lYaQor2zg6QcFk9NMoedpsXNrYzviuWeRF4inC2b43tUI/
JbpbB23ppSxX2InFqt1LDN4rwQN2g6AwBwKX4N5oS/2gz65YNm7xwRmtaQPjVz853Qjtrmq9rax1
49yDSztNpZtsJiN/DB01By4dLLsR3pe3Ctvkd5/MfUU4x0OJrrn3jgLkPO08zaHxBYEmhulmrU/m
QyuqQKsmYw5sPqJ3cR0lF/yHXpDlNU9ZlflrEBTiSAg73I59c5qKotnoimiCXbUTJJJ63KSkO8/0
O0Tsp6z40Cr/h+d3xQETzFfjR/2mz8YfVFX36GqzQODicSPa+ODR/7vvx9xkJ+VdBuKAnSzNi1kY
OI0I3bMOSoptq0nm/fQReUy7jnHKYdaB58PGkU9jfolc4qaTk5FIYvOCP9BZ/Jhosu3aynzO7PbQ
d4D/pvnFyuZ5Nfa8ro9Nn0Rs1NNu7u/wNETVxuDJ2WJ7nUxSZkSbEE6tsZr1jVN6CgALx0P1xF7H
195H9p7zOkFGUOvElhTjDVkJY2fK8HkhZndCzPtGRE9ZVkHjUgOApZWkxOMykN3jsrKFuTLoua9W
uuD4QKR6sld6r5p7ozLoOiBhpN7Mup/eikqfjm6XihNuW9hNszYSuClQRQMxcybX8SJy689LXoMh
7vYz6/0Ny+d67+F3+j6nXrpmnkuPg+73JrK0Wzx6nKKOhV5IjHL2hoaWEQMBFbEsasFFdKP9IGev
2Y6Upm3NtiOvVJTcXrPG5AWioHXCNxxFr9Yc1qRBAHLCnJYMHYVp7RMk1mGtK7tfjVUPHpenG3JF
ZdXmqa0p2t10RlsLuTLmnjAqTy4dwzHPtpU3x2xbpQtBTWV5fGRNVUbkx+XQHwAs9if677SD1jQO
g1+oo4PqpgWw0mYPFlSdalhE2pBfKviE7To2e2edRY3+Ie1l70soLb16VO0+pj6p5RWVvSSnF2AG
i4tp2wJx3SsRT8OqySZ2cTpoDrjF7dwhG/g+RDVfnIvUK/Be8Oa/KzOxto60dyao+AbHSNfTAVyO
Jl+PgiMrc9hHiYafSEtktDHJw1yseakoZwKCNVGgPh2sxNLfwpCm4agmdRFEvellW6i/lObKrNNp
au+6d27eamPyIp0qX/zAqk6th2vrmOyYt5B1cNJNmOqyeDPiQUOP720j6DqS0fQwxcU9XApPBE4W
95vOju+wANY4b4vuPOJ1OTixx4KkxDZxlXmLQVraZU7PBgl9nzft6BGHHdY5h+SviX3Op8/M/WLM
jnsKrbikMnke3LPUGc0QhEXk3xW6bQbG7L53BSFuNky0k0e2taWYhY3DRIayNWbVBjJNnQ+ztoaR
LRjtDonpch/IDf8uT+f5l4H3M8BVIL5zP02OyYhTALOS8z4MmaR+pC3ckMV9EnvrTlfGKuqKdjuX
nUmNQWVubAf/N0H1bIOxgJTgVPQbexqGk3LRc2cZjY/SzVi3leNE9wzCUJXV8XckfjZFaDJoCEnV
Oata1C0iDSk39nUYaOC4bjQndrYkcdwvozSmcy0TdfHIzT3Vo3Bh77pV+huvl3z2Sz1/j4SeR2t7
Tv0jjpjwmNCJd9RxgG5drteT3kTO1VTdGIw49A+G0vkLYE+sBIvMzcy+hNkflodthz17vg6uUpYX
5ZaFqr1Lc608EHYlEenn4zOQAHOr6e2mq5v0PolYRKQpHrXUdY0TNwmMokXMh8UdqLcZuPOZGWUW
sdZQ6VWkzma2BMXZ2cC6qSrISWetlZ7qhBklL/SGAarLf8LHtamzZse3SRog0QOk+C+nmHA91Phs
7gbDAGcytta/VPI/8Zv/QiVf8iyoyv+xSv5U9V38bwGRSdRy6E9/C/Ucvv7P//rzpX9fAHjfmIQ4
rTvg/+Ckc/7+O0Le/AbvDEkc0tifhq4/SrlpfzOgzsNFNQGiGqjo/378N8gDYRFxMYbcFgr/szKu
Gzn2L24TZHzkeqR4vqdjUmX4T0i5PjGysk2Taj8NrhhRZ9l4BWXJhzcmobF1SsPqEcRS7+oToqW8
l3XIZXSmag2PCTsKhF7xnIaJ+YZEOj9UJOmfmATCT98S00OtTDAs7qjsPQohyThQX/Yp0XCiullZ
TcE4ZU6xxlOTSsAe1NufvVyLL5moNDrgQWEfeTzj7m38JML5NM+jCLLewaKGQb/8LQsOPNj6Z2ub
adK6vyFPWJVby3Q1YChqNJOuKMov0CvtkvOZGRvxYZjYxaNKOHeG1lL92RkhDBBgQMdREdL3p0Qv
N5iKhw+94IdaN0XY/eJvoUimtfAygzUopYlvnxsh3zifcSnZ5gG6DZBz9o8Vxw2NnvJEp/JjYyoa
zvGxgCcN7enBKRnvkdOT8Es5NuSKTIzyrcZSz/flJ3uzalu+lSOQBypcp4dwSmKyBGH5XEuvuu8k
+QRK69HpsTAYgCTpQvWWqEyOWE1qgLimwqx9nbCabRoU5ozOcexvPLh55kJemCCoJQqCSOTBBQL/
ShxFtbpYhz7dNgimS0TV43BG+vQw1UW9cIb8B1tSxXJO6bLeS14/FqsNe3UnaXb4FMdz3Pt0n8ak
TYLERq0SovGuGrnZS5px5PFxKuwLQWQEIVQ8h1VmHZKZd0fLE+sw9QSCM1DO2pOyipnxOxVHS44j
uO+stxj3DFvuFQxffmeAORRnNT9GVTQfbV8ZbzU+bhO1qsGEcKPdCa2AR9QhGKy8cfavU81cSQjf
fzLaJLoiUU84y6aWuC68g08OTVLSvqjZxrqLtfG7pzJmcUp3z3VtYvvuZ8xr1pSWyT50EWYPFP4Y
8y4Je+1shBoP05ERb8N6xqMkUtIejV/czuyRCBBnWA4OdkbMaPIf0MaYQkVLgqkUs3UXk/LktGfm
FmlPj9lU2YEjWmXuIgQEFl1amo71jB8/z9r9TNLB+2hYqOBe80eK3mrHDHl/lpGH7V7fjDjBcK5F
rVBGvw+rVuuOnVP3+iFvmjl5Y7Pnd0eb/wHk4PJ5p6ROe5rhkWEED+/cohhOydDJt7gpLqFvRmcq
TemjSXEF4sxFwKrgfETIbeXaNXL9BQh5soVIRfGa6tQGeli21R3+tTP1/NAoYgRJR4W9RqzpjvB2
s5EU2qa9AExFETESTmoA1cm4hl4dB4/nno+39lzSwr2r2laRirfNog7IzJEpSQ3OjNmEeaAzZITO
x8+wn9lI9quhB5Y0d9N0ghaWHqoeB+EMsBOC/LlLJQ1Rg5CB78E7GpO0x/CS5BsL2YXj8LQjZ6R9
2Yo7TR7SAB2q3eQJhKjEEER7O/ci5+mpUzJaA1zbeV1qv4qWgBg0EYAuHPvuR09/hB1sEILCpKFJ
P16TyUHjy7EReLUTYVyGMZbaJZbbWv7C1HNhhAo/mjYb9xOBxaeSs/h9ipkxmDOwY1YuhwfRh+a2
qbQc3m1MFZujLknjzbvc0rsgxuy/nVEgCSLwVYJjAtNrW9XrzFMfVchcxELpXtXtHfRr8s3GklEx
q3bXhGW7TR1Nv2vbcLxH9ORYIIFgcLfdlWCONgnO5m3FQYRaA5t2KWE0CzM3CdjyaDA9AJrNMKhW
vRt9Vokh15GIE6hjc7mmcwpyWle1byNrkb1eRN1L2rcdF8ao7aJ2+t23Tr6b43TedO0ongdhhJ/Y
GTmlwxGwDk4K82GFbK0feqcas70JsgFvf8IM7cOSw5tC+KPucXl7LHMDXN3uta8XuB8Z83VaSKAr
tlVwVTjKZfBsqIMeMpWkGw9k9CNNRki0jc1HFhghpsk+vijfa36ULGSzlZqS7B3neYExfWgXo4a3
LWTn7yo11B/1GOpvfhtpG4BUhKzGUl3oSqpOjLHtvjAL7wonobyTzqTdw896daOmoNDMpwErksq5
kK0SwP8AVYmjPaXRGUydR7CvRMHMuwTOT2aYRGcQztTaGumetjsKQAZDcErn4LJSRcwWR6shkLlV
6O3c2s2OWhvl6xbqzqrReuj7NQgsrriyWSf9iI/bbB8pwKiuk+r0C3UEwJI6Xuk+5zKwxq0+GUA2
RGztDThBSGkEekEop79MaRW/+qIt1k5sFioYunAkt2c587HkFGsG6dzQBQ5d4KWi7PKRhY73RVQi
2tR+452b0PjUfLalSRm9O4YzAS4tdVh79ktpAW/kM5WRqWI1Ngjuc2puQuKIFpz09DN0+p+e0dg7
VeEgZp8FcDeZ32dsOOsux9TuuhRIUgu3Iul+yOIp27TCqH9FoUuiJNVA2nhmCpGCrSGZ+NnaKCcU
DzknX7pwx+xaCucCVqc8F6rtN0Vn6POKUG7SBWPcjqxS2dqwBVmkukJ+9Wn8DCaHUYr5IlGmWOFy
yPeuSGFahrrBbnq5uXK+WIaZhqiF1UriEpq5icuQQqsse9YMp1qbY6N/xgaIIbq53F+taB/7QfwO
2W57cL8DX3M/SgrI143dQcnJdPfoz6E61zqxCddsPqpI1Vvl90f67UPunXUNwbAhdRQN5j6d5uJg
Ek2wqVpkEyBeEtSAc841v6I4XmwpevN3RtrFQa2nu3bI62PVTU8W4NvFwILXZrAxU6fqqzMtK4A6
VD2FKNFBIhWvdViw78yX2JvtVB0eJVlspx6PNRijn2FkvFO1FX7ojW3e4yfn0M0htxEd15X9szAK
cUhoayZZlNSnuhwqVizGL7cYA+aCL+llDVAMfiR2c5KoZB3C9MRFxLEHXOfgOTHx3tF9FDQ/4gEZ
0y2L0eneKN3wgW62Y8ubXuXtjrz0JZ6lFdhuzSUqvIhcB5BEHBDiYmK/n7LaeQyxkuyw+bM3cQ3C
1X28bNvZqrh0BNrQB1cWj/QzC3VnLR312kE8W4bNRpT3nAqJro3+yair33YS7RujyFcxZJ9wlPcq
p/wzxqHZShesZfHZ5qzKlJyeR9k/4Ki477TyjmktCfjGM5/7cArmuc+YAXsSASkfczKBeD5tM7HD
1eRa9rlMgcM5BThGdAl2OS5mfy0r1AMrzOz0L+H3vyP8CsvzUFv/44PfofxKvv/jie/P1/zdHW19
c33bM10I3Qi+7l9OfN43Jn6sd1QI3FzOf1F8xTfX9l1kXdfGXX+jYPPY6WLOk0jI/MHyZX881f8T
xRcf/f9njjYFPwXlY9hVPMPgcPlXc3SPTTdR8aQtPKhpDbgu/26nUAjBD+kGEFI1EDeY5Qy7tV9G
2ywyxNmBeHPH3dOaAkEZ0QbEzvDlQi64V+FUfvp6Cm4q8jPITXxVsZ6qEPNCqcrPwuZwpTvCuG+T
ESUxxZp7B1LBU0GWFqT+pJ87u8TxnlzYJo/t1A/3+vC9YPhbxTiKX7tBbz+qDD03UAMrV5yo9fQd
XEIxMbJos8JWGUF0nXwiJyuzo/oFraXJfsTYNxCg2wLCzsxDbVMZc3LIODtBzMz9/o50F8MV3BRF
HK81PHpVKg9ZrGWAB0brpeau8RdYIG1Z8dlM3cHb4FRKgG+XOfphpmXVz4Wn9lGxDbv0ctaD3szl
KfLl+JMIaPlhdQmIGFxs84k8YnOd6zT6bsQGlujUqEB291ucSXXgMIsHU+KNFwVv6wFJqfJXozc1
kGWK0aWOLMkunllMV/pvFNvKbj3L6uC6I7S0Bn/wUFKP6VjzbjQS90E00ufebxY/J5kLfHiF9+DY
grhal3ZP5jxKeHRSbihjMPehqkUOA5Aop93RFpzOqj/BO6NVVVFgdBwUS+CVHoGLIyPWuGdPRysI
Wm3OXxnN+6feWnZ67J0pes4G8Z7QefDeaeQm69EGuFb62nlUBhQCnj8UH6D+jhPPMxWJ/i3P5roJ
Fl7ueQzb5sRWYfjtQz2Azjx3WraWOdHTwSrzDaIlZ/hy9MlQCuEOd/iYUTl9kEnfmwUKHIEXs3dR
UvA0Mlg4f6aIJPnCB2poRm7M6KH0/FLs2ZAkj7jrzDcjKpKrr2z+NlN32ydRA3fom9g6CYMt+YoH
QrzHAx2RGmCsNrqh2Y8sAh6juIBhDRbtQyuj9mjqhf+LpD6uBod5F/+ZOXrJZmwa/xHHv2LdCn1P
o03YdB5iK8EqSz2SVjIyqOynVVemj1vdyDaRroq1b5PwbQpRPvM+Zi8jUYYHlx3JnRRzfHRbY/A3
ohpBV4SltdacOSrWXK5UipiNvgBBK7nWGv5cVJF11wxWX23QIOtLypo0oXip4FP+PpUitWCTRT47
51U2kSCrj/6Q6PyjKkXUdavJH+bUISvvT3p+Ltl5lt3KkFqn9sUIgSIcoM09zuNgzkdq1dN9MzoP
wkvxKlquCkwTVy5kMf9pyvn0bOTU5x9hSKZX5CHamNuDVAmy2qC6tZD2EzS8vgbRKzpmp5njLW7B
i4UT5NzZPPkt+HArWUk07AzQtR8O2cYzmcFbPi+PoQSCsUqgwLxMN5+y03d6+uAuU4u/tmrV68w4
cizwNrtsYS6GaLT92LevFnvVq5Z5CyN7sUabeKSHqHTuqsU2jWnFWOeLlRolZb5iTzcO/WK0rhbL
tTfL/Dq2TNcMIzdDdrINTR9VsuaNpAtyBQMvIf4WXwq61vvF2q3j8R7SI4MH38nUml2/2MB9/ODO
Ygy3cYinKemFZZcjPPwA5s1GvhjKY1BBENExmQteli0lTvI+wYHuL1b0UaHcw5jT7lIlQkLM3K3n
Xn8rFxN7uNjZs/mrlcOJoTsPwk4/pTfnu2DRtNVl/DLdbPH44z13xiiPY97mHdsQ9HhEmkGPwVWP
3/feGdP0ocNvTy6QVOl8chcjfqFXT0OCEaSYXCboxbEPNnNYGzcbP0wIb+/GIoPcgBLf/83wj/Uf
tUEeW1OeuiUVMNMDtTOWpICQM/QFy3DxCSPMHtvItRJ+vVp9kL2UdzSpIwaNYmVwGZ0c3u2zDiId
CsKSUQBsvMONoe0sLI5BRzbxQuM0sQZZscbzlqxDM8/+IwlFcpIQDPJrtqQiHL/9cqtYP2ZJJE6q
8BEGJKnDoLYnOmIYszmkelx+zy7I6DVbXNrPlhyGWhIZkRPNFyDUEDMG0b6oLOoDzQYyYPjJ1W61
ho8E+Y6WuAMWejIfkCiKJ1YE4dVeEiHWkg2xK33GvDOcfEyna86C8fd8Cr/HS6bEWNIlxpIzSZbE
ibNkT8CQFUzpzlEuuZSp59Kh0eeNhV2zgniPKTGdFrMUP6mRuT9HPKWPnuZTNN5PNPLOyt/2FLD/
dmRYXtS4kUtKZuwsAjPtkp3hHqOd0y4hUNPgwHm08zhfN0vexlySN/aSwfEnGf+0bsEcv5IycLP+
kYswpxFazx/AOpIfXTI9yZLuEeJW+GOtl5zLoVgyQLln+mutX3JBo/i0hxZjpNCyp2JJD2HFAeZI
gnmLT4RwEbfDJWg06MixFuRwtjSYTe0FXLpkk7SBlJItx3lfesl0cDoekVOmnIOGzUf8rR7mXzHC
/0IgwSzoMVn+J3NyNf6DLPLnC/4Myb7+TSyeQwbdv07IvvMNwYMkscFOFOPkEv78e3zQXOKDwnPx
UPrLgExdzZ8J2dK/4WJk5oZ1CKRs+ar/+7//oSlR/tO//7WbAybhP07IMLuXYl2H6d3XCRLeSqz+
Eh+ci64b8HmAr20K1omphDSdGdnjZNrZV1EOdJrfjPvk5zHxZzc//83ZfzP5h67UHjA+Y/3H7z08
WIjVrxmbPuvULCmBuAOQdahuNv6w5P4fwIZkxyxCEkX0tb3OdjdecUCZRLnnIocjnXr51zCQThia
3nuNpyolNXGLL3S3KANSynIHGA/xknMYlsRDegs/OLcgRLlkIjxBOgJP0yGCtUkP/DTAR22sR5Ie
xCn6oQ5/d0vGItKGuwwSBxb1MkmpxCaLYYXR8DZFDWTBWca/NdMksAE8GPWindwHWKI+I/9sSj7p
0XSHtxMPgg86/LdbaNq1KlP20+5QRJdBM2j1vIVFIgRyspmVaZ2NOM3oouSGQVBhhAKiaLDa504o
NzZd8x9iNqMJu17h7eQS+MT1AE5uFsDQmRgIdlARuk/GPNqBivSONiG2nV5NtblWReE8Fdjjkh21
MbmLCoABnFiX0RMsAmwGEQ6L5NcMybomTonvLcDRTzLNb7vACLPm2IdZugFJAPEbiRoMZjP5p1aR
TFsipSWGgNrDZVBRfAE2un8c3ALVdo6rPbBfySkk9LrAT4q8CiwKi56afOyOwvUIkBgTL46f592y
zMvvBUQMVIBIISM7cwWh1HaH97xnK+X0VueRuqzIwsdqniae567P2OmEHeDdMd3k4BzvoQfRsjIl
DTWxTg3qZZygiemJRAVICzNeIZ1FD15X/waoP/d7fXFwrDUqbH9DZs2tFWUV+bhKLNX9LFvGjn0I
weQVLnF6GMyy2Sh/ThfivTN8r7FRPThjSyaAGMLW18yWVYfZmFtRIRzgCxLjvepklL42ehZOw1XR
G1TlaF8kA3euGJLHcXbjByhls8i/eHeN0QqoHUh4bSerBBVy1qlvrZILddpFeIkkFKtCVFAHrG6A
NTE6zF/CeIk8/o5QNmtayJ4sibgzlmTrg06IodyHpai3WoUERhTSCQbfcHFW0R0AQbXg403D1FyB
h4qyEeQobhvLBy0m9boImk6E2zTOEGDcztgkE+63NjKLdZ6Jk9H5gDt04a6myqKCzN/no26fVW2F
way3RLr0ct6TRuV17yEdQ1jDvbMuvZYr0Cob/aIRgmWzJHu8qC3+tSRV3dFg17pJkAfoMvDHcw8p
ez2C5ds1Nnk3PAKqOTmy6Y8G0KbHWZRWuUoqx945adk9ar68qniRFfFDoGa+CA30Xe5lX15bWevU
AbBeJal81nojv+Tj5AbsiONVMtniCXo4dy0PjArnEnJzusNIC3MFR8MYeWygWcMOffYAO+fVt/BU
RWrx2lQsHbvo0QEftSkqkQYh+/YgTfTBxjide/tWORCfkHp5tavxWTepJdHZ4h5ciiqpxXVAdBmp
8YhQRbAnVxmmiNY+gHgrNg4gy2kVWbK/s5lTN82U4u0F//GGaGa9u4Wdrql6xttJN8LR7Tv3mR1L
f6pHJ8ehE0nuKYwpRL3Yo2k/MdFVLDmySN3rlBmQ+YvSBzVwb8ygkOwrZVn7XvPT8yg0f+JEGU3b
0FD01JZ6EdBSQA9YkjWXoh/YvrfFkv0wvusOZxo4WMN2CjH62X7TbYC56fAyeFGukH5ZmSjyrJCa
cl5tw0QPCRjC/J8JnT285uZAuDCZ6N2JORaeE+KT96n0oIHotsZ2N1McRAx9o3s1hY2W229b6RXv
nEa8h7iLcBNFvP3vKWBLw+7hXGVTeS8G+nPnPNKfgRbmv+VsdR+uiKwnt5nKa9PQljMTjt3mNcGY
QXXegTSrRHlns7HBnpBz042T/imxTAB8sTS/m5JL2jSb8UyAr7xDlJP7SbPFvZQ23v6OfYYsxvkp
EoXjgU8UCUR8n8mcw9pZ2vAi9NhOgyGVGUgaj1tmHt0LH1B1EmoJEMDeRQwcPJdwoRktVZisSsIu
Vkc9r2E6szKCC5GHLzF4oxibpS0/Gf/AZCttSM4GNqW9NEI28EpMPwoq1gNl1urZHEzSUmHqtivw
Bx1u5Ea+NNH4/9g7k+24kWzL/kvNkQu9AYOaeAt3ti52kiZYpESh7zsDvv5tMCKzKKc/einGOchY
KzODNAIwGMzuPWcf/XLCkXOJYwq9fWqrMfOtCr9Ydqfd0QnQN1MRl6txqDAI22MbPpVV2dwaky1v
w6agaMbCVHl80eVzCID83ggRoy46W5O4dA3wOLo5wdnu6LnW7aHtxibmfG5oKMzUyp43tyNHmET9
OiqYYD1wgXX0ZHIWyDm0FHbHlyhRwVhNRUj7NQeNtu40hLOj0ctsXapy+ol7AHV7MnIMriOW4NAw
Z6FCjWA2QMG3HdTsfpCSrLEE4QGT1N/xKFPk7nl6MOZKEm3UfRco5aoCMfxf8u9fUp9z+2OMPZ8K
iK6eo/z1vW6Iz+X8E39vkG2QGIYNq2ZO73YMy2W7+7dwSGiUkVWB0oIiFxvid1VkwByWI3RsQyqt
LR2+73/2yMa/UA2h9iGs/M04JP5kj8wQ79PdTGfu7MEY5hBguGzX+ePe15BHEkgN6IyTV/jr0V1b
Iw6Nm3enhRMgnI9DsCO1MFUTIYcq6C16/d0m3B+6VAmQB3u9b2CBdOa+ITYUbul/ziT/YJT5r3g3
Ch9dKa2QUUT+vVG+F/K1PRcBe+5CjhxWIirMvOgZopsOQj2M0aqaXj6/Ck015t/yXsj1ljptIimE
9G5qmn70RJpUobLcV7VnKXn9oxA2mItIHfS1GBja8imtU6P0WUY7f280arfB0oTQPZbadpT9sI3K
un7UQ9qa8KqaeFW34oAjv7dWYS+HS7e2ow3CfHVltLKH9eCT1IADBAFU1sX3Y+JIpBwC9LpN5JBT
lN8pH1GUdBqK6lrvdRAt+CyGQBBcDZGwApkd9u0scEYsYEd1cWHXXbwL1VRcqM5kf1MyNmOL0BrD
K3Rc9kUapONyUpVmHSoWNawA8z1VSyz7+GO7S2jq0wNuyXQVltiYYvKGbD0Tez/KoJopyGkbMWVb
U8crkOjtg8xH8zD4nbZVOpGuC/jNOzPji512mrkB8FnBXCq1K0dNsjWEQwnLWvbY4Fp+SeK0l2JC
voC6RB8XZLJqVz79FK+IQdcG6AkOftwPP9yWimE/GZDvbJ+tluhjxoum1yG3/a9hSblnBaZzerAH
Ypko4GmvdS1RNFiN2f5SKhMcjIzT9hHQMkRdabfmoUcDC8uOG4zw8KoYLdDuWTv3EEbMc1npt8iy
fIOcuJmp6LO4c7AB3rakqiyWXRor13FgvraNAiBgbLuf8SQfzEl/dTksfpM6OxyzU6KvbcKmXx3Z
uy/qsNK2+WC+Tog6XCxt1eTFFQLYOEUuv7B8mBydyu/LSILChIwcIXOt5jEiW4DYgEpcEOqHCDob
fBQXtbbtmmHeFcELDHJ8PG5NQgyhZOq20PWJg5VtB0sXAcraQQUVL6fUCfYWCQ+oxYl8jfXJXlZV
3G5B7CRebMX9XVJM3V3LF3451e7sf6LEd0gDulJw15I9wCKqa0rRrXuq3TeOy+2En6z5eK2IQESd
J65b4qTiXazb2aZMIavhmY/Q1HW1j4Op84PDGETqXZx3RDfOTeMbPUUiFJKrudXM2n9BbkMVX6Kh
vtYHFz5EAo4at4yWQ3TwffNmDOEyjsFoLznwm3vCsarLCt3fF2QG/c52S/vWVwzcAGVo3Aq8QJeD
aUGjq6ZDK8IGkojVq14XVjb5NHVLEbWTbNES2MAvLYVasiIGOvIG+o9tgbD/lxknzi84Ju2yoYh5
UVN0eQnRYK6DrjJpnMByoLrZupCJ3Pl++GyJV8Q0/EyrhjvZ9DIlA7dUPY3Gg4dIRb/En23eq5TT
1j6JOiAe2PxtHZHXW3yDw1dH9/vvCIbCg5pVqtezV7PR7EkgeABnjUVmas4PjbSNfQXk8hrkw/Bc
A/++yrvAvZHAFe9TtwUl3TR4zGWFXHTQg/HWQL2zCcraucXpnT+PIO8OyEHlrYzD9lpiuLvUpBiv
OCFaF0lp5Futsvoluxv7Dq8mcvVpnOhOKE6/tFSdASpKACG2Arzz9YScbUEnIxGkVNnWKuJAvOn9
Qf1FECR+rjAtQsAifYxEzG4IEWcRArHdbJka1krSaqUjR4Ixqmw6MU0ZNQCQQnPdqWZ1kQ423aWw
qEKiozK2jNBc+Z2WH9qr2BUQfEU+7flrg3tdK6Y97sjqgvQcRAGWjxoktnPIflYWuzvMvJBiOcSu
cNu7Owsy/qZFjMtGMFC2NQkOnHFtyIpLdC/Thl1Cu6ZwX+8UPDtcBsKxjc/5Yi18cqXWOozGJQwK
7oOERrrQc2JS8rRGW1m1LctYnxxSdukgUoHKt6wC3yFckJ2Kncujdtu/ChULjB441oWea/l2IAfb
WcyJac9NUmgvrcibEWxm5P9q3C59HBsq7K6mJvu3f13PbYvijAngVAaZvpgsMdwMUyyRTY3tuneS
Ylwzh9/6nc7KRD5aL96GRL+amFCZCKpAiek2CyNt1ZckQbhIfkCz6i3KCAuzNpR1RCnlCsBIDJ8q
0L+YufS/xWZYPPZRlm2J5sq3ljX5a8ys6lw355BXqe5SlV2yt4vu2XGNdudgfkpIPQES6viJ6sUD
fpBhrPtrgsC4fXnIIa3W3OgKdWJ/pSmgJRejVkivUNxRR/+nGTgwDA4ZqtNne8pJMuFYSm16RRba
5JEAzB+sSnvygJDad5ps1K9t00+HyGx4dGWGodIqnXwrBhsB3FR2DMuO3t9L3DooSrsei0Gl3MOh
GYaFgmGQ3tikXRbCqHddaoQ/XY1/O0ljCmK1bV34lGm2gQ2LU68CmATEKThbdqM1jBwleRxcROB5
Xtl3hN0pa4su3tJp23wbELawrOePHe4cBCgEEt0O+CfXhCa6y8JFGR36nI8MCEPPWkZqd14ywdEO
JPuJGb0Uqsnp2FTz15hv+E5v1Oa+SZDXMJGCW9SfwU0bdy7oIVATtolYKarLfOtQj/rasiFtUSro
RDUMeTAuieNGzOQTnNS2yUSJSe1f+9xXHrIZzjK1mLhWjmL//ZySVvq/Royda2kaiN7MUrsmt1XB
z5qwyEBq3cNp79aKJaNvedcgey96qE5qZz0Z3Wg+9fUci2WV4zVfKnsTVqGyGqE5r5TSDD0BNexq
CpT6C5iMfI0sJ1sjQpDXb3e9tbJwVTSOc6PP/bY8L/jwNfEF0GoNEWpIExR0x7JgIm4kTaALUYX5
Op/FxNnYGrS/M7jPtYpTnLDbcd/pY3rjw9jYaSTuJcu3uTw52nRwFdNhX+GYFxMdkGvR5P46S0VA
u4QG9sKy8uRGreJsh2XU/ur6fr9tfdW06IvxMQRVx+OfqukqaYoJkVID22JwDSC8YxKyBGral1CJ
XupklNcsCuNOB/p/I+oJY15h0W0Zm3J8hBdmwZLDcr2eOPduhJYgGKd+iEhAxDf0wUjQMfRkb3YZ
HuqBwEJNDAoS4lLeVKLh0w1mhUIh6lcDiXomkpVOcAaYFA2mDN+mfocME5+bbzblFT7RXMMGlBf3
XSHzTceCwx4oF82FZurtTRUgH6w7Yq9IiibRfYC4Ufn2sDF0xGRoKHLlvlFVCoEIN9gxm5Tf055l
Qw0aXs3Wgk47NRHVJqevMJyVfb5ttZzM347plBH7tDfcSHtRAxydZlY1FF8H9YV+pt5RCy2MhWI2
1PIbXkzC3PX9JIfpUCdC7O3BHNdOO9ZUM2EKL4yxL6tF5tq9pMuFVH6B3WA6qLbknVeMFOeqz3+5
N6G0txCMwv6yaxXKbvyrt7GBPgeRReV7Df39baQa0y52fAIX4IHOV0Tup9SXUHDDa2wIyD67KLuD
ilLj4ovz9VSGCurZgkgUwxr172SBYvDV8+qOIgps1iRSLgK/v+1KnNk05ciXipVXp2rFhhSnr0aH
4AQzmX/JZSSAIgpWTito6o3j1MO6SAN96/tRv4A61F7QQK5JmapUsWaHGO7LCRh9i5NELyNMUY2d
/RC58qOZrBsEqsZGl0M279sqahj0I8UU3Q9FOC1rRwk8VqstN6JfanOAVeDjTUOM+lXJqfC2sVFA
+EIEuXKGuWuDx3KlOq2yA6GD8EeUXG9eWliUO902WbHzK1kCVc3DAHNWkK/tKEWUi8Ww20LMDb8H
XW95idRSOG0dsGFiA4q70rT1CUmFSgUq08OLMLbL2zxPyq9KkOQLvurZtwZf+4+yF/YdQBhTrlKn
THbApyZA8G6yRY3QeUoIbHkFgNa8NZ16uo0Du77DJpys+wxK01LKWZA72faaipGPdhL+O5nM8aav
Eo7kahrtgxgewEJrAUjWU3YBC9fw8HhaLvmMRYAxZ+MQF5sQH/fC9l77JrHcXmkuoollrROc0Vcx
XVW96IZbfxqLXTuir44VRKItQdArPcuA5ySugrW/rnmKK+lbL4RkVcOyp7lwY2ptfMgtMpHxRdff
bHINKetroX494lP+httU7LEJ5k/+KFSfQNjOeFTnL6StZSXRME7oyTzvLsLIwSeB/voJn6HlUWMc
yEAN+gtI9MkPCB9IJUONh4ucDkKAKLOfWUMbp7c185kclkLnFSnFXkt08xJTCJ1ohQM2Hfrc5Kzb
YJAmCtt8MHKRwamwiLRDRBJeF8r4mvTC+aoXIl8DaAcPGaTTnNQTg2RAls0eb+JTGJITsOgQD6zs
sWYli9PYA5kIotIWKo+Xr+1+5FQBO8mYFoPmABktp1UTZfe4X5DhtMDqWOUXFG7IcnOxSyda+VQb
sQHNKIVCrZqi6lYWO+Nt4drZPUmhxWU7pfoO9T5bqXWQjX5ggAMsnQ5uYjMomcdxyVZexxb03WKg
mq51tvPYEuZNW7Jztpxi5pDKiCREQ2kv+SiC26vr+FlqRvEQV0n1texKKbalYo3aIoKfkWz7Yu7k
o76Bw6+0+cEEVJzju43k96S20Q12ED32CK5fg8EZsG442qV0nfzCYGf7Iy/p2BPT3axsJbmeij4F
hGoo6bZNREVtPS4ukx4+38KFyXBt4o6+jtkMLWIzjRtCaazqqg5sfL41vQLe/5/U5Gmt8E1DPCUI
tsAoSmRAgcI2USkymEEaPsq6MfhwCW0NccI/NKVRvBhK+d2Mm+E7CX53E4pIcyNstLZKPmjbuJpY
2UvFwPE9U/Fcgfk7DKsa+ih5iEsfYJYddupm6nuogMx4T3EKcxuGtoCIiRgLC2cngEu4nE1jPXix
RoS6BKAUaBSUYOMEUtxz1OF7AjDr+0wbX5WB+2RKAhvUEhY4v0VHVVK1d5iVf4rUqW/6oh1fgskn
4CcZHFSWxhhfuRD6tsA2uWP0AbZVEM++AJebYvjiSfSheR/1RP7EXcQLW7vhYsjZU40h0FMLAluL
He6WM8gjC3JyI8vJ3uP0Bic4tPa6THP/uXCTaZnWg+MplRFf28j28PbjEl7oYMY92eBZCPoh/5Lj
jWGHqxyyLGt3rTOSZkq+762o1GBlx7Z+TUaM8UsL6AwVWJrWNSyAvU/D8oaE0fAyxS51R8ydS0IM
1Dml+xaTEEMoXbPNWG7XfUk6wdRK9QBvyKbTVmLMbZNiO/ZGetey4tJjI8TKdXt1W6fdfdChwpFC
tfdGQMp0O9TfQzcXHqwjvlhsBOH7AfiAed5fspUT+8GkP90EVcL+t8h/dW3cwzlqyxejistvJO5C
6IMWHyYvhRrH6oVGNu+FM/jximrJwGRr9PtOV+S4BNptuddRCl53WeQV4H0DT461qXI5cTQLa/c6
H+v0Ps/QhGfWiNkSu/qqpIR1b+vNq5Rth52KrUpdGfVenYYfoISyvUVGLBgDi0NS1eOVAIS+w5yl
zd1pT9H1eM/7b9ESsx+zgL2x6dMWZ1cIhCJyfjR61BEyPs4pYHxfx2HwOmk/C44gEtCkVasH9lA2
lTPKRErnaD9MvIAXZmEZa7syKKRgFb0JfM3rXcX/FdqGdWupin5opPurkqbyGPDqPei6qCH5NAW4
EbeW/oo2/yyYtYqt6spurUcEmBEmgQgrpwLweSH0YxUU1iHIcNd0XM3RxVGt1ZapDv3cqb3BpH7X
KxTjorJgTlZbzuPZ9vPRPlR2wfOrwsU266A5sWdFyvvisZCWZJ8k8OUVASSJhn9EQCLWaVCmqz8f
StMxmzqWblksfb8PpTY2QR9S48JCJ7gnuJhPBoa2K7WlV/75UB/04VyVpgvUL6brMuLRPSTlQR0B
0NdeXgMzStJ2TouI2XIyeRdVILMtvbLxrzbRbyKc96KbU7cS/xIGOVhkOur0368P/ramK0hTvRF2
7oLsA77SNSU7zqTmmes7UvfM+n6XF5oWhoC6ZtpHtxJeVDmVpYJVawwJ10l9JWZxc+JdolPRRMJW
3ZYjBi2wouEV+Z/yzPjzrPi9Us/4OABMF7USPZqjWTMGZhlC8Gk8J1MowOdcoF0ND58/xPkijgcx
dCampc69ohkg935qSo3PRevqtde2lG7FELKLCIThX6c6CaPTiAKhh2i8Lmo2yZ8PfWr+4CywdBXe
20y2+31o1zKlBl+xnosk47o00JRTV6EQLBR1pkDDQluMIZ6qz4edZ8iHK8ZygTSMy7U1Wl/vr9ho
XLsQEcOKKk73RCo+0JOfvMBm1rqC+fv5cKcmrMEao5pI0RzNOLrBQV2pmuKMDNe01n2lV1sO/xKa
o1DPrDLafMM+XJmLaIkTOAvNsUffnaa/n6U9dcOP5m1ujn73E7EAbjr0/RgZbHVrA8x5DqFJei1u
1n8wabGf2MI2Dd10Prw0wminIVBrDzu0ebBQxV+VAUvsn99UHuHcvlJpfL41ud5140yIyZ2ZsfS8
rQI9euAlGFaJ3Ccuzzy/U2+hiRsH/SFVeTAIv0+XRHZ5P6YYNgectyt9KL7bTvH988s5N8bRohZZ
rW7zoa49TW8xz9Rb08kOnw9xcnIw/zQeDtMDn9Dv1+G6sTPUelt7JXvXq6BT9b1e5DTK+iH6Giqs
MFXez54A2iwkFKg7aOHnVrSPrx7gCBxPjmGqLqWLoxXNtEpUjIWL6g3OEgF8LZHMWlJB3Y2rHeGq
+erzi/54XxkPBxUJJJauieN3r+JY5YylUXlZTliLaY8HdOXizFbi4wtu0ENHv01pd466OHrB3UBr
kYanlYdapFs2JU69ouzJCKOX8fnlnBiJiyDxBRKoNcNAjh5hE+GfH53CY2nDpqw0F5iM7ss6fvx8
nBOPCXyNDlfUmndHb8awd28XCYEJjDdReFOkruv0WXFS0nfyZVT5+89H0j9+Y43fhjr6xlKjsiEN
M1TXuxTucxMM9iD+MpSQrtfn08OIuGuLJc6vVxXaxpVaV/43DMLYqicozjHd363eUEbLiIrCU2BO
yd5y4nLfgnXaBUM4Xfkp50BiLA2kV3SLOFe161TH4bQXfSqvh6Kjgg0oM11SZosXA37qMxc65y8f
rc18wenrqbwAGqrho9cPrZpiuHnHPW3C9smF7X5NFtgXsomi52zq0NWkWGbr1P9WyyQAPjTOTht7
Z9to/PCmLrWqxP/cPZCDni9bG6RykYFtdq4mn8JSViQAE5IZcAWpCchcDGAAnin6nh4VowIUcSnN
wvTobQ+rtnX0JePEK0p44jIx0TLExBviCSjClRsMy0kEEitMQbymE8A8W7hks78If8jPfLROzDUd
xAsKDr5ZbPnnTcK7ueZnfcXuY+S+xKg4e801djx16QUEWcEb8Y3B+3zKfdzwwFYQpmmZLrIXtOO/
D1gVZt8PZUYk8Wxrp96arSuMUJcE/rVb3yH0M6T0eg+WKvjLKfsHW1cU4pwjbTgV4uOZo4aKrYSd
nXuUucavPXKu7xX9nntLs+PXP75IBB6sRtQ6+M/x1pG+KOfNscu9rK/pisDuI5J51kwqcV7v7CYh
wqShwQ5vT6do//ngJ5Yp9lUz3tjiZIDO5Pc7TApjR9kpz72GXM9tNeT3gQyQesRj/cfbAHNepDSB
wghZ/2wCeD95qAE1ATLS1NMd52kc82GlOxA+4GwZfzxN2W4gmEIYxelDtY+uqZxDYIO+S9EVdES0
2BRejfhmGCx7Q+Hp55/eQFOdqc46bCm6yMefrQDeSW6mFZdlZYanlCMs02Gkp9OkRtKcuYcfX0AG
Y2vD1sCioX38+arQhoR2l3FlinkfGspTNTk/Y2ncB4N9Zg8yv8u/708ZimOpzaXxebGOXj1k5REp
lQgxjDJdG9RK3cLCYpf2E/F5/Z4y5bnd6OkRXbai7iyAm/On3k8QBf+AU8wjVhoBCW75XIzavVFj
FyMDDhN+p1/++aNj440FlF0HIx7NSKvh3NH6IvGUrtsTpeSZZoJGXz0zzMeNjalaKkdDA5sxN3P+
/9+tmr2jyijiV3vYJJR7ReTmrpR8ET+/mI9LJaNoeGlYmREmO0eTXiq6RAivJSDuqGhR6VmmcfdL
5PYhrloa6jizsR+fWSX1j19KRmXhgFxG3qh9/Kohi25djn2J51pYtofUpQyXl8l0JV269FNOE7sZ
XbKElMLEIkc8IRjhRhXbVlbBLqWPvMEtcD+NVvXFhWO9CsqSzcG8LSDf0rpAFmc/uPpgezB7rTN/
/ckHM9uOaAY6rnn8YJAkhCmdDSIcBlqy8ejGe0VS5/z8wXxcYblF6CopKeFB+LDlzEzQfnlQpF7e
CvJ3it5TE+3eEe25XcuJF9bC74eq0raxVB1NAEukRl5WOQsRFhmELH64k7YqN59fzakViMQCynAO
h3Lu3e+TeYpVXQadkiAeakB3CD5T0uraddOkL31s/vkumjMjMlE+GRBYcIL9PpzTRnaP4Crh7Oj/
nO9dHdmHrPafPr+qUy8PuZa2QJLLweB4GssGz9BU8PKkkeXcJjPnWfOtnzRbik0dWM6PIS3jHdXC
5syn6tSahyLWZF/tnjj0UDpVUXb3iRcE+k2bK89THGzK+LGMpzuW6zOjnZrwHHsI48MeR0TB0d1M
uUZhl03ilQEh3JlticOgx8rq85v5li5w/OngJgqdz5GBzPloXXU7XXYWJXfP6Qb1EWhLscGMhB4t
hqxDb04MD7BbimVXtP1NNebJtZUKYxsSlLKextKmsYw8X6sI4E4HBz1G18XnTrfayTsvOGHzZkJs
PN741GQbW0OW8bWRJm2CtnrW2jmZ2XAaEl6cJ8xR5VLgPrlMcyN6TIa+2flu8T1E0YHhq8XoTWg5
VSQXOL9CxmjIdXx+I0+8a/S02YIKcg/n/eHvkz8V/A2RZLsNjOpnOWmgtkrElH6KfmV8/nysE7cD
niUvtjUXatl1/z6Wro0qiMqWrb2v/VQpOKwyS31uRuwLAj4DBgq7PbPDOPHS4QnWbHY0fLE+lPX7
OiUnKii4vNj6SqafstRR7dDHqKeFoY/VQ1UP1Qo1Ru/9+bVq8MDnihQbxOOV0sQIFNVOU3ic1a4r
zG5UpdMD1Xi8nUnwCNQw+PN9GwPOZQCddE2WsqO7a9NtbMyq8BQ1qJaQJlAl5EZ7GCo38zKbg/Tn
V3jim8N47KFmKAybxaM3EBqjGUYFt1b2AZ0Lsx5WKnz4lYEi9p8M5eKudUjspM5/9EEose+3GcFp
nuYW+a2VVhA9RWtfRJ2mnVm+Ts1Rgxdq9iHMlf6jOdojicsnKgMehND7LixeLYu03obnFwXVwelw
1/z5bTQwXeiWptM+OX4BNUmvTW+m3Jv0CY2fGL7UhMWX1AHODHRiYaakDs3ZoPJs6u78PN9tEctp
QAEGf9RLA+spkHLrTNX9mWsx+B1Hq/JvYxzNCUKTk9g0GQNBv7Ygi6jcN1ZjfdE724ecA8g7Il1q
YQ11CRYrDh6KoRaIhejVdk6dUPzrUEPmEZ1eE5eSYmgacVFjCm26rfc47MKDTr4Y6VG9/80v1Xyb
NYizON0CxCc9DXamQ5NClfLW0gBKLjBDal8mN0NslWtNspk5yVu1r3wYOUhHb+J0zrQvomiRJ1F9
ExINuoVyNu5SC4lmb4TZVU9UAXR29z4qkmbJHU42YK/R/IQIBT3EidmiGKaSTMfQQiycDJeFaUTL
GRW5+fz2npqbfMWFxjwx6FMczU27ajCT2cxNZMLPlWyfnbC8MQ1lA1tzTexe8Q9eO/bcbPYo39MQ
OhrPCscc8s2Ye20VzjWnaxgKu6HNz2xeP5b8TGqlNLaoZVKmeyMNv5uYJrk+ZGe72G3V5FCWUY1m
0PlRJQ80oa8QpCwBpH8P6vzMkenYrE87bx6XKi13lMP18YbMLbOKNASLmkgxTl9DPLdA9EzlgNGF
1E80M5xxID366zbpK5DqiAQBhLCQV3q/s1D5W/Gg7Ay1I72xNfOljzCUCVdu6XfSwXbjF3LoOKhL
pICJmIIVSfPwqnoxQbz074hAbZbOZGG4bWPyPlqs6+uYvwdCYfmK50O7xb0POwbC5wZHF/97BuM1
bNp4LRShP1aGde5RnFrToUprwqUNxwOZH9W7RxGpjZXlCc5ntX0eaYcuxkHdJlrbn5lZp9aid+Mc
b4z6ssfUTiCQR3aTusypNyyzMFx//rqc2trYhuC0qtNvs52jr4ZawderSOvzaDo5y9HKFxzGn4oE
HGDYjGdMZycHm5lobHxxtx1ve+2axSiHbYj+zs44iU7b3iw3KEDRUrfRmdt3aiGwKfvztcCy92Hz
m46jYceoqLw6rg96I6CZ+OMT9MLXNkKzENpn7qR2al7MPW8OsEgIxHGfZmrKlPvLPi2WaYjLS9eI
qquHnU4tflUYSuiZZdUuZekaXyKiEbwxwNQAahWjb0BGgluY44PAEoQ9ww8g1H7+pE/+eSyIlJGo
35KL8vu0BQnWKKRFZt5Qla+GGzyGen/3FlvzD8YhhAWjC6KND5uDplfGsESP53ESLanmtM85AR/E
8NRnPqSntq0UpxBtqPM/xNF7aAwuDg60l16LZyRskLgO+aEurH3saDdpUd1nqXumUHFqAr8b8njD
Gk8mSeWWmnnKILdBV7y6Zoq43d7XRX/mzGGcmr+cSGmSsX3kLHxURmgHB6iWFMRRtfr4vQ3LX0Pk
wldINQdccBwslVKJlhkr8jqqZq+Bos3KzBrRn9s3T5DIwye/mmNHdRwLuNrwGYVtfQfDo1g5OeA2
0FnORorBeXQsVk0QQg2CKaUB/57Mpc1C/6UORGqJwlnJUv0eF901Upxy3bLli5x+IFbMiNZgu/S7
EtE1H3vdOjNrT90Fd3bqUuJg3h43YAnhaSBvlOz8ShLd20kjx8Z8sogFo2YKYmUczgx46hHPzqw5
tI9i6/FtL2MtGCs2Q15UuZAByq6GBcvpd2UEfgrfatakf/7CvGknjjaEKGYIG9R5XThmHj3pANIf
XdI08+xscpfh0Nl3Zqj1BJiM1kVYpOljqWcOWAKUk292ASeEFJZ1U7tukfRtlQGoy5nbcOK+s9mY
LdAuxsAPR17XHh2ACEbqETdkrsMamn8esm0c46J5Ivxs8tBFvpy5ESeKmKgSqPrMqzZkIP33JSqQ
1lTCvGPpmHykrEZgbhCkGpvGr5utK2xjwUxBOWmlazeoQ1BnTYLzwvybOvW/9pyME2vl7AtHjgFC
iUbb0R9CPHFAmmKU4VuODVojs68hMtLpgLY6ty64M2LXxqiRsVg1iyCliAwUnz4qOan97WAM6mYc
ffVraLLx1ttJ/cq2ON+GA1MKxxRsFElKD5L81xExNkt2vzbtOFyjFTZXtZK3XmhXgtDqTkAdvtCL
hAQ8I5c3vLaY0GCuTU+h07n7VBXf1G5MzhzMT10/HTA86GLu0B8Xjii3xWnTGlx/msi7EFmaJ20Z
PUWaEm4+f+inhkJ4jdYANzqfjaMNCE2nqsrmz5JbgC0pK2d288ky2bthGjx9Ptbbczt+0+bqr8Hp
lc/g8fE/V+y0G7KIw0FPzN6ipWGM2Wsyta1fFv0qF6l2oRWqf9tKfbjWdSU46C0xBsDaym2Zq//N
f/3/zH/Bp8HC+x+UwOq5ff77J6+fs9f/+38e2ufwPb3B+OsH/qY3aKoLbkGde7RvG9d50vxNbyBm
9V+cUji5U7GbRTssbP9GnBHu8h+kw/+j/6ItoPNEO9SaewLWn3Ab3nbL7+YXHw0qdio6HfbtrOfH
700BcDosRme8cvNJmZKlM5TjuMnswX0kKs6Ajou1d9kHQXnRwC38qY1jtJURdr6xymuvroZiBl7L
27jr3DUhAPJLOI7WbVZqDZ6KAk6tj9+H9aXDRAV8y/SHL4oYZV4tO7dnKXsIfemSlNZlAGHtYOjB
4WDRVm7czETjXLAZpnWNRqxwfhmlGKPOwxuvyn4XwBsGXuILqcR7VzhVf1f23OQ7JS+EvsaAp5vr
IB7q6YJ7aRo3pGXLpcqw4SLAekB+rB6gmzWnsf1SZ2a2JAUvuvazLNxWQp+M5ezKR5Wt49RtgRpx
UcUqnTrlhdTG6N6JzbpallkYH7C2XbeyrnYT5O9NWPjds0v68qJuMoDl0RzwBEuGTJICkRnRiXKC
L74H0MD5m7y+ZJD6GndYX13oQAk4ksZYb6/DIOmVnRyKYVwliRKMdwr9hUldqUFCsd83S5Lktno0
U8t7XyUN3tNUBNlRusg43Cbyi50SAX1VSgJMeQoZu4es/+uc/1/g4RmgC0Jdh1f1f18Rrp7rMX3O
f75fFf7+ob9XBWER3iRmqYhKgYlyISvMv5ku7r84j6BEpFn/11v+70XBcEmQ5njIqzEf5t8zXSCD
c7qg4EL7xSRKHtzLEefwM+4hg/9W9XPnptmsFqZES+Hg+DuXqyA6sjABhRJo1gTa18wvUXiMD5kG
+z8IrHNglPnD+W4t4nrppwjCrHT+8o89ppYWcKtM9uhJyQFYVXrcvvYQbd89hNu/ft97ZflxXYpR
sOjManaLzdKH7XJL776vrFB6hGlG20GX1SEpanZLgqQ3VRnShdZQ9IYtrHxpBiEfPh/eco/3jPMx
k+UecaSjc83HhbGuG52oH0ULddpO5UaiXNukIgSOgHQKjFZY70GasX/EGZVpZMcaPuDHMuLsxJJq
3YEZ1oIFOR/QDQZSExaBhknRmYZkM5LZg0u1GEldMoj66xeyBBcAW6AZod854/iLWmPyxYidZDVh
UPRCEyqCL+xqT0+v+gpfgHjXPnuLVNEA9s5YympBC2by1Epq96h0y+t6oA0N/ASPtQE9ZrCb8tkh
gJUYD9a3X1Dap00P5Pcx7fJx28Qyv/Q1ICZ4dclAHAo9B1St0hCLxvKbFqj84CAj97KpWAY5o/tf
3F6Q7dQ3pVrsuFV5tiTAj5/12Y4ZW0BcXKYqGmg2GFYJ4Ridlfgf9s5sN24k26JfxAbn4TWZc2q2
JVt6IeSJc5DBMRhffxdV3UBZLtjofr5ooOHqajmVHCJOnLP32qrJbj28WjRqI2Sn+Epx3AV5d99U
E/jBabVtFQM4sd5HK6gdRXiTWc9bJ8m7czna8r6vh+SMSE8dfGkRVoTwcEf+8/RUmPX0JAvtf+Du
gPal47QTNiD3EZrf1wXEcpwGnH/yWSyPSNmb59HU3BlJBXZkL+Udmjv8wIOIrnzLyI+g1pYfM47Z
R7PjR6AD9p98LFtXiUrdEy5e6+NYac4twyyuVNNEV3XN8WYbFRJCt1vj5wMBqU1MCaQt920C1FxM
9o4g3/Kh9TP8b1aKdcduOoJ1+ce0RDIMEo5pxNFQaCuEO0pg8LzOoTEsBz8fqxMk6/ZmCdp5CzS4
yra9g+VjZxIGdGqxqdPL9EpIE4Y6GFZSPqSIevd+mMkbF0lkXEXp9J0YTDJysd7TTTdNFg2recmV
nJ4YgOrrSE78VQ65RS1ZsxtL8Y2j2WhvknJ92Q3p3RqpOSHy5ruQnx1thoiwsAmDIbDETEzfrTJf
1hQm9zZ1uRMJclLQiS2By4bjgmFsR64r5L7XoIq8WOHGKraDMnKB2TJJHnwzkV+Ro+hrMWfLo01p
fRAYkre4PMo9xPvhm1n41sfcxcGVre5Oy+Da9in3sRjXS70+opVQ0/el49trnI/w9jV3wvVxlUFa
W350CNaeqzRIzlVfPs9GP56zvIOkGv6g+DCnTW7UUBf7pLZPWe+9gB+RBDUn41Nq82xiwizzg41P
euu61YtLeM33wQ3am7bweCiVPcUq40aBWBj2iXTb25bM19uIyNjbcUmsj4Js6+eRMJYXbKw8rQHA
DDKGmhcHbxl59Yb3QYVL2IJqCGE4iLl5TUOYABwYFwJkO7Dnb18uzHgJwKsbD2ppxbBV4Civmdv0
n1oacw8L6ZrhhvFMFVtgMc8g3evYn838ODTgfGNFUt0BbkL3lTajyW2qS6KMwNDIz1aO9R+GSICT
zHbkzeCDerA/MY6xSv95asQ8fM270X3O8WiW6XFytCDVdtCG2CG9ncfrhfxn7zynzug+QGnAr79G
C1tgQmIoecBqLU8hJJba3/MckkcMNxBzXaMGlqZR3IxNZG/wCkdn1yjvBrMHvGpWD4Y33rh1W+9x
k3r3uqO77AXKuem89EPiJTc1rsetSdf/mNo6O9V2+UhZTJhyheJgdJcveUjEqTuN38rMrk9EAXxd
1jDmTDMhFtbYXjX1NO8qb1IxLdPhm4UDfZfm/UWt0c74Dyz4HcQ9W0sHKSnwUmRNhEG7ayy0EbXT
EpMmdvaL8GyU8FzzSgq9aaNEnlDi4VswlBvjsPQ2dV4ypair6kfaAnJkGicCMEvuEkeueFjW2Gq7
NqJLAc/nmqHdjIeVFxYIhHXJF5wrBAOnJ82gjdp7IhB7jcauA1AD7eCEYNcN+IkrRXMiNeCQmUiX
7TVke/by6Dim1gdnDeCm3dpfWW+p3DbX/mv/ltXt0ahCy6y5h7QiBiK3W5LSfWt+EWvU99jbVSxs
c0TVHVnMTSIfYsAaD74k/VenmcdD+pYdzgYe7vGWEyhuI/UuhC8fEGxYmNzLfo+OM1OM5Y0CsJF6
Cb0JybdTqotQq9lwTS/Ht0iQua/85RDlUz7HaFzCLWBp9GaT61AhOkyHLeK+XFLnghOTB4LSFxYR
8Chla/eblvfqmmC29jKv+eqEltsnVFQg+rOMt6rfpWR8ExrOE7gMlndu/U496tkp4m6lmTCWPs7V
1pmM5mx1vn5tKxLegQLoj23RNgA6+uiotBed6jFZ7vKSePiJqONzWbdu7NsV/s81Rr6C1rvryQK4
D9aQ+eYtbz7tYCOYbbiXxsTUFazYZiYYYcuRsPgc+ESzhGtyvbtm2HMoMvYSrhHS+fq+sgz2cnBx
pzx3lLNBS71NjTR6grtlHUhotHa+02SncFLJLpoT97phFpBvytl4qAcV3lhSL2foyZjeXS+CfARJ
sv7upvIGQ1JwFSmcMIQlzR2QTZSkyPay8rrttXVqmb/KOCfQ6FLBmn4ei2Ah5MqbEezbM1kq2ZIS
xlhYhfm9xVtcbSG++2prFuZ00lJGHMiM7jBalfc8V2Oe0xrOiyuXxI6vtVP45rXVu9M6kw/Lwnu2
V9bfjKsYU30j0KUZSpT7IPOmL01BKvtQzWtd0Mp7TLjVFvuOaHbhVEOVV6uSH1ZBAWLTrglcd6bu
KpJ946K5Z5QAytrLQRaESQ/7tvFuFzvJj+RptV/sNjSIgmrJRuTemJu3EqkoHPYhlFYAzHpxFdmJ
x+LcDt/CPJlbpqc01fZm2bPh4AdYftBZC1EUGMlDyxySd6CkTAgSQo23qTdSEGU5wOKs9W41QJoH
g/CKZ9I8nGw/lnkJdIDZcFxT5GVb11ftF9WOzLsz5FdgQNidMUrI81/Fl8xtUl2tpf/WgvQLtzY0
Wurkeu0vq2Wxd5Sh/gdVwlwGxiElqJvJLbdFZlcnRnniqoIFc3TNft7Wzcxi3BVk8NStDX0j83o2
96hujAeRRuNTbjvpbVpTaQjPb29S/fZbRPKzY6ygI6Jb1kVZ18uPAZrgJo8CypNISuuOZVB8c1qf
vpiR0v/sKRPPPnTmZFNDMiYgp10OGfzjpyw3uXfEfYQiNutuOaS1v1zMqeD7j9O8TVeHeEOx9Yzy
vI77ZS1/8RM+B4OqABTxFWj1IsWs1fID6xEtEZ00O1Hk0cbKZxhXyxoAt2lap8JGGsk/6J+sfzpD
WMjkOC+h1PlFGdrZUdmkqTEcU8OW54ShzloOByKWhexgdK3lPYlz24kb89IvHRiJWXCxx8H704HG
ej/VWs8z628Ct9/i13lv1R0bhyQZlMJHN6fyjzElereBDx07HeBLLS4FYRZxZYfUVHdBihGj6D3Q
I0PzkiaCB1M48tw7pNiKuZWfx9F1b+HEqceZivsPvdtfJhfrL7u6M1EBodf8xVdMP7cMJsPpj0bu
mKQaCv/D0vKimVaR3RojTx1bEQ+YNfHEgw/Dh8Q+dS6Fal6Llro5AM91/fsj4duE5ueDr4NSwmXi
y/TX/WXKnAISIA8EB3Bdg0uPUTGtLvlRgiE2pkPXjdmWpVnvFlrP5PuOVFAFWcOHIFtfUzSgD8Xs
yjMmK6Ciidd8a/MquA/9FPzBAJoxMbpGbuTg/UmvyXTllzM7drtw7UfCPVvlJD8PQCBLI/InLvYI
1byIycJqi52so2XfLIrVKcerEWVO8GOyl+kIRo+kVst+xbb1CVqXg/yEcskgAHk74tW5njrbfZ5a
UDvEKZYX06wJ40X9rTCXkg14gWoTnhLfKremm+t9rniha5YSQtHBL5pWBkZC1dSrVR1dUUDqvVDO
ckHRNm87iaOjWVcYG5zlw5R2/gfDC5YfdZiaWMyF6xobp2eNxSNO3Ts3FbG+LGBZ0lCzc1jmXJKW
/J+0uz4h3do9/KtWV0LLe4GTgzUF8MbWhdj3OaoZtLhmzmjMKdudrZL2pkR0d1WMkhrUouUAZW16
SrWR4rvy7OqF8OzSPw+VDiZyMueUi5QTmGSoflA7Ly0z4sRaJ6kgusALB2IE6pOY6y1fSNhPTQLC
sZcO8KDA11V6IiIt30IZ539IKOiTrdkzvo0TMh/DCaVsaF/QPPTwRByyDtyZmr4zs0JsyRTlG6ci
anaKRRgqoqKUDxRAPGOhyOc4beJz5iDSh27/yQRGFEOd8eLeM+Bl1VGLir/j4BZmbvtlKcZy3+Uk
V44T1ZVZzjyReuBAkQl/fBry6iXoOD9qZbXP4Vw5+bZb8olDJdcuWuEmZ63XqZSXGQ+QXpyTxcZx
X0JIPyQovEUcekN1GryweSVcs3l1SQ+g3q8ghfPalntnCLs7TqLh1SJNcE4zh36/Ev0nUXOWUfBt
TqZiNRrWs53IoorMgYGgO1dXiuS7ah6JwUzrE2w2Ti0icGhT58F97XTjk2mN9s4WdvPq9V1+wJK7
XFqL0/O2E5odYGis/pNd0FCSsmpvBsLieINdVpMhEYxow4GTUeK6IDYaT/OO9OYI5VZZ/Esy5OTX
RiiuSq2rDbRCMriJYjiirJFn2Uq6cjYj9o2K1i00I09q7y3gxqvalp8xR4RX1kybBXxodJUShXPO
l0Bc+XSdD6gQloMwbS9uQjE9MSbgeD/T2w/XDhDahfamJjP4GBAy/IhMQf8IeUv1Lg91+wy4/25S
QftlGAeO26YHsl24AK7mbE3g4S8Vxlo4r7+1ciOaWOQ88GA0KAGuFmeuTtb6qqp1fTfLct62NEte
PKmAEHd1AeCHKf4OoD6dkfXwmiuTA3ymXHlvio470xSUIm97cStSAbMhtZdLic6Uxn4309dxgNbQ
WOXbVcFy0SnIRzXRXXt7DOFmUEikBC4c1WgAZ0vpeDj9Iu/fOj4kRdA/JwCJ4G06J0D2qhMoufxY
uRRUFcqHqzHxkWyt7QEDTPqXAaNGENNw5NKvjTydw9UsWxpCc5b96EK9XGteN7KYCGZLkI7RCwtT
uldmq8oH2SKK3FAARyuAlaTVBoCiXMcl0O64xelMcLaCM0r8AoNCMhZ4BZFZ0YJL/Iz2X2l6cTsa
zS4qeARBW1rzTkCQjWFzAKUtgWpS8JgdjS9kFkyB6QiC9JOftUNmA2lKs/wKPMTegaJbHgUwrE1i
d9XJWJsreFxZ1jjRJ+e3Tg2MAyJJKDW6WOicv6m2afZIzRLnWHz8W//mbZNUJb1b0RDfbJjGd9N8
y4oNDG5fVVMsyR7J5V+PJkmI+9alNSQaK3kwrUpctY1dbjGthVfh0MvPjUWZbvUpPTUE/eJqxmRG
BiAnrTg1BxZ3w+6/4WJtXlRKsdOZZNHPAetsM2dcwsyT3VcTsjCgn3K0cNDWtHLIKD4OBe/0+jzL
bl2GsTL2l6qv6EhGeUDNW3b8OJvocskR2H3M1q43dcm6C3BAe7FCHglXj4QBy6R5zawkvQ3GlrZR
tz4/4Mzgk9GHrHy+TrJ2v97K25AUyT38t/Khnie6SC7bpI9A9OPb3mANtIDHMM1uA5Z8+k40USdS
w26D1PDYKuYovJIRZYhcSvvj3C1TvM7KYp8kvJPLcZg42ML62PoQC/ORGwmUozotlSmuIE+LK8+m
iK3Xe5BRHj73yKDbfacbivPZYjVz0+lpmSmT25L+nNlU9kejJls6YR37DK+yfcZUl5zpX/jxW0tw
GmhahkAfz6nI5m2hKD97VpM25phT7tNQ8YQ0iuJk4LBTr0kZA1GAR9lUvBSLOTUvlW3QoJ7pGTt5
wlFhoHB2wKBsbZrLOzZ7HsK3ZVYFXA06R8ula9z0E6f6hYRAe830rHtFF6pz1F1H0+axDajaDZIc
lnjqJy6myfKWTbxHZeSwa/lTyxnP4VkzyCxUM/0yAi7q/CRcT57ntqKJuC6VWDjtXVc65S1sb3Dg
fu7R9YL460hCk4Do8jqmuqM7jU1rucbMhfdQBuP3QCTqMPCrb8hi5sXNIw4hbdW0XwBIUnJIgghP
heAly9s8uwX7+zJNHldNB4ZzssOMV2UquQZDZXIammb5maqkcDejWmDcwQ+LqFtGL7+ZwdSSPi0p
J5omoYJcpmU7jdzwJcRRV9q01N/+8e3FXOqCLcawxu6rN7OntmwqJ6EHdQermuFvRqpxMze80DlV
ZRp4LDKoD9JbbJaIrhhx6uvW15zI5mABG1/+GF3d+DvyQPh+a6M46OGpwb1+mNcqYFGSI1lr6/FA
I4FvPJ+CqoA2FbrPukuzrV4nMQMNld3oBXxY2YzheUiGfyuf/39U+adRJY6V34oXrvOvuGRexU+j
yr9+6N+jytD+F8OyiIcXVBnzRR+B0b9HlUS3ucxeIpz2HkIo12fi9h8BQ/gvXCQMu3wOB8ymVjfJ
fzLarH+BwcbbilybM2MIcOW/mFW+92QRbgEqiug4kBj4IMz3OgapDBqoVW9dBBvJIFEs1Lk6dt5a
I2amQLzbZAuQxKK0jPkxVzhpOTxkLZti1HqvsMiFbdHZw2cGv56AVkzsmLPd4pLa0oCknoiSRr/o
mcv9/vT3bsxKijC/MAgqzk4oijiY/nyCCntEB4hCuwtFtXqwMmHE3symtEyByYu9JNXm9x/orPnV
7d/Om3wkfnp8g4DDQp+7+U7BZOQVRGci0gjJjK6aIQAVW01YgQ64PFLJUEkaKAk6k34RNiOp4tGd
AvdIru6U7L0UuCaiC+aRGz1BAYAwnoz6YA+IQkKR09NvxEgczrpfVrY16IObiOYCkw46QZoLWlVW
mXT+Rnay1jGJonTc0llwrQ1/Ug+VpnFhW9p7BYLd9JtChnxUlCVTuuuCpKi3swcdDHyH0Yexzx2R
cT3047hHL7xcLz4TwY6xHQRJp/JeO4cZz4JzCzTCAN65C8mOjoOUmKUdxTMRONb6m5uZWzEwyFL7
o0V5qDd50PPdQEvKZyMDLJ/6M7+GIndBkVlgt8/2NCON8RtbZrcqq/mNosVzTou2MvXYMWLGLiAN
2gh2kVk9kjgsXjdIPQJj7weL33622Yyz89D1PH9pX+nYsMH6PehOsOE6la0+taGljBfHHrhyeQ8w
hCZyo5pT1zJujSdwNBr8JCfqTdVO/Nt2JHZjB4idganSkkOcAZowWw8/PUHL4Kfp9dEDz1fOi/dK
iFfyNC5+9DSNHT9OTQlFVuKTRbrPX232kouULy53wXeHof+cMWVsj64263rHdXTG2MsdLktuVOxT
yqPb8GHRRJLF04rquSDdrbKzXm9JsF6cCGgo9w/m5iWSiFkYYAwGwaOwOq6zFP6xEZo07WHqqOPa
YQs5NuUWHuFu4SWsGA8Bl8USF2ybya52zMbSbeVJa+0Nq+UjXaeBELWIZI26gALNXjUy3CoG73pZ
Uv/JmALrZp7a6g60N7nbM/VZY1RuGOe2CF4FeptPrWMWigMfj2w207Ga5mkI46zA8RkTvggR3Fa+
x3m8CaInA/fOcG/n2vC33hTw2EDf5PLOee13t+agPLSgXmoQ9FWP0rFAA7thph0ytV3D/jrXinuX
O607/1iKZWyf+WNd/MAcoh7y2qQA9dFPxk3KM9JT/4xx1kTWR+b83B5SuaS/MZKZe8uhuqoZ9TVk
j082L1dALgXR6G0zJ/veNNr+c0827wPSCF4EQwdc4NxG9X4oqSMuHtMsIoFV3x3TqeDMXCS2IqnS
k8cRdq+6cki5ICSrGfkUH6KMxuXcG9EOqQbXhXAgzjUj4PKLyEq7+1hqbRhPBKloeTUQxtrdLWTX
MeBaHJZfTSJY9Ji7Zl0+JFNB84iWvYyTyXFOekKButFLzbXsmCPnsTJnyv4oSrkQLd3aY1KF6CZc
VhX40Ai1nPjtQS6Rgak9fH3eY39aX4qho3AkQJKWCYt5Y3/MR4MpeGiFmf9ZVeFo3xYJxT2HMYvk
9sCZrZvMDwvi16qazzTKtFBA3NOueOmsjobMBpr58M0hwbH81LFCWMSxJNrrbptaCALOVGqQ2hlU
IN93donmfUPnrDj3MuCeD1Vn3RQDyoNP4ZjI8rsXCNsm0niRKTx2c7Lt25r9R0uqOnoqp0TYITEI
hEya5imziSbeoAokD8XAb8dYXVPf52l4I5DFfvamMVlZ8R8CjJtzbNXN+IgwwtjRxcy2PBh97Ixp
dnKqKEHzAOB1U+co4i3HWsj0CWrvSCaIv/rcCmnkn9LMHfs9EjNfFDSyl0SwyDSntg3Np95r7dip
zRdDTDkp7hTn5I1BV89mFR4BK6dfqj4JvqsUoCIJiuIWkOjVOHdy2ZVVp+5B86UvnjOJXc0mtWXy
4jyEMhEvlpvVe1ugYoP4UAPRHILuLkqh2QdtCWadNJjqOm/T6tEuenI/zX7Ya2OAezcpDITg3wFi
z+3tVOn6ymMQuxs5yd+zrLcvRTRmHya3upsDUxWHToL5lQs0VrNoxGHKm/xD2vvVI+7sPt13g2AI
wwZGtqPU58qIyj2annwzgbpZD/oBy97kNB/ZdNrPwqvbbFvoXuzD3Gw+ZSiXuLTQWMmo8ogk97Fk
37Q+w7Q0nwiGhnr8I++CblvR7z7aq3mf/Bv7BjJ64G4z0xPwpEk0Fdu+s6eL7OvmEFZyAdFVOc1p
RbbvU8+6L5KmPZgoALfQZdvPHFjbmV1q8k8CLcC0W+pgvJGDm3yI2sw/GMTLg/rFlgErSoeIvn3/
xsgGeWHBXo64nZbTbFgRzoVy3i19Bymd9mIsx6WgH9H7H6d80t9MsyouURjpSye66E9wU2R07+oT
bOv8h8hfet00PX4uiWRTOyFJQhzmhrY7lgKFgTk7bEKuweGeQV9zSXjLj7+vi97Jz6iKoP4g6Ubq
Bu4UqMLPn+omOguy2YvOkiPaMwoQFoZ2sKkxfv857/Tjb5/DwAQEBtWejTf+58+ZMgQKfZQmZ7dc
K4zA7Fiz1y6fpxIWjP/+w/CgMJihQEYy+O5SWrzDRkoReA6rmSz4tRvTc3qPjRy57u8/6tdCFqkg
jUJqcRMzxHtKk0yjoCVmBL6yv1g3Yj3lezie6BEPzaVfLTn/9edZnEMsHhOwrYQ9/3wdwUDw2la1
d9YqS57+2oIEJFVyUURPNdLnUCP/cDnXy/Vz5cyXW91b6Ae5ee+L9aVO3YEgYPdMD43qCoIpxQ8L
KjuwUIT5oALip2KjnvizaRRsH7//0r8+pKGHuhmdOD4123vvLmqEK01VMSUYx3xlVdIoUBYa7P/h
UzBSRNBgVjXmu6emSuxZJHnvn1NaUcclp/kThH80Lv3Td+FAGXrwmdG5vn/N/cGxpWfwXRiah1s/
p2NGQ+9/eEwIS0TjHnLaWeWlPz8mpawl7RVMdnZCexK7Cw/FtCDs3C3JYN0MrZr0H450v65frOms
JnwtcAN87M8fKfIpWebKd8+EDPufLVp5Z21OlCIj9tidoINqb/xe84j8/rb9urLgSokclHwm1I9f
3ghgR7mp0YSjZuTtThrWycGfwq0u6Fn//qP+4SvycGC0oQbHAfZ+sQxQKvFRtU2/be3wEMJ80f2A
7M3lgSnXE5xan5rff+g/fT8MqSEwAu8fgGkTUwAnI37yXPkEG4rVn1CZIWJ9cz38/P6z3kAXP7/q
Ed0JbHxugHfg1zctC7vQZD05666nRVdYtQfiIDCrh3bS3U2DQFIg/6BMVjN13Uyt1d9MEkXM3mUo
x+Gi8V4ZTOCZoDFG1alFld2Fpd/+ic3z68LLmM7BIcuK5NOgebehiNybc2QgPOE1ZMI4T2jqFspg
vwSrxKNWRJT1f7g6v767K1eJuhJWLgKE9wC0tKJfkrDHnY3QoNZVocP5Af4wapXOYsvM2mR93ovc
upFjJZ9pbGpr6+SRepC9LSuyCUYt91RJdP6Y12Xb3/+C/3RNWCnfSLjcu/emSFOiQZ5C3vpahxTd
ple8WKnhnEHrCULmpfmnNs4vz6ZP8ClvA60cHlHEdj+/8zLv16KfzJbJTYgZYSZabN4sMuzsnMZ/
/+3+6cPoGwEoBNf2KwE61HDoU0nkk4L4cVcI1JTMdjnleGbLKen3H/bLreabhStVwcRtwHJm//zN
6tKw2j4xFxK7PA6WaT7wZPEickr8/QfZ78QENhwYx1+LB48vBxPm3YNMJlmu/DaYqSC6rL8zOcON
sRH2A9AIvPf9pS0mOiFuylgow4IDnb0NnG4jq3UbbCTeo7ykT2DMHJbi3mJUqYOuO5qGTyuLrpez
N0ErcjyXJYfjtyDBQSBdq/+wePx6f1bwGOgX9jUgUe9LoZyEpDao+/5sa5TpMzzYC7PR/JCahOP+
/qL98qDDOOMZcAH50tL7hUiEqMYeJsXAqMPixRCm4PvD64l2UP2ay5pu96f+4bp7/W1hhEfMeghK
nv+2PIwr7+6S0DVxS53nnn2p3O8wqKZz5ybR01tDxA/gkW+lrrzHRin7DxuA/f4RcflkTGq+wyfb
SDm9FVXzN5SFWyVD7gJhOVtoiGuN7C/0wcwsqI4I9AYZEH5BHlK626nprf4mShs2CqdL86M9LEyK
CcVYHsyxpouoy7VfIwEgc7AYO/78Nnfpar8v0A9a+V1ApLHgbyLb8xiR11TQuCQJ8t4rev2Eo5jt
zmAzOCxDR3jY1C1tv2Fepe68WdEa65OSvl9J4yjZ5HJKV2csrJVrQjLKbmtaZX0/02246fzBOCiS
Je/AVhr6QLxQieRyQNlrBghOyeIpTFJ1Am8ka9Xt2quhdNHlBhX0n22D+ZsDtM7PKCWsmDGqR/Ln
aGUSvfMogY7T+zYnRN6OLkTDOwNJVSMksSrr29yRqXhVGKgqMKW1azMUeWV2Ny2KPweG1M3JJ/kL
M3NHrtgRpB6nIiE1/1bL4N/F51QmdF6iaq1rZMu7lonKw2oieiS1pQUbn3SlTkXlCSyzemjJbsvu
oNtU5Pukchrue6fnhtgt8OddY9Vt+dBok/2iGwdL7oG8qIcSbutV6vtN+RC0Vv+NPES+BUJaT393
fDG615201lbUTEzNBsEAP8hX9149hG8Q8azIjXalXbhX0yoVpaOBoheoK6m2e79F1bKlD0LnatAZ
jfCwXnxnNzl4AfF4ZIn1Bc2uOElVjMYHRaqljmWp2bUiU7i0cLLK6e1bMU/e8GDlZGJtSx6X7I7z
KroHawkQcBoGY7Zp6npy6xiEGrFuBcID316xRhp9xlmIiYOEHcx5cOVOiTWfMqQCCfuqNeU3TVfR
0wrbsdcHhYXc3hAPRpcxHU3VfbSE11WoNzweMHzv5OsYecfe8FYH0LPn6UMGQash8xv6Zkj6EEYR
TqCA9pPmpX5Eg07uEDmpu79acF418ss4GaYft7C91zzJsmTXj/3cHv96rXybtYXsROc0BziKXgUM
NrLEPNirlrKy/Ei3l968Pbgs453v8RTJcJ3pZpXHdbX7tWfuFP34Zcmx0OzfbKV/jWaglb8mnrMW
EqlLbRc2gftaW8Xaie1oz29aOGxHBEl04N+2v8AfaTJm9K6CK480U70pzVwVe5SQZn+psaboQ90a
TBqqxeXCutjZnH0R2Wl+3wvJL2KZ9E4I+rV7sossqV5GFTgG0urAK8uHsAG4eO2pCgtUUQh3TQHO
l++hwSRjV4TSdu8Xq6ULnC3UxgDIrTmo2Y8ZA2QN+Ze0wbeRyzSn5A0enOAThXlJEIbXDYhEN1U+
tejUk0TX9OaNyivOVdfTrSd5ZbZQEwgd0pIo3ORcm6ai1UaHfAhpkOlxKua/dvz/n5P+cU7KW/O3
7fcXk/d1LsT3vhlefx6Uvv3UfwalGDfDVQvLONQBz/k3T2cU/MumB4Or8m0W+jZD/c+gNPoXjkcH
9Sc9IY5uAZvufwalDk7QCLroGisEDfa/HJQSEvTz/k0iA4dgcLIcGFa0zluCxN+2UAehUQ3YyrwI
02gyOaLY8o0tirMEh42l2l3pOozeF2cihFsBa8Ok0w4OKVQV2rJa54I509JfI0Jwowa9d6E/KV25
7pMVUV1t5976grYwfawVqqg89b1PEwK3a2wpw50GKJHs86YAlNgApb/G8O268eSrqD0YRQaEeCjE
JShQi9SKxO5ucL4YMx6FC9MohYvIt4erqcDE8uiUyRhc9QSToous/HlERVU7a375Ory1e8VsrDE3
aI/3ekF6rst+2Tqd6cRZ4IzPsCNnZk0jbsfr0snR+cgO9tu+5N5+wNVU+7Fji6YE35Hkj1a2YBVn
/kW2ZF7QXsWdiwYNYe0H3x3tUx8M2cFWBVHZ0bIj3Hp1a8oc0C1t/UNh5x8XJCR3fsEE88j/xbnG
OZDUmNMQwgwQHbtN55KsNVjGqypdtQnNop7RHAZsFBhodvDzIxVPqEK2NCqlt9McMx8ss/Kup4h5
lDWMgXUao0hy6tdR8qTrMPjQBl7ysRsWOzx1yeAY26JvvQqJk8vKTFJk8XlCowGSzw7iEqQa16Cd
NpLotLMfNdVlaAOu5VgTF0RlkzAbXpb5MoxDGsZG2ma7IPf1gxSpm5uHhDzmY2nh1hk6ukX2MENf
mbXY0jyaMuLHZLEPlyQ5uk1tf261g2pR94b+GFVB5W6GdA7yo2uYYfWUd0AZH7GlYZ/ejeyxytiR
Rhb1/YHZyGL2J6RYghiIovJy6zXtEZJw54ga9UC87erejW2EdTcEDM87ZSbEdUbCOtG7Jigw8Xd4
Uqq4LJu5iHMPF4rbyBrZVDSATkH1vVlzHAjV82zMWoTs4egIwU8bwcdS4Vbx7FM6dtfeGoSqZ70J
8ubGlRqkgUdep6qTc1CKvaAyfTSM7F5h2d50fMw+1WrY1NPybJkzedxBnuyTaflAN70nwR1WGm6H
4krWhnlqPbfcD4m0zxF4lU1JObvrDShntavys0sraT+HDT6UatEnU/Jq2n5lP5Iu/SKGEBeYlQYb
wtCN2CW5bt+IYBjOGMqLE1XZl45q4tzlbnqRTCa2WtdEgKCmZnwW92477l3dcn0MLGa1IeJUGpGx
aRHJk5abffcQ/yAHxljF9AFynolGzu2w5eCZR/A9LukVIX6Q2TD4HlB5fhhyg0zqJrc2jBmS2O0K
647fvrgU3mJ0DB6H9oTAY/yO6mrZhuRi7gNetqNsp20ZsEGKVGOYlvIkZu+DdKqHMsyvtJVQl44m
Plf9MfcJwzT76Byk80MfIePStb3F4QQCgqufEqURTu5jL+UhXNR1gVUO1fWo9l1bkS2eMExLE/fJ
dxjbk4rYb626+l65yCZtMZPMTgrrh9yAfCYtK44GZGQI6lkE8/DabQkELmrSl0yCVjbQ5Nx7UsAZ
bqlOMBydZp6tFhAT98M/UPf0sZFF4zHsqq8aosWGIj86k+ZLPEjHxIw4jOImi4YCiRSIGd4K6z7N
5P1E6uX/sXdmO3Ib65Z+lX4BGhyCE9DoCzLnrMwaVCWVdEOUSiqSESSD8/T0/aW29z7bNuBzDnBu
GmjABixYNSSTyfiHtb5lBLyoVVfXORDyrbg9zdSQ+HUUyM4417UtnnK78U667rOYN4ySBn7bV7/J
Xk2jo5yx54+sL61D6ne0KHlTRMjB4WyyuDwNS+5sOx7rjz15sBHem/CopP+UeO0ja3Bzx2MiOGtp
TH5MQnf/hefKsLFHPxmj2unlVdrDGDe96vcmb9TO1M3ARsvNnpx5Di/tbKJuMPqNkKTeprYds5K7
X+ZyRygimfOy9kkI6J46QtC4Qjergyl32KIcfj0t3jKRI6HPOB0aMkyUReSF7J+LSnk7u1yTT5Oa
LrXRtPFM1OwLspYXF2NAVBjjW7eGr16KNw9fLPfxUONPLnAH2tMO+eNRe3If2jLhKjbialtps5+C
9r0iqXPrtmt3MHv7uQb4zw2s2GSUWTGe3WYyr5nlPA1hfVd02WdPkfVrY9QwAeNFPGm3nhF+E+HE
6lW4sbo9S2sjeAg6Z9/lcn6aeevIch8h+/IYDb6pJLVeC0K/Nq3j81EzBB2rP178ZdzC8zjRHfc7
d2zsc4sFNGrGOmdtHuosVksR7It5WI+Z7g99Tehqnqg9ysE8TkOjZlVp7DjMinhNQj8KJmTZkRaD
eCc0ur8JfI3guqymeMzKm7jVb5sL7jkjXqZRb3EeZ99JHhDxZA93c95wJkzFiyXGQ4X/MRxXDlYZ
hlu77T+NzEGb3C/fx7kifWV5lb4qtiOvB+GAVjEYs/w8Lsj429LaCTwsdpy67nqdkRrjS0iaejPQ
hZ3d3E13i+EsUTekztdED/UT0yNikw2Ws/U2UDyZxtKpHlJj7HA9tsjPUQvHNT58MhiJ5rYsq95V
Qz3c2ejEUXnYNC8DYJbEMV4yY7odz5hPtBdGRuBeJxMAJ2KN6t5M63HeiKUQ2CSXVQ5PlTSCY9ip
9TSPzouYzfo7CFlSppMSbcTO9Sfktk5hwRQWQqPk55y1t2MfvpfG+GBlfh73YuqfOrd6mCrDoIEk
HHXJhnsFp6prnXZH/KY+YVn+EnRQ+uZcnWwD8QuDy3Fj4y/5xuNVHCZrSd7karVbdFDtkfQjeyv1
mO09pKlRQHh0XCrBi+3Gr2EKqrIyA+NCKKv6XGMSj2DtBR8emPXNwBo/cjOneNOBv3zyJwMhyRB8
dZRbx/AG/M9IaPONkXhmbPuZfEZsb6KnYHga+rDDHGfWmxnMzrTjDZMRVlGEvuy/+Vzz66V0MNtS
/qhb9X0xDf8pDKvxi9ONhCcP2RVRq7tZoAOiVaktzCI56Gma4lZEtdkW525dNeLnQVAjVOnFsotD
rxIVY9pBKDqE+glxRIMFJ8iGR3zZwWH1veaLsYYHwg7n57GDxmaFeZjHIR7QO6gEPxoVvPN0LnYN
ksUNPdzwkkvr7FVOuK/Ddtm4iLy2CXv6C14+b9PbaMYz12b8Ymhpo7SAAUy6RHMnrY5c775b7kox
hYdJWzOOy+a9SAlwGeYix48IjegTD8gOwdjgFEHk9VNW7EWVoqsoheLw6ozqa8Pq8oxDwd0V1IKf
zal1FlwZRYCoQSzOpzJzrO8MVLzvhGPjO177FCB+1qDgLSgYBq65TXgGWieUt6IcT/6wGgi/zU3l
2PcJjYrD57ZqIXXgbdmUVB5xBoIkzeIysZhLnls0EjtVjuknMsGZZV0otOISW0gbrkfPnn6wxvL2
nUVyuAgJomdnth1QfyNQIUx7nd0w4qDc886dXClIoKeb3RRaS9wfw7exF31sr/VAnHrikFqtk6hN
Gs5ApeGPVMi3k7qP0LoVBwexQZS1cjxV5rRNWucqM+kgFSIsr6i94JxnJVLCnp2T8kOkZtmuGEli
BmIn9qb1fSgyiiY0EeSFJS9MnsqoaOxNYghng1cCPLXbRgFBgixwl2rrN0AjK+69EsduxHLNirVR
1XEuxg0ao4ZHCmJvRJQjxio846vKvk0hIVIU+Tsz4DLjdXqZNZ5gsotQB+XlefLyZUNIAUK6mfIQ
fRvmzNSvORcLfdRaPIUITPb4Ut+LanhBWQP0wlsf+5Jexe5dFNVoITEH95taLCQ31257Mdp5RKJv
2J9ZvJHHXJTly9wTPs08k+NuId9RWqSzOxp9SMZSNbKlZrpWri9lU6OKQqsV5zrJf6jW2lizvz6u
CDi3c+FFiwnr2puD5MW3irsmG8S1FWEfD031QQGMXD7rtpZcdZwZyuYtHZE7dhmMyaF8aYUkFFkM
6a4RVbgVgHkpvAMSPQ1ZXABx3GDDqtzBOmquXpB8N7sWZDKRZ/tsUvNjsyCHDDvPipfCp/Kx6vDe
rOW1mpfhaps6LjX58WvX3uYm5nK1ITYYJJgQpKAdTPojS/jQn+7Y/P7Q9Bw417/awfqW1t7et7rh
jlZ34WIo1DXrMQnUuEWZti+yDyNoiOrwOvPO6mR9aFT7QKYacICMR2TWBDECBnNX17S4COqcPRyY
va1di4mVPGMx5RCV5slUwQuadTiP+fo2+8N7MqTftVbcP9p5HPqLr5MXPa49ov0q/WYYmOYG3BjY
AtY4dfy7NQxeg1pv2jDUe8UBGYHCAIiC2YKQZNO6E6J+lBMVmtFJM+6HFau6wrJ4VYmeKNGMB3za
YxCpcl45FmTCy+U0aJAf1NluCQilaLmDvy1t9tPBoE8U+LREmWN3bTQJ6Au4Y8qvhZbQxvPcKknU
sEH5ztoBVNbp1t/AvKkeJ6SVxBDNDSkLntrL3EjbuLYxDMZasfi1JwupHgNQGp26eZmGoGDYmY1H
Kmt1DP2s2ouwErt6WdMzNDhvR5rw89LixG90eB8Gg3yocsP6cPNuOK9Z7p3AS7QHu1jUaQBosHMn
0T6LaoEF29pv9PHyoipBk5+a9+uajrg8dHrnMLWLB1TsF8bGcAdWkPiOxosqSZffjdBrdj2bjU2L
sTJxKnRflSM2KdrBqCQvPcq7/pa8DQgFVR2QGdKQvFo6WzsrknsPqTCEyeU7lI8wKm0f4W7BFaOw
vVQDIOVWLkcQ80gXp/GKBI/SossQo6rwG1yqfNMEPtrPMkOYW7sVpVC7bibFt+/CiZEijRaJ6tyu
JVgGGycmVMeYPYoEKYcJjNrx6JcVau2iHHc3QuWWJ/rCW+9W2wJojIQcT0MVPA3SEHvaYaYuziy/
jiok6z0RprpwXHMSTXQM16ULzwB0g6gG77+xE9+NSHSLDcbekbbs5uwvnYnXscgPnRJW3La1hGre
medeNf2p085Hs4JiQYoV3foLe82vFk/37Yxb8kG2vI1aYeYLFRilophiA2VZ5Om83yg03edJyIfc
RuCodHlJPf+zDsJuT43dgJzm9u/meVdZ5p5sx5HgdZd+Bnj9jV7At0K8ifix/7nqGjVhf1mY4Uft
kjDldtAFN/RatlPFJc6laOozXh7eKBxRMfpinsqumRwA1aIJV7VL4bKcJj6p8XAjGphDzzPStVrY
K+P30ZffsYST19I84BKdj3m32BvayDOP6M/QXyvgIPOWdos7mUl/3I/dFPFpMK+EyNn7YJ4Ypawc
vMx9UW5bT4s0joEctuvoqRhwQRXS7KzVl0YYjE6maQp2NnNmnp1P9pIuvKKx3ypvovsKpjhtaQl7
w4QCihmOqcDGSvLplAEJiFxRfa96HT7K1OCNDNx9MzXZBtXh+oKq4oEQLTA+tWVjdzR3xGL5kWhb
CblW4w338EqCG/Plc5lkPwOruXarfVaB9+ZYNpPxt94q90MffLQ3z5UZ5MuW7CMZd2W4aWQVW7KW
m7UZP+qe0IfCUN+yxsi2zW3839VGrGytGawEzEtWGaabqmIekFkrpYtMYDXLhzbjAR13Q+vNSH2F
f49XzD4Z1PU10lqywKaRxnxslpa/xEmO6B10hFk326qbq3aT9T67fe9cA7HBYRV7cmZ/M6ti2DHJ
QYVTDG6kVstvOKGXZrhjq9zuBbyZMMIm0R7zomEJwlOtj9gftm5Jedxk6HqpyvtnQ3hltysDFJ+7
1lBTGzus2fTZo09YeHzYQ76TIrQaO8KmCgKiZu6Aw9S8G7DBfO/U7KseFFrYMbX4x8r5f3pmv/+p
b7zS7n/fvvE7xQXPuaz/P3/8I5TA33/ubQL+hz9sqz7vl8fhZ7s8/eyGgi/9B6T49jf/q//zv4Zc
tW873r+fxnddzj+ER/xxHv/r6/45j8eCZCLLYA7uYkD6g3EJCxKmXG5e9ve/D+Id/vP3wbtj/oYz
CXVhaCNq9Hw3+O84lBjy/3Hujh7AJSvQgvLgOCEKJl7bv6+uGQk3riJC61hKUGh+irEZ1yqfjbVE
9Ob2WD37xgXth2eGg8jC3Smi8QbL0/STLyvYHwpSbMNMzhWxQ1FoLSwXVYIEiUkeZLbFQPBQq3a1
Icrkw3pOcn8Z+GzU9tbBiHMJfYz7/JY85JaMhI7rL6YaRBe21Q2pw7s2c0IcN8g0nrBn+ECKsDAG
08RS8GbE/oVu81G4nLQ7s4XzKry4/JrgEIiMrd+Ivl13qERxKwKGOC6IhnngZ4Ka+lAsNTPTT1ay
DsYpoMqyqBFRWv4YUyf1dlPoU92aY5Lm23JI55ajJjPcr5kZLhr7D2V3dta9wwI+mqhpp4fG9oGI
+2kwpdc1NLJgp4lfS5+IJffQeaiyEeTSlCZP047Z1cbITMc9WuL2N1Oc3f7r3Kq62jO+RNUCcw2e
/JLx5EqsDluJNQWrE8QAySySOqPSS0wfz1KVfi/XJb0f/UVvNaZmpsT+0tQRM6PgdR3m3uCpOM1b
1s4At7x10/On2wYet6VsxqtP2djFykydQ4HOgTrc1pspScbXlnSuICz2ZVveKEUB69xwV7djIGHo
e5w3VAWNaOqHBo8FN0ztQ9IZch0bS5g8jt4yv3CYqVczIyLHL6osdrC/xH2u3J9GNcsnlDRzhGm1
2VShEe4yTO3HHq7HV4BDHDxsKje531bHPKz6k0iKA5KT4ikrpHocZ+Tw6F0JeK2mBv7f5FEAVMc5
XJ7xgpNKZYRh9929GbhLoAybmU75qFJijc2pL8/o5jo4hTB2sUUVVMQ4xxvDyvbprMN3D0hWQVPY
yocRS81bOnL8UgQs5jVcAg6IXlrGCewBX7WYlfnY3lA+E3i3z45dPEujtr964E7SGFrIe2571mcv
4EMlJkfsONLFMaW9ZVA9Q3Fwpp9J0gVvKxPEbVhrcwEtmPZvjPm2cmWtbGWTiFQ9nUeRufeF6oqd
M64OTVKa6EPLQvqICce7wA6zvs72EFwtvwJlZk/9MZQKG7tYQqp83T13uOzuncnVB+WUzhnm4HzF
vcJuK61dUnEy6woUQ742VSa/8o4W+3kenPOg1+IwVFV9VQQ4vNdp7yVx0qb+KW+d9aFx+5HGBpEl
LhVrjJI68KkqehbOhsHo3IBteQmW1nkMV9ODesZH4lDMbcIIP8jzU0XzeT8wmLgbWyf/gpQCH7Oz
TOalVmN+6TPVPA9qmD5Bfq9POKWqrQGf8ytTTfm5Hb3+3LsaMDwDa3kyV3+1d1aZlQ/olpMjERDT
vl/NFG1OGOzaZnQ/3LFt9giLli+zxAjPQPJYqbqE2ZFcsB9BHBkyM5p+rbGq9GiH9XlxzYXRpkNx
KoYfQzUhFVBEVJoo3qLKpWOyrA44Tl75OzszSYCYveY7KJ/hbDZTvivEAnO5EtOj1LSeGVlSB90O
ziPS3OV10Pn6jotwfOSCJPczapAvTOKteBRTueFz0m90OUvYbELuayE9ph6DVi/EGBXocyw+LcYt
v8dX9Q+4VP1+BQXVMbg3ne3szQJqRNs/gAStbCaUy43EOWZgE1z7YwU5ZoBySAZuZZoZhg7PYCDG
S5aUDzXzwqut7fQVAnCxX92w2UGwQYaAed28eLkyL2GvwqvBBu1xmceBg4KY1DutrWIfFvN90Qw1
aC4+qEjEU7FZGfSWcTL1FK5IcU61pq3AEZDHXIzqMjSMa3yHRw1TT/yXCA/sRlifvIUlV2z2RhJ3
jbe843+b6ReNoM0pOqU8dEvXfGdjyHJNqhNnCYJjcle/SdrmY9G5KDwJCnu2Wtk9pX7vX9FfMdCC
fYM4aVHNS1cNISNff72MFIdvtR5Y1VrW9FTkmqkenx7/rpqm5QdIF7nECIXcQ1W508lIy3GfdNZ4
HfvWOcF5uXlumubz5Lrdw+zSAywQ3vYOXOxHTrb6qxcO+nvQV/7HguCHhUffYXYM0x9MIOQNLsA8
ra8JDAuG8zJ37sa3zJ6BH79nHBod1bql5BSZXTG+1SVzKtyNeEtBXQEev+XAfiaArd9qH38UwSR5
ErueVB+VQINEtEnzJUgrz9sKnZbfnTQN9lUzJ5fBSoLzGFQGeJ21PWZhwGhaAYtYbM43Jmp9ce2F
Gd7LoOwuylr67UD0IOm2Rn9JerQmUihm1oVPNzlWwxcCQlAP1cx3WeEBeY06Zxoe67QL7lYjXH6a
zlAMUTjkHNch1/hcTL3xnGWu97XJSQydFUsW6l7Cw28PbdI01zUhJ8sMNCSKyrmSAUSqeQVbQAXF
YkUycYO93zMk456Ycie2QwMvrkXO5az94E0hEd+ZufOGC0VfjLRyPwUMpJHazM7d1IeCx+BiQ5Jn
gQ8K7HJ7A3HfONZ+7Yd4XKr8Bry1L0PQy2Nqaydqs0o/6NR2XvygH7ezbzDKbbS7NzzJIBGF7hY9
oI1lKycEXTs1dlyze4SjKd77rC160JD1uhmmMfxkuQgDqqazdyaaomc3kZmgX6zFg0oa+Ar2OIeP
RQo2E+mmjifTuQuSduJtL4WJmoExqfDmU9jbwRbNV/MzG3K7h5DEODjpG//AAqqOu6Jb4ipZuod6
LWoCYuvmABfPPswQOWNYCkY8TWu47hOr9b9QC9jPsxPKBTcl2KygNIavJcTnXaLqV7cp/K0hw0fH
hkXE6zN76o6JxBybR14ayV5mgCta4+ghf8DkzNg04dBu1ve8bsuGfWwynexh3ria4418vZRbU9DS
SOU+JNSmO4tIxvMAuESyXW59uXHICZcs28RwdQCV0fi2n4mVKO/xxYo6TlgZ7Tnvqt0oBvCFPa2R
kVv+wYbtce9b/syp4OdfKdA8Jr6SoXazJIehlgmbZAWE1bcA6R7dIrVi7mzMebpGK9CKWbp4ozTl
69jhGqTdevLaNoum1ZmOnrngKYSNwecEsTA3R+gz2lwzJpDK3isQrRcEMBTTkPlZRPe2OX0azSJ9
MZUuXoRNDSgQDYiYdVNzX6s+PK/Ko1pJ3eQIzBQtSQoMAL2D5gRjZJwc82FkWoOlUZ5kj8yClZqV
D5SYoT7Q+6XdT6eUfhfihUTRjlwAAN9dMoKUQ6nVntyCDS6WdefCkHS5hg2D2FDladynzXzKqmnd
phT+rytTbim859QDWjbY+RV9v8WrFKdS+dY3MOU2cw7CkJoESUPklzhM1tE+LsSDR+OUOZtmAE5S
O+tbmwGk9Y3HoGagF4I+IbzAAnLTsKHRfTXtTdJbYgXHeqZFOOeFVW4L4ht5W5wdmHIR06kOG6eg
uDGKHOBO7lw6V3y1OhaT89gPwIdUQTZBwCywLLgw5cQuoGQ8gEaqjlDtVSc21w47uGCXpdVyYvFw
ny3C/uy02EbjYNZlbHpVu7PwO8WrMeNoV4OzWfVCDy5KjEfzFK25dL4uhj0zeESYUIbBPkxc/372
MhXXXoXmkdvvzSBTCw998gwPwDvURrKcGGCbl6ws8s2YTiJeg5ZjrsvyY1772B+7fo1Rt7vxIoYp
qnWfXiu87LtQyeXeNXlxMii2+dqX9Al12zMMRGnxb13rwz+k0/9OpP+zoBpsho3wgt0d/Iq/5r5l
CeODfAjyoyw72jpjhhzdrgFPaRce3CdhVs07qUmgctA6qP/EKPEnqTpdKcEm5JTe/FGkT944If/e
laLmYhOy1vnRmmGFr7KFh5MX2X2gQvX096/zT0aC24+Cb8e/t+73rwbBHDWUByiBH1XbIEL5jCz4
spdU//z7n/OX0JzbD0IQH9L0Aybx/pzap/SyoEbx0+NQMzfGyCOO3vCL2533D02rsEuMYcZmfBHl
W+2ndNTTCm6J4PNbc81urdr+/a/017f4praDdEJMFD3tn/NnB7MPsp4uAwVxtV7MG3LUkTeehChC
9PJmmrXv8zDyPltw4n/97P/pyRAMmFZ3+qP/4yzo13znPwZF/0/Nj/wAFM3fBHToiii/P2k5f33N
77MjBke/YTPwmKTfPLR4Of4FvYGGQnYHM3u4NhZOKJtpzn9oOU3T5H9hBGK5yif6XyMlIX5zsKpS
UNsmrkeMxv+dkZJw/mSYwQVHnNAtM9bBtowx7k9WjJr5Otz4BbYVeyqLkWvJGgPzixu7jaeWgw+i
o2JgnoJ0umEmLmQiGHHBSPBHl6AiYnpS2lC6zKyZYZQ3zMopu733FcDsFuRXIFgo18udZjtWfMlX
0dzpbjV/SCedId0Oah4iEyTBDb8/js4+Nzz9gs7MRw/ZhON4YqHdTpeWJ/Q2Q2lP984+Bw2hB+2Z
x0RsDUkfsbG4MwcouhFcE5DXslrtDTPeb+Ngg1Fg83IU40w7uMjA+okdiiHur6i1MOADu2XyxGpA
eFl+IetwOlLk+geDuOXjqEvJCDav5sexMfa2HOyNtsMvE1TQfWYUPYvfVN9+KxQeX2a3q2MW9ahP
AF5kocUo4CazsCxWNFbSbwZdSJo8HEcudWTFo4Iip+04tBJmyhHvPFfZXAfrIbdz9wQotnsAeC69
80T+0DtXBEhhF8qkfSYGfj2Cp+gMcfbbdFZb2RL1ISZAzPs2qLMCYKg9XaB9QdsubjsnyzKrHSKh
ciRCQ2RZ7xyIeM9wPSHFqsfBPzN8woy/xlZHfDkDqEwNkk0TwXPwAI5WiWBqpOYnwtxDP25hLftl
yPD9elPbnOqjY1tPXQfrhvW2Mf8IK7+WHyFKhw+i4eh4rnZFkiyECXQDO6/Pb84ZPBv+aw1p+9bz
huMdIHJ18pDccKFalRB5VwzymLP7c7ZtoR7JcWq3Zo5gLsnUdN8tSH7MPJfcliw/N0utyIlk7nQK
pNLQ0811B75a7RXpHlZez0+9NwiwpkZhb/KQfiAumj49BUHvi1g4XO3YlkFyYErE1qRwFvdI4mS7
o8Tu3rRdF+9231gOB3znsatsbsOlIAlY0QNGRGfYhdapc5DJCCctqGeQhxxENXzLpBj7eNXCfbiF
wLvUJnVKfrEwz6kU5Q6xsrEfHYHYlR93YbRX763Vmh8rYhJuu+5A3gsr8VkTBNMQKdtU55vOjFUR
48kNvtDqOILSvOZ9Itmy94W4wxy0nipKbBYkJk3XkL3xO6KhNRFODUV69bKOonsQ3h12ceg8s0q+
ZW0W7iDwjHvWlmKrGlWdBsuvXzAtXQkBcB9vd/Y9Q05z45sOwtjGuqyS1Q8wwD4OnNqlnWazyxWo
zQ9tLea9dlX6mtY5uIdGQAgZVXHoCpYyS+6leylHtccuThZ4U3c/7AlDVu214adUGMxU4VPdQV3+
vNrmfeVIZMcIiu7UOrpUGo1xkLKbvrgNpMZIqnlCXubYX0mqYM4zwBLibC5M58mDQrG14IR8GH6A
/KPnauzUKvvj0BfvWDJDdNmM9TbGsDRhpEZPfKqdac5QLo36XQRL+ow4JTUZnrfud9QWwCmRE/M9
auPITA6gCVSsqBmANE4mQiw1IwkOpJSkjGBvcqo0OMwuiecTKOIgGjzWsr2bWtzoQ5+frTAbnukx
2XxxfZ67uXnktkakZC9knGRQvVQSHgz4dgHFceOfgtaADgK6O/gxe1X2EBZBfhgTXf3wczPcFCaU
n6jG7uFtFy3IDzAt2MfyqS/b4Ig6f94o7u5PFmD3ki5wsRkfOEk89ez6TAnMbHZRAPt+k18ldt2I
AYvzTRcpIajZgOB/soTcwGtwv7rBFGJ/qtcnPaOWEn47fUH0Qf3pSH2xi1phJfbnd9j46BBtp/9I
ERLQODQkHhRZh3nNdl5tBLf3q5WH9yOw5IelcvXOKtD82yyOzwSZm5/o9ciYo4VUzU7rLt12ujHf
sDS1GzEP+gmupu6RHGZI9HFaRYKG6INtsnmoxsr/6hBMaWxWbq3tyiMnzvpl9CJAmdOm0jz5gwkJ
jB+M3sVu1jTmE+nQ5Vn2C17Z+hxMbnbSYVs/NBYL5R7XOFc2zJaf+dL2nwiab2Tc2Am5N+ZS4Omy
0NckM4glCxr4cW2XZYgxe/0k6cjZUi6HwFFtfUG2KmN4t+0dzKjpsfCNLYOj8NIgdc4j5L1ZAsrS
UJfMtJoNe3X5rehGWJ+kDV/8OkD+PVkdszFie54E0QiHMWBap+ckZxqTCCCQ4Fvv27FWX0rmNl/S
oGofkBskADqT/DzMIGwythUvViuWbWZquV9YP26TpUcFQkYu0C9eLUMZ2uD+WBXriLbXH17AxDH8
zkVXbQyGQrHnCrisZmY+NGxAnK0fJPpUTQb6rVJNy9mVS6nivIWHGWjhcB376VXM6AbcEWEzQl46
d7S568nKLe/d5vsbsU6q/AGOxMQ21gy/LKuLmlasHPQBEWM3rHGX7xhsenc+m75n0m5akNc4jRV6
7CAXm2Ca74ZGtzvWB4B0/n9x/GtF+59ZnXyqz78rjp8y/ePn/zp2f0mw+8cX/l4h+9Zv9Fi2hSc3
JPj5Dwl21m/wZphP/hPv+K/62KaoJvUyAMR/80fdtq//9Drx7YT7q9K+LWX/uVv+vYf+u/A6Un/+
tG7Fsg6rRbBqFfxe4BH+2Ng2bN7bElEVj1yeZHLJ9CeEKH2+TYOw3Oa2+zqV43jBwZtHcqhfi9Q1
jubEoBrIGRLaNbvBTEX5GI5l9VAM5mciHRAD1wUuFi3IV15vO87WAlsiGL7sJJ5ZRvz+tS5G9Hez
hflyat9Ao128qbgAPtszZU42feuyHZrw7hXjQIBSm38M5pBfSzCZcePXuHYrzQfXQCgxI1uIgHqc
dWg+eFbnEM80vemZjaKr2u0i2PS1ff7RsaPblE663KKvr74z7/GQ1nGdVh+hYrBqjU/JDDtY5Dg7
cIhysD4IiacKYSJLXiOas/xtqXu90QwL3V6dAEK+a997bZZupwsITGQBOsRzE8PUBl6EBhicUJes
mGLYf/XOqxqLNx/T7s5MpyezVZfbFehLgkiEKj5kDdeyo8baOQVLD6ecFEkzsNAZIz6nzvQUVLMX
Y/5Oj20Rvk+JCvdWJg5pSs082Pq43jh4xtRxYUwT4VR+srPBZjA5P3vZ8jTV4jVz1Cmdi7e2kW96
da/I8loPcGG3FbwgWH8f6IIfRMF7tTg9EuAaDa1Qp1UMTLPQlGIaY/GOyI/hb8bkFN4B2xHbzLbk
VSGING5AlRrZyy8OM6Syt8FCc2guINn6G2f49rNqwV9g5PowdeZDb097AHpnKyBGxBjNc+1rA6hv
9uEU/DXXyi+KRCKbN+eAxRSxFI5ZSsvl85r0cM17r6DKxbaFdY1I9DyQmywU613LnkYv6+dWNAn6
vfm5NN3NvFRTXGVtv0l0/gYvONzi9ngP9Hoe8bkiDG3xTzT+az6b34PGuQ8nDOMe/tIFbR+oxPbQ
zOPzyqIlpxTkRnUOacl7ZODIilU/ImJEVEDOWUZYKe8n/kKH4FXuhHnte1wsJeu6zvxcpdZ76Ew4
nfC/YOsqTpY/Pjft8Czm4qM0WedQYNFQlfOzkzCRVDnrl8IGjrN6RhbjvUezfbvuVuVdgey86qaS
OzrrK64of9ffvo7XSewyK/nJ8V5ZWy8HpHMromgwa7YB7S1B8urLbAEOnoyPQKnIbp3hyi0NXowl
7MdDg6+CdYo7HrvSC47zaBj3KlsKVIN1eV8Z9cJqoBhPZYZa2TYK5723um/L2Hp3VqDqlLtG5w35
1ypD+RSWZIOhkpjeEl9TiKDfKm5I1ab6DMLsczkbHkYrgTUJ5SBaySy5ikp9Q+09xmoutnPmLfFK
+kHdLy2qqTnDAO957G/zuaXD0T35uH5zLYzsoUISsuVg/qwNK71podztOLhvc7VgWgETyafyFs7N
2hJhv4zqNfR2ZV7i1Vl08mD1NLBpxe2/SvtdW3i4uqaso2w08WjY1s7xNe/bwkdgWLkN/y97Z9Ic
t7Ft679y487hQN8M3qT6jsWuxEYTBE1J6LsEkAng178P9JGvROlKz/GmPgMfheUiWFVAZu691/pW
Exr6ajBt/9rWvX47ENuzGDPvydPcc8/oYR9K8UVT4mi72V/Nq/812Py9aIaYU9Ob+RY8+uQdv1F6
vjGr0jG0+1QhFLclomaLcSUZkMM5cZqrKTTc33Ri3zdD56sB0EEHAtaCVuU7iEtgq750yUjY4bio
VqWBAQMoCSUMC/o3m+n/Q8+XK81NG4+LgUemu/T97qQ8UuVSIrzBUmQvQchqOC/HKcf4JTaSttrz
J33z62u+Tz59u6ZvelRcIEP4/++vGVllEPstI7wRLeXaaeUFXSwoOAtPicYQYH6/eU6N17IA/vrS
1jvTsf127YDeDB1QGkLvkVhU9WpKR7/cgT5HAVsV/s1IesG8XBxR/mU7PRheVYvKPVP0jVJmPkii
y3nix/CZoisqp2MfzTArCxhHUGjLtKc55CsE9yzfAA/wKzKVaKr0qnTFpoCkOxTRg+7EBQJI+4wg
WWMsWQVbh+nXc0R/bmn7LA+/fqc/uYXo8+omrGsDjdd7DpCZJ0RZmXa5i01cHpV+owfTTTGJ5jef
6Nx7/A7DMn+iNs0/Gumzc/w9PQ1Wrz/wl9yrQQ7UD4jEaCT2Ws9ZhEs3SFetn111kUGamxxvvE4v
oGCyh9pT9KWRrMvzUSXNOEDQLDrCsw8RWfUX0JBnS8ht7LPcOzXxBlHE2b4ZzOEpcsxxW0Qm0R3J
SOGhC1gJ2fAwCLZ9RlX2oSP/cK1cgH92mXwJEwbSZZbzLQ5+tUVj/SWspgc/6jdT17J519YuHp1d
HJe41HDwYXYYjhlD3aXZTzfIqgB+mvzswNc+Cicbl57BGevXX9hPVhiGBXBvDRrzP0LTYL5UCG+t
cjcpJEccJwZWNoxRkHWVtfv1td5PQObvzHmDFTIDCJz3pC5hjkDuGJbunEze2W1yKKrfLZhvT9K3
eB6u4blAwJDTwB+iK/z9U57EDRIHXS93VSDrTZugIAdtyWTHfCVUadx2DBgyE5q3Zp5VGODgLvOD
NoSPqDr+xOlSLsgIxySTp9YOtASbbMDqVI/FlWFEXyZXURcCj90xd50WqWOpBVm37SlP3LX06w9+
x792W7IjEeCMSzgwcFChcS8BidcbU5g4WoLG3PYDnh/dTL4AOs0WYKGv5JAdMical76bckA1wJg6
Rr0syzhZSr27q0qT8a41/Y51+JMnlu8CNCZEI1Ds73WZpVl3A4nJ5c7IKRQkA6pl0vWc4LWM9xzz
CSQct1b56J8Lx2Xk3QoackZx3aXcy2GGOIp+50aFk1p0LgnxaJmeVFpbmI89OCTSPcMpcNGWO5h6
zXQFqEVbAmauVl46PtBYfZ1afYE+9H6wOB0GDW9YELJL+MfDyEEMTXZcb5nCboNa3UWO2y9Swf1p
1yx8ZLrgV9Fo5ZDGF2xNZ3oI0Az+JqLsJw8Je8b8P4OYcvNt4vbNNqyiBi+BkoRV+uWKI86w8BS/
jq33iM+i33wjhvFurjHvFj67MMsanWpoYO92x8a2Rot+H34Ksy3XmHTwfITpIWSnCgy+n6nilpxQ
BmLNYZlKU06AUX7lZhwA8YqAOi8DXFyFbNaBOxWLJG87Jo0+EmzjpEn/Og/wYMcBp/2hrKyVVRMO
mU53Qz4eC2/ejLnNIit7QTfFKVVhVJ6QfPQl2SaVueS4irEz9bHnO+e38nKyB2sFh89cBoL2t9bx
ihqkTR32HZL3Lt4PPjCeuQgKyaRaqS6js9KrS9JRSPpZhAq4odRzJgWtgSblaNMatOQFiPQNNOYD
vclmYeDUT8psXM1/0AilJF95viHrXm4MW7Tr+TFqB+dceeriRnMB4WQazxPi+7zhtKSH6dWAB3Ll
1fzXQnOemhSrZwlm4IT47lWgewOjQamQJ1eJRc0SDBzFyUF4YpJwh5oSJkbl7ODLHzSZHqYCSbKA
zrzouvxAUbwtQnaWhOBFFMjTg6u6q9xwPsatKg+Z4ZwJYlkhXhmBCisyEwFyqgZoOMqlc97ZT6bA
O/frJdf9yePNWQftNdMy7qgfWKYjLWfTdoodMt3XspV3rc6+JymzsEamq/n89VZqV11gYA3ipPf2
zJdxtxkVTo4m5WVNYa2yrkzXAdm8PqpJD6kLrm3T9Ms1ZKBxlxutRoGG6ngBC2PdlHn0SnBEcFWL
IMbCwb4IWio4lazlBLwwS9FYY9JufJAWxy1dWPXS1ZN+OUTYsUmZOiOCPprsh7FV8YUwKdh7KR1m
yQoqzO5O+JSkQZ9fyb6/s52ezJbcHdYJSTWrRk3HIlYXACNoRGGKLZxqfAU5Ss5P3d15VAe7LHHP
kk2EIrO/WCQgzKf5zvu6v/47fv5dhw0IK/fi/z5+Pn+WL5++nz7/9ZKv02eD6bNFnn2gA2iGecqi
/J/IFaqG/xk3007TgWV7TEBYLvEr/N1Osxz+ynGJZ/QZUPscSf9JSw3HxPdHTmbN4FZcEyUDrEue
qXcFRNzZgyxFbV15YesREWU7zCEM+B3OlBOLHLMarIa6OiAzaYxFZTQ4vScM6FDu8m1vts2JFlpv
PhGNkbFG5SI+0nDAnWzWDViVnvb1gyVt+dRlhVh10UhyVw1hdRlIX5Ju0aW4l9y4lNtejcZdT1rj
cylDeT0BpxsImyrnydok2HUblHqbBJP1zhPkMxFvIfuFV4/d1oVzVy3qOB0yjrYAw1baSGSUPY6e
u4kH3AQ7hCVTvyLlQP+T0HfSXPEgZp8ahHTXSeTIAkF1MVyHIROMBeh+3juR4SyCxFZk3r4ahc3Q
0uCEs8Uqxt9aMy//AAZ4RLrvNOOeQAiWnqIYB6wQ/IIcl8NJA8jQkAB6a+IHvQ3sNLqb0kxeNznC
pJT9dwXykrZ52FZymyrh7YogL5tlalfkkYMDwwbi9xm9fFsMXX1lZeaHrq47b6rxF+hV1+xCw0l6
1mgT5+kWgVEWbTxBe5HqPi1EqS+zkuLagrxfGkuGK9rebo2KdaqOGtgKFON+WWaEAOZaPjy2dW7D
7ZfkmC0EKgVEX04SyoEek7QDEg3yRARoqnBhb2rk+NGiZ4F2I2AecRoygRy1DfMuo1VLp+0s5ukM
37zu1OqajFcRtgyv2umtMsKjKbBfrhq7lfONQ67XhDwQoftAbwD7I/1Veei6vq/1M4HGaWdBU2pb
qdj7M2Wq1niKkAqY0/OQ5GMpPhF51xWYu8ipyMPbt6f43wXv9wteACb6Vwue+q/dS1GjrhOfv3Ns
zTBR/sVL2/2f/9Y8/Q8Xm9Tfs4H/rHme+YfjoAFEPzVjvN9GDV8VN84fFosTxiUo95zgZ53M14mC
+QcxU/znINkMRDK69U+WwB/qN6o2i5KbWoHfApDb97UV/swBlw+3H+k5uGsm+hJ0rB+++VB+0hr6
4cAyX4SWF34x3ucPaO2ukloNdJm0vAyy5OC1E+kc0ltihOjWv77UDx0hLmXzsXj0uzzdsczv309V
MN5MI2vaDTKhzMkTNAkm7l86goATIP3uCqgCHNQcm2xKDE+/vvwPH6fPlIfpjEcFwJf2fj+BlOM7
yjURRJfqYhbeo49q+9eX+LFw4RLO3ENEqUUP8V0lIYQ29npoNDvHUJfBsR7Qd1TL3gTIRboqd+nf
t/NPvjm419/vkBQuho3mENUXLQXkYXNh802dZEUNknBUBTucR0TnZQUFLE6ZgsI2LJip2B/sUDVw
6qKm0xmv47qHXhwQ7FJkgj2vBdGw8MzIAPSaIs8BzBEQ9FTJAE90nkfVokVARIneGMR8FMSTChiW
ewzj1p9mqraRbDt8B3Ngluh08wGLN+DRMeiLFbAc6xw3PZP+mCNir4/Dw4gW6YSEQ0ULy/QEc+Im
KC4uYuxHomIrUtnxEIUR2fVOR1il6yAvkzZQDVJwIpxLxAhGBXEyGCca2NNOs5H9NO3RlV/hQJcb
qyi+2F5+VyX2K9Kl206g9lW2XxxqffgYYbbhEqlLAjQ/swAkuMrqqdlmjUMFXBorp03VZ/QsDUff
+Loe4RQmAfoh2yQ2WlXKPQ8gZ/BouOGBPe3B04zwkMYJ3YbWm5lHEjasFlwGSLSr0UhTjIJNdOlc
4G+9ny31QEZE48yNfBVKclvzcJ0SpnKFzmnZx1jBQ2IPjg6OwmyNuKAbl5EaowDXXAo5LKm84NJ4
NCVjDl9L04fbWhO4BVqxNpBIlYMQ7ge79LTHOJPimnhTfo4PF/lSGRlaLJH0O06RxPgIAaaXOIT4
GBaNuKpy3SFWuMk2hQLURIZBetNUTJhSVRprOfbmRia5/mBXFHOjRAOmxYnZP/eJDvdtqY+UuZMX
XegGTesyqYxFiGthFTfubPRL5nwXTYQngp7FbT0hJyhEewqhEj4j9+8uNlCZHd5t48oYLHdXlNwL
OKCTTd+Vw7YsrOcYEQ1CvgTwR8q4cUczK7jV3SjdEggurqZIq276fFyZbT9e4fGrm2VQ5/pGKPLU
KteJogXesmhhDA5hxIHdH7EmZAsyWNybxGs3YWhB5Q47z8AUFOEqymIgXc7jIKODXYTzOVPd1mP2
AXUacgGZalsbYs0R3XdGDJFEsNJH6pZwLGNrWom+MyCj70ZoIHunbpvjWOkzvDZyqutiZN/gjkbO
SZhWpN9aYTO+tLgr5oSt8iSjVDt2kWturYFSzs01hz5AAUoWn4i3avSGq0WZhbk9wH4HHogIgLCO
obNrfvjsUzcys4iCbRSG6jggKFqSo4UcAs/qtpV6yLNfaAvT1nE9hf2wLByigC03V4fJjI3TEFj+
JkzdgGzPKkWJQRay68UvVmg9BsbENLLr9LtkGPWdKa2PQB1Pmp9H91ml27QM+KRhkxw6u8JSE2aC
6F8IbCG5s9AoyK9yp/RKaxsgI02Yr2AlfyJSCgIiSSrjwg8juQ+1COmVpt/CZNnQK4t2qYbvrKIb
tZ3I6sS74zYfhKF5BcuT0lY1NT394Mp6aSXRUFVcu+t22DR1ZF0cpw7mSQM209KT7U2v1dYL67a/
TwplwfCJcSNIZJ1xDIxh4dj1dA7zrMP+F9bjh8rw8xML0oRePeBcbDrPolKwD2kRLxR6lSW5QeAZ
9PiETGYbswHAW0QKuIgiMNx5YZTntvD3uTQ/ZAWmQzM0oG7gz7CFj7YILecqzDT/Kgqzz+EQpPRl
2rXXm/ZLrxNmnvaWvK5tkAcLJ+fZY0lwr5MxHU7kUuR7tzDFzvKTbFWpST0xqLeQ1Yk5DAZPD+1Q
lwcIrssw6yq1/NEgiQDJy2TfAud2cVqg4jXyIm0XlZNbWy+Pu7WLAYbnxB0+UTAwoKS1wMdcLjPs
OQ9O7DDPCbBvLRuRzyzXwaYiYPXIfVIW+smzTySqq4bW+iSvi9bXdkjUERo03qtnWFG3kAHfexM6
KVAK37vk7WBsQTkXa2HadNzlCDs9s0F4uEG8w25cHauhd3ZO5zjXbmJku1iLoo++sy7IVNzmY8zH
L+Phg8HKtcJa72/4kPKLRcjaEu0H7kSty8x7u3HXriqKxw4D+cdBuvHZFe702JbWioRGgKNpLcS5
N+oONlXKnQcwdYeWQBDBy03G5vmlzFoT0aHINlhz2z37o9rL1GLNaDCguUeAFRRgKzNv+7/OFf8e
8n97yKfF8M2paMY+/AfnMHMl/s9/nz+r/zp8Fu3n8fsT/tvLvp7wrT9oIrucPW2GoG9I46+dDc/h
lM+C5pkcSL8jM9gG2nkaEKSkcpzzaIz8fci3/D9mQAO9DkQBDN/+WZ+DyuDdKY5WIaEN85CUziFz
4HeHRrMRbHHwRXaB1HA1lsLq1thURHYkhNQ5ou9t5H3ktGAQ9CTu9zIpu9u41mSxzeCKZJByJHg8
7G148MLegmMJzoBeXkTHIbQTJEWtDuiG8WYUIDqcBk2do8zAuwXbL7wMZuk88di/5AYHDn7URfJ8
3tMznm5bEVyqOoIBVFIQLCqSuIm6NzAloQyernqaMoz2EMrftRCyFl3d6U8BSYSMs7TEvCtLlR1a
gTSaESwG6ZoXKhfJIlTG4VwMFTgZzTDuwsnUoOhqwZfWFIDJ6sqiMygZZO4JiES9jeMX3oMETzip
Nliia0iBnvBBvYX/CC/+k+8fxY7W8mr0R2KPYGnyt5QEQbVMi34/QR1aAmLmha2jWhPE4czwcYug
CB5lOjXRssx9/ckrIFe4tQyWjkkKfKGDhu5Ui7xf67m6AZ5iAZxxZNbVBSRvVla/iEnpAtyWJEho
VUuBI1KfM7BZR9pz31v4UDtyKxdubxkn4beBvlWOkT+MWQ4aSka98SSK+RCdDZhm2TXi4dqvc+3L
FKtgOVgNI7R4iD9pLJZIUnx/+/b7tfNvxZ0tgH/yz70JtKhclGixl54LImCji77c9j2Cj8onJD6p
+JBbH2Mvobg9LIsuMdm2DBIHFn2XZeoEYj+OCbw0smnntghyNrFDvujWmubjRkrTCKUHM8TJrvZS
2OySsH5ZKpPIfCLW3Hc3Rj36oPkye05fL7gX4EMe0r5tV1wdlU3bOsnapn9+j2Y8fxAEz94Tizw+
NXXcnnzAiJd0kpj3aNu7Kw6i1qEkBPOIEix+TMcadj2xt0dK1mQe3MF7yjpO7xICJkMTR1s7EzOc
LWgAmApOg7AeyLI7s16n56lU49ZHEbPNc9P6olygs2AOiqIiOpFUt1Vkpkm2CVK9i89ZXvGzaHjX
G7cCSshYk15hQh6jqLx03UVZexcWwXiVTCpjSpElq6nTw6vCJQmaPGjlb425xS/y2HrIOf1vC59w
hEWG7DbHopkU/jYz9Pa+q+wnp8tBxzn6I/2wMV1ywp7V6XAViZckgLKIwqlbtljPNok/wTP2UB/g
zcPsGNKKBb7oC5hkeXXTMn66bTULwMk4QkhIbOPQRyXmGdCV6wLo0Eyt7NYmqq4DTvIsxxqgrKXK
HesDHg2KxGLENEteMg/qQH/TJjRwWZqEjJF1EWabspNE/lYdlEHGOwR7qFbbNrXVXvX4iK8H38qO
paacG7Tq8EhjiQFe91omdxFxtunC1wKOCEQ19Cs16N6TnLTkKmTW+zqKNP0MTmovRr76qZ6xLghB
FajBCtrnmFpuudR5zcvEcJezUCogvkZV0dw3ARC/tZJGvO5jCUlby8rpA958fT2lTXyWFAmHSa8r
EnSdcWs2ng6iBqc//O2o1kGoEKNM6jxDIfBzZQtAs8QFq1gojEWfK30lXXc8KhQ0tzE5qI8B798i
1YG+4L4uKq9duVMkDj2mbupfd86DUJzEF8UcUrHQm56BW+xVhKiUtViK3IwvLnCciSobBb8pivTI
hA/FAfJMpjOpCVrVcut2KQI5bGM9KpdqLJAZ6s2aoZW5r6gFztXYaxccsSz+vRlPm0ANKZTCMu9q
nKeToEGLO8bDPsD5kMXcdCWrUouA5fltZWF0H34JhgIdTsUTSgi2AUt1fopql0VrmFijhGKm42o6
y6qcQX8ozNlhROWW2yFiea5L+H08Dsq8M5z5QngShhV+cH4ThKnTldIV+u9YaUF5JktuPANXrMZV
VU3kLPfYE4VvOH+NdP89Lv3+uDQ31f5uIv30uHT1eUheq3fHpfllXwdBusUchzwBK6DN+V2khKEH
f+j4djn1cCzy3LmF9pVk5fEizjZM0uexzXfnJY5S6NxcHysuDxZS7H/SFHXetfH0IODyDk0vhwlT
QCvx+6ZXg0dtUlGZngQAtPHFxiNFQJjtdaiRYJ2w2FmKun/cJWS4Ftq+MuPaEUvatohUiCzc4oof
PwnwAmhk9dpZDukop+NQut5nihpvlRBEKKZmV1KFY9taZLka7Xtc3JPfE+bYmya2oxwMEU/2SGaA
wyFkSmNIoonWebey6iUhFrXbQbi/t0qCEFC9yk5/JlwFGe5cEYPhEjAWmWsnvqaWg+9RkUtcSEh7
o8nJhviENKap/fvY9JAfpEsd9TlFEVQ/unfAJwpoPz4n2LUPPivXH5PG66Z+W9bSN4tlqxckbiSE
VsH905vXWGvFxmvq8cYx85IE9FGlvNQdteljXUJM+EvA8e8D+LsH0GZa+asH8DrLX+Kq+H4O+9eL
/vP4BfYfOG9xaJo8LnO9wv3/dQ779mS6szJ1dkG8GXC/ffwQHMzPJFaGr/MIy2K4MacMM619U7T+
s0fPmRvK36i9eP55wk1kOfwGBu76dxMJIbNZOG80B7vThpUF2bpjh6fx2vm3TlzG1d4JmDYuyACf
eCwEMUkf4s4hpoRBL/bNQRP0/5ZFESThVsPQIC745/Ij/aokvekAM3xkB/SencktD7ERkQiiUnMV
zAlmDb7N4kC3i/I7C3BUybQ8pXWjMZWN6+qKNmVN6tJoQPDkCBxNsQl2XyoRPMtkhNeN7ziiT92M
7pNUQ48klGQc+rFJfErnE83a4pkrl0EEpOlFdlr81Iu8LeA4VUwua7yP7qlz9LiLNlpe6IQykf4b
DwvSSnxLnSHzIJDc0AeZ6jP7KW83JuHeY0MeSVLa0Su0xLCGMKzToS9Z37CBYgALTAevJSbXs29C
3VOLMOfzhPcxFr2Ct4/UBDKHlESwGUSD6a9K5S34jixGAQQxhOYxS0KZVsDKix5q80ihUVpUAr4J
lnMAfENnK/YnQEsrIDT2tMxciR57ydnHjL2M+g0CWPppCsexdbJlBybHoSyhjc5wwJbR1syGUJyp
jGbLCu1bYvDCBYwV2Hj054keiMt9rGlyGzF5vs9QnnN8aYnpkEapbo2cbAY3qMcXDL40tvM+X47Z
GFMStLTw/SI74U20thX2F4jVXb/NSgkoqikr5CIy7/e+HJbQ92hPFyVuDjeOrinOoPHH+bBy7Shb
2Z1jLVI3qnZEL4S3olDFY1hqAGuyEADtpMn6Ok/dD1lVRLfMTdobKK/eLV5D+cyYewASRi9f1PFw
y/1QbUZZJQ+UW+ENPoERe2KtkffXEzcRema4grfq4RTIwoe4HqwdWnrtGlEjaSutAHUnPWGdQjfM
yRjSkgkBlcjGh3oGVXth7n5oXKO8x/lMvgPs02hYguqzBhRkwhuWGC2mfYnizl0EMLdhz5fdXqFe
2qo8ix4sauNjMGHsXBi1oy4AQJEM+DXhOqs+E/kXQ9luvmCq7gyLqCrLNSDUaTGyo8NtnLy9UM4l
pZPcpr1tIT0bvJMBLBGeTzLlkBVFL6/7KDKPxjAghLeDniqPXAQOwq24jXO3fBDgT7cSqO+fyowf
jUbIZZf7/oFvulhTpNnLsa39q2nMh9vQbeMD4GRxiaiynnprKuBzq8F8TSuhH7Wp9NJF01jeQeVD
sLHT+jPjp3BnOJx1sRhzlIYRi5nK75+gy+WPYzYlj9g9khk74GePDVs+lnmeMIRwYqsjgl/D6O42
SY0VvsKhTesh32JlHq/LoHQOagB/jD4vw63Pa7Vrg7IPnj17+AIEQnJTki9IN70exLKi085djHIv
dvwhXySd1q7IsBjXlerrpQop1PhcOoyv+ZygoS9rp1U0aoJyhV3WfLAJrLvuNPEhmcR9Wmvep8EB
o0CDVurZwlEEcKFHmdILugz7WOhjeNI7m5SbtA1XXhLtA7v1rkYlGh6Nvr2f8A4j6dSrV7fXYSmr
qbqxwmD6s1GggxYGSgmGXKrGJh7ZH6IY84nbcESfKZawfacgurJNo3/uIPAiDkPfkRXgzTPDINpu
oIRJ6uilJRr1c074xrKVzcnsCTVyXDWsYtljvI3DZGdpngmnVqnx9BaibQMMBhTfYYVZZHaMLqIZ
tI2oDC2GmOtXt1nazlEZnYFLqB8MpHkJwYlEXekQwQtFcrkZd8NdpWxS+JDvW/eyI12TOEsSRvuk
JzHyLVOeGdJ4Z2uhjy28dF5om1XHwKVeXYydwTqH63i4iUgXg1bsx3TqFfQsD9LbhbDL9uxFQT8u
ot5SK8NyaO62CZOewpc47SDEnDTDrM5gYGkDgFFcdvrwioCxvDOUO+townbJD6WvltL/Ba8abDuc
MycEmPQ20Jy82pVwvlSa/SmpG/OED6nFYNwUaHqCdN1gfeMhx5uLUdy/CqwsO+GfxXKTTq+xzvi9
0fOKXtfwodLFPRRgfekbIgboNWd60qfZJIy2tzoIudvGEBVSYBPzsk0nCA8JGReZjMBDJ+FKlMLg
TOjY2zRy9A3P+2s6lf5dYyJ/iYkGuEQeFa8Ri/qg0ozuuwid/AqgJnqZtpRXValHO00ROESLDOKg
DUnhlju3WJV6oG4SWLCfmqEFDG0S7cmxx/YfIje0D/yGzOEwrS8rp3YAZmVOcVOEGnkTuIH2RolY
VQcBuYL2nZw0gWncLctq2/VDv7IBmj5j4I5XuY8nSHrZx641/kwbUkYmtseTVEXUI/hW8Y3tM9ku
2wrgVRGbS1RV7RcD68y6N8b+PsVpvmbiS8Jn5Gcb2ydGx8KadQ9Gqz27utdtVWA1/BbQCZi5WQY0
zgAvMMNe0oBErO1VfxQJGSFOSYCVbucfGxoiGzo72Seyzow1rDe+V9//GPv5ZwECbm9pbPe6lzHr
cvgTyKhgMeL82KF30Pd6mhMUmwC3xhdqnAABpK9B6jusnbG2pXeHA70N89u0y+EMgtTdIEFryFiL
CCBhbL+zoBRuvIGTl0ba9zYzY3lMyDXlORrqZtUZmrbCHdjhdKjk2sKI+to5KiEmK78wOiUoZIzd
nZIW+T/O1WSrelfaRbbQ68DcVIbz2uj1bd/7HB0SsO8QRbYs0Rr0E+0JswfIhpihbJJNnDByOAGZ
Xp2R9t56c0JL22wnVQBowbu90uPyzmfucoA9HG0Q8ZEeRI9+4SaluYAmcminPNqENj7VQtPughaI
Z+72wc4e0wjPTXFLB+cGmnSM+478nImcjKWbj7Sye2OVJVm+bTugnN1Ulys7qnzA2T1zJGkRc6B5
1rXWDVCxA827EAea7CB+V1SAxmcoZvQIR3QQ2NMYgSe1w0aWxewHVn+rTCN4TYqxWWPTmOE0Gi4/
WcJRg8BAYin+Uac3mOPX/X4oRICSJMJ5l0z+oQBjnSfORzv0PrwVCP/WUr+rpSw8Tb+qpebZzzNj
kHetjPlFXyc/mMIdJP2IY/62hX/VdwV/eIDIbISl7hs3CbHS/+i79LnBAOqCkaTvzl7ur/ou/f8n
HZO67NtqyiYxnooNFhtaFRRY79VChnQbqesRvXSCXRPUkJFzbQlVn6ccmf43H81PxEI/KJO4Fmlw
mI6wyaN3e1e5MQHSJgbw5d6zlHGe5EhMPR3bh5FP4ATZ+HdB4fPP+6ZSnN8bpkYTkhW0KiZs77o0
NPZNr/Z1rlcYJOoqvWYLI2bTOHeDbe3xAADPtAbfuJBgY15+/WbfT9S4OCM1l2Ev3x4aqXdvttH0
ltESM/8Ji8GnIi/o4uSG9E+jMRGDFk7BQ2jqv3vLP/mIHT4tXAnolX+krnUtSB/lezCfC2O4yRim
f8K5QNB3MEcjR/o/DWMHacAhmE4dV0Rvxj7yfScs1TWCK5jQMRIPq6PH+QNVdAdKy7e0jxZmjedf
f6zz6PX7L9Vz3nRtSB/5cH8we42tgcA6HOSur/B1wKQJiaGeJtAmC1/ZZbEc+8Q4+3lp770xM+6A
MZcPZV17nDncbCrBgLTeHfGgWIYFSykxfvPYB23F8DSa/m/uAsf7ye+Lo4dnH5Uc28s8w/1WH1cC
bozSout3jmdF9kUrSIM8tlGuN5uomnnWTWSoA+OFMY8WbecYF57B8U4jYmSHH9x1DwlNtj2ASecl
sloOmbGbcy+1oVkdi8k3zkMSF/FB6mZerOGSG+eC8K6CsDWHPHE06BQOmkhIkhjNyd/UDidfzgia
WPfARo+1Ng53RocbIkyQRSwmISvnT59xxbiiBTnItZ81ZnoUljPcuKwS7irxSVfZESmuPZIRGYR3
jWB8QNoqFSR4znbUUO2Z5NkZn7lLBzCtuNvTAXhsIO1bHNvqVOIyZxbrwBiWzMxNJk0sBALYCvxS
2Q43GvjmmyBrhL8cYCw996kJ6V/o1v6vQPZByvrZLyx5o9PmwLXTEHi2hMwcrImFcl58oXOSF3N+
eCHD+tmaT/Ya/PWL0wFoSKbEeXHwK6LJGYPhGW8+lYZrG3RMYGMOd70teKcMEdEcUluh5SqT8IFU
JbpAPVydl7cK4i08PBS2ceGENN5NfhM8qGZyXlx0s3dJBCeggYVubQD6dz7WIo2SuZXhcPfXvRoj
Re2XMWqV/irJBlq6aTUjEh3erDnKut22SpK8rokxi+EOhEmxzxqtKbqFi/6nX3OyiB9juAcPfs16
uoIR5dHfAQbpLmTp2i9V6xNOH9U8/MDKTsEogocauQ2HzDKZzWAZTikbudpRUPdRs9fVcMO8lph2
6Zp8pDzd9fOAWB5bbMWkG72j4EsKYsPa90D26oWq5/eq7CAHTFRBkJs/f3voHNByvr2OM89boVWK
22VTBvr57b/pwpAW3KinrBtTvNN4r7ex18mVioJg0zctNzCgN8Y+XcYRsW3TMDwaSMfqpWxVT5rO
4Ad3FoU2BLOOvjQNAibn6blD71c7Cxo65nAPhE/nOB0CFpKbHKDYHII4I8/IqtP3yug8SX+CtFcO
gy2BrdtRx3q/aiJSy+/qunToWVXItxZl3HfhyZyC8Rn1svokR62RSwVfLLlRQFoVzgA5om0jz37b
Mr6D3wp2l4RFCQ6IFh14H+nwObeX2grj2UxMOFEZjJsAqHYTwyJEPUtUlJ9aZ8efdWtS7VAnDsjw
quHigmInTxWlrGtq49l2MnfZerHx1FKxrRDeuQtY4wapanF3p2A3RIsO3cbHzs5ADsZWy3yV9uZw
lJ4mdxQiEeM6HZbfQq+msy/66FPTsmwyOPYOZRK751ovg5mFYI8n+mcFX/iArgF6QgRErJ66TwFC
S7VqtT5KVtzcAekJ3VCS+C5bRr2eFz5Y/5e989iyG8fS9av0unPmogHd4A76+PA+JOWEK6SQ6A0I
OvDp74dQ1m0pVKXsmtegs0uZoTg8JAjs/e/fNGpo4FaIJ4KCaDp7+dI4IYmpMD3FSc4eW7YTeiy6
3p5YUrokXjpz+IMpcZd7jjnWspughgVWSTiljXoO/9ruk89c+9kkSRYmDQNfGX+alnvm58mzidm4
7oTTfdKkz1SEl84vSxulz4UfsGG2bkl4gl18KPqVF4tBvneW2Co/5qHnnUVdbAMWxEmz4xht4QXX
e4x4m53ia6QHx6sjH1vjFVenVXXOn3VvWevZmokxOvPqHp/mrdPB+/N6x4giXc/7TJSRH+z7hgFn
3CWXs9Wlt70qsrM0ih/DLJPP1dC/6Hoxu3/uPMOzG3cFMQPXUPHY5/3Oyc/jtnP/HC2Q2W2VmdCC
eA4fYG+WTIqm+cz3MGrZebMkpjdzQqQ1bR8dYkbmN8voLmjPcR+us6jbtYvCGHlCKUfSJzNoTI6F
P0FETpprSLvic+V4/HzHidU/+Wh3k89xNOc96FiXtIeV+OWKuLZyxERZldYlgpeRW1cDdaxM2z/q
MGpPuWiiG6xobKK3h/xIk8+AWbuJ+oT7ArVIN/jRpTfjA146E49VxnG/R7Aq2CxElfbX8FM0Oqsi
urYWzbFQQxrfWVWgXomNjpFU4ZUFi2Fl0TDWXu5Vakcm0MwsJagGsCiy1rlmIMheKt9A/yLm90z0
vMdgQJKoZh4NmWIx+2A9AjrioYZqOyf3IIXEhJHiZvHSmNRD7ADgZJTs9/3Un3Q2sQ9OfkooN5a8
0SUMX2wZopZPLjhM6i36huW28/j4wJ+hI4aac7zFsOjoJat4WaEQjNu3LTCE7dnT5KVm6c92ld0O
c0PfO3azuATmhS5V+evEtMBSr40H/LtxvJ4V4WJX84I4arlVuc8+XTPf73da4ktnMsNCKgY0aviw
vF2W0yC+PsqsoJJILDPECHt2e1n1/YlxxXI7TNS+NX54ewfsVZ/DM8FADSNCUrevHBKEva3dx+2n
2YUfc+P6E1ed1x3fdZ5WPrKBDBDeC9lV+K8zcSTpfFNlqeF1zJE9heE2XURwPpYKI0TgIP2QWK3/
KcgcNlbdW8Xl3PULxCNcM0kNHp30cWbeSCCoXQWXYvUixb4YOg9Va9nn3ZhZ34ZexsdsnONlwzVT
5eRWGD+7y8yyiCpmskjvB+fR6yXHUwpFozz0oSjpy5fc3FFJFgZCYczitmMXkSQPF3xoHhLzRAss
JF/WsWbFVYrHaDmSrmFwV7u3Yed3REhWEaK+Z8fSApEIR2U4PwRebo0PU7BgEbnN5yzNonvIsjH+
NyB0K8bgUSp1ftAlKYLOUxFRLafHZR5A4x3KDSJB/H1uC+YnSVXnu2EGUQHvc481ZJWZGUhmn5ei
z66Zy0zb3MpwXMo0pHC8d8+rYu0g0Gfyvo3YWcopsz4uVpyfWwNE/0llHD06qk8QvokgWsifrMb5
jS8bAKVh/G+H8YXQKtlKxHhpxJbuYSZ2cOwUQx6E/7hZLIC/05BiGlo5941gi4GjPzB4YVi2cUoq
kiGoy29WLjDTnNrkFK9tnW8Gia0MY7eZhNHmW9PLb6S338SLmM9Y1xQGo7Rv4qGzb2D9TLvJrreB
0vUJvq3cUxsnD0sw6kPBIbqDRkOyvRB48gziihia5o6nzbncLNU5J18NIb7EDtHCeyGqgz02IVdj
Kcgo5lbd2LpLnzrmQtCnXe+6nQil2nopdiUYVx4rhIW7YLr1aueeyq/Zu7g3fvODxEeI/ka6ql1Y
WcBS4SyS6GQV61cch3kgYuQVPqBsmrNdPRrwlIpgQoPCCaw2mnAQdpDMcO85r9gNB7SPo3RJLPAI
UbpSZcUirTN2mzzoWZHrZBL5kgWXyVtdzgXMMsruv2nFTdfxU2scwQkIPR9gAUbVLyIh3POLmBOv
O3X+W9GP2TAe+6bw/X279kv3gyUdXhdgGbT9gsbt5+4nTrJhLNqBLKwmYDMew9B5lMynKhBmx8TI
mdblbTv8/ef+0vrzuYYdGwR0poJO8efPpSWvMPJcutNSVMHLYNX9qVZLtRzmMGP/autG3wdBZkLA
JlPl/v7TfxGZ8emGl4uNdsBFQM79qefTqgA9cYL2RFw1DQgO/O5jZHZdwhLY7YcUcyAQz562xFTe
2Eyxub9dwn8Qu79F7FBS/vC0fqUfcdhm/7V96dsqf+eEDlXlB9zO/4M2K8C3KYBo4L7xjP7C7SI8
zXlthG07Av2v8Fh9/+BABH/AfQWBwcHDc/lrPPq/cDt4EPyow8Lw4u+Gj/8OBQmt4rtXGH08RUqM
Jt2NHNwejXT9B+FdaMx64QYUJ7I2TG0QmwyyVaVU5e7Ux8t+mDq73UR2mBFbTaymOKMgjCPkL3De
tu5MVOTBW6He7Vu/TeXJqlqHKPcOwMje2DQNr3VOoaaTTJwRE+FcI9AQZ4MgahZTc0RNxFN7MMHN
yGsu0EdzhMOYrsn3vYyzBEqE6T07e+WFmwpCDTcouaJLJ0NZ8h2nwNOKEU2TMmYeWzTgR7cKs35P
YWn+ipdQa5VFrm9dSbkPcZkPnqFKcqqoaLlPSeF+rnNnue8JPj1jiMhBjZ1S2N+kboPbSMtgLiKJ
NFSvKrKdx6ox8IKTYUniNMYYqhM4fzMgZhsoR7MPdrFpnF037U823JNHwwJ7CV2cptrWGk/elHlP
60yF13g0usqzgQuCWjnXqYvzBc7gafJcBMa3UVJ6YJNMCY8zNEbcr0WPwyAcMdJucmxwPyG5eqsy
e37sbS+s6TRfdGpKFkbfvZFvcrUzoei3tpdinptA6tmOMA9wG4oXvrUo+cyo9LpP9LZ89/itXhxn
27sOBLncTRZSL5RUWIS5OJt+zperIsmnM6+Ny7PGlO0cluZ+4iNoKuGlBvNgXfNvvj/Qyk4pGNM8
oboazRN+qxh5pEp9xF0Q0/iZvAkH4wD0mDvSosr8DoSLr9BqWAespYx/RgqPta0P5yKnZ7aowLLF
MvWNxi0bb+yQnhJxuj+dOiNQ+tAHSniHql7hKiNo/5Yl+Plv7KkBKq7m+2FV/kETjSe2zG4TXLZV
cRdOhGMwg5L4DDm1+9hQoHx66wVbv2ahlwuWlwdKAH7Tmrj8k4OAa8vMIhrMwDZDYoMSdZhYDW5v
qDOxN4Te/q1FBNwfxVUVhhzQxEux+CyX2jfBmqTDGKgbXkMRz+neHjrnOpslL2EYLzzgFgDaJWc9
pXBn2E993ZAODNAeQ5ndA7Wx3hxey8u24xQ7hUXinVnFRNGtZ4/rzteRWrUugYw8KLjJhmacFZM4
o3pdqKJSiPQWz24y6wQkC6TMFPWRN4AZ+iSBRY7ilw0wl+hYyDggn4YmeppibDtpkgk4Tp7flvBb
Da1LhdjJvOzGq/lTEtBWz97ILZldvByWlFehXkEeRVZQVbtAtOQRmj5raDtaqq6KDEBmgMXvJ/7b
KwGDncYrN/X2Ww0kbTYOmIHy0xrShki/q1EZjoHzKOY2ebYMtLjpaJIh/EsseaoeygoxyqDXK5JT
ssz9eULUWfN17FyQT7zwQOUbgIWOnQWGuxnmq+XE/XmD595aP41XK6M/FxAxzNr4cm6r+HKVAY9w
yDW/oe0Ifd9URL6RhR6qzLst5JSGO6uHKAPBeI13dtWFpwDyA3mbphWFYkDjneEIsrQlt8HDuHI+
rEqP2R7nK94woFEuiDZmua/dds7utVqIpSjGeJ9rSV+I7ft9GbM9R01pgZw7Fb9HIF49K0sKv2Jg
y7BRdD8OfjdyB+nL7jsWeo5layk/lXYi8YhSKV67mfv4NlsJ4IsmhygD5HhQMQRW6mm2SG/lCy9l
yYqyYpcHVbkAoom9rt152oY0Ql5TV9l5nRQka9trfhyxzl2308xTqvJEvKjcZWt2Es2agvfPAtfB
ymPtVeW/2HPMG740EB0kbmaPBU5oePj3NahwTeYhWVuK0UDbsEpnBEEBEaPSuc6JlnysGdH0aEyx
GN1PsakVQ4K1NZESpiZ20bq9pmULTJP5rG7DpfDM2utJiiousAXrT6MTgqm/rXnh4v69tQfD2HCJ
OyMeHeu46zGf4mcYvaBKnm22vWl25EBQBmRXQtsU+xt9YLRDLmHWY6yhgXQyip9JmORBft/SCuVQ
0NPzsZT8BOjsrIiUxEX/bdDfISW6FQFvV1WVSCnHmdvrUXe+vXH1FInnuRkWbPeYzmeHt521bTO6
9TmL5LOTk8/+PGMBXH6Al8M+UQmzSznTnB8FLMaXmDSLfTHK+s7JMAMmZu+1yZb4rO86cxhI2xzO
JMqSDEdjfD2vPhtZRf0A6oACx8H2mBBU+nid6RPbD7bEOycdKSEMUQt1QNCu8UUNdIcjcJiASvXo
nKu7tai+FnaOWGhL4ln6zFHaw06maTsXjc1bUxpGDdxmJP0ZWwzY5+z6xRaT+OC1bernNnX6czxr
RnveaAzOqUNgXlL6kixqDiIVNDAEdNpdcMZEt04T2gnv7uSRp4maQjrOcM1kqL0gojndTljgP+Wh
BKHVTfKnHNy95bYSI5XY3/aDYUAQS4pRX+3U1nwaBn2msrG7CIsYaeqtnQlm8fHwoZGAXaijDxba
rdtOTJuiDu8TV/j2Bw36Y3FOtAThnkE9qdlViTthEoY0BMTZ3XVMFHdu4EInDRndpJtAigKfO7c+
OY5Ms00uOogcovQOZeNO8SYkcNgeiUf3i6wst1Y462mDCIyMdx3oKjzFLMt+m6oR4pwbZvHF4In1
JlqG8FwVMcdcvkiMbyws8urZeRLORMoghvc3+VpG59ACWb0OHW+QRUSJREVHb99BQyjKECbJMsFD
ouX1Nsryl5dKtMWTDusnUYSyuqykEneyzHD3G9QcYZvZx7Ty3vRNMTX4nEXIaNRMft3KIttLP8x3
ETqZg7aK+GRPctrpZaiZ/HVEUAhRMJzzVHEV9Vmhr7hfwWsxRM1hHeeEczy392k+P8UxkYRlHvbH
MJn/ZDKy9fMi/ExAnL7PfA1+XEn34JUQ9NzB7+8UwVGUP02w95d6+VKM7qNVhPh3zEpdRXm23pFV
7G/bcKwPrbbEMYknLApifEJhXD7KeMTQoQ+ojPaqlu3VAOOUNLea+mTOun1K3XA+1r0D+aW3Tn7c
qrMyHsVl60GE4qY1qKEkupQAMdoiZbS3YvjyBTsWFiJ1eStkAZ03Oregs91wCGhKvqk5pMzNziro
f3dp6209qLEnFz78MTInhKe7iZS9mBlhyQNTubY+KXxKdsiBY4JK/Lsxr90dccT2fdkX0M50NTy5
i2td6hpzdsYMIX9vpnb9PEwViv0E459z4HhJeNzQfixMyhtAZw3FrKhBwN0eCCOcPevaDqS95eQN
CbgUhzH0DdZS1uSBhOELdpDgSAbJc8IK3LPv1cHCzrPd6HDGsW+FJ2vDXNn6zAi3bP7wZnDSOCYE
sJ9BjXvtslTsXeKggcXtyuxWzpmGBfmS9ETYY9qtlo9UxHuq655KMLebnS7tcg+jLXhMJDsKO3+P
d33rMELJ3RBzJIKM6gyfBeWiLvfnypkvCffANaHzxgKiqApotWEi+fb9NJeVQ75h1WtqcYlS6j5P
HBKcnKI2EUOrmtJXNv/0kBXMURimdsTsTNCS0yyB0NymXnIcgsxiY+rz4BSREPxsocCOOPYSN4AP
52S7vhvoQDIIO0HfXuWK9yInTue5wwPsbCVgGwd7XR7WdViRhpn5QhGS/4BN1tOcLrhLMlZohXWe
4zUyuWykdR5/iWMvvWRkdw23XX2wsni8IAQFv8cGjJRq4KEeXaSNswp6LMrjZDgvJQDjBxV0o31W
l0gOzy3prO54YteKDwhtRjkzG7WonFIaN9yohhhud4fVCrajeRt9SmTFpp4Uxdxptm9NtjE6W6Ya
x7CARAVJtBKQ7VIYdzP8Q1KpvE8E03DqumNB4m8EBx17rTnx6wsJXCoPGDKAzto+3HxWjwvM74/U
oFmfUW01s6IQCSbB2ZQDH+tz21AjtDs7j+C51baWM2U5nhF/gSP/0mL7PTpE6+zT2KNHgAFCG/2O
m4HNCZjbkBenpI2BzusWqe+HVayj+ihgPsuDqGOqkZYBIOrOueTw/QFy+CdMmDf30B/xN64AKRK8
aExzPK7iHT41Z7imru6QnvwFfgCjQAXmOsL/dq+hiGYpxWbSHXMvz1L895O1Qcujkuu0AdaO7NG5
xgaFqvL3V/VPbgssGZhAlO24+RjO0Y+IAuyzBJWjSE+NRelHYO+SMqlsqUmNYcIWqS6Vz1ivFEfW
lHZ/x+wwqNi7e8LHB+b/KMFx/3v38TosSdrF2M3XFa1Q4UiNc4KSUV3wQHBNtqii58h7LMPEOnNM
+d3g04lskeGDeyMCjdZvY5dDmp0G00F3EonWt7dx/tx4bLS/v13/5CFC93CAUcH6mDS/v19TnOaW
h/HIqUkm9OFMa0csVgNs8jc93AK5RSJF2NSi5Au2fPpeDmAVMqOXz9ulv69xsvubKzKYz8+3ENKR
JzzD6fIcjuGfb6HlS2sdqRsQf6N937yxEAYgqWcFxKMQvpr2d3Zd9QphxTvrJvqLBtJ2dXQIWM23
SnWmB+PO/v7CvH92YYQVxCRTgjf/goiGDO4xe5LZqQtSKlRcK1oTzDzj6Yexbu6p5oEEuEic6dbM
c3AFVuX5JNwJIsYUo2IxFAfbRpW7wWeKutgZaGOtnCYqFSvle264FlVCnO6mN1gPTAPebAtpA6Up
E6/xCrbw8Pq9KcV3BYbHalCARnfLPWxyqBAI8JdbU8e94DjL2lqxE4ceH3Z0QL+/He57WBwlYojP
QuCAG4gAI+afn1PmWDLXzOKPXuazByKOgIIQjabVaRau/o2rARtpsh4a18ypoRdzWTof14clDrhb
qefQnfgrxuFQevmf3Cz+uYSVTvdv8JDnGpR57glpuRxnxvSnNgUB25KSMqX7dJL9adWGGua7JeAN
4YmMKyIagte3L/sfJPrvkGjh/547etN/paX6iTn6/a/8QwTrBH+wOGI2ljjklTbH1D9UeK74w5Ap
IySoccSg4QfmaPAHHUfM34P2+JefyD+Yo84f2FmzsbPDClafHf87CLTnvtuwYWmYAZLvcmB44N3u
uw27VONazmOc3xZlTI2xZUdajDlyGdzESSfEnQhkrzDptQk7TpKYuFHEWnmwLRNSK5drCSAPekZe
n6E+lIN3D4vd2Gz6LPySYA6gAwNHl6d0bez5dqik/Vrb3UwLCbE8j7a9k0Ww/0enpStoM7eMpmMb
C2wGMlmc10XjfPPgA2BTxTHy2TKTHhIE0vOwFHLTtikv1oBZmx/NyTFd23XnxZV9A0DSTtvGC8Zx
I4FvEOZUHeYaqyesp9C2PhNDwKzPWMNhFhGSSTgRroz+FmxF5Gch7JU/ZzqTvYDVHmz6Jsju+zAq
iVlrF32LYVwS7zp3rvu91/GNN9G4DtFeyarbwT/JLiT6wnR6C8qeg885wt0nhVtQce27wE0g6eFN
3tuMhTVxmGAEAR3PAJcETlG8xNNG2eBZD6E/wL/hSeiPiYZKbqH3GRn/JulDKNDrbFSrmTdrLv8s
D5LsYp0XyvE8R94RiMU+Sxtvwk28xHnJpmJ2DiG1MA0xsaofdI8yKSU/DjVKOOGNrRqGDZZPst22
TtaINOU5HDdeJVgSxZq7MHWWDGPHwleqx1Is1J8GdJd4n/WsrK1bTvWyi6ts2eXUlXtls9WT7Zp9
C/sKXkiK/77KBabzqRfsfOPdMLZZeCdXAUbRUE8S9DKg8Qnq/ly3xGLYtXTuLD+eiVOv4T6IUFub
vveD15nk2N3CS3PNdHTFGEC3dYboWceRc5CE4FwSmkjPajejHXbnWEHNUQd1n3kGufe0DsRxT1nT
3YpSIjddm9wRG9sDvGjQODLFBXZQcDgwyqdtAW6JIvxkHeGJXb1y9+5GlfKsVmcKHyBSEHoeWkvc
PUMxCTEVbImp1BmCok1vG8jfWxZj7uCmqkXLkPTQUro0e63J8unY/MMyRAGia+ty8jkFTVgM8iEr
yi+nZsgugqSZX9w6CxBFwZzba5gb+mxJNaQA1bpNDwUosLOTLlAZgj+IytkMDkKmLQHR1nCy+zo8
NGme3+K3hkArkxNOGG2f1LzZSUTrDVM0H3ZY+sJO6hJqist1zUe5cy2BNVzG09x1k8lwtRurJ0AB
vVt6CzMvx1qCnjS8WtYa6ary7WMPTLHLUlK9WHHCwk8lhFBMfFV+bbVtNWGem1Qo5Bw7oGyvovmj
myt0O/EiMcmzFRQwIgruaPK/WGvc8E4Rz4tNsl9o/3poPbUeBpnVwyEddftxSYxfXESX/rii7GmP
Iun65si/BFBHxT8MJ3Yi/YBF5NKeuX7A8Zzj2xIcKztzjTk5YL3Xdv03come/BH2iJf7an2YSnfq
TnOZOTiJJHrZRZ3lXHhK2UT4FO6doOZC5Sjiot4XKbuZP8IsKLUsjuviReeFFemSFEBrWS4XZ4ZX
TYG07vik8hhFidpXTprAqONZtYcU5d7OXYV3R3qTjQPlmFU70lDcCwwy4r0XFRTwVm4gdpEtzmO3
EiYLJunynEuRFp97GRYvGM5YT15fTZ/QRU39vm+F4F0Ty4TJyeqBSqNsPOvTlKELfbbaE8Sa9hf8
gKCdtgz4yDS102BgEQ3CuQBhwgRAoz3obLLoKgHEgXps66oA1z8/6FN4mFM3nSzZe+0+GeoZZzaG
NcxZ2qYjJi5qkurR0an3zBDoAx1AgGHrG9IfN7Z7CqI5vAv83Nlh+693g5vhmRkDGzIRAQ7EszBJ
t9jRLfdNosR1VbtwvVG31s7V3LftFe14UBwj2Xof5bB8ZLIBQDcEOeWnkyPY3U6TPcCDIgl1vMLt
GsWCdtQ9rJECTSbnV3rnLJChANdEpVd9qr1wCIE8UQamyTlg2hxdi6h0Dv+pp/43+Y2ObTrCf+0r
8t/Viypffiynvv+Nf1RTbvxHjCCUjOeQkMS3jPLv1RT11R9CkGmOyp34GEqn/z/OJ+zRo1G3qZao
fH3HyBv+KqZ8/pOxcIo8HEcEFZD4t4opiAY/dG7mchzX8QVyI8o5jDRMrfXDNJ8zVNewh8TXzF6J
oGb4mcCfnGfXksTSDYWrnwtjT3xQ2gOKUwpN35clqbrm0qG3AyPtLFxCN6WMcMdCdpYYXldUYdr1
1NscpHrbiy5Ywaxo62Elg+tKMW29imBEgjzwx3JvoO12Yb9J7c6a8Uww/MSqwPg22gkMF9GGrqPt
R0cPsEL6myUv/LjfVrMx/Tw0jPi7HNF1hub9b/olx1SS/9PXUt5i+gDjAl8XAlnBS97dnVYBlwxq
9b92ap7gmdfkKGKz2WO2V17FqR/zkYuTN/U3GUBHfMSdCk7plrzEnu/TOOBs3xVx/xJCeituf7qk
EMUuKBIiLQpxGrqfH1hYuEuNvid9daAzl1edyNO3XEV41MfMCnKsXeswz5xiA3MzwqS/WDpO6sLu
2pI4S6WlJEWZGvK8slFGZfs1SbHgX6uFR7EfEPqtz1kfJNayh+gqg+sVRJkfqxFj+xIfVzWi7Pzh
hbn9fvX/1Yz1bYs9n/q//+dnVpigXTBrEKdtOnTiDuJ38AHx5EtulVXz1Z5xkHrwm9xq77HMatfb
33/QzwQp80EIzgwvy3cibt57ZZauahmvkA5ewTJcY1RTJaWgkLd5wxcvLMTNDGJBDp3GmdkaGOmn
4XRfkthbfPv9lfzMonm7ErxuDUENNjmJru+AOOxAgTmXInidVNQH1z5+fOQ69rUF4eacof1Kntfv
P/GXm+xjy81W4hG/BQPvPcxFeqEVtlXofalGTGP1DpTLIoJlwlUNCvLvP8sswh8WKfeZjUvg4cKC
j2hF3j1QN2+qsst993VxyBwWX11mTFl2RnwO6w75kbnFFV5hwCi//+BfvyRrCKAHbmHks+m+Azgo
JNCEFaX6stjxSGgRYQ4RgawwS7i7v/8o59dHSEQTFuSBj7UqW8W7NrRocZaeJ7d+VXDZ6/CEjKl5
qtyBPYquKE3S7maJ18SuL9ucXszeE91crs+FCju8/GCwJwvdAsEx8V1RBNhKbbOpcatLhOx9pE/4
Swrog7+/6F8eDF6b2OqEEU8H8873GxpkrYj5jd18afTQcxU4dpTFt4l8CP9jy8CRhKaknlryjH7/
uc6vD8akAiENABzEZOH9tpVY9Oj0stZnLNYcFwFESD6G2iLcy3p761AWqurEa1KGLzqrYCfuZN/3
WKrX1uJOj3m9zsQdZRHxp5+Z5pjJQhO4BGWjOSKK/vdXy3vxbgFzgSEySl4TTL2gub17tn4KN7we
+5bpY04BvimwjlyxGFx6FtWq7VRPyL47FVxbXpLzNimoyRwGZFpqNsuYAld/YQHWxbdAGb4oxx9E
cFRnDsPPb983YMp+dhd/GdPgo0J/hFnWVIclKxU3PsXTafoh4BhuPAdDCKwiErNFA9NnfKCrlyq6
I65sWD4xeaSE2MhlTbgXLlRyNnloFAH5ya6A+j5voDDnCAQCUdRfg3kkNXzjDYlab3n9Y/8joneW
Zr+2BdfodEXcUF03mHPCy+mKZj/CMF+f18EjXXbqZTDdq4J/M9NlFuwgRh3f8szcbIGDhKwjyzH0
K7zO4kVPIn6Ht2mxa8/Sg86aoPEZ6DL5kpuAkpcfwXaMXNijPy3ZcDfMYc1hpuVSsAWrnq5I067E
fLSVY1xAB+vN5tOsVHfBtQetSX6SUQ6PKxGTzK8qdCD6aJLem4tMEktwjr8Cje52iRKz8+VwB/VF
BD+dw9JOBnNmyihxedu6SA7EJbYCy9fy9NcX8Ish46tS4sdBsWMIZnFDfbth+aklNZtYVQPP1Hup
kNgzNQw7klG2qisLVGnfb4LErAnYJU/8PCN8OaKO33gYRXEPRjp4PnrpMjZHTV8XMG95u6sCY1Lu
nAE3+IF5HrLyvKn6EfDVyRjZ13u8SKjadIeimIRPHUq+Hhu9WS5tTIrWN69sGxZNkQRFfQ9vgkiX
Q+GZhIhN5xcu7xT0tphVk7p9xTPzFuwkv+Ea7CSk/xKQFXnnlkA39kXWNCpkLCw4wFcYxNqRkzxE
eCFwT9aQzE/CaXHSBeoCNTO1W+EsHv+NiWVlvkQRo9e7kmhzm3TP3NU899Cd2AX2jPomvkzrJmb9
9ijS+FMaedKbzmM1CX5LC7bCqzAWYIzkCKVI6KjDsK7ikog3NR80j2hNip2IM6gS2yAMeQV1JEtW
CvkhTHYmbPq4vKLOI1O3JbjQ5NeK1Az/Yz4K/rCNPR1yWYWgk0cfRxx58Q3aBCI8yNShWXMVJSAz
omHB7OCQYsrDEjWl9fTYRUzcHyWu6bzAYYHl1TWl40qVIeac91z3GmPKDWHnFGKF9HrzSovY/FIw
NYcn4UMV4f9B5fOmxzAvsbDaZ23YKRgzi62K+mqq0Ld7e9BNqOxbAp9Gs6q9PCeJuivj1fFPS1T5
C4wm+zEG48crjFkAKWSkVVdZsR4C2zpgep923mEo4ebaO9Y2jMKUScl662u9sPwjFTGq2+OlQ4QP
hcLcBsiK/AlL+8w2aOg2SAovv2mdLE+g+RDdZHarfNK2AzcvVMQZ5co2hn9LL4dW4fWplDVflKRZ
cY2JpXg2UkR56780ymn4MhgPYfz8ENcyEQ0eYm1sqDqw7OZqz0bMdrMfvLTQcpt2YxvHm5G6fZk2
jMMHfHu9YjRJB1HJNht8WWffEjhWOHhq4A1KANWKt2ifQUJKL8s2g7OFFj9WZvHkhdlSwmFGFXEo
MYXmT3BlFGso8XJZphctCC3/TbpIUOnGfY+tUsmGu7SrMQ+CZbbYljPKa2UiVopDAbuHp9QwAeYs
IPBy5nfF0ja74MjNZ+XaeZcM0wHa5sxP0sJgI7shL9TsS6UNJHkXD4WpCDNBuAIonlgC7t+QWewO
E3eRd8FxB8WCmsAxMJfh6UvcgSOdstKjSiFSu8gWa+SjhQM/tTuwXXIcTeiGOOXrBFKf2keiMocs
gU6S5bgAa7QWh3Kv2R90lFniZmH4xWCRLQo2XycHFNT7qO1b0g1ANvh825pL/aWOYLPhq4KElvmY
R/pxtJtbCeP3WGKBIpmXZQXEj7OxWNceWRIje6zw5yYBrR4T+WBYF/oibzn89X7SM46Nh7CYLe4S
KGnIi40pMOX0KWL4xh38a1nX+Wz+mxaAbO52zRdTOAetwTW3gJEcWo7FqsRvIezjft5QiaY276fF
DHXYigifGsxuES92127OtrtTTOAHxDyro4M/iTmr+ge7XqrH2EWHwxpC2yXPA7wmseJrp7H7AsAl
rYseOa+4SrhSsMemy+WfOXvueihDnKZeRVGt/X3dAhK/zCtWYTc4yFW4dVsVAb6d5+MZhBVdExMR
KcFrFXjzDAZ4zegyWdpNUNu1c+lVHKv7JBrANKWhQLHJL5FcMehqpl4syMzKyZT0az9rlC5oAF1S
wQjmGT7FGF+Jh6AatEi3hRTlYsHUczVyKkSdmZOwTpN0OBsyTrJqGyIkWdddnKM5ZYbiroCBCy8H
/kMDFk424QKHKQ5Tb+dToK2PaeFmLQdfYAhjGiIddLXBdbYaLkKLZU46qHhntW6ImycEACB8+Dqn
0PWGnWxtMhQTsDX76Myw9En0WLBK2jAhWfNtlni+ddthXieeRoWNVHu0OxBo8kZbeyFDeFi84cpC
R2fdC0uo9XloWNUbCM5B/7SGuP21m2oIwr47RoufrguM7rALdvGyVuUxyQfYzmtLUg7TmrL13Gwb
9qsZ2zh1ETWvmYuh0LIrg0HLr3Hhe/gZj2HXhhuXsLnBPg5JI/0I/znbJ4Q+weIquGa2ZpXlcQo6
ytrsa4a590DeRAuRx213jj/olUgGuNJWet27fJkCov9b9W3rKgmc+zmFHIINdZubA7Wrvbrzn2bt
d53YdcncJzC8sU+hRmGc61ONJfbMC9MTTcL6B+9G93DsPRBVjpWYjYSXW+J1yFnLAc7rgGGj2eEw
3jYVZo7w3EkOwKVzis7WU90cXazo0SlJfZB3jh7CvQtOmaHB23o9ahjpQ3IY/dZUf0TdmM4hLBxj
hqDFVJOPC1c0Dz4yvGi4FKezwpJcFmsAa4BN/P/YO4/lOJYs2/7Lm8e10MKs7Q1SJ4CEFgQnYSBB
hvZQHh7i63s5yKq6AF+Rr3tck25jXRKZCOF+/Jy91/ZYJhnIUNmHIBMbe+/aHlUwdlRdRUfz2LCW
5YRUsejFBqg59vCKTv0WqqK/OOQGQp1ACIqggzWFbr7JL0pdEtJv8ryq0wtiVdrs0Qg3XEqTcY4k
F6gRgd45QxQ+fNMuSQM+ewiWoKZ77iJjKNc1syx+mMnIg3ep92qEqHuioPQ6WRCxxF+xcyviGwFa
663uJeqIuEXlHkNMeLTl0PlfxhGAI1KrPBBEqOSKbVE2ja6lRBPokiWNpL5Gsha+tL4PUHlJO0VT
pgaUJ5agb7AKmnji2kZm53H5WcNnXSK9tXv8vtK71M8dDHgE1xHJk+5Y+OAF+faWExtcyCZx86je
z5Cy6O0NBheWZSbX32DoDaSgh39ciaXlFcID7CxUpIFI+Yl1hbPS3RQWcb7A5QyQ1uQ1m9QBt141
xd6nsrPoPf24jWyYlvXI8W+Q92EbIybYOYxBuUdDrwKruxQJqvj0ehlzM4ZKWtCxJs8EWUY1Hl3K
UXW/BLauYpmM6eZT1+FgTI/wAHRRYUrM0iMSEkY+chX6LQ9LRb/Oghw5ml0gNy6oRwpnO9bVvGJk
0XkHE8uECq8JBbbr7MKPA5PvMy+ufg8cB6FYi02fIvMeD7h+RWDu64aXyFv+QqzQOr3kqOIpD1tL
P2BOPGStvW/tAIm4Nn7r3TVV4EKN9VDDAyWz10HMe4/EWNeb0tfPY1zmGm9ucgVIZV8CYoXX/O/6
b1OVdMs1XpuA7dJK+V72Ok0DXRoW/pDoYt5p9Lf98XoU0uO+4KGtuamAKB1ZXTiTo5LPijDNTHt3
mMrxVsPS4zHNZmoCNEydq5/dUoANPaHeTZTcJGVP+MEZP6ByKGrHGoPwGjN/xWeJpeNXMBuV6WaF
pUvrSNUc+RJiJroX1Q2ZQ/xQMTSSxYVsUufChWlRMFnybJ6zyrT1ITBvPE5spjXpG9K7EeUlB0/u
s5y9ZT53kAPN56if50ntJ9tpixeVWji21/GPygdzvaLW6OsQF/g+m6KCwuDniThcRERhMCWJyelL
JK3DnxLOLN12Ngxj+uqooV2uTUOZ5tpJm5TjiEo7FISH0Eevee8vTJOMtTEiM7xG5agP3cCydBXW
TZY+5AdRpwv5BOSouo/7OOGu6VkR5foUMuSDKwHhhxol8urlkauuV9zFajnuHdugQWSozw88Tr7H
x9Paixe9VDasyf6hwfMg060IJh59UoKslKNKEVJH/Xj1hCp1aVUaVSSqlbbY9yhLFURFHgwx6v6R
ETuzfiQDMxzFlQk4UbRckEWfuL3IkFzI0Qr0K85pOWlOvl+4epQ05uhkUzENN/6EEPUYop8vD2Fv
c6ZgYzNc6gNnkhBOd35Z1PyYyJUda1XeCl2J2sJmFV+PP06N+F/gAB/bXDGfPlHwDwBC6FzZ5TZK
lD4F/jhYlPGiv3S9TOOcYFLzZ5wCMsRCdOaqMOdB55Bk8vSPqRDc0swCeVscfJZQp9xaKWu+3BqT
cItT0NAc4S8uM0/UjE2EZ01yG410PRV9lgnkZ1m/MBlIHVG8OEQo8QPnHytHhCiOa4jpQz+Vv+8a
/T96RpgvEcgy0Am8X3SEjL+Rc+CT+DLFUp8z8aBhGNoYLpRnRA+orLilv//Ij1012lQ4fj3CEF2N
evvYZ2WmLkJT+vKL5496evPj0ShDeMR/+u1+/ajACqlxHT0wYjT1obNqw/KBnObUXzI31utT7buO
oihksWbt+v2v9dYN/Hv/2KJ1HAAhRasGcf+XqVRvWn0J8df5MjkVHrzzIa1snkRPuimvYdoRtA0g
xa9ZNAbhej1NFFW2YbluJHPeS7oQerIRceTVa8+Plfnn7EN0QOYpkQKvZ08I/HbkT7//+r9cKoe2
sBbZIonEG2rq//63mdqERoFQiMB7gasy8T3YoPSxkM2VI9TvP+qXZ86hMRwxCmIShGflY7+bMiqz
BQXUS5SGDtno8Rzm46O1BPoV8WOAnX965D6OUCxuDMByoj7pmuI0/vAcdG3vhAn9+5fGTfUaJSde
tmsotXqDsCO9Z8UR9T7FxMyfv5Vg8rorVrvKO/7+d/94mZmaYpqiScuYlDjuj0+k9jOhzkycz/Qk
ODrOaUqXKhREvqZ/uKEfr7LtkQbBIBZhGzQe52PzuqAwRFWdW58HUQfFSTalPppnOSe1AwF6umr8
/a/2XqfJ0ATFKm1nhrweEz7aR++fIJmHC4vJ3H3uYLLxBHVAXFjmWBRn7mvcteVkkXaHmCZaB4WX
sjP+/gu84eH+/gZSauGfNB2UxmHAr26//wacEtPSagLxuU0JehBbZllLgVRMpBFikbeyRXWpLo19
LDfc9J9NccOTuuUFNhec03H8cXGqHMAr/SoPdIlPczVyOC1AcxZsCX0x1mG/CR1phJBwrEKyWgej
pzdLHFk1GI80NnnxV/jedf9VBgPNI2vsJoLrVEGLbhtSzNvymDFaDpGrFIaurXrV67LL6LCT0UbO
Wr2d+01GbRP0jt7iG0gIfK3gR4O+p7Rn1SwKODf0cEL5VvHZEJ9ISsorHX9t9snI9Qes19GZtNUE
Puo8FQVt2d9f/l8eOKh9rgkAQLv2f320B04WqWEu83OdtvCdDkkj9REoWqSuAH62rH//kfq9fXfD
WWqJF9GufrQAwS9ARQS8su3D8TlKwBU42yFDgXci0NgucOv0Jt9g5ZZgU5rdZMW6KCQIQH+b33+N
j785mc+uycrpY6Xknfuo7RR+K0buZfpc1LQ/z7D1yerBJlm8u7B7efn7D/u4ghDogIqeTpHvhMwr
vQ8PuQ9nJkubvv+s2iZfHr080I9Fnje6svr9R32QXuufHgZAG+CqMnlzsMq8f6ESEp/KUij7AYsj
1KiY9iVhCsCXM066WT6yOwCMWyr+X0DDhudy8kATcljzOljntHVpwXDk0fP7ZsTaSR9hcXWhniWc
UDCW8VakdZ7qttZk6DZAKH2A/hBWfd0mLiqmI/fKsBx+OaPw2IuSxNCTIktVer3mQADb4WiQbzuX
O1GbifsjGuXfihc+XG+uQcS6YvKeYhP4dWLqeYmMKn+YHsAc6Z0ZFpF+5SA6c3L+/fXWLIy/P8/6
nrJ4IXeHR0pf/+PzPNa4K9E+xvehW7991uDROi0UwU9sTSz1LEE/Zu8lIh2ugpiE7pL+/FOnBt0h
AMbDxfXcQPczOQs2rHR2Bal6PBpFPhjLRc+rSogcOrdi3M/OwIFpW4iY43G2sKip3c/BH9MiPUQy
ytzm3VlCc+G/qbrSN3zxcj7FeJuOBz9aE8qiAyo3hpfqOwnaMOEfB4qFH/IzVE19MvoxQuON5NnN
mXmw78UxXQ6HxINqpAXy+0savr99JBu5TPIJX8HLyl7omR8e4ZbfQIVmE38tlRN8yjvhgfNmPHrw
i7Bx6fGnCBzdKTqfCR2IN40biwOuv/JRJRp1L0Ii+aIe/V1kzKH2isr2Ieb82l+XU6/SdRoq+5Dh
NiUF2fyqGrcnC6CDobRmluNfKQ/Sa4p888SOlC6c1lOSdQ3Stp4W5sjqLCb6yFs1JWLSDV3D4tFY
DMJEZAmPYd1H3bXLrgQPvTScUzB3xKg04K6ZiZePKTP8MySWTAlyjYljExkZ4Umr/IxqwjufpwRf
y7C0prUhUC24t9mfXxpwb54OjEtpYSQQN+xcCChizvCYOQ5S29A0XLEx6Ns9A/oAs2k03Z3v9j1l
UTwcUPjlO8YEc7NGN+NP62mMMmM1uJU6K0W9lbjVadikef40wFCmaw6RAkZXV98v5JZsKD/JGBCG
4a5N37xx5Wx+QY3cf7bIuX1IBw/G5+RX50XQkzyIjeNH1ti/fZ/fL9Y8EIyVWcygODPTp1D48EAA
zC+C1tNW8MCcroH2iWLrl7UkWrIz/Yc/PH7vXugfH4boH0EWtoSIj3y/gEKxo7TrIvEKwL5CIzSZ
95agv7qqquKkXOSn6ympqxtGhEHxh3rslyf/7ddEq8PIhkX8o2xi8PqohoJWvbZCcHB1yE6ZdpVj
/dHb9faT/rUNv/2WmhxN3YdHz4k+qnQmG4CoQivzivyWd8ax2S5QPVdWtpnSMrgVdhXfZn1M1oRZ
elGzcVRDwofKPH8zlRLZF2I9/6rzu+hMGG3wwH7bUycNpXysKooXW4qqWdnScm9MUoS+VwMQbEF7
9kbZs/0U5ZxTsRQT4r3GtHXlVBHPMXnTPt2bglmcNUY01rpofs3rRDJKGLqdlXjmizlJZ71w//5Q
C30Q4XFJdBlAGcR1cdijP5YEhF33kxvOy6s76IufZk66d+q8PEzLBNkzKp8dI5o2A6AQQoWAqB1c
MRMc/vvHz9MP87s7E2ixptaDkFbLNq6lNX871VlFXDE+SIPXZGBwQDutK1ZTSMwBxohykRvlVtOB
nCBsvpnRVEx7avKT6FudVOOTil0GiXG1WIl7cJaZxlkXR5+rjH76uiuMUzaL4GJ25j2GQeeeHmh5
BfmnpGJlMDavFzkxdslrUHlBEwW3lI2q3o1u9n328+zSCQCdFHSKD1lSN1cVoZpyU8f98GUu0+HB
xGp1Y4iQDcJH171zbDnikeiy5H7Etp0jrjf5BVBpRytYe4wAgrwlzjFgT7xzPSO8yNLZfSJCGxAM
QwcgAb+/uO9lSdxiri2+WG1N4zQb2Pr9+9u1HWgJc9+D+LUF43dptE7+2GTOjEO+FealNXKW+MMn
Wu+Fr28fSW3AEceyNdD1oxXOAlvdVWyd3/Imd89omxkV4cGzcU6jMt8xiJCs9F7SvTaOWT5mySQv
siwybwwVObs//Pa/PlqUmiyfNiHIKHE/igG7sfJ6POriG8TKoOTcXsef625JFSmwswdgxi7ocFSa
9gmoO503eep7B4Tw2YY+SRQBzzCQ2Xe1H3zKJLFRtH5poQujT0+Fn/WH1nGmS39Ik2PiBQlZxiSd
jaueYCTwG41JdEVnhTXwwsVr9gaXZZcX0jgRtE7qJa0M44Iko/l6niCd46TJGqJA2L3X2OOLC1K9
GIEbTqWSVdmWAkkJEYRbxdDz0VMcTalF+jtpTwRlVaXTrdDCByZPIuOitU/X79qJMgJAAhR1ExNN
5koSllWCTSRoTmNDcO6qzhofXS1mCeuIOGXs9iaE0CfZ1dmnQYzyu4tJmFaPyuM/Nb5+XX8Cl3MC
imsEc9q2/WGXc2wmocU0Ft+g+5kB5tEo/4LKY2ZqyC3jTBW8QjaLj74wvswqHwXqUdVU/4sHVlu2
8SmjXMW++aHxglKqr/olKL/FlT8Pm7cb4i+YLi4ysu535qKie+K0B4geabxtQJ48p2GHHwT3k3X/
+yf2Q4Pu7e0BKkdvmaUDreVHxe5CPJuqpyL/lgSmf9f6GBTskgiWgMbuOfvicDmUrTxrXFEd4ZxZ
JylwuK7e6LFZkIYIksWoLoCXOt9RzreQs9usuPvDt3x/BtDf0kfvCvTORjPNofLDJVNVPFdR6w7f
6Hq3yQOVhdev6STOq6E31aUN0p2ZUr/4IUQRr/6eLgTYaExXM+6doO4fvahMLsxgLB7sjmyh9cAu
sOvyruRyJ3mwdlvGvT9u9H98q3/wrbLBW9ygf2+0uKsHCIqbl6KW7+wWP//hPzIkMa+6mL29MCIW
4u9+CySm7l+mLt84h9Jje0Mr/iv3JELyHeGqiPSDTaX702/hYtKg0cl+79CKQ2Di/0/8Fii835UR
HlkMFto4k869hX2fgdz7rS4ye/I/YhQjrmupG3y2NLLdzjtWJf21AE3OhjfZvnVKX+3D2l22lpqj
Y2iFaLSKeryfcRpi6cLjBEMqPBScrDiC5LlYQ1HKST8X6baQyS0Kr4NbSARSbleCxQHvNBTXo+3K
VTEm0IGIUFpZsBjXuJQictMEk2e3wCPVuqV9J0WLoLCxyUt1kurSHVV/j+kUSkxAUPRMOuSraeDq
DJ0HjEnfnYaDVhAPN3M0y9u89r09jXWX+VQ+VLdZvgxnEOna8zmAK4IUoUIc4SzZJi/FdDGPfnCs
kglTWr7IM5fKaCf7wVnnRb34KBNN87LzDXsCNTPHGzVNrK7B1FLOzIyHD0hUzK3JcZMAuta7MLvw
wFHutjGtAJFrZJ1QaZ2LeKo2+QSoJQmxadGzm1ctqs+dBKa05oGpt6GwAI4nrAkZgBLS77o1N6s6
X8DZ7wLPCHD2EqnH7gzF3g1ohNkJMdwT+lzy+JCCbotyuWs90W7GOX2M2F4f2Nr9I7u6ehaM6Vdp
38JyY4wSXzbdbJvbsk6zLlq3RmqZ50rEznInOsLRhm1GX9T4CtqSw9wKaoGx7Aa/zzF5irpf1qZX
Q40yAI6hlMFneMsmHF5GCbLQ7Ri2zrTqZtWO+8ruCfRg3rgPKsHejGc0uJoqIW+NQKKEmjNKB5o/
S+8oCLGZdxEUKLJz5rbF1igW1jepogrO+OAWl8aMCdfYGNXEqHHPlH3puhO1OGBoMJy1pv+u+EF9
EAF4mcQizoJYSL97Rtvp3XZLM7JLR0xeDDBNnay7fLyJZVHtRVuHAceNYCGBYAe/1xyWvbs0nSQh
i+Gd/zCaLNp3hpoxUm+NKC+rCD5bNUz2DnNQOAGIR4XimdNpzKArtDvUuGJYY5OxniCQTTcjoXIM
U1Hn6baFBYW5MBJsvwjm47Ux9IAcgCMYj2nhZQXOxoDoOhQQ0wn/C3GDImpfvSVpaTCTXHorCC5r
wK57bQPlqkkfY08U1SWGJ2RPVTObV4safeIfgG3F6wHDLqoMUEpnc26lh1qUxpZESidZj+Ew33Vx
GiTworvpqcjKCPxD6zv03l17UyZVctXC3L7y2yzUdNVmDcRcjNh9GoydZu9tq6Q1t5MolwPniOba
J//nEW8qR5GgtQDvI4PsgSlFVndEHR4f0xC0WNgEBjrmXrLnJXLyNjDkJHo+EGjc8qWoQMs7cqY9
mNrb1Ozl7aACcd2GTbIPWneVWsq7inKV3CPwnc6bsrGpVY1keX5b5f+zIf5pQ6RTyj707zfE+2/U
l/SKvv3dfEhrWf+rn7thaP3FFIGi9eem9pPjEJl/sSZhPGLIBJWB//tP66Hj/wUrhda7y+ASj4hu
nP7cCh33LzZITXhg4oithwbh//2vd82i/sOf35m+3kjB/zpRM7XGDMcuyKmaIS/urw/lGS04AOmj
J440gXur2asgTnK1Re812iuy70KLDSqwxwupkVtVT4in1YPhwlsTHNrKzRCcxKTEEmVsXfYt6K5J
Q7w4UohNkvi9tx47RlGJP31ivWoJPKSV9RJpGJitsWBD5I2EoIAKC+LgdRAN8DA8hnsvE8mGkIt2
bWnIGACtAXKpaaIJIYaQ8N+p36GKgw8qQhhlOZZut2lD4MJ9dRxYGIE6+ruhJ3/GlMpcqzxLriyN
PhNzVt4TWwkPTSE54o23/fpTinZ4bytjOevfKGqJ7ftfsLjDVpveOGsV/udT3c3yoQBldzHli3k7
jJ29ESVtm8GKTiaWj01YJcln8O2QvpxCHRDlK/ICW6DuudntYZmKw5gRoIFe+KZGwXjsADPvfIOd
cBmUdUV/7SwRxcajsr/GW8mRDGLtyprHcFtCAVgNBQi6znTEdmxdc20yf7hAXN0fh34xUHUv1plb
pMZZ2YuG6N0W1z4mbtJ2zfoE7hT2HS5R6BXjONxbhF5ssQUGF0lceXu3saqd3ToeP7Vfbhpl96cg
M5C7DPa9r5F7czH4uudNkzso+puliPlBsBJ3PolcGxJryUbVCL8Blh+8289mlfV7q3Hyw6ASe0/x
Fz8qFOc7FkD/FVxCMZ+G2c5PiQdpo3yjB04TIMGwKtUmS8PwAOSs2xHkkW3QoNlbsvRACGkcIdrb
6EvYifF7grBwt5gCsXobQ13ivYE/Mo99eTHnDT1YK39AGTK/GLQA0MgvnnnCKKvOQwM+bw1VhNlB
BAGwSXRL3AakmGqkYqzhivh+6hNE9weE3I3kiO22h3Coi5upbo0zRKXqCtMKEQpt5k80voGWrjOk
EcFhMIZs3nW9hnWBEYT5uGj8Iy5z1OmaCLlMnbNLNSbSfiNGthoeiW43X4slgihpu6AB1qU9VGBm
KUgJQQBI21tVtprspbo2DO8AaqpYpYNoT51vv9RlG8QXLZOp9JxY1Cc/6wKaYN4+NkLLOPZYLGJ7
X0oHJuRKRQiIvpLy02bbJJ4XNsupv+4HO6y+RoJp94WLA0mEcnjwSJm+7sIh7YZtWQT3btzn26gb
AOyVIjob68CuVlHcg+ZjEtPcNpPBsJYOiEoOjUsx82CXI3rnjWcWgCk2wg9qwoZ6L+wNYCq5bVJ1
+Fz3SjXLDp+M8HVwamw+L2k7yjWm5OSyBVcZPFFn2C2ccG+2bgSlZPyax20POXKJVqxw7IgokLfm
UN/x5HqEi0eck1cROV3FelI6b8GUNA8CI54Rogllkhlfl6OxqsOBxj72AshJ8ZSCIkAArJOGCF8r
LFKdUfvOVnK0UqkHKYyIroUM3NfZdWSxt+OJY34wt4HYKCOjeiAOOEYX5xV8JGmjHUiTCbyTA2sG
tHlfQp0yR1qGrH18oiygW6zsqKeHVCVZTupzFon6imwaNJUE27WpI8/Bmnrmpq5BJCfBFMCcxsl1
hZpt2nmaB22apQJx6XGN1z6k3nuCHO1z6va+ozLsMI0sVTTuEU34JxG57bHIIt77yYs3HhG6cm0P
TrAH8p7uRaDCfZ12xbX2Qy4JcmoaVF59MaVeeh43TbCrRy0JIHk30DiHDKjjgF2NtG7fPguhenqG
oBUeSspMK/GzbZfUjrEzQT3eBWWTb32brsiajDQDuZgQl6Ti1LehCjDt+K169nLI9QihmWXRPaSt
1RG9OrnJXnZy6VfLMqDepx2Di2Vuv7BHdZew0XxiHjQfQ2XUi7bZmnfJgqyadLjwwSOE68aF0cDm
IMpjSRzgVS1DIlHwJ5wp4lC+LhxZrxFib/rAT44snfEBcqb5qQjo/pPPFD4rq8UNIGlQHHIQ0OcI
l5cTPfNwlbRTsWnGOf+c0ko/89paXRKvtpOGcFeTNBeGWU4K9ihXjrvN5xg1ZpTnpKRF+74UDUr5
Wh5pXA17rEjL3lMVbu/cGsf10gNEGTmoXDEg9PJNN9nhOcDgBtC0422aju7fyOdDCHO9lW3Rq0WG
m14D5RjXCr/TFhFysvf5BXYNbGwK0dFNWRoX95PjtMS4KAYZLyq05YmzjvVNIZLfoSNhkGrF1sHv
W+cJ7V+ztaM62TQgp3fkvzWEW8nyskD4/jjwHp4YXHTXKIaiC9xrYr1gTbwAQwBR0EnVZVF7sFbt
0j+Ui/rchm52MZPG+xTXg3kZxxag/7z3qQSqBbFzWJvrunLMy35KK6lVz+E18oBpz4C7ewkDsW57
v9g42FFvuh4k7MqtQv9YYSkCBZQu5xZn1y8jqQiM7itzW8y1eUzN5CnGCUwKALnjpQiIwTJmZ5uB
xA6puwnPEbG5HQmgO02EtJ07BqMF2CEJeTuG02xcK3WJzrPkg2EPaCvh+dAbdeFKR8zQ6X5OPkdJ
fK1rshBIrxaJLYnWoevswyf0rYSfZiIJc0Je6g4ZcB0TR2hPITUFYHVEr9iR2d26IiJeWvlzGtw5
gF/J3lklVZak970/N9nNf+r7/x+wCEIy9w/1/fTSv6/t3/7FPzpdzl+0k1iDYCbQ6iRv5v/8k9Nm
UsXTzqRBa9HUosD/e32PW53/xCDTNV1mqf+s723vL4QS1OUkjCD6isz/UauLcaX9vteF9tEDcopo
gIMEy5+ttYR/G+uA9jFUW/Pkj+DMnpThBiu26a/hZJeXCyzCbWpYPTVuXdwGY3jq+0Z98lXe3jW1
cQfJtT8baGbjzdWrXD0YxxnhUbxXqFyuKTuMlyEIcO34tdkesHIFKJ89cFXXiDtnh8UWC2W1MkRp
BccFUbd9GbmLWT/0oJ1J8KO5UTv7psCZcQqbDnL32oT4M00rLHqychFTFLkLPzcxA9JaR6xfD2jW
JNOvQFSldZZGk2+vaAZEchukptvv0tK1mzPp8qKB5xFFyKFh4vBCZ6HKqY6DerYf3TnpKZyWGoDK
Wrq4PPa8obN3HLBDmlS8cxbk95QIBuAgBP2q3ZAGWb/kIg5fEz+nDiN6AiHztkuZEcO/Bf1r3k1L
lze4OaEy7vG82ueIlZd+PfgRWyajFtZwMEH9TuHDVluc3jNd7zo/VEwMnyeRSeLTsCkdcmMKkayG
3vOsyBnDp5cesj67S8qy4WYN+am1RX3I7fExrzNnn8sxX1lVlBzoK77JMpL0KUP1n2xn+HTk0p1q
tztPx2F46pNKrIeSiU81QXQTKmpWKvG/yikeV90wPgOd7td2G62LyTliZ3ucFCaDObLyMzTQX5Ks
xkQdF8PdEg491bRR7anhAeVj8oKYOe5Jpwx2oS32nD1v1ZI9+qX9nUgeeb6gA8bhlVxS1gXrapDP
ddWfATsQh0JmzQZA2mbC08hYrPHPG7qHuw4PQYoTa1XYxWMDIn0zdEa9LSr1jTR3/1T5S3w9RjWp
uKb20w0DPHkn3hTzUOxd5UK9XyjRc8hxSin8eUTWrGmlphfxUHanUI72NvBc8xjUWbYTeBex2SSc
OLX9LBtsta9gq30J03Y6m7p53jatZ9DZnd2VyJNvsRPXV54h7zyZTXfg1UqscRToTMmzgyh0uk1m
+iun1ghb4Q07Sbv5yLqQ7rrOjnYJls61lxoRRrXxW+2B35aprDcxa8eqSIZMrOMp+1Jz6F3jdcCS
nZBqGplVTxmoLSBC4rZaDMIiTYUygN1qBV7i3vKEucJN/kjYynFZCCWt+gbAnDSevDk2V04x5Wdp
60VrA3zNd2fwus/DEtBzlLTSqNXZyVpfR9yZTBdVMZz7eHxJh+3CFs3LYnyvpS+oUoEbecwyQzMB
A6eWmYyKyTjYhTnczkQXBHelW9ANM+1KrNq4yy4bfM07p6aNFnPk72kODjl7Gju8hAGd7LO8ts/E
kHQQxBzJp/FgwfaNR/mVeRaBhLFS1yhBLSBdPBZJpKDWhdM0v7YNi+o2Cdz5bJAZlHU5ziMGLx6t
aQ3UxpywbFqcCYikk9+ttkW8moxxs/OxJ6Tf6c8RI0MYYkuzzmyb8RK+Sf/cU1mD5k7ddNmh0jMR
m0bVfszAAmI6tfdEqfKbFSDh5tzfEy7CKjGN8AvMxNh6mGCA5C068qt1tnG0lHuC7YjvCJdPE0qH
xyBrpssyN154pZ7sJTNJqC1q4u/kmTRa9zJn8LzpSlKYhZG94s3vNpndZI9VlxM35zdedrLpMlur
aoDltFiVdU1o4UNbAsRcYZSILhq3rM+sSO7A2qgLNWTNLaoX4450vODFJkGSoUZE9lwVdTnxQymv
8TjZ9jYmrGM3l7N58mFIbmUse3BrUoLrw2fKzxE7Uhlnmhq8tYUb+zeEnTi7uCVLxGjLlAxLdV2m
bkZLtz+MAIzsVQzbiL1kAaIOqOBmdOZnMdTeAbti9LWz+xvcOClT8cJRByeUBA3l1Soz6acjtjjC
vAs3xWA5+LStRn6PAdVtc0Ma5/PgpeQVDBaZhmTJE2ScrWbCDHexa7EehPNlNobF1WKY6jQjb4P9
O5CfKiZ7NfV0oVVgvwUqJ/s0cnGnjjaJzXk+rBqr25Np3bEGyxPKWz2LmecVogaeRCj7Rzh63sof
QYQm1niLGh+Ke1iTq+XS0eB3iw7tNO2NuSWnw1Qx4/qJJpYfVV9nTK1bUwcWDhZjW8pyqP9VTTgS
+pf+PsIUv3HCAkoQmt9NL9tjZETgpY3m+4SoiLjeertE47AzNXyLHghZ0S4jFIxF6W4YqunMKNpX
uNinUsbDuTWVJHyPoKmxA4grm8rkwp64scKcEVtk0jwuGA4OBnKaVdsIHHwIrRBa016DSci8tsg5
oVYF613rf14WIpUFVT7HF/nZrovi3GtiwhhmhlixM86gMHLrgmeg34MfStdjUXwf/DLaTc3ymRQ8
RgVLxFqWz158imvw51CYWfoBI3ypGmIDkH9013Fhx9j7rP5ydEPF5m6jRzSTZ0R/35uo/ebKrNxB
W5hWanKfqg4FWlX0BOuG/ChMdGSaDZP83hFms84Ro29cFlEIstggiTTLbyK7bo5maC8XqpBchqD4
PFSxuWExrVm1M/UUgqVeu9K5yzJfrFVCQz+fQtZ1Pyu/2ELaTLPReSIY9He5Cua1AB+5IwawurAt
e9ziM3Yhrs1foKPNK8WUczVqR9mIuWprRm342Jv2cl04IFnZTSOkpmkwTIIL1vD1lSzyZ177Qp50
Rux9G3j8W8dkXqH1DqSurY0ySm4GVCjXnozz5yAH3+X747ouk0vXrvuDM4SJs57SvNl6fcyFTrPU
fYi8YkTgDLJ0hkDrLrFvc6KC2IGRh+yeBd0LUBiFZzqp7VfEfsLbzNznld1Y9ZWyFnkwlyk4BJMX
fh5x+zwPJqkcQBWuFtMx8q1SqTog5XSuvMpXRMzmk2BlbRiIeghKI3pgNBI9jyfCrG5bTFa3BA/0
5ppV06DEsBt77bl9+b3v0I7rFzXhnhL9qDMoOn/fNJbHK4N9tz50fbRgCke7sZkT567BBbdmtnYR
Egz+qUcH/QWH4lk5ku2wyesU/1vivJIq7N0JP7O/WkluVOvF9WncQBafjg1k9HaVFfhBN5M3T1/N
Miw3TT30d8vYtceYxfOk3WV78kiuF1+cx3Ugg41iO5gOlrHkPM6+Cl7jJCDO3O6Dq0h62ZPXdO7J
GjJv00H22HqM8giNaZZy07UB3mLp1Led43ZYuLkUl4SrhaAw4pqsWNkMZGx0oawYv/bzlUDhu0+s
Lt/FwSh3ukW1bfhe9Ed8Y5/TPqn2bVBmT6xmxRNb3PAJXp95R/86Pph5kB1Nb6TijVv/rBWKnvB/
s3dey3Ub2Rp+IrjQyLjdwI7cDJuiSFE3KEqUkFMjNp7+fKA8NRbtI50511NTZcsek0gdVv/rD6nW
Qd1RzlQ8xkaaqatRU+B6SyJPPpln9SbRp3wL19E/gcGNQVLOAgIeRj2hM8b6lj6YvPT4sD7p3jK8
2s00omqs/asaCv0tchb5sTZtOHtuV2d9aLZOmJc2EQ9UV8ujj8ygzjg+dNNDTOPeR0VuDX64+I2J
9XvRqHGbZsyHK7oiJRhxVNCRjLzF+RQTv7WEozezs3qD5TMR5UxfVTo0hK3cQgFKiPLz6E5ktZAP
86FYKqLrOuIAr+l+p8/A39WO7gBa63KZi+MwVCRYe1nsbSyi9rxNV07lk45b2AVQhn5zyfIqS//D
VFIbd5iNfKnKCjukxM12Tr/EV7KiJEVssLaGy7F8EMmEfEZ3jf1EQP0ZGmG7UyVYKPGLaOa0peg2
tmzs3URb8YKbmZShvdDlzkaawGMmhnNZLcPGgt98GNw5vjOIk1f3npvJ+naOCbML/XjWWyfHlZmo
+PS1bJI1x4qMEMNoulfKzdQbYizx28n6QCoM7s4sY4qmr+wOmZ+UPtF/alyuitnSiOLNgHfbjlAn
sFPWUeQPUMM6xzz0UN+eCGMr8SxE1+oeZM5c/IIKIAp1ILP4nI5j2m4YwjLbGl48YWE8kIub04hl
9YEydh57rUGX7ov7uSWzqRSttkcUmIRjr7RTO8nmKBmT4dCb6bmB7xZExuB+LzGn/apXOQ1VieNO
tqc789DlfpQ+C2HhP00UH8E+DlYe3bLYULQ87xut5/jgDLh20/5NtKAFFn9csknfpg6r89YnvHDX
gUa+6BTWVxOQ76bgfAz3Td/X/NrTYrT9pWnS5lMyW+X9NAn7tDTpFBg4Qod2Ikh5FklpbuMcilWt
R1QHbd7tMQMRgcQw48aCpxSiM7I+dlSR236e/WDBRG0bs9dRnLdqOxuy3w6Fe9SaagxrDu73kAH8
ncx148XGbfdA8FaziXJWpgIqB27cdbJPY3OEdmivBsSlw+fFUutL4WvjvjCsW3NO/Fc82G9H7oRu
v24EDaLvQ0u2EqXUEJ8RSnhkaZM0vWXctLvGn+1tq3LONwxKnbycFPkkripbv2Abj2Yt/wxJhZhH
3y0PGt5hIe4zU1BNTuXhOtp3AbmSKrCwuNrVkQWK5bvabQ/j9r6ZkgOajuJ6Ju4jgLUOEzHGgGVb
oBz81mCNdh1FacpC28YEtGjM3Y6Ff2iyABIt6jVJcKKEUcOmM6kLSLx/M85xvs0qInqgWdpbonVY
MLu6PqW6uPO8Ekv0rptr0r7jl87FXaaqVb96crfeTY4BMfkKNCxFEVmbrPDN5zek25w64hLKNCmf
taZ7bqGzk0Ph7S17FjpZgeOrPrOxeqm+HDEOW/v6w7CCqP2wmckXDVRugj4gmQiRub/Y6CG3I18L
6fb8iVjIqyT2QrW0r1VWfOoy6EO0efR6OyCOIFzKNLcoEo1NkfrRKUs7OhAdRoVlrKMoN5Ugjqoi
3Xi7xp0PMTbr55qeCaOlc/dCz90Aqlx6LuI4vwN/0PVwsObB244NjLuup97OdNpJ7Qr/zF7XHP22
LbYLme6HOPP0b1PFES3rs/FQWv0QTlprXLIePkneyK99Mvcnt0xpX3g5TjM1rt2JaqAyOESqG1p+
MtxypDeI0RxesV84r1GKqSpFX75k5bEa8O0J4rFTT1ikdTjBTNcmCS2PlFIPqda2Ad4L7lXimDSG
54XCsca1clpakkAGTYbVOHz2RXs9CWVuyG56RHubB9mIZzX8VC+YbNN7gkZdbsC18cDXvZG2RmQ/
LHVub+wlN64qlUB7rJ77xu0OuNZ+kA5hAayku0lRHVVxU31IauMZsL44mmNlvXbkSIV6LLEz18rH
2fXM701TQgeKKw9ralAPiu+ZgPrN4pT3GBXC4arjTCBv8aLPoz7kBC2NowSgUNM9gXYLhjheFAE7
9dOEDYulIGIRhMgZZ7b3+WD695i52v0GwTL9nwwvgGHjyaTXmAnl1tFzeTIgiUwLtGiOOlHIp2rc
6zyzm9vRsSisRU6GqoEbjNgQU1eQXuYVotsOeoLPEorXI3/g/8or77sRG/coSFk8iFE7+Y2en3Cf
+jgJc/oa5XjF7HMtJxDIGayN65IYYhfzaUnReGi6eJRsSUEhesJrjRULbKo4UP7gblzhjOucoMqD
4bM3bCrhuDNYEjBxHKcDtvEH9FSfY285zQz4gPacfsxj7TpCo4Q6lRz4rHVPDd6LO6Jf3K2bO8Wp
sYH/Wl/vgopSP6AyRY9rtWcZjxc/617pOjPiI2Vv/bm6tFZThQAz7hHnAgNhX5/sObsAIC6ldgsZ
7wk6VnfVI+cIJ+lgnVeY1T7Bt4TosVKQIs7hTNpDd6z6WAe56GuAfPLNMBq4DJoODBdNeCTV6nMe
C5CzXpk7Wp7ErfXml8gexYfJs/PQmdUkAyRD0ze7c8cPrH3GxnFsGZBdOZxkCxhF1AJ8B0ysCulp
4CxpamyljgmD71TXVl/g8L+Y1hAaeDAOWzcW5eoqjPS1ZX8U/lITp6eal07U9bMNHaUMc21ZvkIz
pCEvVK69rPZXty7WJIeMDU/iXeHOBw+TRChnHJFgnWRJOKfxSWpEaZilUl+os5hacVO+pJnwbuvJ
jDBQT4avWup8j6VQ5E0mWndqgaEvC6Z8NGPdqQqaVJ/ou9vDnWEk1nIjZ68mB9ot6z0oaAlDoqef
siy+sxN1Sgqdk6dz2GBcSwcdZ4ld2kCPtLB6vBGptMfAZjM4pNH4oGL7IxWC/aGNYkzwW9UfmAdq
68gOIzHfe5w8hxU+qYwPMaGtAWmut57oopdyxpCH2D0vwBgcSkHBIV27mvArMM804LpN24/JFTVE
P+9iEt0CmaXOQMol68/G6bFl3McRrpGAREQRTGBhq6bTEdhML5AisMRsiLJzavkoG6u9gtvoEXgM
01/fDDoYnyJxN1CsC89YdfrmzZTa+gMJFcIJvXZYnoacLg/TGI8vE4CaJl6lumtzaIazy+gh17SZ
+j0SkPS8NEinQzYsjOvlEFMxqQnRkNGX+JwQ1B0QgSGeCYNzP1syIWcsH7Ieb00CUVptbilaPcur
NjGWQliwmfMHe2h6wCc9b4g9U8hjG0PzH/GEJSYvibM4rLDTnVG+KXWv8nHOyaIr0+2CNIbA1m6V
fhls0ZSgZROOZvN9orze0iK4KI2yfukc/dRg4RXazTDtST9tL5iRG0/Zyj8NsUcvOa/b4q5rUTTQ
7R29+86W7KesZfVdsWjjk2al+OUQ7zK8JY1fS6X1T3mj6Tc6+oa90XiIZ4axMy8wCxDo0OMvaVpH
/hWCWgMdTpqf8OsbPxiGCRg6GwOztK5YVjel7VVkNePrGhLjAIfDRdijwoFubodKx4+zGxD+NVPF
l2ZxlQlD2UgkJpsvXWZEGMg4Iwq7u8MQkv4gLTpjawJDPeiLG58yOBABbEX1vSBM4DkSHYXa4tA+
BOmQN4nvp/EmztL2aXBsNEUau26MHxqbPZJzDjvpFtPvbN9oE5k3QKNXMprd4zjp/bahCXpuRFV1
VPZCP+OUOH3sM5wZWGUJbUu0yQocaUUsJ712afK2ucExyDuUiYi33bg0+6nTrcDEGyveaHLqr72i
ND+B3pKAWk/Ng059d5Z1O+2GnuofONMFpdGSe5VkY0C+NfEO9DIwhezK66H3v2qj4OiAMu/gJDYC
WrWIa39kaphY1G3T1jwSe+vdVbMzYwpmjydHc5HWYlIaWj2njoGKMQBvlqeO8MNrTbr5GXP/L5U3
i+0YKR1rAPWClSKREhYK4cjLgBVFVIKVSfWopWa0c8kH2jYGDWyNgb5PxqYLRui+x7yrwWzqvFIG
QNsSJuYsQohBEC5t9MhI/uVzWliKmLFkOZB149CTFd1wh/koODBatyJEdTsW97OdwEpK2GwyG0NR
8KwxP2suzGOb9g0YK4xnVSc7kaNo9+vlxs4X/r0eXTpzVrcT9gwbY8wf/c74ZMYs1hAmtqllLiFI
yYtfQRnxkbyG05TEIQnFeli5Wr0zRG4dJqvcE+BxvyC6DWvLtgN/0JdNHC+3GP/ClsjaJ9TX2Z0T
D7DCDKI22n4/Ltb4WZtpgxim9skkFwERBRXyTKL0vhnZqGdveCn9rL1MQ3sZaqNQG7322NpFU5Hu
W2i3kBLx09INHIeI4jhbo/Zqae5w/ZYnI1n/NxhAIm8nk/1TP9lwvcv5PDbNfJRF+/TftvX/qW1N
7BaN3v+dlvr4TZZ11f/UuP7xM382rkm3QP9v+lgBCMPxbRP26Z/EVNf8w8I0Xscq4YfYgiv9W6Kx
SifQeP2bzvpvjQZaPmSZjDW4q7bl/kfE1J+71gbqdgHHlTtECLL2yH/uWnuCoCxiSXEa9ThPl0ni
bbK4NX/IfH6iw/6V/rqSW38ivzoCeTZZ4YxZmuPvtUnRMLaGCc3sMKAZF5tR9znAkgz0uepHsu6x
/TkWS7umgS797yIv1+/1t4vbDuotkCzCNd4LDhPkdbOZe/4hxp4TbYPsJnA9wXUhyd2zwdQvsV82
uFZV9FegOaXfZg3yOlWOY4b4/i0bNWTpvqesD8xWa08Drrq3HRam1DhFRF8b19htx5JwDQ82ui+d
Ygr/Mqjufryqv77Af3wIfFJ8YWNbwkB6Rx/WpdWYZb/Q5FhmYztb9bIrNdLrKQDVx9bUxyASucsa
XKoxENjPP1O4erBb4zW2LPXnO6cy5rsalIaDIMmjvk+bbYTSeyTMLKelM4mHMh36nSLZB75ASfTj
r58BusffvgPAhk8Sl2cBjL2TFnao1gcijf0DUOwUSh3qEZadau8iqfn1lX5W2MLpYLiBN5v8yfbs
v3GtOQl0a2PDP4xmrB9U3/Lx8Ls7yd5sL7odl/+RYv7H9VA+wiJniNOQWkfgX6gfhuiqqqQ5cMD7
QV5YUSDNDbH/m3zPf3h/sMctjD48WOzme2mmL1ku4E96B2mQlQub4XuDlvSQd97Dr1/fm63Vu+lq
G+g8XCYeTJv3i0JGeqg/MQYPBva9x8XtkET4jBml+HCqJHgCDM5BqFr3+T3ECe/cFBDErExE91Bk
l6vSttuLVHjTbZzR7sCAUG7hUG2CexRNdKqLSu1TxubHMXYrjNgX3YJpmU2L3FgxF5kby9hi0ZYe
OsPpniZnSQ+/fkjTeydOw0dOR5nG6zRcahrMcX7+apERFUOyyPkwZSZdXeJSj5DtuyNQVb6r845D
o1l/nwuprZxNpEjKzQ5FmQ27kZ7oDohG3jRY66WbvjLDlrC1J0H44Y3tK+uzO5XlE+27rRST8UHg
9A3VDM/TgLQZWPF67u+SJa3wOSQ7KIkr6O1xqvZ5vBOITD6znGEI2Nv2bTzgOQKiVV+xuySHsomo
dyF5Hkh4U0Ftp9imQ0nad2btPcjIzo6ZBm5QiRahEx3wrwmqB/QEeXy0MLW7bcjyxgl0ca0zNtaY
KUSOvW1Gg9LVIlbQGRy6cL2I60Mu6/yxJ5ewaOk0crDXbqEuqlelCPr28D8Bg+3NvR1ZVO6Zk+BI
zZEmpMK0LnZi6g/o+8onN07y741IUDvnuo+0wZcJwnoMH3BIrJL5k+vBwndLA0NP3y+Omcrm89L6
zq1T5F7Ye2nlb0ycr2+B7NovwHj2i952W0yvkfJH+TeNrsE1vCcthImEWMqVp7KkgVg4ooWX7x/n
UcNjPWqiDapsjm6xBB3S3Ar+SHZe32dYFxnqJt/TVvu8Dn6P+WwnzrSx5oSAxrwsz6RXqI9akffU
paW+3IhBgzuoVrGQzv7CUXcy90bte8dhscwXGTndXcZ7om2tD9AUMeF6yC1cGhtGxEiq0tCa5ktN
Ns0uTwwNm5XZKzdrZfeRg+hA1TxPfJo524CoxodJDbskMS9GVA5b1rbx2GPKukH33nsbmRivEBfL
EHCtuShZXBO8kODmg2HMGBdkOAJkE6jRD4HUORoaBO9hdwQK68/xB7g111HsfE5wUz7g3anfR2Ih
gkI6T6C30BaqCrSmywItc/zH3o68nSkl/eZ5mE6Qrv1NPS5zUOpmvBmyVkNNBa3L5dTCEkVYocCz
DIi6nq80L/b3wKtVoNBbAPcmipuZox2RosTB5GZdE8bYjgwu6Cwh21BO4rDnIMKfUthIsWPsJc76
V/ZS1+deg7Uq6Ri+ZJyqLgOR8MjWFKT1jW5kze1Cb4BlqhPoMJWwjjTri4MwU/3g1kwXR4Okijqv
BbcbtsYEAIJkg/CtPokCOMzVVzla8acsEsMrHv/qkznK6VQCMxzz0Se0JG6ss9S1Zt/CKA/sSB+P
A7yzW02B2A+FojmKrbLbiWOV+u7ShqJ1ym2px+Vm1pb5ozXq1Q55U3LU87jZQh2xgkzBqfLNAQtp
rMHOKcg3OAE4A9lj1TmrhrwJET+0b8Bh6NSD2msOSoq20/NdlI3q+9jLqb7BMqgIIzDoABdL2Ek1
zJbGKL0wjdk5xBKthO2h2YIIG1ueWJ5cB5noJAlENLDAu1p6vXuC8mDdGkzUG5UCnIV5RDIp9Jp6
/CYyOZEjqnNsyzL5NaFLhkF86j4mnNzPFRKlB02nvqB5kpD0OlGdjJR8BPphhRAjZwwjXPqxeRA6
xYzu5PdFbLWfyHLJw1xfJjy6qQs1u1H7IhfmcbLaHGTMHx5JKCuOLcjBKx6o+qHILNYeyUO2DeUX
fjzRaYH4eFDKbG7IHIlObifZuSbTFYGDTxJN6ZXMLUeeHDfXWxheU2gPprFt+4U0Wajrtwt21Bzy
rYWfMfyie4qBD4NBmtwJ1kb6fhx7HgmVC3oCVJxxAHfA3qIYtm8FCwP9JrwCm95YaP86Bfk/Q3Si
VrGJ7nR8qFyFPI0O41WYIBXUwONjOkrW9dpoT/iSwxqntjHoMJTtnqQ3+4pGnnavuACp8DTTke3T
Wwxtldifp8gGg44wmLonSJU/QWa7l7rRhtJNxCe4jVddLrI9+G+97zLc7TfUi+aVPWPn3rIoCDmY
N6PZgj3CvTviyeMEY5Elu9qMSHSokC9xroVQ2acbmAz2FgLmnYwqMnBpPYx72Ywq2fP63fyrtLw2
OcuubIkVVaDqMHcGlKWl1Ik6MWR09ukAN6ysqoMS6RlWcgOHay6XH/5d/9VR/k5HCdrMCfN/P7A+
vXQJkj7M1n8+s7792J9nVvT6fxD3BXflT2MBSqM/z6yCUOwfOdnwnf99XPX/0HWITKuHpmNZb4fc
fx1X7T9syxamb2JMgcyfu3unm/yVjvLnGpgpQmsb5S52kZCsjb/5gqzZJPjHDzDgRtIbgyqdhwsx
aL2zIYup+/yXF/MPh66fT61vF8OYyofn4lsOj/uurI/t2SLJrbcuiaaa58qqjQeFPPwxTyF+0OrR
m2fY0taLPxJ99P+4NL6JuofPCsvSesL5y4mCgEAx9zTEL+gvubRPdNl2zQmZt+7goG0Cn4O7q0vD
DLpoocz+9eV/PkCtT+4aBJfppAbCXKRA/Pnyhkk6CKu0eSmw/ICaRsYSkHg/LM0prdfLzeyEvzne
GAzTv5wP/7woQ8WCQOOg1H33uqumioa48Y2Lje02/gueeTQgHbc74BD/cTWqO1upycUHMZB4TnRm
/+o0LLSF5vAeWjagfePG2XzoNBlH22VZrBfstuhc0RzSxdXYRHBR0qUmR7dDgkn/BRK4+ZvD4Hps
+Pfh6cdjOEjhbcdYjdTeH9M8MhiG2U2MCzUiY2UorONcYDa587pZPOAavoaLsH/9+out6oK/XRXj
HnYNJgZ///mLORqM/tmW4pKJUTxAKEAJhL36dz2b6QuIZb63rUbcQDmEta4SSoxfX//vE3P1FqV1
i/SPcfN+roy+XxExP4uLoznzPREbzTOdyfkuHlvxGyNT8Q8DxRSctzEp4oLYHfz8rJFyCebRB3Gx
wDXuqSPxOSTljHIvMs3ulXx462XUnXV26mUZNO7EZNEQNN1lCHZ/87n/6cFNxOMm7iY2xN53o9aw
tJq0o4gKlM20DSw3KuozzSHOu8TM/Q4D+KdJsiKCzEv+h0PgO7xONJmeauZoIMSiqUF/vVgCpG/1
1eDqWKbKzKKP3tV0xFJGuV8s4qYcqfMDOKIYIIhsqa80Z5zvY9jDeHhg03XuqWi3onfmuyTBRYPf
mjHL6NMgovXxpih2vx4r7wyV3qaIa/D9QDOwdWXE/vwBydiNBg+dwyVCrN3uFlfKw9u4mfuyeZYE
gwbEjrPuERTCKXUiTyldijTolN8eGlUi40xzi8PrMi3QBUSkd6+e1Of7X9/nP6yCq9AIhZDFzdr6
u9ski3EYHXjNF3txeSFvr1k0snkWeiQeWpDB34zsdQf9aRYT5smoxswH8Bc10/sr4qRuZHquusvU
mPWV3Zf2CwEt619MDm2Dbs530nQgk0VpRPwDnoYJckQYyR/SYZW/miRdvppE+NxlJCLudczSn1PT
YuFcx8TbK+rYNZwNukX/TFZJfaWA0s6alqKVoJNDZsJQ/8Y4kyd4/1g8Cd+ZEtsyQP6wUvhpN1u8
3HfbVMUX4uUBABq1kNnmatktAmpayhX01SnI3BGqomFT3yIqLaNk5yfoczcFv1sP1NzggJIZELnL
3t2NS6z1BzCoQQSViCGooEGGcYoKCOa2nkzaR/gjcR9ifVtLFJtUygGOrwmOQwaZT5usm4YtWwA+
o7Ct643lNdVlQM575XVlduawVN/gr0aPyaulDj0dx69PQrn5rahV8VXPOxEitKGhaahlIVltHpNX
ZdfKOfWkPoZpz/59wly2NCm3s+au1RPkyJDEHKyl604PbZzBAGJcV2seh6rIptCMXPeD72NCvmmz
OHc20hhb4tQx5qOt5fhKBhzTvC9YsEO/qcquJ+8CUSayrGGwcDtp8bc5Rp6wzkY8wPZsxuikA319
UNMooOlahK1etAmpHm4nqxlj2xl4PpRJ3DR3blwWcLR8K4lCfPX9xzgZ2HZzxoiLxIfM+RppFz60
aJ0oDfAtx0CFu6tt+wU9B2VC5bHaUAKyEOMCOd93qeLHlEsqFBa1gOUeXsKwzERWuGcoTfnAzixo
UDYcmAYOLyfg2kxdA7u1Z/AdT+xiVZcJDIN09o7AO8nNmPs9vveY36C7TfS9nmYy9M1yjZay5E76
9JlbNF6Tri+fROelJwO2aohrMm3pvq6hTLTdHkfAaEfLsv6MiJUwWFPDzMVpklcGyvwtHqKsJ7sw
rkJ94PMAM/XVXsaNHZbCHQMG1hvcEVXzjL4CWevGq/tXq4U0Nttp3DxotpfmOBx5XW6dqqrwywd3
jGrdZwAUqnbD0i291WxIYbYMgwIPr8jg79DYDVLRcivVBFYJCi1NGZJu7zeftGTEJKckwZb2oGpV
6e00fS1+Fnu+hyzOm640Mir0GOyY1V6zXlpvoiMAXb1RwJtR8XHWOr6Yino2BQ7IA2oMn3WFjmm6
T0mVg/jlidU0GNcgM6CZ0jz72CqkSNwXPiqCIS3QdUnYHSlqDfQt+HJonFmyUwtivOstfbAox3qJ
7GnCm1WnXu0Lj9WonOyXOVr8xwlw/LVbEusI0sjCY7EOuVbpb0uZQDxrmaFeQE4Pv1619opUQcu6
oqyLHgldQJSiyvoqr3LjodVXQjOaAf/c9zgBoKNykUUUll/GoRA9/4b8M54Jwby4MZC2pHDaaR/v
PPISX6TBTo1dssl/IROR3UCgYIlBFeCd47b0z75bz/fE4bKp/0Aj1jWSGs47RwBQV5iGSpiTXvfa
+uurXI0PHjqMvAYKDu62hPKZwYyzaLpQdhqbwU7VXftWi+QFvLHbCpIpruSjuBkWvshoURkqgzYM
jH9/axiZuh9SjhsmLtoPSPTZnvt5BeDX6lEZvHsBJptumJJcKU/G7hVN5XyfrX+isQLLJs6oPvV8
tF/oHPhb3Ba716Zgt239uH3O8pLqd047df9WKJCAXqkTdEfnh0waGyU+bcvNIILPXi2zcHkXtAyO
OHJABUmY0k4doRtH/1afGUZ8O2O926pu2Xi6Wh66iDvSM50ivK4JRrRF3jwjCGQ3V7lBSmyEf/qL
0y24C5O7hL6j7SR3jnCTCgrASM1nwmThiL4VOND7/G2+ZP3rj8OPuZY+KvNBPwtbWehHkOJk0AQh
0F1PtvLORHFYL4lLz2LPtsMNAjki/vZIO8y2cESiL4VG2PCmeptCAgB93o2zXMsgdp4+lNPFsybc
rP2Ob9REHsUd/+gjb5Rb4lhY2+r1qJInJdCaEhQGdECPDl/6pupM98jj1FfoLJx7pBKoezAP425R
da0ht+y4yDGpy9Ht3uhoIxDrWAO/GYHLfGeRnDVcN1OsAfwnEWdA4VSMWtoWnrmlzcbNRDYDGM82
3lkvPB8Naeo+ZDnQ/rZv9XSPFQxjBE6v/ZKUE+8UPzme/20RyAtzvldpxVspMKg4O8o2j63PDGuc
9fLl1HtBts56DGKb5wy22xWhJ/JAud8e2sjkq6YGZvHIBdf3MFGC+lUaPWJjPt/NpHO+oKJgvuoF
MgIjRT0ZxjYzXsqOO3kbidacCZjgKUuALajRtwINnklN28bdnT9HxnT06vUDZa3F0mTUUXsoJQ4G
KfoHKFkcRzvScXqKIsNDcrcxcBP5oPTMfjGzTDwYmscZAKIFW9PsiYfJJBMPKyJYNxvWeR8UP/Wb
Z4fUiTZoxYS19/qE7ETUyB0CZOBTAMS3A+8yac3zIkymKB2bh5Slm1hLjrQPwPniAfoZn6Vfq7SF
dCRCKdfR+bZtqkVnRDWYsePomvDsi93458qg5ZANBtD9MHCSWd8aaNrsg3iLYgnpHTHpHZ4ix1j/
pYGib5JtS2exyCum1aLQ37rmYuK/hGIPe7OY5SjNmVyG5bE6Jp204e4y5PGXyaP5nghbx9xOo9se
VGrDb7X9obDvZznBBaxQo8Kulbr9Aj7HqOG/9h/xHufYWgzWMW9rBMF4W00FUmKHn6aBZrQfAHEn
hkhEoyRY1s0lzd7WvtnItH0dCxZ5SpF4PZJDrcQnqWRMvL2AH2vRenAfM4N1YV1YZeyy47yNXWhw
bGtz3xAY7abqC6346PI2Pi2IxvsMIGA/VuR7XruDxxAhkE8eLDsfT0mscJn4MSAQlHjfGyKUx6CU
ozxoRI/Cg8dtBlhXPLyNCgd71wXlcyRuHIvOt2grcZPZK9qQd1paBw68BdKKbRq9gVpycmNbAxCC
uMJ02aTrA2lTyeiDP1kE0qJjslcUQjLk7CluhMUjMOTEA32legpFETOz3KhlhyEXFPp+w6AZsprV
3kzFLT3L5cJJnUGtkyA/BP3Eov22AmJzmZd4Wbi8bKi06/aN7wvmWgg+AIPYgJCQx6aaAmhGLAp1
LMdo12qez3IFjYHIj6Fnmpmt4rrIq+d7UuXlmpBNAoc/Kwo/+83/X5F/sJnw0NTCzJJk8EhqoeXD
KLx0PvTDWCW3YnW7OlYsozdoLrkL2+u5Asp1RrsuokU+9PZAERJruf+ory48FQ5HPK/rT3cWLOYP
gzeXt4Zpf020SAtyaMUHm9DljSuZO1MeZ99jBHsb18Day0SIngdjbTKBZ7ZHjFHYkVQKJ7wH8vSp
UJTzmGeK95wSFLGpbSwO9hou+TudmPQR55iamOFxLo94qmTXptUJEbBrlkdO9vOhgnylgqJpKoSS
NH/9uaBecIyZxZAiM9rIzkDCN89dr5/adfE/IcIBiASYp6YarJoTTIHjDemvoDCgbEPQFtGkfSAz
ls8jy4a/tr7gJZn2Mt+BAJJ5YE4sOHJd/NuRGgdj6vm+Tbz5Po97KjxIY8HQTsyZ9aCcF6yyk+kz
Vf1k9SjXJbdH1CJgExrLKbSiiTud3zaTKGHdXgg6zpG8+yxJud/422zdwwX6ocfIixhBbwfDWI+r
hliIjB6C7FnTajLzoivwNHlAbO2fUz+2jlPji5t4tn2ihvvu1VgwVkDyZR05g/FdKzLsZkyD2dyG
Mma1WhD9PYxcOXhbN/0sZ3H02TC3qq2YE8VabzaR751Lic6JrhXw1TRbzTNmoNOm7ln3ZMsU6gsG
TxqhetBqe+es1hA4EyHuCjjbJQcDiuA3a3T0DnXswIzrV8sxO2/9s/ajwmjBSDR25hIevnV0XeyP
jxzY5v7Qcb5BzTbIPd2lgVAUA1EydCgazTlu0gjvgexsn1UJnIdX4mYa2wbyTk4SpcPG4uDT+ZCA
WKPlhMrUoF25kUu8LgdvJbOtl99x8J6RiWOGs6Oj7HpbR/XGjisnD5h9zR9nYv/OCeqEj6gP87Bj
hrA6c9pZdmyIK8ffKdEUKavR7rD9r7GyXfzK25rSnA9GbGtfh8a0XzN/WL6hRxnxgZg7yu2pgFvq
KONKNJ1+xle73heAK59WFxNJaziCX922pIBu25rOom3O6U3qNmQZZk76VDZ9/IHEW4iMQ4npWN7Z
+l55trrxzSb6mBB0+7VuFb8JG4S0o1Ku/PhuIZOXQEc9nsSqDUXtLv3R+a9T5rf/EyXReQNQftHh
SbuvNQ3Gnxs8P37qzwaP5/zxBhNDMYSf/WZ+868Gj2/8wYB2gNQttL7uT77R7h/EE1I5AAmtESgm
OM6/ujwYR5NiCJ7hWMbaNviP3DLfA28rGYfQHcMirwOBzPsEEhoTSY7PgPOj2CQPZL6zBavFohSr
Xi85+vxnSN96QRdvd6zmwd0c8Q6gIqsYCXRT2lcm9mIhbhqkm67otVN47SFWVP6/vt57nO/tehYO
+j7tFRyL3iGLfuYsHbma1pVbJ85Lth4t3orVzh5/B8y/x964FJ+algANCSL9Vt+kv3aSJGrYeMiF
dZWvZ/AUEesBtzGWJseIWVVRhTy6ecZ6tR7U/uOnZCTRQoRpRRvtDQb+SxNranPYB5q0rjoDWLry
mhWGtys2OMrn33Hw/tYV+B/uzq23bWTZwn8lmHcJvF8eZgNHsmzHjnNxLpPkhVBshaREkRTv5K8/
X5NSIsqOJwmDs4lDDDBAbDfJZnV31apVq3hR0UfTJiSXgXNOQcaKtrFbs/K16zIimUcIiEdCma2E
M1xkJqdFCAznXSGOSrhTJwTJ7IERYUuFoPNcUsJ/w+offmSD/J0BVYseknA3T9IUKB8T57qOdm3R
SIIQZAsNUSKdhpDJb91LFgkIykdFnvXEoOisJlH0UGvXalqCJ2iT9N7MttVtLtzqp7+qMJjjTBMy
tuD2gn1sIgRHS4S+Qfl44xw/uXZdON5XSpvsBQHMr2ZV2puQ4G3/zy51YrUA25qZKYF23VBFQG/0
gmDGMuLJnKbr+ORPv9FJ0wuyKbySCtNaQbeLKTxNKFkO2qMNveKu1/TVoHhYgOVwHvC+gySNP1m7
DRGRUbNIRcKp9jLkmgpH7SgLPyRJP2LBhqSx7UliqQonoz+zjiIrjkPn4usK0fYrdRPKE5R8cI3i
SYqFEvhsF3RsxFevm5xMZrt4dZEBZQf5twz0Y9araTRlQseQzfE0FbEJbIRoEca4TqGh3bZ+aonK
yjWRjL14ev4fu5VBV0IyaBwtD/LsVWwRYps79drXmV7bdlmyk6Biq7cMvsTTN+ufLWzf8FnJHdoa
JwuZp1PzpT012q27eHJFdQsRwmSSkGeix9WnpgSoLGDfWf+SIRSNHY5WjLgljF1TUg0DO4O/Kx7p
aB+MNw3EYRm9YQlZpguKwXD00yStbo1yQq40dfiubTTgWWBnvsuS2pI9uDYnIe484r27y0Y4y+0O
0kE9dQOaMnM8VIjRdAeWeXqS9JPWXBQVGOg7iyQ2lA7V4GjsPzMFQGut2qraVRpIW2pXIHNFvjE5
d2V6oVN3v63JKRIsJBFKO/SQNBYyg72BWgksUK+FepqzdfiQDn0Q7xu46/cVyo8U2rRRrUIOwzvD
MwSF0WXCPIRLwQHboCcwQFalNX9GXzX1uUnb6wRZZQXylbLefcpE1spyNfUqWTOBs5p47zUadGCJ
qARCUWwQE517trOTL+VUZ2hk0qCr0duL8uUgoY5+htyXalwE4Y57CICq7S+z2wkFO5TM4AICJKGy
TYdJGqdqhFBg9llzMcHlNq7a3Fyaueg11IkcelcbuLD3ZJF2n2iFjiQe/cvqW/qcw2BTsglYT7xx
/c9ybfPJzEY1UHYpwYc+7KDHfQqzjbGkoyvWrq0VfVnLtM5DIFyc0AXA7RaY9C6mTctlsTN3t4mR
bS902iXOTd+lJwL7LzXttCnjhGnRR5pcskgroEHNAaZQK626DUgXfqg1xb9oE+Rt6riNUGG8MT92
6Zi3aeo2HxTI2vexLeCArUEKSK6S9H6zdRXBhc7sRZM6sjq36gQBUfqGGmTdavW5TSs8d7YVYTfl
G+BsuYB721OOom2hg2oEtGncesmaGoyKysvapJD7TPMMutNsw7oxr5DzEMgMqGMLvktrheiXbFq1
CKQJsGELkO7oa+udbVQAKpMaVlBM2pdmAAJWjWCQ5JjGVRtKTsC3EEPSClLESiUIILDANwgaZJyL
RoSYDBbs1u5i21jyS29C4uus1rdAMgD6IBcmYql0bG+VguVQxZYLQj7kgxBAvkCm2RIKpdXrWLY4
izJaCgj5Ls5liOA68X2M9PANzYvgBco+Kdwi2ulLg2walJ0wsQN4e3Ly1lUb5bJB1sM8U1xD+xwW
RfjOorr2hpLM4GwH8VeegQnI1jns+eTKD6LiuRuIVEIaVBVN6RsUAaTUMUDnGr+cSQZ5sZlJe4yX
FtUwVNd6lAFvN7TM8vUUoJ+0x5zqjvrdhhqTRR55cXy1kYR0KjZJQT3dWt4AGVGsunbyLYBBkn21
tAbdZsXMX9qGjpREXa2pcM437EzzRqC6pRRT25lB+PgIYTtJzxGMNu4qqJMoaYXhC1KdiXsuiBwl
moGxf0YvihBVyzx6STsF1KfCJvU+uyIDhyhvfIMGpnFBHsK5luvM3F1YaWl8ikHYKExBz8pwy+hK
1baIJ1Wl1nwOg91mgRBmM0ftg89oQfWZwzgNP6/jtZkhYkDKdyMl5oVwRtOZWZHzPBMUg8UOH3CG
/O72HNHYTGxMZAFgDd/mQH7PobPEz9eJl57Xel6vqH8uUfD0JzR9ibYf/U2hzYM6RDYg9Ddg06gB
Uoq+pF8M6wOg+8xRKJrMi0Q+38YRA1kT8GcSlpQAOxCdNwmaB2eGSf4pm4NS0CRxlkDucSPx5ePy
BZ6udYm6ca2fhX4BFx29DhKFge2caWjHAYrHKbB86p01UY1q2zbK31P1S510EabnuU436NCT7gIU
gD7aga8gvC5X5+kEFZE84DlsJ9u+4VRqEOdke39haLtyFrsSX9SEhfAC/CF8DeUrfg29DqOeGHhk
yzZtMIFfnc5SkdpZRLBc19dGJWAkRa3A0Nlts3s3kdiQosaW39VSg8lKGZmsxMzhnFh5pSMS7HuI
VGXRTiKHTCqumZP6j6jYJWHWIl5mHSSXWWpzHlu5jt4QKivRdZQEYjS5ihH+bHl4MCVwzKgAfj2p
iKNStMe2qCQB3BSxxtLPPR3B1EqDF9Ymn+IYs51HZkHeZANW90mJdrSKKzzUy2UYuJEobknj7Wd9
7Vnx1zouNJFazJxFYGbpIlxr5QpOys6lTH6i/0M+H8E5z04vYeS7NCitXD+fBfLa+5IW2XINrLrQ
Nd91507N9vGR+up88tZv4ki9tBTPelmAls0NKqYXXlnuUCQ1mvOabuHvYTKgOmCbWvm+0JPtLSmK
r0qAmiHlHq+oRAC4MgI66Ck2YvFaHiv3bua5943vl2/d3OTLseLXix24rE0qwqSyvvB80QkoSM0r
QwcKOqtK6qTnqcE+Pt/kdPy+zOxKutZ2UX2zSzP11mgqmrQmW8QAZwZfAS4/eMKHSUjDmwXizCjM
JIn2qoGf82qHgM/t1rd28ySS0zsKVgN0thr1S2QbxXVmxEj26Y7ioyBqqf5848GeKPOmtGdUx7Bd
2I6ONIelXUFX+OJQgv22zNwNPLpcuqF9o/55Uxobd54ENILX1iHF62DYLjq3tX9DJYB6NbFLG1G3
wk2Xil/G11sTmkLo62jyGdIE3kWWbhNY1bV/PsGZpZpaVhRn5muOWaF4F6rvDPSVLouQxkSx7zkv
pDpv3mQeOmh24ZafaFG5yxdSmmr+VeVXlT5HOhtFUMtB8/ClUQFwX9heniLtF05erM0mei/5qEHR
fypHlVOZmNIGXNQqX5ac8F/lYpfe5HFcXFQchNfhOt0iyGN7Dqg9XccpWQjQA9Ec2SelHJNsdQuz
eOMqRYkM/NqBRk0LjeTTpspUmjQE+ovKV9hGVam2UcKOi7A8UxDqc1DfjpSbzKyRXIVBJVsLKzA1
NkQZIVTFyJ1ze7JDYSUG39W0HTz0wGgu09z0b1Pkot7ncp1+sIJaWxRVQ3OFNZqPG+oskYwA9kb2
dW1SwFKaKGM4jYcqSMY5lEkUIjqTAo0hjal6XTTEKTTtMZO5jhL3K/hh1XspKSc3up9RO+KrO/Xc
mqiJOYMJqp8jkEfDkkjx7fQix3a/AlRW/8SWmt2VOh1MSiMz/HOJRG86J/lF1mUdBWYycyxw+yZr
dv5Z4sFmujSz+KvuIeOVrqEVzBo/za7UskKeIYpoXoVm+q6eaSDr9ApAvmkSkBdWJMPJUPkSPUKa
Gs1DyDtCcDnXMut6kyPIiLxz8dEjXw2txm3Wr8CFTWnmxGHwKqRwPZtRbTmBOKzy1QIAJCSl4jKo
8g8VHHsUkFp//f8N233/ImfLbLloMc43+Sqpb1cpK+Yb/Vv89HXkh9k7pDAzP6t/9ZcOvPLHB3r2
U+gqtHdCnR642j5T+yxPDREseeT8fvX3X6o1pem2CGVBLYKIur3u3ycm+KlAVgl1wf24+Dl3Opqc
H73+02/WzePTv9N79LsoDzMx/yTieigxFP6fe/mTEY5e3kanHW+aRu39l7cpEYAgTFqBMj5xwZv+
r7z88n5LXSWrPPHvsuMaCFFSP/Tba/qUzhcGKNL3tzw2AcOeAmhTv2Bq3Sz8t0zgx7MAnfLnbOBk
iCMbUKYmcyDwdHAhLgY8ngSRfdCAFRR6qXbX2EwBv1oQuYdtA9oUiElwXoGBH5kF8mtTmPIIIlhd
wc7//T5w8gW7DfL5/d9/UXLC8h32+uyCdE7TATK71+clj42AfYDCIIAxozO3Eb09GDoQ5bC316ZC
B4Bec/t1zm7Xe3uZXnVsEwTNnXWMzgRUWMCDZwHtEw47EoYQwMV1YgOcCZAC6MohKnjEBXI6rjPB
hLI10BQ0eUo2U9ZVejM/Ngkmu2XblVDppntUC0Hv7LLLYXzzq37FGdKmODsU6iBccvjExwuBdDNJ
BrBhUkntNbpJUCiGHbwQMHRRGCm8y8dsQBRcGjoEK52SMXGNbjtgKzOoORu0KYqVQJYNpcP9icgR
27MFe0rNi9gLxmoLOkY8cBJUc0qjIFJBVLAdPvXxJMiyPQV2E7pPZD/FNbY90bKEhtUgS1BFvbAQ
xz64ybzk8SSYOgeHZWgqjOX2Gt2uQONoeaifrGlTIkEM/vClOWqOZwGNanYFQavROmd0TEcDpa1D
PWTFmupix1PUk89vcSjQyxDKxH67HJ2LKHLHQ3cCDTgApwBmjNbtBCdhkiyxE0AeF6yEse0BMk79
T0IFJ0FGL0w0aItMm/S993fiI1vI48FAYHb2x8HorAAajJCyG7QVatIUTQV8bV2QwbhONgHLnnIb
JAAoyu+usdkCwbLcgTm/7yaKWSASFvKI3Vo4cQ1MdkKTqnJ4ZN01vhVB3e7QDZFjEbeAjuN7UxBn
//GBAHBCRAmdz96HEqObBRX60mBnWQceYktA++JRW2AWVA2akODxtNf4DkeELgevCGUKSEg/e/hK
7XVyOtiiIaYkdFD2P+8AmxG5CIoAAYfujsAkiKDCYd2v+5PdEXVVHb6eJKCU9hrfGQHZdLC7bOEP
aRyTgocnLgY83hdsC0cSdJ1AtZuFzvjGZAtwyAbbgok/YCAey0nRXf1Z4OQgahCo2+GQGNtJiQKu
0LoY5C8QPxJEw8IXErDHRmDpHA4YCHPUzc7oDge42Va3Pn/fUVClKXX/BI/66X4oAzShCKqg89te
o3t9FJXswa8PaE4SjXOh2wge7ARYBzkFpFvNbha6IGVMO4FEaDd0DZBbEItAP/GPTGNqSmjTCtZy
e43uNFCAd4ZmVoANLFMz0c3Z73MPNwJTlfAihS8prvF5BqiWD10JmjIFJSM65F3b6+RMxDNATYcA
e29tY1oCQHtDQwVNOMEI4aFK++jr29qUfDbQ9V6+flSvr0tDX18laUKdGSFhZ+IPIiWgEwTYRBVF
Nz3jWwNiiQ7cBzV1aliUO9mH1NLJmSi8Y8B2hXiym4XRRUqKDL41cBbg26gGMnAS3JL2YsBjx0ik
mChWFBBKZyyjswUoI8rQUwHsQGU7ZDf4HgMcz4IsMs4m/pFijO79QZCMoTES5wHnPiWj0Era63Qt
6ESSTA7km5FagaIa8tBZUPEPkVoV1bPdW7LFHFuBCZqI60xV4j4FNzpbgHYg6vOGxUgqDDycQLyt
R23BkogVgJVZE2O1BY2088BZAFOlnFnHTdijBicrgiwLBcjsiqONlxWN5Tp0FrAF7B0EfR8Wn8QM
ZDKmopEOqj3tncbkKOHBDHaThalTaE652aNLAU4qqq2WQJa6pUAwwdob0SxgoA8UrX+VkkuqTWtb
fVj7sPhkW+yMQKAzex9idLYgtsXu0/w+dkLgiKICqaYDOHA6CwBobDuEFXvcdlRW8LAR1y9bgQak
juKFcoodQcFCIYHqXNiY7TU6uoFKhe5Q/FQgh4AjqHM8nlEwranBPkCB9N6DGt8s4MENXQREC1CT
6aHEVLTXySLAN6B7FIVB9OQ7+JEj2xAfEYD5jaVgYOtY1SHV2PcTyTqDMUPOQIp4rLOAQMpQ34CY
AXiM4vt9zHSCpEFGwzeQaWhAC4D2+vnD8Sf2zm+VL3PPD+7bmhd/lT5W9fKjXzjUfDz8+b7eQ5C5
RVFH7xdFC4nu3t9LYv7To2m05//RDw/+QHuf/Z/vX/DhrXv3OrzV4R8v/VWypCNM3f6g3j/my+WW
wpn/CZZflttlryajLR74/iR//9V7zqPv/y8Dp5uTcUWpx+BxE5oFhP2BW+748IE3yzBdpodHFJ9R
tgUZd+jI82Xgf42S0O89dcdrHDx2FETJ8j46POX3SoLhI4fh6i7z7/KsN3jLzh46+NkqWJbLZHU8
csdxHDzyvsroWfT12TwK8u2X/rR3xWZD70IXpcS/731P4l7Bzhs68sUqStz+I++JX0NHvmTGff/w
hK15q63U2NCBn98vvZ4B7omag8dFkTiM/P6K7Ohfg4cO7/3lyS7SkYkGjxyVfbPoeClDh71+uDd1
JIfBAzNAfrepe3bR5cyHDv0iogPcg2nuEtJDx75Z+mFv99hXEg4fl6rtZXh/PB2kNERCa/jQabq8
oxR9lWU9m0Z8SqTmBo/v33m+u+wXl3a5z+FDcxbQOrxn2bSCEnmE4WOnqc9/cdzbm8hSiIzVnxg9
otP9YaTWOesSIIOHpgf1yR6ypygPHfnl6kuCiH9/trtikOFDF8v+ubWvtRk+cPnscrmNU8/vH+uM
L5Juf2L8q1WSrno71Z4H+ycGv1lV/l3vGNtXpP6JwT9FyeYwB60JdtmXwUNHSeY9my+TiJOyby5d
YuPP3OBsuTld+x23bOjwrzy/P+MdBD942E2AR9KPavZMoMFDJyv3tH6/BcyHDvx6FYYpbSaXJ2EC
0poCkB46/K0X3a+ePU8fnG0dYXTo8G+j/AeGuM8t/ZkbPDTEPUY7dPh3zP4qTVc9l2JPrB4+dtWP
KvdlvkPHfZ8tvYNhiD1ln9EeOuyHVbLlZOuNzFH8B87iDz6RzYl570HWoQ/9dIfNH0s8f0t5PgVl
/LNKs2ePPnyHjQ5++KfEo4c+O82aaD3a+5pGi+I9/dSPIU3fUlQP8aeDHMpjf9YH18Rv3AWrZfKf
/wUAAP//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B952045D-1D41-451B-87D3-9DAE34C159C0}">
          <cx:spPr>
            <a:gradFill>
              <a:gsLst>
                <a:gs pos="0">
                  <a:schemeClr val="bg1"/>
                </a:gs>
                <a:gs pos="100000">
                  <a:srgbClr val="7030A0"/>
                </a:gs>
              </a:gsLst>
              <a:lin ang="18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0F82837D-CBD9-40A2-8E17-75D9BBE2D87E}">
          <cx:dataId val="0"/>
          <cx:layoutPr>
            <cx:geography cultureLanguage="en-US" cultureRegion="IN" attribution="Powered by Bing">
              <cx:geoCache provider="{E9337A44-BEBE-4D9F-B70C-5C5E7DAFC167}">
                <cx:binary>1H3Zctw40u6rOHx9qMYOYmL6j2iyFu2WLUtt+4ZRltTcCRDg/vR/liXZEqfa1kTrxDlV0zGOdgli
Eh8y88sN/e+b4V83xd3GvhnKonL/uhl+f5s0jfnXb7+5m+Su3LiDMr2x2um/moMbXf6m//orvbn7
7dZu+rSKfyMIs99uko1t7oa3//Nv+G3xnT7VN5sm1dX79s6OH+5cWzTuJ9/t/OrNjW6rZrs8ht/0
+9urKm3ubt9cNpvmzr19c1c1aTN+HM3d72+f/eTbN7/Nf99/PPtNAeI17S2speqAI8ol4uLtm0JX
8cPfe0odIOxThhFX3z7y8aHnmxIWvlieb9Jsbm/tnXNvHv78j+XPXuE/vk2dDu93I9Rboa8uv73l
b893+3/+PfsLeO/Z3zwBZL5Jv/oKRC/TapG6xqY3Df797VnqnG5t+rgt91g8+6n/Fgv/gArJfQSb
/u1DZpCQAyYlFZT795AAZPfn4B6Sl0i0G40fK5/JDy/57u0vDuL/l9j8UWy+bsrN4/a8AjTkQArB
iEDqHhr6HBpfHPgMUUoQuYdGPT77HpoXCLQbme8LZ8D8cbqXwHxIQIHfHLliU90+7tA/R4fhA0F8
oh71QvnP0ZH4gGPfR4I92DJA76nivFSq3RA9Xz3D6cPRXuL0h00nXb2mArEDoighPmbf3clTd4Mx
YLjFR3DxTcPwc4heINBudL4vnAHzx5e9BObP1N3oyqXV4/a8gvawA0GV4hSM2/3nufb46kBSUC6u
6Hfb91R7XiTSbnCeLJ3B8+d+6s25tk3yJtxYXaSvqj78gFNFJacPGAEbe6o+Uh1gn1NfiHvtQTNq
8HK5dgM1Xz9D6zzcS2U6v+s2t69p5NQB5YIxhR80BYzYU5QwFgeCA5Cc3zO8mZH7tTx/g87De8xR
ud5LVBZ3xabf2LvXs3AQ5CDkS0Hog/8HdvYUF8kPmPAFo/iBWPPHZ9+zt5dItBuZHytn2CyWe4nN
HzbfVG7jHvfnn3sfyg5g031E8QM2M+6mIOihCnMOcdG3zwybl0i0G5sfK2fY/PFhL7G5uKsqNxbd
pkpf0aYxBPgICbmAh6B0FvlIeeBT31dSPngmwO8pO3ipVLsxer56htPFH3uJ01l6k6Tx5nUZnC+Z
VNLH9wRupkM+BwaHlFTq4fsZO3iJRLvx+bFyhs3ZfvK3cFOkf2n7qhpE5QHhTAjY/HsL9h+sQB0I
LInE7AGe5xr0Mpl24/N07QyhcE+1R1fN5jWpNZMHkLjhWEn2Pbx5Sg4wAngYx0RQ9hyYs1+LshuV
7wtnkJx93EuDFupC282tftydVyAF/gFwAs4RI7tVBkE8xKQPudDHh94ztZeIshuTHytnoIT7mQJ9
zFS/0X+9gXdry6+vyQooAIQAALzViafaAnQAYUGUoA9UeqYz/61Yu8Ha/VtmwC32Myjd5uK3/xiT
Pp7tV1AoyF8TCIH8xwBoFgFBjgcSbwT07UHh/oMhvEio3Wg9e6MZSGeXe2nyjnT/mhybHCDJBJds
twtSFIp0CAmMHr6fofMraXbDcr9qhsfRfrKCUFfV3U2T3rTN6ykNlBW45JgDO9jphSQoFfUhpU1m
MekLpdkNy7PFM3TC/SQIRwVkQ3XqXhEadIAJwwwowu6IB/KhzN9WSh8N3uOz73nCSyTaDc+PlTNs
jvazIrcC7pa+ZhKU+Ad8m+AkdO5jIJPjS8qIv7uO8AJJdkPyfeEMkdV+IrK+0zZ+VbJGIIABO+XL
h+L0rHjg0wPGGIX45yHFNiPVLxBoNzDfF86AWe+nk7nU7f+d4g4FMk0VI3h3is3fpuAAHKiR3hu7
mft/uVy7YZqvn6F1uZ88+uh2k7xiSMrYAYQ0SILX2elxMIYyKpRIJXDoma/5lSC7UXmQfwbG0WIv
+fKfo4buqfhxY/55QMMIZAiUIOJvygYYyQNwQowBdbvH6/HZ9wTgBQLthuX7whkwf37eS2COqtv0
VdNpUGvbZpmleth2NWcB4gAYM/TiqAdSPUsQvECg3cB8XzgD5uh8L4F5Z+9i/Zo1AnAy0B8AnFjc
68MMF0wQKAz4GIqfa8qvBdmNx+O6GRzv9rO4dn731W5c/ppBP0SXkPOnUj60bMy7PdUBlNy2lG13
4fMlEu1G5sfKGTbn+1mUPnntkrQPgQqDnYea5rcPaMTTHKeCPl0fCqLQN32vSrPW6F/LsxuXx3Uz
VE72M0V2lkJKxunmNVVGHFBoroF+gAeVmAPDDrCC6BL6DJ/bsBfJshuUJ0tnuJztp2M5gep8e5OP
jzv0z7kYFDjBklECPTTPFQXqzsQHJWLswefMfP1LRNmNyo+VM1BO9pOG/blxCfDj5lU9vjxg4M65
9KHwv/3Mwv57jw+Zgcd5A9Cmp50bL5NpNz5P184Q+vOPveRjp7pN3StTZXSgtl010Lj5XG8UhoAf
+9At/UCiZ3rzIll2A/Nk6QyX0/3E5fyuf3N2N6Q3rxjrQ08aJGMoNGQ8ULMZPhiJA4x8qiAn81xn
XibNbmierp1hc362lzpztkmru8cN+ud+hnFw/9shgSe86ykvE+qAYIEZ1NLuDd5MbX4pzm5cHpbN
IDnbT658trHj6w7fbFsBtu6fzwJKKQ6gaxCGPtQDGqBET93LSyT5O0Ae32GOyWJP1cS5zU3Surum
cY+b9ArqQg6gqwzS+tD7tyuMgakogWD4k/qz+OVs80J5/g6eZ8vnGO2vmznclAZo2mt2pjN6IHwu
sHosMc88zXZyDRIEBLJp9xjOAputz3iRWLuhmi2fQXV+uJfqtH2p4zvr7l4xxIEuaAzuHoakHko0
s2SNhOQ/NNfANPi951Ez1/Mymf4epMf3mSN0vLcIfdY2f1VbB46GsO0E7rfPXI84TIgiGHJ/HD+c
ldC2+PxKor9H537lHJv9jESvUyg+v3b/M3QDAFeGGuZObPwDAak2nz02e866aV4i0W5sfqycYXO9
n07oXV5ATfNV59qhjxYueYDes3toEMQzTym1gtQOBDoIyYccApC8pyTuJRLtxubHyhk2707206Z9
m/xcbPLXzXhCDocJCnEmTOh++zzHB7wRjK5tB6sfHc9zfO7nNn8t1W6Mnq+e4XS+n2T7XZK+YqYA
eAGD2TTISj+UCmZ+x4cWQQTkzv8bfH4lzW5c7lfN8Hi3n2ztvvnk1yf0v7vWBro1GAVnD+T5Xm3m
uU/QG0IRFBPEjKm9VJ7dyDxfPUPocj815s8717z54Urvzf8/D08hbwAXqkB2GrjBt88MIuh6EpCD
A9b9oyvqqet5sVi7kZotn0H15/VeOqGPMAIK1yzdvWLSjXK42QYQQnB/yrfPLPKBm28oozDg9jcR
6otE2g3Rk6UzeD7uZ+nt+s6WMDP26KL/uQ6BmUOSE/jfzO9Aa7qA5iglIEn97TPn1L+WZDcm319h
hsj1xz1VmOFVh9kxsDHqM2ijuVeWOZ2GCyIgRIVo58HmQcH0qU37ePcLcXaD8rBsBsnHT3sJyVWz
SR535Z9rCLSjUciBgu360avxNMD5du+QhFIbEbOUwK/k2A3F/aoZElf/j5Tj72+/+34l4GLTbJbf
7hJ8cgHez7/99uJwy+Fs6cNBvofs5unlhY9oHt3+/pYw9uRWvO2veKYAO28V/L7ubuOa3996Qhwo
SSnMS8EAKLSDbC+76YGk/P4W8t1w09e3XAPlMHPtg35V28Ds97eQSaUwMgoTow8DO27bzQ1LoHwB
7gvCJwzdWArGsL9f43ihixF68L7vxsO/v6na8kKnVePg+kSwu+b+x7ZSbp8IZXUFxIVICMug6R6+
v9l8gNo+/DT+PwXObIX7nN/5OGpatSSGGa8IkenS6Zrz1uQb5lnuVlU9upEtGjLwZAg9HaGvcWVZ
5YWaDLk8Vgkf20WuvKo+7FVZuLOCl8YbA50P3HzleZMNegF7VWQ0jKVk+E4Oemw/FMkgi43vcxPd
0JLW4jwWaW1oUOLUgSjMcFu+SzBq+moRF9zmJtA9L8tTLMcaRI7LEo8npKRV9pfnOg1rnkC6Y5OA
2D3bI8ijEqbgohy1HYqHocPneyRxmbaJSPy7qNdVVh82JSvYYcE6Z+Xh5OIm7cMpNTCpX6AoJdHq
54/HwFiePx8uUdy2q1BwjjBTp7bfP8FoyqjvBBLpbYZzmqdhoymnSaAU8epsZYc+ts3CJk3MksBj
3mSqi57R0ZEQs0n09LgRSeXyQOuaWnwO19LV8N0vhARP8VRICZ3NcO+GEgg6OKCvfHs951MhZQnA
d1VnvkiuecZDA20EpA6iqFXKhniSHogcjTKW9aooWgbfta3ymiODIx++GvqGinrV9nRAZPFz4dj2
4U9OOQgHTgwsKoYpHx8GR2cI5kPuyijR5ouxUC+pl9TlPjsjOKHjCXXtWNeBirpiui6TYRxl0Ca2
r5OwQ6QXH+J6irxDW7JsurZe68S5n4rtwR9YVxZqnbe81ONCO6q6PBg7ybsPxmb5dD0VIu/zABXF
FoxUFV7UwDidSuAv6QhX2l375TA0UUB5NsIfbkJx4y8Md9SthGwHWJUPcQqKU397vPJjb+wDXw8Z
/AoNSgGSp161PfON4WW+GZyoarNSncXdJaN6ak6tzSMbFEVpSRl6cVQOhzGDQ/O58quIXXeow165
lH4M+tPVlQbV+/n2A3eb776EhNz2dlYpoCIxOxo0GqsYK1N8mXDpbBwMBEnjgl5nujiibd07tvz5
E7dW6xne28lUgv2ttQWzNn+is8glfUn7z3Rqt4exb1lpqwVxMofjJ7qaiy9RRic4hD1pGxefSSwk
nNOfi7Gdq3wmB4VLOImEQWWotBAG1h++f6q5tGtrT4nyumRV2dCg0S337nSd1CM/SXJX4aWNpE4v
OufHUx+YhOt4GfsN6XQAnWp90QUNieuTIvLF5UBt4Y+B67HoPjS+h9Kw5tOgT+AQoSTIEItSE7BI
YFwdowTBOdRdAg2IR1GWN3BE8g56Fd4Bt5BmDGhu6dCtf/7GGPKrT9/Yh+os2nIT8u2yA/B1z984
F1FS9bWTV11bITDO3FoCxrmbtueWQQaEHSa4H+DYDrmi8EfcfLPYnjDbI03brCfRZTSI7ZEmdTqV
9jA1hMIJzerJIbyqi864dD3xMQeti/py6yvw6JegnRLXoEY/f6W57YCCM4XRTLVNz8CkgJxZ3yFJ
PZJY6t0Kz4JBWMTTvQ3zWUNRUNlGiC85R1Fz9PPnzryOhOcyBV29hMMdrT6dP9e0o5bao/5tPII3
FUGHTOE+JSwiVRz0Wdqm76oIroZugiTRAMkvXnsGJDxeQlgAY3iKQTYQ2MFzIGPepR4aEnrryULW
NOQ9EnwDFAFMtp5SWZynHtb4jOb12F7mDqEpCaAaXcCm/Hwj5kqEOIGmP+j13078Q+Q4A6ARKcrG
vIpuIjVV3K51bcpoXHpR6dS4Hn37a4fxny8PVw8IqDJAQ9t20m12ihOZREU2InvLRA/8ZTViMeF8
xW3fgq1K/YiJL7aFXa8DJ6Ae/kWjsbNq2aUamf4XBwHPOBrcdQ13V4D/B6cKI12gYDMo1JRxZRrv
K/gu8LOHQ5NsXX056AQuom77jE0sTEs3EhMMilCQiqcoaS9LI7IxrDxsq0tVJlsTWHNtyYeySyv3
9ecwzW0utG5C4yyCm2dgBh20ZeZj2z7yLaqn4etgGwuHALU5gs1CQ0+5FwyWdt6lIXm9VZqm19s/
UhO3v9qs5zxEAnEEFgLHdttDApezzk1/hZokygajblBGwMozauG5ROQchLC0jMlh1/tdVYaoZJbI
QNoCvEJQTAi7sKHVIK+yHrXe5c9354Em/nBKMPkNvcUQRkPFd6taMNryHEaEwLfKNHFrOxGUuCXh
w9aetDCg1+q/3FTBkQy1i03vVFBGU4JF0PC4weUJEGoID+JQ56YZ6ClhQ5WhizLicawPx7oHVM+j
Ic3xMIYRAdrw2dV1WcdLmxFW1cuyaCfShEgj4cqFbzlKi1M6YE3FhbrnZLnwO4++i6oS18NZHied
AjrfdiLFKkAZ0MjDehIyLReFlxk4SUXRcfCY0oNlSZCXvYQ/4kL7cPzEmINSEGWT9ij/tpt9UhJw
xMobRjDlfUc8OMgaZoCL84q0sN0YmH8rz6krtrTRy8j2oJhpQoAbMj6e0iB3TYmnoHJWVelCGFlk
baBTKEXZUNSNgOejYQC4VRbD/wM76mF/p9qvbbSSdUfrI4m8XJCl8TU8ssyHjHbHCDxOGofFUMKd
IutiqIusuKK6zRQ9F2OjmDnKBPJId8xdZ4GSjSnNwVmrfnS0XiR5W6ruQ58NklZlkCWNr6PQa3Xc
ozKo4S46Ti5UrYzsl3EN3YL1Rz6qbtIfERq3KhnhHBFxrhvXa/ExNXAtdLyAcw4GYZXYGuMsLLHv
7F+jJLXzj7kYevIF82Fs/HNW9pF5XymV5WSZVc5DRWDgao6hCSHM9GuyrPQI2C76gUx2DJA3GN2F
NRx37ocjG6P+NFeucVNgi6xPjytP+Ra4bZogt2aoaPqvApX5mCwiFpmqCkpZlfZTVde+1wb+PW0C
L71Fra6MisWpX6YSApMqKQRpw4i3GJAvGYsAoLFqtmz//mgUKcTEXypZ5AKtrQKfZoLOIlHiwLpY
SxCD5DkJ+tzr1EcwK9q/NJXyilWZ8pgHSRz3l3xMebYY0z5ap6yjhymi01Fph+6wtbH+IK0g4aB4
ci7TpkBhzTr7MYJDfchirl0A2pd8zawpPsUo1YtB4agI/II2a6ywDHtS8RPfoC86B3WseiNORZ+a
hWRJAugiz64yObBlptP23ZQVDVrCyW2W/ohoASdWlDeJaS8JZubEMi8+KTvXLLljQwiuJD7sdKsW
ier999IkdZinJr1NXR0tisTEwciqasEjVR/7EylXY1QBk68MZ/Cr/bEKWVbJVQ+/8sj3xuSrHXS7
JmMS3dYqL9b5gIspGFXGV0mG9KVhgkxBEaPaBR7V8VU/TP6m8CoeKNqWH3ufpEtEGnQMyfMkDbTn
0VPW8GllGwd5/ExG75HHU2AcDVW3uIxZF0hs8IeOZEm6MmPlLbErmw+uY83R1hQs3Di0x9TZMQ94
2fthJFWU+J/SjqjxCBxee+MIy/BSt6axYZyWyRh0UJ+88xsuy4UXefa4VBBSLhhusvdDR/OQQ7x1
wl2D6zDyE71BmTOnA1wXcOIE3p7QiG95cNz1x4NthzMk8+7IL7V3nOY0IQsfrN8t7ntaBdPk4yRo
IOfxuTd1f1d73hCSFE/QcphpAlGhgdTGNDk4uUlhigA4j20XZurz4Vi0cR0HCJv0fMQSDHFphrDr
aUGPYYihMMd2qO2KmJac8KIcgozya96PN6iNonOGQX061zaLUtYoDeKh7OSCj5oumWyqc5Mw+3k0
Q7fKEIQosQvaHOLYPJRpzE3gtZRtILrQASVFtdbgZQOCyub9gKv8vUvGJg/zpomv6mSsP9nBlCSo
h3YII2xNFmQgH7BmX0Q5KN6QTCEb/P5CEZcUYTV12SYrzRR4MSqv4aaUOjCmw++VZv6RIdYPW4ui
Y5ZWbON8MZxmE7ZdYDRr4aFRE0StV4dj3Manwvd0GhQ4VxvrQU164demzgKeufpC9CJfgaEXIlTp
JA8brJMLo0uIz/vEXhFdmXXXDnidmU5sLI2u+mzKrqa6nPx1bdgYZHUZ342wIeukkW271ByNl41V
PAosq8cTnMdNgJKuOxIqN+taKo6DWDp1papGfaWDoR8zG+mv3dRNdy0c8EUnNTljEByuEXiKRT3U
zWVJtRfwvupOPevyLxPS1ZoWOAJu1U7sPBkRA182gEVCWep74LVzcQhjRlFoXJWtc97aK2BnFOTv
yDFGFV1lgrrPhYnqC1Ul9hCPhbosSzudxC6rl4MEkxtkVZmeVww1x7Zl/UXlIvvR+j67oXkHxoHU
Y3fOxhKUp6b9O0yb9mSwsj9K+4HqQLd+tY5EyRZJLSD704PNO5o8G51GUWLfT8RPrnyw25/ryW8+
gsOPD0HZ5NmEveYCXH26KlTET9O+wDRsSlUs/GmsKJx3W62m2NMXee4nF/GgTR1CdI9Wts/qz6Zp
WRxEfJpOrWLtSRpBWBd7pf4Y00mVYLPLYUll7h9iPcRhZyb2zu9iuk5a6916EQEWeTpyNqUqHMsB
E38hW1P6/mnOaSebJYJGvaIJCmWi094z8YVqcXHusbG6Lhq7gTVx4JoUX7sSGEzWyux8UBkEUNzg
9FhpQ760XtT2YZH06AzSNe1VSrquXiekoCxUCZYnLNLWXylUVuq4THyz0INjU9CVSb/w1VTKIJsa
1QUljapz7UFYejJ6tYS9Fqhv7Gmtur5Y4cHi/qhidfmODsx7LyuVmlAMNtHLRBn7IYvTrlzaQo/J
SZnmOl14tuIQ00QR9tayc276MPqVbZP1lnqghaoHuNswh13TfZwf5xAz2SLEEphLyMs26s7yos1c
SFscf+zlpMdQo0KcAuGO8KLHQBFPGgizmmueJpNvwY5Y03ABxCmuIDV02DVCHnMyoCr7ONExIl0w
DjVS7TEBY4eOfJZ047ouxsouks7x9lJ5cZ5BFiUulA2sF8VFHnpMDZcphcxHQBJWvNcj9qZ1L+iY
hUjWBJ32KhuqkNgayTNZgDld6LGeFrqa0uOMNGkIF5Dmx403Di57V4yeUBOF7a/QUC4wImW+zbQZ
wst3TcMyv1mMIhMFCarWadAHf3J12OKRlEuG2yI5zROTiaCszDCFUzPUVUDLcbqEHFuWH1Yp43oZ
97w/y1NI4iyyIR0OacywvxA+SiQEeZnFR3lsTR6YlssxIP0wfhQNac49rgYZllnEXCBZTm04jrG4
xsazt50CakKtGcla6wjTZdwlpCUhULjE02HjtunEPpCJ+DB6TEsgZq0/pkUIlrSBH9DIS2GUyMcc
Z/6SRu4Tj2s8qGVeSiyTpSGD5vwMe51orzK/KqPDrPbZJu66L9OUxFdxYr7EyvAsgCihvOx7mS0j
P7JrBL4DgY0Q9lL4cjopRlKcW5q2qy6xKjS1mUwgodPLBGXJy0tbFWJhrRiD1k8ZmNeuKW+aOJpW
UhdFUMdDdGZycCshHlxfLybwNexCuYReSsgB2UXa+RHwvgTOSwApzf4Wa5O/N3Xl/KWTMj51utKX
be2aeNkOcRcdiaqMZeCVgzoqdVYvSFUXq7yO+GWVI7xUTaJP8oh7ZyQf2Akxogt17FCYK4iKFoRE
cPN0K9v1NBBSBFCXLsoFUl3tlgYLfQ4p4B6yz7aPAuV6NIR1HmchE64zgcJlBIUNyGm3R07Ayy1H
7eHLKYKrqSLiinqdeUm3sKCTfTCNuT0HJw++PxV5sUgzoBcgQvQBnE66aqUSYVuZ5DpLY/wFOhuH
1ZBjtdZIlStpZHbhZciGXSmST6gqr4oMknkxxG0rSaLss+5JowNOtf5MUWSPW0KjIYjskPlhCon0
48gQeOkYRSuWDl0I3RH0XQZRyXHX4/QmT6j8kkcx/pRj2p92uKILbmp9RMd4vNayIPnWpA0moBmq
z0QUUaCtYBu3Z5DdsLyEOGysyq3THoj7qjvfS5eFSFNwUCVELEcVr1IdOpsOzaIpJg1xgOwzHNIC
zEggvDTjZ4Vx5GuSJE0ekAJkCLJCJn6Yw+8NKyHgTCSj4UelaIlcQATfFRaoVh4fl0Y3fxoI2pIw
N5SiL+B3exsoz++7Q6/JxaIxmXeY1pxciYwlKzx1eRuko2fecT5kX9vON+AdIPBc6RZyZ4GOOD11
3LcnZpxwEdgYGM3p4FrzNSfNkIaOWeC1aVcMN00zgq6ATkKY1hpoq7vtegVfqqzrllXW0eO+ruMI
fOswAZeHzP8dDIN30aqUSXPCRgjfAg/YSLMootrjS68uszhEU8evG1cUn6XphjCHbP+iQF6Nztte
4ssGgjy1ihqgcIFo+qRY98CpjsH4Vf1yqJMkAyangHnayXn6nCY99sI22iZTxxJxs7SmgxRh7Qwc
opAlZZKxvFvFnTC1KvMwy4Gj2eU2iu3CaKxTApSaVtH0qXJtlb8jGvduAUFFlINFU0JPJrS4jYtx
7SGSVeydaGnkBzmuU7opIPPvVWHn+UMWreCq6nxAZ3mihVYhBNsDM0E7JaVrQwn+lo+LBIPbKoK2
ASc/LqpujMr8ZPQjyOiEroX4y1wUHVRTaTC4uFXtyramTj/Fcc50vOhBVWQH1pvSygbdUGvRrGKg
atVRm7Re+Zer3dDxZZLnaVkteT3i/DJCxJPd2nhZ2lQLOzIPZRcZ1DYBB+Zpl7YZFKOqfuggTwWv
f1d60D8J++iyalwokwz8E4cIN7msBzitXzwjIH3QFAqyDB7B0WBOoKkFQRqCgxmHQBj0cJK3MYvQ
INaQsptA32rsVPq5NX3iJUHl9+PkQWAbZb0ADwHmuLluE8gn+KcN8MnhHGUKjSxsY9fW+XpKEQG0
wONlOvtK/bbqygUvmnasTmgLrzcF8F/lI8SFAopHZXRJG25SsRRQa0jpMWrbetTRgqYNUBwIHeJ6
ZYyfgT32Gr3IeRGfkQSChiAyCizmqFLgUD5bp40sx9GsEtYRWqdhBWSk6NkyrgaWFkvT90wrSB1U
2j+dgPn5y8grRARViy5Spg0wqxVbynGibG2JLa+N3xZX3qRdExANTVwBa0F3llgk5S2qciBZLUeJ
zZdaOJUsOksqOQQTqZv3UMtsx2XWOHOs0ri74FDgOKR1m55qFNEwJ6I9y/A4lktDy+ao6RRaUyhm
X2Zq6OVRDQxOBrQyIwuGqs+rtW0QCZvBN30F2fUuvzUTinIwrayMAgF+tF00dBo/uNTrB+AHXrEE
AgoBYpQZztdWsKZcRKU/fPWmaBhNgOO+xh/8PM35Av5rjNWNhUvubeCyDiKDavI6CEZshpMlsAnr
DtuE591t7A3bhAsQalKFU57EKyghd5G3KluouF61pFZVGCGm9ZKNyB1ip+XnoisY5CtlRGIdQj4x
5RCgytGdl75A7YIg3jaf3NTbGMAxUZmEFVZ1B/wIkxPGILd1HkPgXQasBhp+NpiWDUFPc7mUuSiO
vdhpqEa2PLTG785NOdYhGVu38Cuu6kB6TbKe0AjAyCH2Ajr49WFtijoLW8iXfZ2yzsLZiNT71kMa
3nMyK4HNcDEC2AumIl8ts1b3d162JQV5ZuJTD8yw+wKxZZ+8l1lpt6SLkvQQGIw4tkzy/2XvzHbj
RpZ1/US5wSGTA7CxLzhUlUZbsmXLviFa7jbneebT748q9WpL7uXGwrk5wDmNhgWphiSTOUT88UVk
+sQSaa5Hc5LZfT2b0c1Sivj3uNPpeWfeltNAsBlhZNvSxWtSbX5wFjW+n7si4RaIsBPss8ua1dQu
iTfnyr3XUQ/twM3q+UJHs0iD2YzTz7MpQRxU3stTJbPMb+dOfWijuD4MRqU9Wl2ve669bEHSFRtB
1n5bPQIY6y24h5EGxthPRGWKihinm07udBFbXc0yX21L78XRvHC5bpF4c4cz7DeVvRoHYy/V5nHq
SNoH8WROLL2CkHXqDY0djZ4Z9y1GQbX2N+bYjNexoU9OoKm4sQ/ZUDQf58Ue9MM6VNxlmVv2V9kl
TuyV2N/vWrEbvD0YWOVhUq+pZ+WRO3tV3qZJwIaezahC0/x+KxEAvM1qGivMpy1bA1Mr03BrFz4T
K9VfxItWNsFkNt/nPqlCI+oXfx7U+sVmtZiulqHqmqBoJ+e+V90w0pxSLf5AighUGvWNWUTGlZMU
uf3kimgtvU6P3CshEuNpLdL8chFN/94s+8zXU8f4raU0SBVWve2ufqr6DLl5lukajPOa9V7ROUMU
jknqFKy/nVlcZbqxqsNgzeqTiJJmuUW4yk20gLpcvaIp9S+pW8WrVzZ6d1tHbq+F9qxWfALXIDDd
Rpoqw1LPko+5WrrZZ9/EqsM8DxKza52936x3szmjQptGHd06RWk+tmunx940Fl/Mvqwfu6GuPYpn
ID0OTBvHjSeGfNF9icWsxdhWi/AFlsdNN26l3yO7fK3iUVx0GZM66NLcfjeMQ305qJZwfWfn18gC
9klEmvMJwTi1GQax9dQYmxkuUuvvp241LnIq2xh+Njnzbq1p5YVyKxQeu++dU28mlRVsrsBwKlN3
OVbKmIp7QJ406NC2go6hLv3WVGOI+aJfVWudHMps1h+TaF0e3WjQvaYfNWKfKg9Lp4i+Q+ZogVRy
eHAw94+6jPSnOp7yR42PKE8sdBxR20ewCedmaUV6bKaBWeeMv9VlPbxvRm2NPGeoNZ15sL13Y5Fj
0eiyPLIfdBVuRm8Gjq2uENHE9dwa3ecMrSNwFhyVFtxp85ZErz8Jp5AfssSUpS8R9S+aptJV7WVz
kZvmt3VE/O/CvEEO6p7YoPJyCoi2AqI84tDWZXPfyb6W6t2QJS2rfM/RMS00TQuaBa+yrFnZEmrI
GrN+J9d1jzjOBuF2IzBrjUDchTYmZbZdOBEEx0OULrP6pipZ56esdspB+pHstEEEzqTk3LF45a71
1S5LoqiZq6eWFkxDq2+YjY62pn6XW522XIzrgojpWcBWBymr2flqVdUe6m2bvFgK1jGVaCrAzqtK
RNLViuOwbWVcTxdLjhmfHZYVTItJwyERUgGlJE39h9aK1e4DC1XfjsO+mdc8SbwtjXP4oSaOdGIb
jMGWKEicxZvW3k2mM+DCpOZidd2n2pmjKQvmTTn4fTA36ZLdZlndj3XQz5Ry00OtMce+fRrzbdJX
j29p0tWfa4lJ5m1NwspwiohzZq6PYL3fibRizS2OSbxMdvt5FPFmKC+NnJzX4CJta7kSQ4+/fJWt
fVRY/qK5jj0dfh2dex1iJmhok31BkJl8WWJ0hGReh+ZStUJxxKn9e143OwZS8ph4/GXuFjxwUROV
+oeg9uvo/t4iJBexyj3ITr7aThn+SIagzTmDlsTVH+W5xSlVDY6WqaqOoGlvJ3Ls/GHSFmH4SZoR
E/yHW/4pqszhbtRwNyls6EhT/sREERrqh7W36qeqUAKaKQNgI6o1rRqW+ZUZKdA/DHAO2CozVUFj
dE3Z6erkiEygvrQJwN0O/60Jn6rSrZiu5JIj3/4DRPMWKbGpIssxwwb5ygahcOtt3HQxZ8JK1WY+
9ZFh7RwIFmAxIlEOaVP5c7u2XJywy4nXUJF2FsvJt1V8mJsmuuhd4lqxX27YK1dlwo4SeZWrWZBY
WJqiuLdKN2Yhpjz0wvg3RLbu9MwGrAUwg3qJW/XrwWa8DlFTqk05xKeJPiuQIMjrN6OtJUy41Vll
PDhDYgJrDU28Ey2DMEcu7gyGkRy8ArtEybIzY4al74xa17Q8DpHo8I76ovY/1W1OFcDCzWx5Qqrd
wZp2xSu/jdqFd6WJuTMza1xa/SEXdmceGqebzN5f6VV66h9u7fWw3m+NswSpRWNQbU5R7/zNrQ0I
G3Yx1uuDyV6A8Dt0LazSVmxp/W3QnBz/ex3qdvtkG9U+ikpR6xA+i1UW8RpupaUP8cE1xTg/AL10
dAeKlckDMacNPK1KhQuzJOei4aV+hMM7pQaTAzsewIEG0yHS+A0YVacriFDRFcNg4+b4CmmUoZq4
RsZv5/6JYev2Ior/OqP8/Tmi/yNT+3oxoQ8skHnAHeXA52o/kTP6vElrtVrxcSrtGtzsTMsYibNM
uQ+Cy6z/hylivGGU9iYlFRkMDZOY8PBbQlXLaoiUZrE/9qPOCEE6GBhQzBD6R2aNrFUYzQIR27MK
k6DzqZiiiokt5Q4Qzt1SDO9tq2cTQ3eQDnQZhNd0jzLNuzCzIcmGpYJ8fHlscTtXdOVSOBXwFVjW
/jjifNkfBE72vpG4a0ZUXGOz50oU3vj2KbcQPP8JzpXuGzyGm9+pQqgzShqzVrwFpaBLeuJUyLE4
sFYRecOYm40fzVqU3RLwlN0atklnNY7nGoabJV7XtWl7qRWjuSivYU0QV11cCnmDn2SbmPsEJr4R
I9ROczRKK8jtqi5+l1mxdfdlbZXdbzPC0fxOTrqGF+BklasaAsum7MfDPCs8pq5NoqX2rFIr9WtT
63Q3wHV2dT9bhrGLvBqPacu8pJo6IsHxkk9Mhmnr5rXwFqEymR1cQx/lB6sYVolktOjjPB4bd070
iFUuinFwE2iGwre3Yt42+F+GYsP2v+IuoP1k1mFy7RixrxTL9nG2aiP9NMoiRgWQg6H7K7hbvXpW
PPRu4KbGnPsxOsCJ/XEI2lqbt6vIrTTtqM96Yhxi0TuJFjZ5XcqHVU1xLh5cTKDl4wKSMtyIfqjE
PTEve/xddZbVPWz2FFc1UcFaT/o7d9mK/BilYOCHjThiWXtuXptG4tvoWK3zpJcI2L8nBnjCEjBU
1vYPdxzmGW2zmHs9w72rWuUEYEWqsI5RiSh4S4he5PkRaQtVNvkjcSpzoJcX3XQ6ebOZ9cSQJjjZ
N8kd5wkPlhZWlWwa+2J0ozQpriu15HAy2RQP83Q9qyhO00MEVTGq+6hC87jYVcXYOTBWLBP1f9p2
nafonXR2iWtJC2sxiTqcpYs57kWSHue0BF9EhkYbWYOpSUf1WIsRYeaCwTGLyJ/xcACxxwaM1/WG
1XQW611h2DY/hvMfRZoWvEaurqQ59BLZPm1j6xrTZWZ1KHsnfRHCtv01U/loHwGC9LLwlJx20BJo
JuV2YlOxqfy2RCtHKfuZSlwVv1vnZm7s91kksJEPdm4Ko7nIx9V1pncWIerU9VrX3TFtuxtUkn+y
4ygSG6pB0dNTYm1Zsm9YtdtEXQkz6uziWk/bVC/eZ9mMQx+Cwsx9HP5J5pjGfknrhMdghFqcrGkb
aMQKOieoBniC6tGIUXlaPI7CRfCInbb1O7A6etZwxpQdxEcf2r+E64eB9drW3S1wmfTcvd8kaNrW
IUvmvcfMYsj5UffJID5Upb0v+XIaYsf23XmoGQAbOpl1HNyu5H3N+VYTKAe6r812y429pI9orUh0
BL4KT5TnojcyMdRnvVj2fq6km2E0i1F0PApREQmVf4DEuCDsXZqC7vqzo69266dOokbBE5RjO34a
smpMK/pLJFtNyHOT+nLjZPZ+ySlPuiEmxciiBZOX2qdILPsAszqxP3nURf5WuBADQzBNOm9li3Xa
mWuYOISbe3y5n64zzfaJzISEvymQH+tDrmTkmr6cXXhSr7HBy7TwZfREW797PXYm9ptDen7ujJFR
0/nGGZp21bbjXobZq/zG1NJOfHjpanF++5+dfH4f4KGR39gGkVvb1yuiJU95ajVpd0wrc+WmW2Nb
aCs2UFy0D5ipce166vyg6g2nCA9lWEF4LlCuVpwhPSf0aL1zy7GmlyajLHiL0bg6VwU1GU2ul2vr
TlHHpYIv8nFytBaZ4bkH64YZxLp2vqfESIH+/aaurFk/4STuNqx2frTn4QEYUdA/FsoFP5Rd7De/
WGvCOI11ZDUMCZlY/HGtCWImD5tIidmBTyXm3r3ngbSN68hVcpP7t+hphySHjW+bjK5+SPZLP3eo
2OaNX+rCrKUdCk1VeXaBK2QvzTHWlMGn5xTFbLo+s21NP/N80wki7Em34orhQ0ij3G++m6Cn3/XA
kfsXGtP+Q06xw4+i0vbpUG5qv/5qtOJkfhiLuIjTQxXD/31IWlOPzVPer7Y+XJnnsZJmvTvYx5cu
J/bRcTnLGYJjB6hpPGvSnH1+0gEHtAcst8yZgqYVQ5X6Wh9HNK6yhOgAEaIGVLrArMbdOWNgdo2s
BAjJ/srf8nW0MueQYywu66Xp9sVSnwZZa2XpF64sysmL+hj/GT5r5P0J8RJ+YDSq4rZsR/5dgRGt
r0qbdeDBlqSn4nYi5oFHN3cZresJnvInq4oWXIZo3faxT1zH2v1mE6UBAKxLitEJi5IttgwXUaEV
IamwVS1fgOsy1htQxzrPTy95N4hwSZcdxqQggeLbKntK/5yaLKE7jubznGlrp6DXe3iIaPtkJk49
Dw+AG8lsnQib7be+uHFPF5lEqXPuKI/nXoXWpu383ICIxWv60uyjBq9uH+JnHNvp85lP66Ox3++Q
psbOujLAeX+bQlYLLy024hYc6ZFXrkcOzGqVNyYiGO+wiJAwqCc19gC6GrRi6226KmAmxwpy0riI
o3bjO7YzyRvhz8Jutkrm+MbAi1C2ZQmMX/lDQaaLukJ/3OfTIOeUbKU4dwaWStOK0MlueyQUupko
+955Y2ruuSfG6OQkLWUF2hyCz1pwl19mzLNIXM5R33XprWtmO/MMlcnyY+eRaREQwNlbo3CJMuC3
gzU3qugDcmF0S4KlkTHxVcamzu2wGe7u/Cbkxl0RV963jVJFe58TldAZfOeezAYCordmqqVwoegc
ZWTf5ds4iw8dxjSO+UYIzfrKesv4EnOz0QOZ1PZ7gI0ULP4vJGRBvIaG4XbruflquWvS6k9yKazi
1rLaZiVWaxADEd+hcrIlQrxxzUJ5fQFOL3yn0O3uE377nA8ftbjN4hiMcjWT5X62sW3a390pnVoo
3wguFHQSTrd0fWFsff5pk6Mha29kdyCeNeh6jU1p2wpMZmSUl5lr+BN/JCLm2TMpfEvwcifnZ9k2
QFYKyM7cSd3oGaV9YX1dwAZGHdb/PnnTvtzfAbJBn0XZM7DLOfKCdxBa3t8YmaPiHaSC7KkSaRE1
TOUYazG63YZVb0ICyLvMxlXtr7wM2ReGl1IZvNRjB1hf9+VUxH63rB0quW50mvN+TOx4rr1Zq2BI
5bpFrnExt9U+y2Ox7VG4noQ6fkjMsuEC4pXxLTXSGW7x7vcrz5/xU/fckOpctjSESh722WOr0myD
DM8qgiN3+XnBAq/Zv7l19J1tF0W7s899Z3VSBmVctnXkQVsRHBzPes4wk+44XaZGvJtxiVxow56K
/bLG5wkn6px9BF7qGZJtjD0fMyASuY9JO9qMPPVU0qPyhUlW7BzzuUNQS/ZFL3esHX6WvS6yq8Qw
C9sJf+3MvnHokUJZHxjBxB9QrH4SX5KBlARUHeNDUtcWV23H8cJsmGuW2VbIfQYVZ7FsStv92n/d
/C6D/cXMy715dDmYiP2ELtp/I5NBb9Zi7m1yn85LY8bytPc/4FNBzYVfue1vcj6YTRr8IW2RA8W/
1u7W/5CrNTt5SzBKr/4cI1q+1LXfNpGU7zjKeh/xrpXsIt2YZjzhGkyAefKyOP76Wl5LCEqjfhL/
I0ZatsmBC+ablJdoMg3yAbP4w64fWl9Tpe/2OFq+bYZbjen8T/38c4NkJiAcWI5rkK3mvsn2yZNO
04tSi+7PAe44Z8e/sJ8p/peZ/esb1Peclb8e7H6HJANqyobfMzgm8m1m3FJkMq6Gwrp/WTFmcDSm
0gojptRhkb0D+NpEW3c3zmBjQTlW+3r+nM0h+k2yH/3DFb0e6VwRrtRexdoEAkUTf5tls7qamO3V
bO+L86SaseuY48tIzKc9pM6U8giQZVdmpmuyOWBaiGS/EIID7bj5U4tnf1DAooqtHLJ9JSuhaXk7
YnKk36ariT/pz+f0mOa8zP76Jt4+Rh6c1EyNgsMWhQKct0lb7LvtYCxiuk36fF+ZtmdDqOlVNd6t
whklJ9D9as78XXuKc3W1/T/Lst5kJtkL1ghFwcfbl21viRM4Ia1mZa1B+DlV/j9rjxxSnbouTAzS
e+RPy4EJxahXU5qx3ewZHhjJ+9Ow84J5UfXtvmH8usHX6w/6LNV8GKjMQpKKUDTf6JlAGkvaEfQ6
2ZXocuUTubHNr1bHhPmnKfhzUzw6og+WI/H07bdLXRkZ5TrGVnw6myKTQh1hHBntDmA939VL+YQX
ifJcBuBb3ZBIHCfDm1//h7Pu9pOl+v/eP/Wvdz3XSvjrt491yf+/fMtN+q2r+/r78PZdr76X1l+u
bi+h8OqXn6o5/Jt6Dfd/9GMx/JsXXxVzeFXN4sdiDjxEyiX8NcJ/Kufwr8OyzkVO9hIJL595KeXA
UvVfDD/MO436nDoB/T9LOQgmHC/ZbFkc98HphMyVl1IO1AGnJtSeeS6JuLDOMIpI19qrOVCPDTLI
1vf1kKKFDrn/f97hq8dI+YqX339Unt8MIY5DVNp+2ojirFGJULpP1x+2MKBmPVVRO9+O5e9xXwRJ
8fRDb/xNA2/XyLcNvNkmusUssNRowIGmTZzSG93f0ukWVBt859dNKXqy+XGH2Ge6wjzf02DZk7U3
a8uq93qhoFxuMlWsWgaHKgxkgtVzHbII1dc+W2LnW1JHBNKOGvqf2PCfyQYiemNqbVz+XuNy2fG7
eJQJHM4x6mKNdNFq/CN1NCctr0dCv0JeaVazXRS9m4HXOxlRIgsmLPq4tgPJCam67IdMf5+1dZZ6
axYRQPKNyog9x+wUENNkYaB482S6A0BW2Sb5B1S6eCIlTVYkEyClEgf2UmsFrahG47IjX+RhXYqR
pO52tP1tWov5QEZmYZZX9gAwrBZru3VwrOavgow9LxdxmRIrN/D7bCXNd1LYzXaVDW5CkAtEWFah
OeFki8Yf8mxYoqNddGl//M9Xjf+TBeHVOvPvlp//C1cNSvIxYf+1Lf60aLw6APmvheP8sZd1g2ou
9r6XEMc0idHs8/ylBIywTY46V2yhVP2ROjwlhumfCwfnbLPnGCwcWCUEDV8vHKiJFENVz0aUq/9H
C8dzvPmH2bYfdEs9Yo0iBaTvakSSXi8dysBhs+p0OtXUaggM8rjDZKtcXw3D42rlT442ZUj52xBW
MJp+nlm9tyxrfsk4bXxtcD46k5NfCtTXm2Usridnx+GFdWu0nelBt1aenU2kdOygGfjidpBmqQVt
TPyINEX30Lgi9V1rdH3bNe6aaNICUBJAYenkod4CAcY6bRLpmfxMr2hTa7Ugy/vHqXA/jiqtvbap
DfjH7MkSjRYUhDxhVDeo8MnuLpqpe9SdpPE3NZmkbygR4t1/gsm5J8D4NHU0b6nmsajT73U8QJ+S
rOtT6vxOT5zeMyruhxAb+Sdd+2jpGbp9Z1feLLg9iumQYwigG0zCvug65wLbdgijnq6Z3CiMh5Io
WZZ/N3KxeJZFV9ZO1wday5dSzsD0ZB4/cAt0g+ZclGnfB1HHuyaNa5gaKcIE7JyyJEZ9ymTXHGpE
u8BqLV7N5d3sjEO4fzKTcLmpC866GVbl4YX3XkMuY6gGfbuL6+LOXYspLHqaLOJNXSnZcvmzaYRj
ywWZjZUH2hY/YP/DmNujE7h19X2t2vrUmh2JC9GaB3O+sv65RfwtKoROP7gfqQY/hGZVNH6vQczt
SMxBDo7j1dpk+F3m9h9JO8ivUU9IihLFdoC13E6zQ++ZPY3Oyr5wdPHxeZCk7eoEq2z7oLEZB/pq
3pWTAx2juSQp6pNv5PwD63w3pVxUnOXywhSde9AzGMWaDKNL2x2McGr2UTTwXtb/27TXc1bj3gjt
Kcl8K7LgFw0G1simhhykbhnP3xcXYIyTbhyvmNMnbEOe/cZvWaQWj0opVTAPDuTlVPOZkl7q9cYJ
CL1tN+RVun7Xd4/Pz7uMwe2mgmGFCLAd4oQhA1vCo29B+UbLKS41Pf7OJGdUW7zXSRidjs1Qqfe5
ELfD+lBAWXiWA/KrcyHMPMebmjy9JQflgoMUPq4bT35umScUC4kuZyTgm8Rmdrh2/2iT9eJbeK5M
OAaTw2x87oyqYVLMgrc2efmEQmWEEWk5l4WB3CgjBm2R99HlWrn6PShe4xNhJ8WnWyffHJoGjcsw
wi6vtaDsJF2qTVxDnPRXTi+WY2wZhDzbiOIkw2aEOfl0wAYmiWRZxQZYM8oqXlzmKr9xDCYqjCFp
gVNShPkaF6HGPNGKKb2bEnX7PL3MbNtOGvImvFtBALB2ll0IrD2t5HHLxM0v40Srjotm5iHJBUzD
3Kn952crSm5fRNW1hSzOEsIQqNDwfHTXBiST54fGsx3qpnOPfSzzkOCIeyCVvAjgfRv/eQDsI5wp
fpfKjcS/lWXMhfAM5eZup+fHPOCkMg8YRgs5BOGU6dFvTarESSXc6iZoC/JWnAjAsHqBsuIL8gj0
/HtMQQS0a2aPJpjNJeFLzAs9utS6sbq2U0hwtaijM2dPIk5XTyDZXUe5kYdoPak/bpo4xYp5Wm9K
v17txD3YFoOsgs65FhDn/laxfEHUcighi4O+VdDp8ugmBbnPYuHL9HlCQTIt3x40kxwf1XuwQd3F
DBAQ2BWc6ZKW2kmrlYniFbMoxjqL28yjE3buHqPRuEuwiY+bXq3HZmAxaeQ0+arltgnLpJTf0ZlF
dlOfSocVrLQhE5/XJsNdjPB50pI6M1GcSHzku5P3qmNIdEreGWu2Hq1IOJ4aSCjIs5nB1C4NMhip
dHkNhJi0WnW9WHK5He38O9VM6JqVGfDc15zqmgd5yVeSJOgeZGXloVyGPhDYnl4hFYoWVZneG/pW
BsDyxdGJ2u+tzZ/LMQuZ9I1HUvJyKUWRHtDLvzlELENKalCMobU/lbWsw1wk78U83tr1kHnm7MSX
a7rEmSeKvtADoHVywvO5puDFIqwxgIahYMwexwB5klbImVs96vrWZU9GVi+B3mSu8hGQP6qYdKLe
mZvsZiUP4DKFaXA8soBIOSGjR47hzvp5SZ0O7ykJYkWxZ+lFbB86ciAyf83JRl9Wt+vDTSaNjhzR
issmGn8D+q9/793pm0y1evRic8m/O60pNotVAiLUZ2LMJ2De+kDGyOI2Xgd77TcZOYhlRow5iNmK
Aiig6Mad600cCrOa+9scysW+qFzZlyeigoN4XMkR95MxnorrKHHNAfii0C2/XWGPb9VkGSvRsSoS
9xUxgMvEtj7+YIr9jceyO+hv7BrgGMIJlr2LW2+VtMJFFCdwMp7sdF2P3ZZ8T3M2F7NyPo5dbTKs
mHUyZaT/ut3XRA5Gm42ISIIglRscbT/Q5rU95a7SWN2hGU/6/LzYMQfNNP+9mkXuLU3+/detvdFh
zq3t+ux+2jcA5JvWthkQId2q8VSsDJDdEnDzSIQwG9r5vl6c85cOfaMVvPn1f/5fdAKg9QzAo3/v
BbynlHGP8fTbD2dRPBeCPH/wTz+Ac1dczH+bpMpngx428FwKUjicZ0zIUt8FWJYlPN8f/QD+xEBC
RACGfD666kVAoF6orRP/3ZUxqgNCn/0nfgBx45/miyQyiSABwQYhyte9khDg2futbLT1pOwqB7Tf
MyTwa2fz1gBockPgOdLByzLtysM8WK3rsVV0F9Kpde2wtd2M8Ye17/okchaKyhbKEl6fx2PQud9A
wKN3s2UBYq46+Hg6LjoapUNSfin6PiR7RwYbebzkJZvENEJ7Wxt87CTSMTgIph6FbtSfun7tLtes
TW51RP3QZsV6iAxhpp4kqzDsXK3JQs6laD9ANi/VSWvd1iFyqtm/UUvRqvycQgPYYRw9TdS/cXPU
5SUKxqQ6pfaW/oHUE3+bCejfAHrbj9RkyMbAFa68TsoiyjxMMW30qAQOFTyq2AiJUaj31OYrrpAB
sndpnQw309yLox5lG7k7EfU66mFaQgBqKh7YccbuSKf4yzKPpGBjARbPtiQ57Ro2ozIfnI5u1tlf
acJItMvKiscQHFqeiH/APVBQxpOp1IlSuuV7KB+LtIetvNO2oia1zeneJRFCIx5EXl0q22j8zNki
P58T+2DgCFIexilvKluPgUBsa4aKy5st8yulfdZte7gea/nYU33og973lXN0uogKANCxMUIMS/WR
RDDz01LkxiEbTedYNnFGqsQWRTfA72mwmlruU1x6u1Fq6u9tq3ay0LIidWnicpE+YFWhLPV7e3pP
aYEKfly2Rxlr7+U47tmktWHe6qIfv5DdEz90pbm8m3rCLW5phZBo0JxlLkicHsojNZuKSxIsomu3
yao7pQ3yJpfG53Te2b1ay0kOH1cKmMbRh3VUbWgJVZ5mjRJQtT74eZ5l99HYau9G0dtBtMiZhJ36
mFN2MyzlPLN9aXUQbTUijDvVpFhTF+EwWiXWxjx/I4FFHGqq25D1MRT6PYM89vplaS966h16W+Ga
oe6oOcihRgOrUnc1o42kffeKvDUgc6e1ApH0jxtFbQiy2+KQwPt6ipJ2J7JsCDGN7Pf6SPWCYkrE
I3J1fNEUSXuviqa5WWFyL22nbwNyktew08kBLsj+uTWnlnHDsAXURH06NhSG8caKpI8MTC/3SWJU
IVGo5X4lhceb4pQEy6MlyzXWH5yoWNJD7+qz2XhKB2mllsKcxIlzP1vEsRt/pVDQ+MEwkKk+KOqT
KumpNk/0T5S6ibNQU1l6RTKDfTc4SZR8XuSGDEaUszAPlVsLioJY6Ur7E8F9ZzU+u2aDiVRkejf5
HVHcjtT9WqjHxaWw68VcG0lDRsCWcTeZtknS92rRTR+mNJXzB7IUxt1Ui0Vm3uYmYsUXsly7rQpI
B67szUsULvraWO4WTD1gScAwi+Mv1JiNCz9L9JTnI+qS4TnX2GsLCTpx4unpwu2Tq2nHQZFVjhOi
xg95fKL0kvwy1tU8fMME1nPrC33kjpNX7Kk7ZJmaeItVlA8maXUpuETsAhYyQjQQ749VPhIc0lrT
sHxj6IyIiaUv4fP28/936r8tsv2X7maQ386u9u936h/PMDmXan7+wMsO/bwNS/QKAy1V3/fhv3Zo
yQn37Io/1nH+U6nTKfHMNkytUSShffv+l8TPuREm2cJsRTxOPk5yyX8g8etvTT3OB+Gk3V30M1ER
9/3+1QYNxk0NiUqpi2nRGgZOtuX3VCaKLglq4p+vqmcmob40lJc96PMSXTrF0Hwh1W15UJXTfJFW
1n/WzKr/vFNX50GHdPv3EYi35jZXB4DO+ZpKIXRauw3zYwTCZePBn3TlRTbJ+jcF8PC+1ZJqx2yZ
8W1KDrnboOD1TZ1L74en+DemPtHSt8YLphE1KwneE0pBM92v7sf4BxVcWNTS9gIH6bFsSQoGmk7d
m9ztaossLmVfG5pTWXSTZV8t0k0f4C3Sr8tWbb/bY9/CrG2reQkQ14e5NRbHoejGPOzIMr+jXkGz
+stoq4toLodrvTGbg9Qa6W3dGHnZUgIey6mnVrWxao1v65Pua7Csqzezo7LgbCQhOmMiWs8c0J6m
zDK+IBJRyLeHSt96p76ySVIOu7oY76nYXB1qCoBNnhhMJz/EULmJT/WszDdTqX0WXSdCJ7c/juTL
USZ7o36FZ1tNdQvSA6ebiHnycHGmE6wLO7/YdtlzGFcUj3mi8GpETYUmqRK/ZD18rDKnJG+PFf9a
zVkEcroOn7FXkJ1SrSCrUNMTeCIegHVyzHw9UJjAOlJuMiW905gRE8BD7t1RZHdan2I0ZtSL+V/2
zmu7biPbol8ED+TweA9ODsykRL1gkArIqQAUgPr6O0HZwxbVV7p+75du2xKJE4CqXXuvNddzwfwC
qouni7WfwC1B1CXSrbQmf15hvXXvpsiP6TS2rVusOKT2D8ZQJ5uq98bhEPj0GNeVWfV3U4pGMwRg
0UWMUig1SyPnpFNFPVr/leM2FIt2rKxTNS1IjjhGz77Kk2BYZULZfK2ZZu8daZoah35XrEbH+ehl
s79JHLe6ySsxbbu4NQX1XKJWtkCnu8JTYGzpZgrwZ9R3c2FqO6hJ8Zc2MeU219Nt0Eu55kkNDvBw
yztlzrSWYfxmR5X52dp3eu8l8fpmr0pdbQJMK/s5FbXCR9xjzPYyuu5hK2lIIB6oup3PpOlEs2M6
0hOInqzMHPb4oUc2Pgx/X+1Rl9cwV3EtpJVXfjXBzdR0J+kgtU4KezAw4pYhlVT0NlxPuBkt9Oo+
edsUh+87ZBaV7nhviDKF+NFibAABYUVtjDEhqoyV3/QcUjO6Vj79rGxn6vX4Jc8lRD6ZJ6VMVk1F
U/XStYFIX5hZFc0+qKRtXnediI5qUNah0K1MfnSnNA4AOZn1i9JAU9GPGSb8uwai0M9VNGR4XYMe
yLbb13a6wRUBPI5h3nyRGLBm+sgYmjeD1FR6P1v1PO9nFG9DSC8Pd35diTJeA0aKm092gMWbIRkc
klUwY6AL4zHX96qNE7aCvjqLZCH2tbpVv+Cdtw4GCsPFoqrXhxn31B0TkWUxTHj/uUqr60wBooTJ
SZtQMwOuRk+XdmgCeUZEyhg3rdNF3SqRdvehT/EHrEQqefVT7Kl9W09qn6L6Q5zn1M+jNANs4A6t
6HUy8iBvODtM2mrQp+FVz8SgX7JUOPpVEI3WEDbYH15EVwSYO5cu+dtSHvDOE1h/NED7DPoK77WX
V1NqqqeiszTKZfSfKu92U2RGhVqzExjzizMAaWuO6FZ0/i+PA0CWq2I2Ypujj6FG+bGKpyKl+YwE
/2WYe8rbWajuVAvlXrW0teVa1sCZt+PQp9nKBhW1Q0xbXM9VIhlj1CkjCYwZ0y2llHkNoIAHC+tm
cS2cAu8yLmWwff4MfY1ZSm+u6BMn5bnE00w3mVfAvVs2NvpuA8eM3UK0WSnLiYY1hE/vkyarEcJb
KvIgZFZRGevad2fUVwnIX1R23vhcG/BPEncOYJq69IMjX7cPsUlPMR+7+rUz+kdrGt2DBI/p7Iw+
GG8HDFDFWsvtSO58Bk/2ymAULBcYRRTaDggTY9DzS2LJCN2oNlfnpBjFg5kPk8txY8DdKyuXyYxl
JNt6zDeZWTN4Liijz3aR1acokcl58JToVn3rF4ep9RvK7EkYJ4vp2AEPEhgKbiAN5hrvi7cczGs7
aIt6ZbSlt0ywEHqtFrow1Kbeo6fKgGZm9ZNQqKhSVRwCv7S3U8SC33Fg//DfwvEtMeQ3hSMijF92
eP6neHl9+TvMcikdv//IX5Uj5SHKD+oPbli0SX/HfGi+/wftFHJdKN3+rAH/mvGSV4XwY9GN6HQM
XZSEf1eOZL6ZyDnokbhIIHHe/5vKcSkM/9kJ5bcsmjuDIe+CIH7vcc6MxqTLb2v7QNNYAtJsVvuB
Tu3Dr6uw9/XpchkPVsUS5aQDDn9XgymjY06kpLZHpGc84BYDIjHo/nU54s/9TcX3vsnKtWiYIRDB
nEvrYym6/1nv8V3gTJBWtJ+NOrjWXSEvrmNYR1vp003jlunv5GDWT+U3auAlhGPR2dBwo6z/8ZJT
3jkt4uxon86CdnvU1v2Z9nIMbxHGoYMTZQyedBSE5lan6439roAkvnMZslW71omH0JGSE/kwVSAR
WN32Qb2UxnTp9dcKsRkj0i7YQRsJdqMS6a7k6B7iVKiOyOfL2yIncaLQRP9o9G51DCTDYEjo6VU0
9+mVHWPVXltxlezmFghEGneYH/uuvDXRvn+FsKuektwWT14TX/RhTjejV1ThAL1xr0wrv9g2/eww
yazh1uyG8puyVH2trDF7NHX2gEqPii1znQo8RynD5QDMXChC5KJac+dLHdUf9uMNpSJ7TW91J8/o
6yvR+NgBADK86EWs7Qt3AcQJbdy3MyadlT0FkQsQwKw/dz65LvSxJlijKhlWess4ZSV8e4urVzyn
uRaM+XpKhNcxoplHHBLPy2lk7s5J1WRbr/Kg5YwR93moJ8DYQaqU1esgvOY5w1n2IQty8y6AOZCE
o94FXzIfq+QKSwWz/NKc6xz0dDpthfRhdSDaSl7zpPAZx1R2cc1Y0meiCmfh7HGyOM0wo578WWEU
j1IBcm4hv2Yq7mjNZc415oa7ZEr1MJqy+S5h9r3pDF08YwuW23rS+62PeshBaeCWX0RZJjuq8c+z
yJp1jCz7FNNgASqknKTcdHw4SRUVl7Yo1QeOmtqthen+rCssALSbjBxentS1dZ5m9BC1Gq27m3JU
wSwM8bzqNtac5mc9iwekYW7/mhtzVmxUrGjEaX0aHPkIOpyM7ue2LxhNjuKqKnSAWF7xRWcXhX1i
U5v20ypHqxB0ED3aqCl2WuNzdoHSF3aMdDEc2TqHlJTNsulPmSZslBR9jBRW97MXVLcRf9n7ZEWD
tU5qdwZ16rZ30ViYZzfpbpxpHKlCfc/m1ubpmSCVEDFgw7Y25NeppDnmCK2/YCRXrz35QSHfrPPa
AMa9Bu2C1Fb1/V2L7TEENH2HrSLdDI76qA2CDrZKzI05q+5K85TajAGVcFUFQxgbgdzOpX1bjeUH
z4pqc59CB5T2quewPX+u3BQKdSQHQBfuADW8WM1+w/asQDut87jMsemYw5yHc9G66uyPxTwdikAn
uiFMOAfpq0gDbfGU0+aU8A9BBI0xH0TdroeZvuaDjWEq7osV1ZQvxwdv7pNNYHS0nRwgchA1IyS1
9NdQgwW9X1W7UQJj/zhpNtZUdNom7Dx/ZNqTFtrsb7usSylt4rLHp5SPKr6TubOYWJtUxlduS+G8
qmGPjzcx7D3fWjVu2yWnINIktF4sSs6z2QBkRcvLbC7Z4BAPzKcMI4yzhT3neF+8CewcDU9clsec
Fu0g7vOS0hwUTNDlzxr0iPtAlulO6BXLcF16zl7qffHkRbO2OEPMiHPx4FpHKPj0/UYlaYU7WhLs
nN6Cq2dG7dmYJmdvlprugWua4f6UKjAezKRmuNq1y3/2Ipem7jyMn12miBwIUQZtbcgvh5r+JTIL
G4BbPhT2oen06gieJdj05aCqkPYArC8wgvWptW1woZ70jC0So3qNdg5yXBP0YdXpaA1wF0HiiaLg
E+jWElmDVt3jeWcS4FTaAA5JjuXtZNnNV0aC/pkXksbbHBMOhMGgVGt8dgVjCbAMB7DLwXXhpO4L
UkFenwUMcRt1XnmrjbkHshkBRxUShsKfOVpffgOHWzwhD5huCjRXmM1VWd/HZZI2q44RkcHiQaOC
57ZY/7cK/H9VgSgE/lHx/KT2+x/6ZnWFbv3vjqPx9iN/VoGGHvyhIxVHtepZxNksRcmfEz74BDQQ
UQDTEjBRA7p/T/gsjyqQn/KxH7z9Ca/hrwkfQXDIjVAo0fADr/Gv2ocADX4sAxkOU8EYy+wR+TKz
vncS3rL1um7K3REPcgMuhIH/2JcF6iPHrfVT3UiflKis9Xo17HJMtqX+AWI/aJ+8asruwSztXgkO
TRa9w0IAzmfi58mqbfz71AV55sJVyarU4Cw7TjBMbfAtnAWrYN5n2jhqkOiw8JTyAEiw7CS4MRBf
fXOpijmreJRStrPAb6qzQ4zHkaJK6ocM9Sxzjih6yKy2YabhftS6Wu5GlH0LGwF+gZM156zEglpm
E0+F4+TmQ+IyEw/ThGVrFZQjpyXQJ/SgIGWOPOSKos0t3OlOwYF8QUHMekCInryQnQIf00x6ViQh
h1Qh0In1YldNsthNkhCmtRPU6cEt49a7CugCZWE362yImgb7y23mfteLXDLaWyAySWnn+yYS4zZT
glEEuEx+MWS5aAI0FMlr04mq536cDUYrSSV3yEhgCnQdO0UMOpidNZ4VQ9RSrDOnlR+xgs5PzKM8
NxRx20wcr/FowS10eKMwJwfzI/E1LTQDo9h1prtMUnK5ceOmNTiwi/MIkmGJMCCRAqIIc5U0H52D
yzr0FGTzdDb7Meh2aYZjeptgMCyW4669hk8z67ctEhqTJZDBW19EIWf8CTJ21nsYArNMo74FZL+i
PSvqtT4AnwLMW9IWiZI1WN/B35rjOG7GPqtD0lhkvJ3NnnEqGNbGCY2uGL95Uaq/IGdiEXWWLvZS
XG2w+c0vJbGI5hbnvrMb6qm5NyqRnGBFFB9rIkpWkS6NEXlh3AM4SWJ9bQrvGm+qWDNDjTZwtzHk
Q6FCvKMbkyE3cVy021nC9008EVxPTkuLIxJDOADTOiZBNHmr2ipzMBwW4yUnGSiGMq0+YM4yD31J
QgGpj9Enngb49yAYgteolAblfNfLfBf3rfkQFelwGEXJ3LUAJbcKqqi7B5b3WR8dbS1nX61JzgGF
xxOQHmqvsUr8kxMis9j1jXPpFvYxTxz/eTlU7GSXuBHtA2UwlpfIMDv2R2vdRe0DqRDiqvV19Vr0
JePsNp6fhrQp95FiYw41TQ+Q8NIGRhepdddzPVVXrQOzgZZlhrjdlGm0jKUZlSdR/egiQETeGlTo
edL4Q0/hiXK3j4q73G7MsFM5dH7Grz1tGaqwyGb7tnP91knaIZz7yQq2dUVnmJUlMqLTG250cPrm
WpRRgH5LL75WRj4fOO/U4bT4hiRapaWl+znTU3uNR34MHWDT+wULEda2+TKN8weMyU5Y0c6a1oE0
PYH+0CIGpyA8Db3Z4N4wd49iLosveZjF9xPnf4dqv+mNWI61GJL+76Ha+7z1N+vM9x/6S/ri/GEy
mrGwF5J+9IME3rf+wMaLOYYZmuNDuqRp8OdgDX2LjQGVRovOPMlkd/17Y3T/4LfBxfPQyX0PxP0X
gzXmZz/ujIzS2GI9j1/Jq9D195M1zmJ1XTP73vtEq3A/ydpfFMcOCsq5Rb4KbrGKPs2V76DJ8OPk
UR+aOLRpK4PZiocrq3YRCAhpbVkSoPQIz/Fvkjkm+MWtioe6mivG+CRotFH/AOF1In9naF90q8kF
IMZUxI+d0Konk+HQTUOuD8uuCUSe3aE+1QnddHuenJdKbwsVTmh1X5Br85dITwueegLzvuaTNz3m
Vl1OXwMmdV52TDt7vGLZ24iyC5m0ZCfktY2/Qw1bPYxwgFEsxtpgXw0ggRbdf609aLaD6EaxE5GT
lDFTAjpGn5EDxRp3w3RlgItaj+2gvQInKuWJpc7nY6FfCZNmjM9Zw+Y/5C4qZ1pRNbx5sDdbo9Vt
wA35q02Fe4rpyK8cX9lrBwnxR5F1VNxGxB4D6yksImt8ov05g1tiGzjAVUp3dVM2N0TA6cBuosQ+
6CQ9PUPRTtcDaovHhMjH5fBb2KtWydZ7AqkmewT8kxZsFMI/stE4GbfbKIgLNKwKCNI1AGvVbjXc
lA9i4eYPQF4URQHdezumlF/aTw9gD5ZPOTf4LJKaA0hA3J+5ms3ReIjTvka80zj8+t5azsui7qEc
QAgDeN13DbK/pirKje9Iw0TiHSwrsWirfDuihT4ZojCt8O0fieLle40aV7irdgDsGHLs4GccCxvu
uamm5tkkeqLEklFGT4stIg2dwYUXLW0aSEUSK2MdT07w5Nc5owRAd8GTMWioUYRPI59bk4YciAje
RjlIOEVePajd1AfWwYJ/89JMoB93du+LdCWmTp2Caub6QDfrkxkbuQoJmuMNecuHgq3Dzk59rork
qPkzL2A0WsaOaJv4dClrmudiLJmdxJHMQVVj3GcgRjPBBuqJk/wKxPuImx1cW3zol7ThVVxn/Rdw
klqYMoZhCkdUWMon3opiV2RZ34a1VskO2ayG5wni7jIImjBr4Y1SfUYn3cz5BMW49NMUZtCDTfrJ
YZoSvhbVMQRHQ6WFttbwJhAt6zd+Kt3z2xUJgiDmT2qudSDvhHuzlVjvw2yMo6dR5L2PENyJvbU9
EmW5E8KwX3RooH5ok39ycnXRPLdoiCWDuEnsY7o/9m2ckX+ZW21SH1IL9MsmcgcLvJiZ8vtjq+Bt
zUuuCWc394PdZ7P29PYqwYQMMUpO4nVCGpS8WKdxucuwvxHeKwoGxujzCS/qCGUjcKeUrbrvx7zO
sYUsXynswOUzyaBFX/VzUJ+wGNSnWdT8ezCnHJ6B0hKIosE52OU1mi7K4zbdeWPBCuVlrdjbpW7M
W2KYi29KgfNaZS7VHxBpkzFF7Gh+uasHydnZM8ppCJMmn8LJy/tx3Qemovfrjnf66E83MpubZ4s7
zUJtNRi4KhIS5laBHTTn3h/CunEYBTskGUtKmS7YDGUVW+EsOu+KKX90yoI5eOLLdJP1olu8y6CU
E2IF0eu5t4eOYLfMnO4ld/Euw/6wVQgrQ13GDlOpvvucaZaB0JtN56kIiunehyAZeqbgxjbFKHgz
fABnV7c13l2J5XalaqciCZCZIs3bAFcxeW+xVPul7bEf4c99hpCB39iAeU5WE4IMFocOB0ocZ9hQ
quXznackIo3UYwUhoklywXK8Hg3H3tD+MRnO99a4MtuIaD0sFM3BgqazqwscIKFgx7itjKa6K2SN
h0fmTJVWWDlMcGvK2wLxnb/auESOkejTPcRf40vheEQJx8PkbXWWwHMr3PSr1U4jvihnPjRlVUJ6
olivU+1R0JR7SpgFrKs2J1miCPx0R0ALMPhJA+UFG53/NlVb3S/nTRXr6ms6A3HBMlFg8XAAMlLu
e1DUSxVZz3OedSfiZaisMd8ah0GJ/AKAyVk7I/hxELo9Kqc0Ut6Z7JIr4Yryq+MECSwVTmPQ7uZ2
PlZQ2K+KUbszMHlOaMcMYlRyX3bGuQAl294q20oOUg92vXThx0lLrrs2by7jAGEu14boBpIeqwnZ
zTAim+GOHLCPVjxS6QPzUvGOY5x1bvJKNx8jWL5PqBfEPST7m8SR7R2sKjJV4864w2Du3VceqOJi
mHr/uiXJC1Vo0SzkMv0jheV0wmT1oGLT/TB0S7DLRKTmjnQo/Al8bwzEJd0yHvxxPzVBSXPdvOlI
swMGSLzvpiCYlwMYPeM5anudqC7A7hPk002RCY5nmSUmRst90mxQXeBlQTw3foKcUhL0Y5NmvMX1
MpSkPpKiHWqGDZTeauvQp5/8YAIie06Jwu7YCi0UjRlVealrzUG6KH7C0co+TWzvp7EYhqve1D8t
DPJLA8G8Xxnj1GACoQA/d67K1tIOzPs5wCE7T5lxS/5d/w2tgvg0B3Hdvkw97fDb1GUMckJplx9I
/qlCCKUfabFGtwmgQjB+ebSiFJzOskfPih9iJbGnHAfG1tdC9DTE4X/NoOvLryQNTudWpQTUgOO9
JapBPhO0Ha3pdrk3QRM419MwkgiTV0nZgrjzmiuPvuhFj1qzWiPS1G7RQzicawdyMsrCW0nbnY5N
V1af0gEUs1M3j9HQ6MdcF0/EDkuYKtynXaY/G2Z8AF7XnbXZsT+OY2yVPHMzweVRZ5BpkCQn3EHx
tUVw5GXwxN4fxn6VeyZZeDiTWDXrZrLPY9LbvEPfCOGuM2eOG6Lb2Py0K9fmVtHT5FyOfr03C+ND
lNkeeZkuDHSztkOkhPkaZWWB/0NyH5iNvUkmF8agFURqHdu0aio4M8Y2sC19wqLWWLd+bLs3kL36
+1rYAxt9JUExE0EZ5mraal4vL6RlcQQf4kdXbyF7Y3NcG+SehbDkHQQsZXmfZrXEZ0n5scV5lK4n
s8jIyAE9TEiHi0Nm7pLkpiTBdYuycn7QhZAnoi8XCRI/KCG3XViB5D6dOuj1RIXdWr1O3EZFoMW6
N0k+tErV3iVOWchwrrpxw+CIBmcy1sZxQNdwmy4gbBG5BxQw/rnO4/lR74qIzK5yeEqG5COyFc6m
Dn4TgvJk/CibJYagm3p23M46ug2h5pMemys7SPytO7h8D+hXRjKfSj1Q2OpIOtrCu0Y355Zk4zWc
9cnLGdgdiyQA/e6Vxa4Zbf+pCXjjspnEfZTV3rab2ijbsB2Oe5+u+rotAphAMdGUUHnumJdU3Qpp
Orp1LDqn2p4ZeOjJvESx2fV2NM3JIrI6mC5eOZF447HefMnawf3mk7GzSXPXUfsk6IvPjee1+0Bg
Fy2W0opmG6HtcgbGZRtlHRZl5m5SrQWaBAEj9Ad/uIyNYa6juehDFCIMIjzPPOVZKa/QkjXWI/tb
funBwCeYJYOpvMn61Aq73KnvBlLS3DvcMZYKHYhNK9lnlAXVaDMYMnUYvADHeYB0asHcNfJrVBX3
mHimc5Uj1J+HPJjCDGDsbUcZcEF317Dyzlb8EQ5zVa+VBZ8f0vdzjIPgTkXj4t+Pk20LaPLsdHgt
2yppyfHBkYShzxmOVl30p8lo551fpdON4fTdQzKWR1hTp8ZX0xpXfXtNDG5Hq9/TaT204mhIJ9qJ
2H+iUBu3XieI7xP2bYalHhamzHPU9lMZF8cOIJmxTUlyZOqAgTYDFVDVGSM/V91BkWtepxwEMbcP
TRo0TiD8rIp408qK1Dknma78PMupu9GCWV3DbhTpBrS5M7z6ffPQkMKSe4iABsK5dzgZLO0Ag2/X
JpZ3VxvFh8YqpuRUFa0Xna1Kf6G91lwmGH+r1OdeICI3RW0CQjRH0Jcl3l1gAkT4kJb8kxhR5lfR
DQDDduuk5BXRUnSa8YNK7DoEiOPH3k1sNu0Nux8tKXbQcf+Pk/x/EFb+NGbXUfWhPrAQNdAyfg/g
joNxwPBLXesJYR+IyAjOxMeZD2r2ui+BMNLvoIH/U0Tq/KQhAAiEJB7tg6fblAr0yf851yevY0YP
0dV7kmYD8nAo3TsW5hd0T2WyNuvhMx4T276KpT9Y+K1deP4hfpGkBBaRFax8PNgbt61scV0KaVyV
mquaozCN4EkmPTndeU0BiJszomzDJ/5Fj3Ur4EBPc/seyDjt33bKSZ4fBsrMJnNeakeO/X2HYLjb
KqBqY7fkVln2J8V5IieHdOLAFkeORa0fcxbJWTEeYMXAsSvm7gu3TPXNV7K6t4KYih5mIX8fxEjz
TA71NJ1jzkbasnbqHLAMLbpVmB+6LRN7gS4wrsV+XgKrUVkRXrYTwDvJKjD8+vntLFy6rfEbHNZP
chFEKa5Np8YH/0Vz5p2OI6dCjtyO9BYHUy4nzTTjbICJkuPar++u5Rf9oEtZLoRziTIAHLr5/u7y
idHR2oILFUnBV9ygANj0Vcv3w7NHvigAVY5L9cQhRLHLPv/bq6O78WFf4RQKIKe8G4c02mx4BNkA
n8sa88EdR38Ny3amfizEHmUGV3V7xAahNpYc2359cWNRi/z43lGkmTrQLQNZyU/vfcwcLaojUe9R
2/Hb5QirBLohXeMqo9+/BoHEm5f2XJ/6uKFG1UU1cPCrYq/Yx/ZkfBfv/Le9+Zv2JqY7/5far3M9
pF368n7u9/ZTf8m/fIZ7Lhg1dOc2Xapluvfn4C8AGmR7wHNQpRvW99bnX/1N6w8dBJrODci2BbTz
b/mXyS8MOF5ANKdiZ/35V/Iv690DDZ5o0UnZuBccg7gkc/nzf4jj0SuNA2Y+cXCqyPPXjGqMOz1p
1QWFKECJlhRNGg2e/tppXvSAkVwc5rKKjppIo2MnTE6xhWeQteVWO3K6gDBIkHFoNXLtwadaWXtJ
46SbWsfBbiTZdG0wHP+aseiepyQunuAmAqkoMa3HSRldap2QJcTdHjGKLac9jGhi3PVkpe3rtnTv
Bzgjv1nS3u1jfAJsXuycb3Ix03r/rCP3FhT9DZB0TFI3jLuCXTwDHDH7fnlfvO5fP97vtrG362Hd
t6Doo4n7KecBT48+xXneHN4oBlNcvILdlZyF+Qx+fSVukn+uI8uVPIs1BGYSE2KcFz9+t2pwDSKq
3eIwRkAzzCyDkjQ72o6gmxRUcmHv5iSL7n590f/w9paOPVAbbia8qcuf/+OGIpa6G8uqKw6DmxDv
jcQGVYZOkMp6mByi5v/91ZgDsE7jpKHh/24/QgtFohqE8IPB3Cy/oP9W28kVxng9wH/59bWMdy7Y
5fNkFMFFcG4H1DzvLjahzE1KFP6HNpkKK7SSCJpWS7TI2hdkPyVzMl0PYjDOY5fLvSrQ+G/SDhvn
r1/Hz5/wModg89WRhTIfefe1FgiA5nKwskM75BQ+UzeT3gON/SFwF6/cry/28z2EqBErsemjQkDn
985DLtoAUAyegUNjKHX7xqfpNZ7ghuZecpi7FDKVVwW5/5vr/qc36SGZDaCLouLU361LhK6OaUzC
0qEaW6JXF5oPbc1xyZSBY/Pr9/juWoDE+P0YqIA9sgr+lLpjE+RnyCRID6nRxmtizeC7NrqYTzGE
ksdfX+vdevt2LUBsfJT+UsUa7768DO2VJjTuITVz9ljXkVcei9SSxvrX13kn6Ph+HQu2gcsiw+1q
/vgYImiHP1tP6YHwMtKZphGa/Io07EWwZjn3SZriu5xIJaMpzsEn2ugcxC6/fg3v7p3lNSApYaEz
XA9P+ft7B8dGTgJrz2uQXbxuDJwaq1hp8SUibeRYxz5dFsiev1nP3z7CH8onNlmWIOpsn9yUnyZ2
MnZlrSIvPSR+ZH0QmVseKcnnK2zAyU4weKHQJvUEStM8xR6RIIjtwJpU0xfDBaaLHz0oj3lURftY
18pjlEb8j8q0219/Ov/pdTp8MUzcqA7Q/bx7tAguj0bladoeBpj7ilzNJu6XpgBfEVpYd19pGcfn
OSPPYaNhKrjo0gTaDCcnOgx5bZ+CPogOU+pbV4Hmdt7WlUmdreskINX016/157t2qYethT5LRfIT
0VMPKgZakI8OnETQM+acS3JkcF2/+fV1fn4Sv1e+tCSA7XnvM5BSzeRD0ToED/RCb4MUtz15hLVz
Kjrbuf/1td4v59yeDImZEbM7OpjG3uMxZr9zOnvKWM7phq1jP5JrvWiGsOBR2UYmU9wGacHJoIH+
rDF/2JGq3f/mgzX0t2Prj7crbEggw7hDF9jbe2l8IRrN5MmI9oiHxXzwiF7GZRVgMT7EQ6NuMfHr
r2/EoDQdSkHAeUJyFUHLguTBUndoQcroGAzDfNPLwBzQQGaNCFtiYFOQWPCcigRuU5K2JpFLVvRN
QmJDn1yoiyoEEt6AwcC9x8n2aAJdOEliZ5ERlqN55zCvveesoe97vA1oqe15WOtNyjTYG9XtHIPy
JtEykZyn9f6liGb9FdFvdOk0UpRXjAuib6WP6vOIBLRUq0o20V51ht2BO6CBt7I8sdQIuD7B4LSm
/YK4xvhcDaX1OFpW066mSJYaGuLI/lZI0PHrEglJsun8LLnEFk+27bC0YA5PX4eExbvuYudbXGs+
6viSshGNvO7H4ZgG8bDVE9fejTZArjXxsd0X2n8mec2t90xYhvBpymTcbzz9cb7N64DLN43Qbn2T
rIuV3g3es7IjZz0RJX7xlp/tnJqXMaP627Tp2BHZjtD2Iait+cI+Uzzh8hyv3z7eyB37jVkl+m3D
6C8/MrMpkkNkxEhdTb1MLkhXymHTqiRrNt7bajUQ1CV6xQpFp1z7VNU5dyTBCoYeFoWBSyNt+Oxm
tDAdggQ9ebCn1P6Au6vQQjPWqxsrN71qneH6Oo1JmlxcEsWYj3jpK/oFwm0jIeZ4F6igYKoKPPg+
iy3r0WdkYjJV5LMtSVp9LeLS3Bqitl9QmTHU4qEhhTtKS3WLsAyPYp+L6UaX7XSdzrZMaLQb6afC
7VmayEN6MmadYYS13IfkguM7HujKMcT2+5Q4eIMChj6m2lay4F7yyl5dYuKOIBlx9JpXCO/Ubelo
uh7ik+2gcXTYbTPeQLciihJ2RccNtmHK37wkY6xzOPe5e53cnm4EMWlLzCwnBtdBweAmOR+YHtvz
JdaK7Jj7xSZQGsYBYU/XNdj2bZ95xj4eVb1p8ekBM6jFbdwn6UEn6/tEN9EO0xJtgWt2+sWwKnUc
EF/vkY5ED3HvbYhzyV9aF4bZzNXCKHJQmilvR84VUVD4NWj2Z9az7/PYNYRa6jUTFi1H9Q50S4Um
Z77QcCuxDSYS82xRFXnIp2o+kRh7ndKcPyIm2yZJa2G/S+ojVJhmlaA2prNE3kZb8raK3Icpn8OI
miVZq2ZnE37l2M8CNvwFZOi1YIK1QkY/LTIzm/QME21Kmz6CvmMg2DXmCcJqqA+AjZu+Gnd5UJK2
pAxa8wrfbtAQx5wGyV2XzK9BY740EDI2mVZaEDXsCuepNA+a7n9s3Q4CnbQahlqTz67GzOtTadlH
haQVEUuKSW8BLNjug5TRCT9w/LEnwHSToGg5JkXJAmwvNRIOjCs3taxLTyTUrZEW3VEDhLxWyj0T
UoHofmWXmdcFKDVbM+6+tnreLO6fDEElkhpmFbGVHY3arg0k97F3Jg6EF1QXzEyINjTVo8MocTuN
RTRseryZJ3p57TWFkp2sR0TwNNH14lE0c/yIQmC8n5E3khnfNdhQyH6aL7mHgA4TrYfMvPe/ZJBw
DhMq0gP+DgbbUFKsC6DZOwal4503zvPGUsOwWfafxenRyCRMm7akW+up0ONJKw428fSMo/M6CsVM
LfK/7J3HcuRItm1/5f0A2qAdGL4IRCAEg1rmBEYyk4BDa+FffxfYXberym53Wc97VmmVZIZwuPs5
Z++1MzTnZVa6hHnDf2QrYiJLljgngoh9QaoIpc/A+gsKrnl7FDF2OGBWIKW9NguSX/pnkasmMCbQ
vHajvHRLVgl+5B4LR7p3UrM4a3WX7cs0c25xo3Z75A/xS5/GE2Hic9CTenhKp0EHveNN/g8rnbFd
O6XZrTDKVkMQ2CYnq+HevjEnrzuosWBhptwdKBFy7S5fWrFDdvnKiNxhXskkDyG+99UTEEniGCoC
dMSOeJmB16hQd6SGEopY5KgauI+Vc3OolfKvZ61x79q8W7ZWBW1R6xtxoIL2D/5sMHirjaH9VSOd
3qFBXk5NbzFjsfWLj9QWPzxGdpv5PVeYUoSDyP07eLvwVrA7WxT/jGxoU7TGoybxIxiEuZ/4Uv0H
IqNx0KLJ6DckFNqfM7kRd6R+0zXAoh14VWNiNmUJuARDbAhicxDSaPne9fpxNyFXfMqWrrqN+87a
FJGRHqO0MS98gjKwsEw1Y2SEo+OwsP3yAk8CdxCpy7dxkzsHB53DlR/jHyIIynmIsJoFBQ6FMNdJ
0M6Z6rwPPW+JjabZjt3ENIcE3XVEEzlemIylSTLVBGsv7qL4udRn6xrrXXWDSYhrv49AbVN3Wlru
FlgnNhZA9MwMbcWbk7k0caomPhM+5wG7gVh0BPCy/Oopx69QKwx3vU1QOWomf+y2WsZsj2HJ1G5x
kDvXVOx1mBVCUAAY1Sk3lp6nC1X3lBY5Tjynv/EQaR0sXCb+VvreoQBacJy8klEbSS3nqpmjSwrj
HwbQWHxkZSOIoGbI92LHDOpcFyik7xQIVGswgkcNyfiuTnOMbF39o+BXr4wGO9+SUmXm2y5S4ztk
BqSt3DG1Y8yEJuNwhXqEd80J8GgNZyMib1ev0h3fuNxlhfmJ2LUO5FCjA0ej2KF9iJeL8IfqQ0Cd
P6k5JcfX5wxksKPCxVmiABVWf2voY/eRthl7dpNzarAJtFmMp98WTeY8oW4uBVMrOuD2RrfLOfki
zKzZ9pLIOh7svqRMIgqmQfzNVKg2r+XkDE8ayqkPu5UeMzSfQGQk9FoezLryViUymEpR4EoryoPG
bPmEWs6Pd4U7viy9Ia/1jNhizRtzY5M26EfklBlbblHx9WIughAmaH6EkERHB58MA0u7nw92meoX
MnvyIM8mzgyiXbEvIRRwodRkFW48I23mgxFN/QmAQD0EPSE2bGeLih88YAXQMRxzICZp5hgx6A6x
Lkkm3cad0h4ldqg9iX98bxwKISO3/lQrOXzW1EZUGAA3S63gU2g9+SMy16VMR0mHZloTGirMdj64
uhU9QxSw3oms075Md5iuAAbEj04Jucqo+LUzXsIno5QYugenRTZhS66ThN8RavzExTja9ZFLZlTW
3LvWc4ytfLMottcoj1hUxTPBW5AuPA0uFYr6VJQK5La3t5XmMlzvFxLB9WIzr4NtIQhPRoCOq4Aa
e1NajOP8WX5kuYk/UqNO3gxJX3FUxgeUNSbEqOlXj9s7pJYnbbs1/X1GhgMCLvdkdgXid8ngv3CG
vQctCOmzqREBw3LW09k4L04RDsp4VzW/OKkGLzSXhgDVYsnR7Mn5oXHJUjQRpl4YEH9ptQ4VQhXl
xh1H8yRp7O46ulknCfzg4Ou0B8x5XHieW2Ilk17/yHrUSNT4nDpchE42ALAd/FBi+aa+u9L7Ob3K
jDnMCA1jMpOQ+77MboBoA6KbjhXMnt2DQyjgVofVS2lCDjzMDg6IKrqdjU7HAJrWe6/vfvWtVu1q
1Geh4cJEKhr/R7toxb6Fz3Tua3oHKsb0MXV3g6W9S9feYx6AlzT412XRnQqteZsKdUMwx4lAv6e6
jS5suTSMctmDnFJfaRM/4xS4F3huAc0AX03zd1+XU6gympSi9z9w+HZb1cKl8zXDeary1WJQmR+z
b3Cx0mI2+cQ85i7JVRBvYJzV5zkR+HZj97MY/Rp0AV1tPFpUBPE0DC84ZT/nEVNIOpj7RuRy2i7k
Jb3odYfJv2297MTcedwsC+STCrmXoXZjI19nxsoHsgKunOZJ98bhsfEaf5d08kFYcXIQk59t22Yc
XjWz9XbzNPaHkRrmCrqDdgCZsD7mi35yLCle3Q4sliwa1wu6ZGqPRCfSHmX2Tjkh/GQOqwlOCtl9
sHeUgVGxHx2t3SfFfL+yjX7qrli0k1YjOwCF4XeeHpqjOVnn3iu6Lt00yYgPzSR+Ep9nk6XvKENA
6C3gbnvmqD0rWkxZ3W5WdXXab/Q0x1LXxQkaLe5DB2ENQrvuh17IoNOqFMIC0sSN202UnBmg2HYw
ozcvzsiXh87M6u46RgwOTImWqwiFVGCuoMFtzLIfgorthT7TOtNYqiF6w9+rodVpqDEq0zljdp6v
G864Z6+JlguyZqpkKbQd0aKufp1qjhx3PQP9u2IQbEsT2isUXGt1Avdr/JUqc7pJ3cW40hG/7o24
BVCaTdEbWbE0uWO89vdG5/Q712mpRGI16h9VNbnOpU/GteT1e/ypCQLOlwbdauDlGmFwNdK2I3d7
fjUMPMDeFQU6EqFY7YUhqK8mt//h5oUZyJbr3wZwKzhcBbNwxIkBWW2rOPKPJuzireys6GQlDk2B
jiLfg010/p7UfP97Yw03fAHKcYwQf4XUCWNIJHnx+v1XfK8w73WXsr8SqR8iiVcHHOD1e1f01GBz
a9Il8Cxki4prj0axyaxHle4DZNHlItvEQebSk268gsxxkjFGwYYUDBl/zBmVkvclMXNqRN+c1mTm
k6v6MnQLp3sBV8sbQKpdbNhH1F1H4+UWaYPxWoBF4WqPPgvG0tweW6ecb7OZ+y4MZSzq2aAuc70s
PTHwvC+7oBdeO5R9zUjA/dYBCkmMdk1tPwy5QA2SRRMiC0VXhOYlm8HAWDnSWz+o7NFpjllEqiDr
X1falV/FNXxIfM062YuJ5yGAbtvO3Bi538stZweiwDJW1Z6A0cm+ylHvXTvG5JyrVDEhUw7Nq0hl
p+91p0kQ92PKN2ApXK+IfdVd0neroJPcVl5fUkdfWrn6tjTKrDu4cXwm+cCUzeCPfFfzdSVGPjaa
lFvbAC+OOKsMq7UV18HPv4glmm7I/gX9XGGScm1WQG+vyl9/XH9hnroPselrOz8B4VzngLd7Aap8
hsb0Wuirrwp9xPEb8FxXPZ8WmgIWLNSD5TLyi3aLauHQNJOmvyZoV9Mg68E9y451n2hcrw1BnzX4
bjwZmhl9KcOmqZSymizFP5nOWvVOK7G0Ao7z8YlkIuMKoGB0GvEXvUcJkIYFXAqwz4RH2LYGZpNT
H52i2qjeM9EBS2lmzUJ/Nn4r6/PIuKc44B2WJnZrEMhxxg04msrQL6V5Rd3SvvTgLSSaxzw7oTJT
lxGU5D05evgc1gcWpW7yswBx+t6g/sYTMHTjiYzl6NjTciXQxNO6d6Rc21inI9c3/Byko+zM5vsx
OB0sY0NSevT1Z8lYf+szzAu7ETyQ3vPt9H3Ewz4zK42GxadjUaJYbcGjx1jdLxYt8EuNNv6tnZwF
X4mrjHMem8YN+bUA3HJYPpueyscJSrbDEFkOzQ/GovgN11Uw1bTmnBqPPE4rYG8EK1ITTv7AKhFK
/4hJSXlnFKlVyMxqnumqdaKgojrdDzr7o2/zSZEwpD0qCgJsdjVvGDs5a7DVgbsLB4ycjE1k9Z4F
HURb+f/CE5R9npuMvzyXOhmhojG/dpWcf8yjxxSq40JOtCiHzA4IO+hWs06xbndjeQ3waHiU6MB/
1qMdfclq9k+jk+TLJp44mWw54b5zxIL+vGQFjH4TvaWuA8epa602CkRFgzvIa1ktf28//1fo8JdC
BwcNyr+2cf1/0uHL7r37o715/ZnfVA7+3wCtkH7EJMP9NjH/XuXgGih5GLFzWjCIZrbwm8oBqxY/
sg5rsPwg62Ic8Ju9GQGEQWOevjzQmNUY9p9AbrgE/3kUzm8j3weLtYFvDAnTH8dhJLsjODUH+0jj
x9uSPzlec3EfQ8VRc8rjxjmAXUiXbTVNy0+n6pClZ3bDJR5N131VDQCmulp7z0WuXzLH9q8RiVmP
LgZJ4Oq1WwZxZ4vrJAdqu6SjfCw6Jw8z/DTHInaNH1UdERubYr2CBMRNo2s+4Dukh1lbbTUy5VTb
dDT7P0nAxugSxa4JHiQzH0hLy05+mZfnSFh5OFg4h2ZKw8qBsOfnURFoaZGgeOymYykLfECI2thZ
aXKdSL2tqTpzepu1h4w19yCvMSzgquvO5t2scXMWMqORuUj9shDsOeJus5o9gv08NCozfjV86QPc
zW6N2R0ukWk8Kn2pOBJIky8b29dAsdTWl7UsxHUWYOsAt5YkexRtf+svBhit1ROBSWameYHjNXRy
vf454bXeWy256Y3E7oLjKXtq7NSl3Z/baYhqNz34XU/6rj0VgS4WY9sb5vBSeTK66YdkumNsqT79
ZQJQ2A7WHb2x5UAeYHvt0pW6Yz5IDW+act+QoHnWZ7f5KNYW1ohCal+P3HiEkfE24nne2FmZE5M9
mZsms4ef3Ew2kNdoLvn12SxxmRG2vRtkTqymXkEkdqJLkdXFUfO0Yw6cIYibCvTK2DZh04wMH3wK
6w5N7bl37Sl0dWZ0ZpEUt4YSCpeylnJfXAB9cQVIh3NtL+lzvEj/TTS0X/G015x0IEjqcWoe/ciW
F5qu+gWKB5xFeCXyJert7iod9PzBruw6LIgK8jdTU+kHZ86xYWS5Zd2hwpSXOLbVfhEC2StAFnFf
SoawmxICWcAlcbxyJ6nf+i1rhWwbIlhSZeefwzzX15Hr5odlHqwzU4McjrMr3wZPyNeGXPXrMq6d
uwJH0mFOlvla10brbE7OmtVaxTekMnePKSXtdi7QgRTacKzLaIrYzh2P5J/afCNDxL00sZ0xcsca
keLPKzZF1uX7yU6cm7yezmYyIZrH5nXQiMEA6de/J4On4wqYM2Nn1pF4b6zpl9PMxTFeKKGKpXCO
VRPZe+FxoVlEaT5bdvbJDJ/KRItt80145WM1Wuq5Y4oQKnwUd1XicvvCmKOdHLj4GLGxll4no+EY
hKG4zXsXtemtIJAj39iW5X9ytCdhOfJDsZL5kychRo/EzOx0HG3nNOZLZHRFxTfkbuARTE3F1vUf
qA3HdtNnxmNflcfYnNxTNTVhSX4lJ76gIpd5mt1ZhpHfO1F+cBf6KW6kyqOdITDp6iHjFuJbbwRe
yKMgg3i/SKsJuA/RIS3n9B6Uif1LzZg+LNTCW7Wqb9LayV4Fs4Un0l+0OxrB1ZYvVBBwnGRm0LhG
fatBuZxytzk34I3Sre/vnT4twqib9IsHazNs8rsxisZXLZoqvBuWcZfqpIGXxBx0W9wo43Wpj+2n
1S+8ElsPJn0WYYVvZEejaaCWEZb32oulqVFVqBxPoFgqAoKX+EZ1VRYyRFJ44znyt+2It2HraUAA
42jZcaHtQEFUw5o45I9PsVpglOUZDbkcxgHbXIf0OR8Kda60ublgpSVP3dBeU3OdjtLIsXZ0mODE
uA38oRbGK8k7L0B8dHiUnY4sjWrTTLPqIyec+hwxO79zCs89dp0zQ+kmUPxO9oyIhCi3DhyLdzcV
c5jqeHj1DsvAtiaH8Xq98XDjLBSeLy93d4R9+s8+p8Y18NLkBVCVvCrU+MNXvXvgRFTbJe3Ga7wj
kqU0pVddCn++p7V6VaACuO0JlLuk+tQ8a5HMr9F81ruKinlvUI4ECub1zuka6yWbCvPg0j3atZFX
7ZM5NX8pEWMBcPz63baa9XAZlP0KoV5y0zZwVgEt8vcWbUH6Rkm2w9o84ReKklvDwHwBpHdlfjfz
gz7w0ZeJowIKq3rXzaZ3xiuN3GfOq+TGEunEQgOsgBUIN0itYzFkzDKE6PT7Y+ar+ikfolCSW7LL
lkjdZiNNkXocoW8tvU5rbtBK4ODxvHcxw10bWOBOoEqzH1NjkvyELJYmMMet5BE/d8zjD3D0ZnoG
Teu/Za4rg6Kc9Nc8ArvGzsQ0tTeDxXSdWzWk2mdtC/1U9562L2LR3RiyzI+OrRH0bccds4jJe4on
D7Cj3ugPCThM/jkRMXJYNHdvJaK9bpfmo8QD9amrge1/YBiLqXe2EQJYjKWYYhEJ1WlnmoPmyFyg
lTP5zdXkFBodwEGn3sikfrdSIDj70zR+HBizNZt0aPJlW9IIuGto8B8q7MOS+A+RZRhSWyazIvKa
L7+ts+OYJyjS50m7kibDOa8sbsexzA69M7w5rYM1oaJ/Bz94GmjVwRuXybseDV+Met68ar4vDYWz
WE00u6ymOLalgAXfSIy6cX2qEyEeCY4yn0nQKT8h3M0voEzfvLF0qXcAscMrOdUx72I41Q0g5D5k
ptUo98JVC5Dn6q3VnZ00q97eQf5MrmYy7QKGNoN32/TN4r52bvQ1kGvkwd6Y+OKgJpmw6UaUolGl
h8PCrScsKNMvzL+06q1mA+Xu5Y+BAckSZ8gSFydPy1qyAFIz4JKXnY14KU9DK5lQLE7zAz9onN5G
c5Kf8dEY7eOQqCQKc4Xvt8SQwziX2QcRij+BDXfak9NEswOMDrP7BuJ8Vh2ZiVv0mXWiYAg2249u
9wJkC4sF6sxAh+EC8ct+oVs7HQgYEtul6Idr/ua898lb2g64nWVrXw3oiRFja5WzyWJOGbLUtQN3
kadSEWOVoFo6cYJoD4km4ytMzwZ2K2O5hkmCA5Jv86R6qBuJnN7tzF9Orb+GZGBBDY1yXgjJWq9b
lqLERUrSnqWkUbHPhLsAZI36g5db9jajfg07bBL4CO27QtGRThstPio8/cchiqJTW5jy1OvxlWvk
NJGFUWM1dvtgiUXzY7DcHM+gs4SyGeU+7bHekq0HtUDm1W6K7JqMrSTjIIvqbuvwNR8GEDk0cc0i
dPRI/7KHiGt0ndVypuXgWcZPQsxc76X7+7hj+PvwI2psbhx0T74HI9+lyX+LuL8q4izU5f+uiju8
T+9S/qGG+/uP/MaocgBRIUSyBFwPB6UXRdRvjCpXXzEdaF6R2Tr8FUq/fxRxpvk3HObC9B26hN/F
3/8WcYb3N2KHUFmZ6JvQPP5nUnXnj5aQ79R3KiteFlDAVT+5isd+pyzm3MxVSrDKA7e3etjUqkAg
QrAbfQaVF/5VbcftHRGVKPjEynlKMu2eRBRAuba2kF4nATbm3czNDV7lFGguZYWvcZTOI04iXef3
gL0DnrPi7m7Tdq7XLhzenSqZM0brxNvVJDxemRotKpANUyDTbAkZiGX3JMiog89Bs0kM1LGl0sBh
JfZk32gA525mhhD5Jun66R2jz/JOJPUiScviY4MEONLgabOWVm+uNyd8ofUHZKL0vY+n5VbLFggc
2PbfwDC3W5/tWECqV/2vsY0N2ipQ7GKoXndx4t4ZvcbQqco782mwZpX9haj0Oxfrn1q1769g1ZPy
raKVRVbOMvj9V1Ao2061qHMfVGv5R8ciKqQ2Vw+Ojykm2zA7XIFPZuHfQiwyr6iqeGu164FApdCk
3E7SZSeEUx19NYwXFTkJSG27+mnA8HwpG6e7TxbqLXxF6WVwejQnHvEpz3lOQy1OoJoOnVXdeF77
1MNeOuB4u2KjRjiQmCHmBDyU1Hq/e0j+D5/b6rX4nYyeN43Qel3A0NbQBoOp+eObrj3XiyO9Lim3
iujNWL/9GFTWq2EiMtIEXekBe/YRORLhf0lZmJtC69W+I2+B0NNZ/6gzg4/BdxiKxaWdnaYKsVW0
8F9kfZi/gHsb55jD5SZBsX9lcfu6dbzoGSePGfpS5s9ZiUHAzcCxypJmXYKCOOQ65QZL1fY7pRes
6dVce9aV9bN0h6sJf8WhHyLngLuh68F/WYGcMRLODrGOeu0nmAbf8tpPT7ZdTZ8yAXEAmXX6ZGxm
HcWCzantqRWjBJdoPQ77Xk7zPQ9lds2hxsPUZfKQWT/1Qqbtxo1aF41MSnSoZ8cMoDG+DYGU0Fi/
xwi6Io/TBNaPVLyc7+eSb2nTlzK9FInVXC1ebjKgLutfHoTwFrFCC4fCcfzmMCvwiyXUM9QdtTzn
fa9fmPrNt15pjBcna3hzpgUzbtckKj0sbZL6Ww47816T/XzToeO5QsUW76XyCBZ11mdTy5jtjFP3
Yif0Yfw4i69su/W3Ou2Av9Ai/2nPWnX6Jlxg3QIn4fNd+tYf1w6Jz1EUj0K7Z5ZK49gfSsKquvx5
mWnftgKbCYHdrB3w/5+T6alt168CN3takp9pXc3XtWtGiFj05kU0NmUPFscQdjj5N2vG5uAWT7R5
iEAcoatv0pGJTr56a6oITYtOnAAaRThmS0G7e9bXCZ9YeKvLoC0Xe02hZLta9iN2y3VDrbJTC+XH
2Dm9Zu649VH0powir9sMOe73sqWLy4RpJe+1DdGSRl1FXyAq9FdPK7oXPzW6l1JTDbGqkpkqbAME
fhb4i49Sz0KEtnA2yCtd52AoCEJ7UZnYZSDXbzy9+a2f+y8to98K83/uV+vHD9fDQ0dM+5Hmo1gf
7d8dGVNjdABW2+ie6aSLkdIQBjT7RntIlc87MFJTJ/6w0x7TRZJi4IBmwILblgxFPX3VH1o8g2jo
8gbhYjbW79no4mHxm4mWQm209OyRxK5Eo9w4NnLQ9v9+7/m/3gC+JF4Wpk9LoH7+4xso4fe3RhKL
+5xB2Q7gAkOtOo73DYgnWoYl+0zUTOwX2FMZgCTkF3Pfot+P7P9sTFy+efYI04Vh/G7NGLXcaab/
ZNZDhP/cix5z0dDYT8o4/ysHx/d5/KcPH3gXHVdztbChIP3ja58K4FXKnpz7Ct4Iavuui75YzZF3
IDkBYSg0n1UBNd/kkCLDHh0ntLmyxO4Pj/ZUrZ6wyTfbY+4wtIbRpz32buGH/oSwgeH3UN4or5NX
wuT9T8SFcQ3tpu5r5JjgK5L2B8Ta4agr5TEUadR8O9hTVoYQXVsyKx0FcLdlGxqG6MVMjPRAR887
dXSKYVMJd0+IQryv82R+A9QF3Wcao6MEu7tTpSi9bW+a8y8j7tivoF9qa3iNaewUSqi9VWUfRtEe
usQqmw3T0/qY28x3SsGjzp1gvv1+9EgIi3+2UCSAMK561aFEuqAYsd4Tucsgu0hJg8XenvxELaD2
KfzJN1be+Ium0rqDrB9NKqLTwFDxYjOshH4EO/G+lq0Oh6rIHrmaK0rExpUY8NNPEGDUOnEyYy03
EQ2v7j3NhrGczFMXOCKfr1NDcZb8+0XMJZFv+g8rwYd7qgMpZc9er4N/ujawVxPJm43AHnKjp3zS
ecA233tzPs1NCPIkYTYV8Qao3OI9V7H63TV7dacM9qRdXHRH8nFEkORpfiIuCA3Rwqwy245guQv6
POW+b7L1ccW2+7FMaDXZ/vsPE67yr0EKWwsITS8E+gevouXCdewylr2zK3D5sg7s0qKNZOVgzHOD
snQDUYuMlVibg0XV4jjbxdMMlsLiVZL2SP6HDP3GBbbNgzUFHXO0n43DscL6SoK2Ihd7NhTULJ7a
A6KP9cq5fq/1JPsXOKsHR8vGBaSGVDvfWl6MuobPDjhow+tJCtrHPBB+zGgajFFnb10saZ8WQ/qg
HRn+olNn6u3ni7ZxIZWFqoHQdjERyftb+oTJM+eAfEbSR99X1ZPlbSpZpC8d7RsYSVmD9Cjh3gJn
1GI32KCdTuh7MwbVRnQMBg3B6gThmKOqK9ygJSst3lgJkdL9zFCct5ux5TE5Xsd8U8t/R/23MSEx
0WN7yE3sICf19zFG7oj/yP7WlaTWR4LvcAGr7dbZWev79frjL+irZaWBHG/0jyKv2Ff7pqB9y86u
b7VSGVexg05gYSHQ0YNRetbsJWGqb1jWqwGrCl4evae7tPQZSjB8nu9b7pYHWKQAPLpOKSRhmXf0
BqXtaBVmsG1dhPdMUNW0s0cmqB6xwSTOtJHYTO06J5bQQ6rNHLdwq5xMwwAbwdC2VP4lxHTfEwi8
QtbsKtqAZy7pgWbFtRBFcmsWYmLygKht060Sku8H6b+V7V9UtjhXV1/yv55PXnPNTf5f8I5O8P33
9e0/fvAf9a3PuHENAcN0ZznCBuvwz/pWX73YKOx0k1vCilr+3/rWBtysU1vyv3GwUeRy/f/HkNJ2
/uazChlQ6mheOKD/Iyu2Lf7o2bM9XzADBdcqTMPB0PrnVGIqkbpzZ2FeKd0htgpNRbz0jOpNneFG
d9F628cqLdAgj55D45psOfWmmTmFrCmNQzfW2lXEa98tDbq5eGEUICrVXaq4PCStNZywuQCry333
XA2l9oByud5WZayde+kZqyHBfSDKYH5KPb8vaWWmZJXWDVq8Lm22bscGy+8z9mbTSEKVxgi4WkNA
Dq8bOJUTH7LVZWIV7clcU4WSJrqbVHMzA08HPq1zOtXGoelqkuddL8M47p4MOwoisDEBPbCfA7qZ
YEjpLBVjm25bq1wuURvHYIH1YB71z4Qw9E2Td+i50tTYL5ztoYM+GQGOGa5JTy+EIqW7riZqVOX2
Lp/bGwS4Nj2srH9vzd7ao4/1trVTtwercPn3i1UXvQCx7EvPPywgJe8FyrSgMLDY0BpFX1EtPOd1
PR7AYt60i69vmy5TO9h4xmbg+r+x9dpC5eBYQSwJbpiKgRg3ivBTJsUlMXz4nlZx7+vFhM5UhBh9
DhgbQDPnaFgh8bVbG5J0YEZ6qMnU2DrJ8uz047Id+/VN1Fkf9IMVBfkyxNvW0dxd7g0fRecH1jwX
pxo805lgP2aWUNK+aXAyr/eOakqEV/QQpSPEpnHcgx/5p35ZZxUZigypIu15sdBaWjqFfMeUmFv5
PO9NO/ZpghTLESFv+ijSWh2hioxMQZBmdLPh7Ol7L0E363ZQ0rGB2UlTfHCBbAKM3SGW/FHPtX1u
NO/ITKbYcrEl04DeNmj7OEwQ/HGHrpsgz7VdljaPVec+e7O6Ss0J+tWItlMrJaMcXSWhqAuwz+mP
tOntMIWLsZ3oViNcT7VTY/q/UOFiYhiRx7AmHmnwbNxpndy3MWkhabUf4mzBEBURx7Gqrz1Dbe2O
fr7RO8fGTI0fi62MLQI1VO7ZBxOmeQeSCaASWTgHutzFVqnSA9rNWpC4xQIR1/YhUeSs21SiWx2o
dpAZ7avW9QVGETKDoT9xH6wWYg88vsHK8u29mxbtPrLSp9Z040upJ8Xe8j5iv9NPuFAb4D2I7XPb
gMiKcx6oai7lfTFC2CuhIm/SLFnCWvrto17OsJiFT9OJoPiAE+7S9W2+99Js2plR4u4RxMHWNHWx
K2cOup6G1S1ENrXTVVbsjI7MvAESepD0FqFfInWPhtlGWxl748EEedY7o3nuNH0INEZNT4Nj8Sni
pQ1MOxXogP0pcKZv2Folt52T6k80m1HyaobLk4vQEkyd2ProkjcQ4MqHTLOW26ge9JPBDd3ZIBZJ
uNtrWbJzyYAJ5r5waaKXGWkkGFB4qcMVOHSLv6hdlZXMQ9IMrjU7+5Aj6YRp6eXHsSEiZvDInBeK
z7NWnXMQ3A830tK/oN+gaJsq54Q5x4RS2T/onjwOjG1PnhLck1vnHrNHs5vg9O4Sn8GNYgYa2ITu
QWD0P4c+v5e0GSJjuM2xFSBalUa4SO1XYatlDyYeb54A/8vf7wTBGy4C3tIuy72IMY4UgCiDBdvz
Zh1+bgxbvjcVA4XYUw9dZc4HNHwxVzGhbSZv6LdQIpadKSszaMuGJRW77WUxxX4ozHe/wePlYRvb
jkVH38hM4m0hQGJy/ePOnaJub36NuHM35GJH106bWqGeG8YJfSygq9wcmb/VHUO3rA4mv/AOCQzA
Kjd/uC46AoLfjgw7n72pIzhDAurPF8s9Mr4qH5m5vjBfm4K6Fr/cBPL2GMl+O8X5o2kMZ2H37XXt
oSOvWvS4VZVfcgGPTm9v8yQqA+J6vS0hjl8tgXaB9DGiOWqoQtseZADOL901U59fLUSphRAEvQ3m
X/9Aou6ms5If/uL5j4u9HGByGWeFgnqP/xmPnpePwezxL5ZKPTajLW+7DGCrwSE0axFJNBORm5kR
5/uWwnOjF85DvYIS3L6R56XpjnHLKBoDnMZUaDBhj3K8AA903/Jsfp2iYTiIRfysBnPcgChJ9oPZ
T+Fczto+LnEFwjLzb/p8vNVjwO0NTTFe+HRhQBZte4dM7SK6R/zJvMSV+xljKDA8jDNGor0MZFFv
Gm3+aUmmJhYuiqM3qpa9BqH5EkXugf1XnsgQnMJYY5ebcM9uh9ZDZQsSOJTKcvaxmKw9bDVrO9u1
EcYifZlGQn2U5j0ufXfumJBuai3+srRanPIyj2D+rR7P2jX2TiW8nQHI9eTV4IorcLIgxqpoD4Kz
CiZii6ySYTidhSdbolvMWLNa45cHZpASM9mMeKSannt8uYJHEY8fsTcNq6/wbiKn9aeaPDwzWx+y
/2HvTLbjNtps+y41hxYCXQCDmiSyIZPJZC+JnGBJpIS+CQT6p68N2bolyf7t8h17YHktW2R2yEDE
+c7Zp86w9doXyqpJMIRyVbKeQDjgaiS2CsrVj5li16ze+IA4pqRYfK3IvbedUnrtcz1M1VIdW3vQ
MgizmiOQC0u/SI2EOFODFt7+hiv4d3v9N9trYaFr/9X2+vClbuP0p5317z/z3f5nvkMkp/BEcrZ3
2HayR/59cuS777A4Odxs2Nl6q4j+/3bW9g92P/PduiWnIpjtN5tf65+4/WAh/aw3QGkJcBwykfJg
+1hs+n9WngKrrvyo9osL24+fxxyxodN5vfOk+ZGWkIeWsWyFuPnRL8VH+gTEvpcz+5qBzRHfjsVQ
1qWNne2Sxk1C64IWDNy0xaGlwHcrDYVVYwjar6zvtNgmEqu1r82TERfNi8n5496woHouRtdv7YIU
U+On6T4yKmxkCHm4A/3bcUm3q0/3qhpJhHRDD9ZhVGqnDQsPw+i0GIeJ8A/lzawtQJ2d022yYrps
tSR2TTR5W8tRhmIe+0crJQsSz1N0ScibJKwh2HXb7kF38QfPKdHUxrE4ALJMrjszFVeZzXMy6V+6
FZ5ud2wn1S39MzuHQUPPnHkdHG3IQrgXpRw+QWdeay2Hcdsy/P2ccqi+ykcSwHaw1JuGYquDi1No
1zqtPIzVDE3WKaYdFrS3LgNy6ZDd2MKzhPIu+0/WMOM26YZjFuTlHnj8uM0WKu8IAcQ7PtXNmMjq
vlR63xXzfqmNmwhC8a43SJg1dkDJu6zFfdBYxcducJsPoE32ZTCiE3XlfQ7B5pQWfku9r4+ZArd1
cd028H53lj+wa4ds/LFf6vQutyHF29roQqTpNYodD+2Dso3owYKUdeXk8yI3RunC7O48dYqSJj1T
vzx+jAILtiHguvdTaefYB+p+3HosqacEbMBOjwCfVV/4d3Jkfw9jc73LW4N70dl+8yzTjHKWTJI9
IcjrXrkwRg+rdHx2qoVQB3F5aN1YzNuTVBbu/NSGlpvCdCBI1Su14l9ZEXVEx9RSU1yljKVXG+VX
UmEfy+l5ETWlf2aHSrIKKHu209mLtCCYb6coBqZvpUDioXWTzItKcLhp/YATUpxtTP5Xzsh0kyEI
u/dmFeMCIdfJCdHvfZkxletofLud3SGlF4D8LKkn9srAXfn8EHsvbHjP8DVTlK1v2Hxl2siUKUyI
tge7bth2v6b+Ot7VtubvrLEh3kAjpOEjhRZhwkYcwGwfp45fKS28IVuziudbK+bSdPtoRjjTAy9e
zfF8z7CU51hCRLin66q+0rXr5UxG+Rywu/ILBXKVAptKbdfMYWbdZjbPCd+/Q8pxH1MY9oVtNEFo
4pbFkLEhIXjmKKjfUrUMB9HbzRe47WwC+7q5+fbMsihr/P3QC359gex9Fy8Jfl28G7SHs+m8cyau
QWet6CrKxDlyJO0fdeaMYe3NBCapeZ63nV3O9zPTzSc5lfzFYm2NcemVIAxEpTEnGz0cstHJXr5d
aRkEHSj2cUBzkJhJMKVrXRlaXn0zMsgjlQ9SPuS0B0wtGK0PY0X3L3VmjrzDIORckoea7qlgqLdt
2zGGi3vpXLAvZtUjfn004HVjW4tGosRj2b11Mkkx9NXeDVy7+QoauXUfmZl/PyIq7BKuSFxKgRu9
IM2rDWanhLnDWkRpDD6PKIGe7os4MR7qRTHwpYD3AZdTAMccwua3T6scKStL4xlOvgazw+63G/yw
znjnZum4J6FWZIEHCXeAa8Wv70eSF6jTXPWkbaGj0nrD3CW01Hr+yJazrpLzoObb3tCPgwKqPbj1
S0VZNRTPGXni2ur6G3OMb5PBBJPfJRdl1n51x+CK9HPBwQVGtyXvJ23v7SE5dN7yPmYEuXXNCVY7
JONNE7m7XBuM22eg2lZV33fcx5gM2TX2nFR4906TPVF7LM4efeKcB/1469HaEwpZrdCI+ZxSSDVO
2VZH9dGuZHTLsB4c3mRle7+OZ8qPiVNQCZqvIP7B2c1sWqlLxAA7DEUTdn6uEhJX4o2C5hBgzBfi
XLTU0fl2RXCZXLJVikvbcl9b0V1QR3LHbZIz79DbN7i9omesDR+14b/OfY2zsdLlvhiQksqZRg/g
DfM200uRb6x1KtB4Xv3Q244TDkm2vJWDG1KTWLF9T/S+6aaHKuubYyDzg511CQjmhQ+YBna2u2vp
/TjnJ/jAT97MFlMGJKqmuYShYdkXI4vw1qTBcjcx7uAAg7MsJsZORdazgrS6maraPM25KRlFdukh
m2FAuwxPTFGC2+TUCRcFw3nDmMOXX1JLphfOqMwX6Rk4uvP8sROaCOJsIMlkHMAwyfoh5iPAwzro
jg6WarUZIP5uJ3sAl4lRmWIwsEThUm+tIHpQpX6jTYBofOXP5ylpx2ZnxwPnnqqz8B9XS9vvYFxU
p1p4Z2YR+R2XFf5fVOVbG/1gN1rw58OS0vuLvOLQ5Wic9VpYzRftWvluKS0YijV2iab51Bcc+pSP
lpOJ4aNJRJ30OXd75j7uwfD6V/rhnkmWH8xZRU+jYLRl2/mwnjhy2o9c47p13Kdorhhk8jWkGbuK
P+IWAUSrbQaepn/ihBnv2CT4byQ0hnvppuIpn9W6h6CyN9SONx8JWHEwHywG9yEJgaeM5ouNo53y
i45k9qVr24Iq0BKaMxCBbT0YVN1jb98zdDmOcWmTCiP3JmFj3xH0mLC2KHZW9qqGNa1/boZmfKnM
uXgZLWGfPSziIRLCvKGSYNlysgFDVnZpL0OC+CqM8tIPNt6Uxadh6nJx1FYkkBj14p1x9KxRaEWY
vPPj9x1NLjeeaP0wR/1SfIjIW4iGBjTfDBmBIhmumIpS3lq5nLmchVMVxrX6TDBcgg8qo12k3HIX
aRW9D1Ta3Y/0jGS7RauqgsNUEU2FVHbJTiE/CLNWu3SiM6HA7g6KvZ2+YviwbkQZd09jm44XmCrV
B0+tFQqshdt4WTtlJfM1w2lIJcjlMi/ZhZXDYBxNMnqMkS11UUeuDpu2y8IsmqM9RE6fp1UwG3OK
z1IznNUtwT7UPPO6jQDEFDb1Asx9qNsd8yhkz3A91dneMYwDFiZ8zv7ynLVt3WzJfRfhNCpcUiIX
mzTBZQ8QowuhXjmHpcakkqIttQBwiMdHsGAKPdwuwDw3+VBr7lyDfzOPqnhQmQZ3bufGs90FZzo1
9ZdRYmhV3tztg8aL930Rkduzkd/aNqWCp134ijMkQ7A277mD1jeAl3AaBP280RAb39vNdJjGCS6R
vTzMdDCtBfZi0/l+dpgrcSChgMdctDsq5+MvoPkOdsctb1A1BQdp1u8mcyK9PghUs0xHl6OKTmms
7uE0gfyP/OxyXrzpKsp8aOrbzEjIDjAzuw9yVldxJXsU5WGXre1vK6pizOI720PP4yus6WLlBTv0
7REepKY1ZkRFCuS3/lb5rcx1Yv+7nDBPAJLIvhW+zszuUCfWGljoWWsnLPdtCmLLb2WxpG8ojk1y
fxwcZncRlbLcDT9MlMwaJm2zJAPpnaWp4CFau2jF2kobZ269zwbXue6orFWLne6WxrtPg9ogsNF1
91jRrG2BM/tGSVpv9RrXzNYmXKFFdz2u7bgpNbltPFu70aU510f7WBN8zhFn8cjql+jbYO3aHaWn
7tdQIjoiTKKZSl4QnxFcoT77NK59vVBRHJv7PeldgzbfOCMUjAmnCqlonKgpItrfrP2/U4e1nSjk
Y2CQTyBLdbWsbcHET9+Y1w/MpEvCOiIPi9oB223pbdSlwZG8M8XD2bcS4nhuu8+mM3ZvMnez07i2
FVu+di7stcG4zYIHc+gZtCn2MhQcD11+SYCRnshlceaTk0LuIsm4fCgIKV/rpHzlABqXOyLqUGnG
Dq8S0nS9TSlXViUty52hyjc5rNXLY9R1+x5exL4VNDOzffF2FiVX95QnLSF7oHt7bXLG4AWUhfIb
+2g6AcLw2vk8re3PHn7sK5JR1Wn5Vg6t5q64WfElxDvX9uhKaYqko7VTuhQJtwIzWKumORpCnx/p
XnnzY5OFg8IacZ+uDdUdjcbPy9pavSQ1FnqGL5RZe9+KrXtzrB4h9NU7Vyw+KYaupvQEFDhaN5YF
bM7NyCGLzFR+TuN+fBYdpVAeWBmQJhVSbEvdX010oeYSYuh9g9pC4VWVBt0jY682ho9Rq2phJsru
uVsgeqQ08+Zbgi1UNCo9fE10WV5Im+qZFm8MubaK2jFSHXpmqDrY+pS3fck5C8oazLrhNk665p4U
wrLNR8Xulkg0UYDaJ8hgp9ss8KMjT+yJgx95zyCp98TcfMALRvxvd9/vHbR/o/qscsxfiT5UHdTt
p7f6x3nqbz/z3S5sWsxMV0q6S9Grba1m0O924bXtlpCl56IGBVj+/1f0cQTBTijLuOICAQHZ+kEE
8t4BYbUC3yMoSmkTss4/aO5zfqH1msxxcapC12RbiW/4V9smUL3GjIzFuKKdUmUB2ZnAn/uP7RA4
VXvMzHK9deVkT5PsIPm6pO7JDgpmdHFJCEaCva5np4nXHaOf29cVRVumN2+MLlkT1eixbaoPfZ51
U3TI/dRNU6qMxoE0xsJ/jfqLiFNk4DzBX+USjzdxz1wwOYmhdHG9sdtH/E+IOoXGgGWrPOLvWHu7
6FNK5w011IP5bFVtxH3a63A0PWSKdk+bg188yjuSDH0S3KRpx3AUYb3YlIBhaIHrKyrACm68BsPa
mSKcMGZCCiHtXyvC/6kHmqpuLrT/bEW4ogC6f83nH782FGSsP/RdLBXvULKE5YI1xszO9f9dKg3e
uRLBkkA0F+1qwP9fqTR4JxxrJRSbf9J3iTFgLSnAdwVSh5/6B98asQahf7BqkRWF3G0RvCaJ4uHc
+wVKa3t20vpLFB8BcHGyw9gq7+jLWvb2WHWkQiRZffMznc3TZcPoY9xwrwjY2gGgaRmMHGwl1MHs
UvYFP7yNf2LDdn/tqOap8eJcE/8YdhCB5eJnVXfSpH1yi3CeRPqrb4IgN2/8hVvtBk+6m29Ej6wg
wObt0hbkIQ1J2PfBkpX4TaM3v6oETBHXV+2uoVlKfliYkZznhBlUiBNYPJdJ0tGKXAwNYBH2Af62
gIpn0i7j+trYOl5n+BdstpetY+ZVB7iSprAcIpYj8/YpoTB4rYbABg5vrFD3PnTweetAXSxBPFbB
EWFSsP1g7DW1waPy+4SDZDD69i3Unf4pqElrj60q6WQsLFpn+jEjt4zRjd2szb5ggBSUUVxdcwj1
c3cS+4FhYHHs0DCYmn5rt8k4tN+xu+C2SvUNy8d7dD/jQF9ye1RxJg49EfJXqqzbm6B0p61HTZuI
62NTe/pREt27FQGbbKn77goL8XCcDEasqVwYKQHt8s7KsedTRWcPToUcj8da5AOo8Nm0M7oIU13T
8pMXyUd8no3c4CsYrw14rHesiXQDSZLPOwCENJvI5cHs4wJDRU/4bQnoFdKjR7szzQHO51aXIDaa
RG8m8vxLSBlP6t2bft7cD6BDGLH55a07LJIDkN2K/Nqu8Gs+ZXGbbCbc9jfLonbOHAFdCorxcTZN
4InYMS8nr3EPRVFW+0Z2IDpF6/WhZmVfbZ3iYrIj+KsLSSt7MRWnC7ByDrGsEDK4d8e7rq58L2/B
1xbmMcb0TWTR84+JMIt4G1Vm8RH7tH6sZZ19VaNgv5f3RvOgdLqc7cqaTvZgyjfmht7eiTqFiYRX
j+KyTl0H2sXTuqOwmvnffsHWS6wyb5JPOZc9Ft52CjuuNDKC8XhvymE847odrtxR97vCSYODo4iZ
dQb0MgsIIC+os/GdYzvoTabgcZsyFS84xEf7ceDgHi7K8T66/JLQmApjE/lBv3ODUXyyYgLEZTbP
X1bl6FohZdLSSdWP0zgD84os8541fW5tGMlEXFqDl7XberRnYsedrObDQO0rmAFXa59xeimtEDM/
HZHUWczbIi5gXwEHNR7hAiDEOkbRXQbUL1wFjVu7KEMmA365tDBeRZGc4tyr4GxRBGcTL8O+gccn
00OyL5BDsw2zHue1hBXgIYKP7SNpx+oU0A7N27eo/Np1swhPLkYly0/Xb1fiK4eONScaDoOH7XNr
dcwQZGWm7kHmtXeZd+1TkIzLZzks0y4atXMZIGRusL0H5bYRRn1mJRyfOcz5jFp9dK5NCTVO0K/X
5lR0j9U4gwdt5QutGkG/dRVMrk0N8WI422VD/ahY2HGXgU9eX1DrV57mWnYW/QzDcFnHHoV1ECRU
iRzgFzeM1j3KuICw3OjCGe+8lgMvGh4K+maudHFDLqM5kB9IOD1wUjb2rRbNsGVK6p09loOrMgkI
XvdRUb6PqNHhTGF3FAyivFzjH1cnA8ECeJ2tzBvKp+pHWVtgBUVP47ZJTv3kcY0Gu1bMyXGg+fN6
tCh/S60xf2pKnJ4+UR1mUNhOymbMdyzPLL6UhuevWYwRc5MyZiZMZbferU7nwvjIVGYZw0mp4N6y
4WPuJPx5PpSGMfTeMcvgS7vY6kjL7Pgc+0kRwh4b7hGKiYSgaQDeM1p2VHVyYVrZgPdEJc5VEjAO
kiOzHBwrS7aJhJfcrd0GH+qhxNc1TyUuuVbHt47jNJyhsEQUQHcT/VLjSS43DpqGy5iPkROtrPkn
4K2K47GYhuvOLwdC6cwCkw1p1rzY5HOXkO5a0+HuoHm4Iu6Gr6zvwX1gJOMeVqV+8YyAh4gDcznR
aGfvs5nehjbHp6VGVzHYaqZLcOPRxyEfBH9w0bHO8yXPUfk2M8QJWqXXGQPuMasKAcPKk4hdnK1y
tpKVSi3UMZhoCruk+qwHyeZ53z423OzJVWm2RsJAjxc5CLkDy/aa2ebImJ9Jfq4m+30quuYya6S8
DewEuptdvlpKB1yIbm7fTEZzIorOkuMWp3j2o1e8fJeB5CjnuQZKIbViW9+sml0DVvM8Yy44OLUB
6g2h3rohVMBnOqb+eHZ7khaW1VvbMpktstT8kfqm8ZKNubprOVtfkSIH1ambpHp23GB4HWyKRXPG
xtu2rKfDui/5XBh5/cpV6tqhA+CCpYNpmr+bacM86XogwsHttL2yfQVwxCXFjf6uF+msZpnZ2TKl
Cuz93DIg2U5Lb773sq6rdspTFFB3QB52c1DZE0yomKllhsdtIdrarQ33UP5A5IC8OGAuHIywR/J9
TnWSv6/qlo8r+WQ42XBj4Ha+n03vIZ8i95BlJYqDzWj0G8vSvtYpHLeNYON1E8HZIrKe1C8z6d19
1xvltu5MPi+mLXPNlyWrXmxXlfzOdHizBPYoJGZnvYm25bWvaEHVLGd8i/S8hHDmsKuw78LYV3Di
4QKRVv6JYlpK0gSjjJkiIJxzQXPM/MiQzJt9w9nYzI1xgxXQsugYUOX9mJjduaYq5s7xRPowgcm0
t54WNpJeYRnk7/Q9BjBu1rB+rhMA6Fuw+JZFPt0T7jaYtF5HwCmnELd0GOquUxwiwfJ1zCb12cf2
Rxv2YgRH6ehx3WC6VrsrszrYzWKhn7Ed2+XSzzxZEyrsvVMHhs3ZNGmBU2cyQNxSRZwNJyUWgKcj
6whG0YqTKBzrrP1gUUFr3EEaKKEfc9O/41u7jBuTayDaBTWO0yGjTDF00rRSFzm0kAmjWJTg3JEO
+6+6sP2HaRLOtlbS0Fxfs3fltzkLbRLYzcGvvSK7bpOZZmOW9vKMGW163yJK3wt7lC8KyfFQe3FL
DSiRxldHABbxCa9UB6XbiSx+XILgTMTCLUPBwAfM2IhbEmoJMXf8fTeM55qvQWU6aUirmnlJ2Xph
rjxdsuB2zzBk6hkHQLT0Z6v2fttk/2uB+RsxZP3GIV/8xbHuj/yr337k90MdXV4u/m3J8QTIGsVt
P3rL0UlcHDCUFPkc79YcFGtCl/z3f62axXfg1Sp+mERqCUt7TFbJ0PyjYxxnxR/PcWtrHZlVZvye
SwnKHxo7wBL6RRZP3lVpwYcLLaw5OBXEiJAf9tQzdHyPiGtweMqhlUTnmlZ3F3OxaYBBXDrbEQ9F
rdb+E609u512BskkB9JG1OPy7O3BpZFQFUtzzhOM9XJPo2LpjOeOqmn8NpgXYeUz+PK6eN+B6/RO
g6P0ax4Db3JSGYXCMiTnLojpBd082G9obyCuND8Y/kLoY4GDADI/EJUJoSWwMgrMRYvNBktr4YaZ
5ta2keCx9EXBUUrdcgbMH1oVBc9AL20as7XqBRmnIWuuIOonEaiT4CNlGk7NQ8zesps4ZqUH7n0m
6dmZMmymUP5NrirvWeF03hpBPb6kg5PdLm4n93UPnA/CJV/tbLDwfdZ2YtDUwf3ukC9lcZnBgXjx
tKs+Wtq2arwYafBaB/5rMc1n32wzuiVyXEX8EV0PvWffIBqZFyhYYtdlKy7JNrHrDHag7noYiiRJ
5tmEpcvwEfOeDMpN3decw5wIHWoU7nBB1LK87UWv35PMgTPVzsBsFznfBWzPj0aQce+eUzjDmwhD
xwX+2PSN68G9y3JmADu26cZNUsLXnlyPvFoNihHtu3pM8O8dFr+vb+vFkRg0sMSHjt9Z1w7e4A8G
5nbmF8qyb2pnheXCkcSTKuXlkIqFlK47DyCzcUgLq+p3JNyszYg1ExGBmDyMr6mGT6GWF2Mugf9S
mnEAjLJcOiSIXtnoyEvO480DrLHojARcn2oD9eyA03um7XnxBsGkeXA6gj2b7//ucg5DybWBAZMO
F6hM3yZTv4t90HbH6ljCNCrIIvymB1qtce8bAhbQZqDDfMQenUTCfP1XKPu/CGUk/VgC//OCGn4q
0q91W/1sK/ztp74LzMJ5J2hNxMZnreld94c11XLeOaZLLsch24uQzOL9fU1ltRU0KjKxR9Gl3AeZ
6Psaa71z7bWGkW4hHG3/kEfxa02nuWrYFqd7T9omJYrOLy5DsEt1o3ows9VoUx7LLqJhTWA3H+Yc
Qu4YJIF+n6D17Ewz7wB3OcNT7tAcTTasUh9+ePf+RB4TP1MK3PXZOCbS4doLh1Tm8Y78GHV2Kvwi
QdIPANYqcY5zAIWbXtb45acBZhjXuNM/SyJC6A2l36lQwaZnBrVo6YTc2qq3gHD9Db8j6bcWDTNP
i2v4eN49N/oiZkNM+79+xt+qJX+QGr89Y08SuoIdQkT7V6mRu0DCZzt3Z3tyY9wy01I8DSuDYt8B
CMONME8iQ3uKfCpevRlEWG7aB6JBADHaoe7eoPlowUiy4bBMiJDtb5mYA3cFN49hq2bJbd7T36CD
lcsO0OK9TtRVzuR+opbP8FZc8VAe/vpV/fFjQKY3yTtLj2vD/rVPk91nPILK1ueKWeF7Os5ACzs5
MQrqo+EZA3oMHppIFB//+mHXa+3H91IKibd2bYvlWuSP9Wn9EHTHqBQ7LHLVufIXcRZ50p8r3Yap
HyXv//qRVpX110cKSMLR/csIR/6KAGnogEIMTOoz/nHnkxprCI5sNjjPIVXtTNyPS2ibs1+HmY3F
4+8umlV//vnhuVDofnZsx2Pq9OvDS2mnSVxhclxLFD6VWU85MIOs4uCCg9nhYa/XU3OWHMZCfWM6
1vILLR76cgxm5zSxlTFDe8xq5vWyKp9sylHsbeIjdTXG0GxNbqgSsap22gvGXkv/d1noP35QZMdZ
Nmy4pw7fVda0Hz8o0+vdynUj41r0UfkpbTsdbwBsdqDQoGhW8ZGqpvxz7AfNaVpUsvdqap1CSwzy
K9UwC/dNaAChU2fDl7S15RtSeCKPf/0RO3/AVtAwZXMRgXNlbeXbyZb1x2fp0bZgtsSDrjNHNVHg
k4NNFob6kx3scSv3YTsp8w5TJRa4JEkA94E51kAWDoXTWGGOcnXfFC4HZ1mM8Qf6Pmq6IjsQya5q
njydY7ykDikkYsiuKCWHRNlCpqvz2Bj6BlurvYtjEWQbY4loxLaGpLxwPTI5VhbfQv/ijF70Up25
kz92VmlwRB0A94h0tlgbnH5ZNvCFs1ORuP5zhK3smLDpPi3xtAKTzcQpGX/OKRDPdi434+wvW5Qd
Y7tk0yuN6t1DbxpkO/BDyj3GoB4KqGU9qkSM+SGShqA0Mcmjz2zB22HDSdJ46UuJMtho6zKvq+ZS
IDu/QZL2+N7bZf6QBtHEIFw58bGN2j6EW9Yc1pHPjRrLaeeg+++FmMSwK5gRxSGdzz5lLhbb1lLb
7bZvghsC8qQEhai7C2411hhWZkaYuZPFx6k0kyurDRqUr8499GTjrL32yuWT79XtTptTBnc89+O9
MU3mJ0sX41cdNw12BIsikjU/OcT7qcuAR47juJvjoff3LQULW6gw5UXFXyWN5RAR8YZykBhjaAoO
ZYQQIGsXw7jTYYqy0frKQ+sR2Xf62bwbbQ7SqcaAscm4kro9FuFAg8+T08nLl6WI7vpRdWXJJrWY
q/YNHceylmc9GhNxahjbLOX1qzWXWWe3mx5WQ2Oeu7wr8+lICcVyGIKeojFIE/Rkf/M1m9KwL1HZ
GKX2fAYRTnYzmPi4St/f4lvhftjhlFYgF6gLC9uiE9FNokz0hot8lmOynSfI7idPdzZX1BjBXRzD
nnvh3jNoy71BW7C9OGSkCutN2Dk+SuBObbApiCIF0Y62By80ooBOeHqATMyftY7KMkyCfkR4hyCM
TzxiV7Bfs4VL6KOtoQ5ZwGfDMmkxYQ16jjU6qUHleR2n/lejH2RqIsRaTOAcv/fPFITHOCRs2Uk3
C6tJq2W+0CarW7Jr4kSudrZhUfug1VW6nwuvnC9MrcsmdOGZp6EE8UaegU5zlEXPYUfflFhCbKI5
5ZZ/TOOmyEz0j76rqg9ZWQblpd0GXbHLmZHdL31no2UatSWukjEhALeGfpLuEFF5UD1wM7aPWQwc
cN83PINd3aH440ZhzBPiTWzG69JHs0NxIsizjYToyfm4brGlUJDjhKzont6kUrM/ocPFXr4UOdNK
Wna6otzSHZqoS2GmzkWcynxtockVeKM6jbZLH+XuxhjbJrjNojFzQjtV2QKHJsMIAPbL2YuGciae
biAb/FXJUhObEGO8ywMnIQnA39us1OOKyye2Fca51EAEnFLjpa3mmsxdyvfIOgtiC/hb/MEx7Me5
wC929poANnIVqO6aMTy3pJjeQH4gKG3erShNRPWMxb9KjoqenmlPFHJJr0QXd49OZrmf3ClaGeuC
ixfz0QQ4WXswUjYlEYxyW9gQLkJ/jHapSNVzgXGLZGOcDQ/a9cbPTZvYF4Mc8eowpcJ2y1SE3+MW
dTYxBxzEeZkaZoO6c8Wj6Az+xgjkEY6JmCWkVqvM8O5MlgVHWsbaukkNGVAWxRGfnpRM6YMsND6x
aXY6/LRq5LNJxoonVmsW3SvuYMF70Llc3Wj24Bp9Bon1JQDByIKl1uf5veVXAZMP+pf66w5bJ5vP
leQEYAGrUg3KdLys62UZNpNFDSB9C3J98etTH1mfeF6MGs6OS6XOXa/wbdLXU+dLGOQDX52mAFN5
V7WSr3zbsyuI+X+sqVZXJTdKODNdSXaTmHzcYzv116WRkIlMSQFN+2mF4pERUNa6aPBlCnlFLCC0
vqz75K5iaGIx6qMSHU+5n4CdCqc59j6RZeNpTG0239vdZOqrmG1udlU3VZ49+NwtDroyxVkFsXp2
GGsrkHBJah1rqnz6qyip42E7t1KNbHBn+9BYvK1YRNX8mheUsNFCYNYXCgh//mGkpUlflJFRfp1B
f7CGAE+kZsETPoxba1592V4ZfDDMiGANeCL0HXzRu7kdk3umivoqKPPMJRbcWoTIC9fhdpRYwfs2
M4Z4RxKdr8liRGDdnKoW6kvJgjwf8cjy3RjXFXuXuYCdOHcvw46bzKiuRNtbXki3XTdwp2WyydZb
ZS9tMASPxsw2/bgEHYb1TpMLYpQn5HCZjha/ikFMwhxvpHbgsuFjwQSTBwSXkfC7a/qXiwes2wAO
pL5wyon8zDJS7RDmJmr+oSnyur6uvMk5GZ3pkN9VVTlcUdbcJKHv6jJ5ZCei32itZRlh6dQD+rwe
9SYYB19xF5jVA8x3ka78ENsfCN5A2XtqOtugY4cYZwuz2MjjoxE142fsPtB9Cqk9aNUBoL1JGxE8
oJ6h7i5dei7S1EK/uZ3gjbrn0mvArqBym961IxL0ekY+I1PvBDciec4KYny7SIQenxqbnZjsiUaS
wvJbBBccQxtQQLEkPDxDV4ay6akPI+L9Y4bqH/F1SIP3XOulvq1oR2CBtYC47f1ybdyZ+mdMk65h
bbxCgJG2KvJVoxt3zjUOIX+4V1jgyZnGXNE7wkV8mhwc5umU2l1en2TbJPatNZmFdxlNdcDrmiba
mvPWaChe1RFrBruxvrsmssLzb4M83kPUyelInEzzkugM33tiLmvAOkrkv/FMvEJpN/+NNm0hHrP/
/s9SyvUnrT+9Jj0VWZ3+0Xf0+0/+Lqd4wTv4s1Sqf3fXYf353Xkk7bWIgTssxh9vVah/klOw0dko
12jbzrcihu9yClY+a7X/rTLzqsEATfkHkvUvByN+NWymQK7gUR4MJePnI0dgz56RN0ZzgRz4lZWR
kiAfwA5DwvFvzmB/9khr5JVjOgf0P2BWCmL6Ds2zPJLFaKg0m5emqie2ekkf/vA5/Iko82ePxGNw
DHCkRQ58/f8/nMoZfUcLFOfmohvznjiieaMHfC2eWv7mUP4nD+Qj8yOJ8XAmj/XzAw2whMGILJSe
6vwr946vqL1fM/79j18PD+PCppF84n/4jDoY6ToBkncRGUTQAn+NJCYQg/Mp/f9461Z9wcHCiX1U
CO/nVxQ3ZunUCa9ooOH0NJnEUXDL+6e2yv7mRa2/6QdFYb3wfARGRBNgPjj1fnnv5AB4Dv9HcwHf
IN94Pdm8eHovjPk9sHJ/+9fv4C/qyW8PhoXPw5XK6Xq1+P14RVAqV9tS1M1FoP6HvTNpjhvJtvRf
Kes90gA4HEObvU3MDA7BSRy0gVEUiXmGY/r1/YFS9hODKvFl97YWVZZmmVIEEIC733vP+U4DDbPB
NhmTQzZzqJ90d0ZnWrXA5ofs888f/LsnxLaEFAyp6Jwcv140RpSZhnm5Kys8n6quxEJ6WnKnxfzT
nz9qvmEfbqh0QCLZdNV4q99fI/R1NUZFVu40hXmNDNhxjYzOv/nzp/z2gn75lKN+J8kEVqcpwiM0
b5DUvsNdl9Hjf1PM/v990tHK1MOOKLqcTwpTNdKmjJ8wJqfL/8HrpX+8KGizLl1PFKIW/tGjx6Pw
M+lmRZnhzzSLVal3QHVH/HaXk5WNa8/Xsbh5tbGpMNLvdDhtqzil9ywqjJxdJXGY9gXHK3cIaNEU
ef+MmTMjT9gXqDb02eeevJL5LE6CCXxq6RDgW4NOsZmwFdWiKPlPqMuytQ4gcMmECqbKUGVXY+2Z
94ljFifSj/2vdABGtBSD3OFSSRbFSJ5VH/M8A7+hNIZdqGULAnvdFWZM66Rtw3yNfz5ft6aT37Ra
bO11b+qfK59V3mhtvrtt8CmxVZz2btPFS0z1YbHG+4TUNJkdtg3fR4Mq9ZRxMpnNHuWmgKR8CExc
e+2c+LPsxOyLNlRKuV9hUNpCpS03le5zcq1w+mp1qS0zjscY8Fi4CIxul05LWg3G9AQTLTZhuDRq
iUPJmAk2BbAgzxB7K8MxHNdTcUpSbLFy4T5tXY9oeSSA5n0QdvJ0CCAeBW6R3tl9EjHpF+VjZWcm
US38RQunN8rHMqMtxXfq0GqHTum1SB9G3vXBtmjJa1ad3jW9C0AX6N4VELr2q8+tOQ3jqjzYKn7V
DX5TFdvmPWDMV6j2/g0+1eKkn5dGALk4vlMT+3id6lRWTGfS8JI0meE6HiLrhBW9XcLsiLZdkMLf
khDvcDCrnGQvAXfQUkF0EQCvJNowyF+RLdFFLmJuokplTtBG79KFnx/7lNSK/aT7WN5tbhnZAFym
CgkghIa0zKCT3rqTySUFZAuReIHrJ6NLDO8lnKvYFj3GsphqO91GuamX9EG70lvZIQEjoV9yAKfX
SVlK3D0Ha1vP6zMN48q9C97rFsto9opeCzxhEoxrgmywl+lutbNig2Y7xdCtQCkRL2VNfPSyZliZ
IPcLO/hFA4RwkN5AhTyTn6AlXonkbbPE3AsdTCNOFVd/U9HhKmeW5rKz2OKm0XO3rSixXsuU8uKu
zbWg2yo3j5/wWmsbzuDdOb0jMEuR16Vb7OnDdU8F9DCBPtrKEpDQptdqsojiUshpPcX4eBdo0HqF
wTExvk0epYo58W4RTsFkg/FE86Vz2vIxiAnOc2YUczYUfNlaaWJvIwxBVUxXYmkk/BIyJDGjCkxc
87PBvx4a2q91/IoW0DtDACf2fBHiNgMM8Bq5Uz2kGztkPuTNOIrU22LsJ78UNyn/x88bujW5ciE+
2Lijal+F5RC+5KUnd3lik1NqhxjeLEM9lM2I2jsr4J96EEjXE6XNHuEPGZ2zJZDKbNkY6ZZ0oZdW
1bA7G1zDlblri+6bgn6+z3LbXCuyjk7ZCp2rN8CBkfO1dCPtzru29tZQ28oNY2cf37WT3LvkHZ7S
zduQdI2ojoZGu8z6BEZNEtFGFm3KQ82qCJ09LcdVrmLvIDhUbiqNtz5RyLG7rvQXooFCPtFxwnxH
BhhW7Yykea6bJsgTkyFgxH0sn9Khca9E1xoXoJsowFBh7wfFE5WwoH5VHkQxPaXj0+VcvmwwdmHC
qEAD5ap/brQaQG9AaNgytBL3yrBxy1t6+iQlC2Vds37YQDivpggCp1nX48pHJAQgSSj3yi+S+szo
FSvZ20lLeXW1TfVMreKRtmtmYii0ez6acUe9ixq3ZUJg9M+hzIlaSokmAivGE6ybc3DDQZQYwsJe
uPwIWXloqvlcXZjFKaZHHqa+ChEhZwbpEQ53J/Lhe2U2WvW3VZd5xGObuMaL3rNadfMzInVmTAmG
vYtYDsGmG5GdOj0niYWmtfIiDuSmIUx72RVgv6WYWBHbAs/6ZBdfyEjxDpMDHYquC+A7be6u8gsj
n9TrN95GftuVwcwRzfO9P6nsqlGsPVrA6sEMZ50nHXlIHdowUmxktQhoFl4I39S/eQai9U6TnEcL
dXBJk9pBTgOlEBbeNvMC7byto4OIBFFGcdwcxiFsz/14uo900d+7yeiu3BE8LDg4Gg4ebNY8RH5X
arV/mSbkc9UZENDwtQj8YAmD+Avv813d6cEO5xwxRwEGdRAZ5cEaG3KqSdbZsrh/02QBJ8Bh00tA
up5oUZjeVTkrL3FE3p2eucZtpMPRXk78pOWPRda2mnKDtcEgy0og0YEKuWTfxmY5poPaZaa06m0e
egvTCEsyQxoPaNaYpixmMUVexSMSe9nSCPTkJMcdT4RzSVWeJ3VGhQ6iDRVJKUDnAptv9YX0+wp3
XmZ+aTIz2/eVyPbIkXXokEhr9ggx1UoZ2WimjG2GwrFPx94kf5XNJ61Z/6Ce+tcVovN+RUpqqG2t
qMvCPWpDgXCO5MjO3VsdwZsLZLUCUSZn8VoRH4Pr8bUZ45CuGqqYl1La8xAncE4G1ykJ4BppYHO6
kfq6agbW9RGuC/nsbd22l7kNAa6OLYVlFpZUvG7LsLaI5VFGl7H2NF/dhLn7shjSmz4WQ7ooDTvg
hACsjlACZ+z2OZFbK0Jpv9FU35VE9Cy0EbcGrvpwY9q8Xywc3RX6ccZ1Ip8xgw4jLc0yxy3vqSlA
XMHEhPfS7nCVwueu/KeE9uDa6fH5mzrJt0j/jIesNYcLlJOFMUNl9VVumWBPvFRMF7yuwXOQOoZa
JMDKMY0P0K5STTuJBsRmG4dWD058GvgrK+B0QrWE6aa3vFQybgrrXaJ6pgsuWJZPJtnGfK59d46H
uELtz2BcMgx801j8WqtAzmWK0+jpjoBn1huzRwUdKPT6Lu31wxsnZBQabmxz4lyReHVxygsvTxkY
BRFN9M8KtaPROk5Cvg8dAgMIyFzsHhdq+Np5B/g+dWbcKX08JTMDAokTPeWpuvZHtrk/H/w/VIZ0
82btiWUx6J7Vee8LmcbqZBb0JfGAFYew3AdtYeRsx3kevlGIi5M/f57x4fg/f6Aj8Ryi30OpclQ5
5TUHHIucBxYU8nUXrBL4k5ucuXRcZ0+thkg2gdZ8sKXbX75tOz08VnsbmjCsQiPVICek8umNvDI0
7Ot//n4zoOv4iSD3zhTSRhRHJ+moPCkHSM2upZJdmGXWXnVN9kpeJO9U35JPCIjb4rCdYvKOF2Fs
tBezu2KBGKE8wNYxEc9lTxxlckIwSSAcTSrPJiqZ7wI2hbpkRt5ZXsc16BBih5D60719y7AIfFZl
AUmvWFtO5t8IFDBPCPlolnr83xYVl3M1+nTCFz7Tuzs9iuKvb7tinhNjsuwnBBif3AvjSIgwP41Y
B2wsebY9U82PHg5s1D6m5YYoLjueE9+bgilRHCx7YT1U5InvNI6NCzcOzQ1YPLlEEvzZmP7Dr8HQ
yzUlXwTNqHnsh2tHu7dLhkE7aArRVmKzIk2y/2wZ+NCxQElKo8KEvWChLjr+zVWkOt8GwrmzLQ7P
dsDClZdQIkGvUmfYCcEhY0zxQDRx9/Dn5838eI85oqDwZ1aEtdU6LodHI7G6Ou3DHVLxwEc4WHhn
mu97X0nJkwCfaIwfPE0yp7LGOyKzqle0QEB2x06CES9wkM/rLYLNKlWMSYK25DhJk3rH+ds7i4u8
+Q7fiJT6OdMm+NFx+Y+W+pN+NdI6ejH/vl29ekkJoqpffu1U//gzPxvVjsRX7tGeRaln2DPK778b
1fIvuBQsbz/6zSYL1E/Zn/D+ot9kSog1mLNBcbOb/S37c/9iBTfocNucfWZO9z/pUxueOHrvPF2y
9s3AQxfjLeGr77eFJIaJZEyE04z2GD60McE1K7sUFHTDRL7m4NRZuynBUYH2weSEAQLcHgxLwilL
QB4whBeTmIwHP1JoHHLqqiVzpf5laG3cNPzlREli/sFOdJm7mkbdl361NMoToaJyk3O2345CD6j1
PHTA3MRoR99I3sRtn58NhGlepLEkSc7F9rdzGGdZSx/48J61LFmpAkgQONCQoDl2T1aY+nSoiGqx
MzIQtEHGWzS6jJbxapUnzoSxqNDq9hrunwV6LvoaE8TxEKWZdhuglF5Y1ZCjNzEDdAesD6XblIeJ
wmmVDc1V5wbfiTrgIn2u1AjNK45OyQbnLjILCX81DjAV60HyWtYCTqru0WDJdZJOZEkSvVlR/nFW
BXHSmVe2GHREAe05LAqxUKZ5BSTn1u/UueF7+SIc8ht89sbZ0MNYTZO8A2gBacR0s7NizM4st3zw
OYgtYQUOe2IFv3q2fzJHT5L8IK6SkTIanCByluJmiLXpkYaVvipFGEJqLBUeSrLQcY0seQRvsYmu
4SLZi8S3569Q4Yfir/awVG2dydEPQHI0lFJJcRM0XnpXjMq6Y9SXb/GpImtH57BhcosntUWIH+rZ
azOVl6hdp51vafvWGqunwjLqW/pEQGgjxs9LUaaMD83ykg7BzncnzsyyrQ4jeScPVJi3dhMV22Ko
o62BgOTM9knWmTCi02q24Wqk7hfU+hpFqOi/sFEDNsiKxlky7M+u4F6pZ02v6nzpgO27amGaXIBn
DA1IOOFAgERYTWv6xzcCIeha1AjqV2YhrhuobpvGpZwTImQWzJsDgqqLiOpgaNplVHtbes0kWQal
YSyCCGdTbEhk825nFxemMajTgJRVtSF5QX7hbBudWpmtf7W48FUzkvSSRbEZrejkFMXGcFFPkYA9
6qc9BKv2pIh1ueCA3o6vNIgmbetSEvuvo+f056lZi5D60ErWKQGP9cJICe3JYuNHJ/o/C/0nCz0n
jnlp/vcr/cXLt/qpSZ5+Xel//qGfS70n/6KwmEPVGIUw5/xlqTfmSAZWcmwz0ELEnA3/t8KbbHid
igTh9Q9QAsfQn0s9hpp/MII04cy+O+Cy4yCkNiyGJHAWMPIclRipUISAYr8+E9nk4SaYktqcTQbC
quIxP0NLYI1kf0edH76ESnMBiERJfyvdmsjgqfVv0sz1Iefw9ed0KftgghE8G2K0oBgJyU1DeRey
Jola2+RTpB4suDkXtetU8aozPbXxWje6MAdXLBNZB+gl4ZeTOhgStsmCCYksk/Sr9Wqjdxjgk0TP
L9u+V9cezTTIiGOQ3OEB6ffzfsF+RHLRA1odn3IpRBYAutm7TkM3uyYL4Y4MBrj+qLK2qIuDS7uS
0zW9t/p6CASGadz+h8lvcf70ot0nJeSjoRdk7tisAFZokXUYkYp9q6J4eHKcrKIRVeA7tABuXVIw
NZeIv8P7KkvUCNMuLldQ9MyNFzrGjSOr8FoOdrzu9BmwpQG1P6uD3jzD1/iFsOKWPoBhOvXC6oS5
pKkyAThSiGOM4VuCE71ZCCzsO5QZ0RlhFCCkce42X0lC6kFy8xt+SZM4u2ADgFTQhtO+ziw2tXAU
wQoikwNEPqGrFDMnvTS9hvCnNDj0SYx/OB6S1RQiq2sY0+z0vujPhjBXZzmyz4vQyMglbrN+vBnx
226SAfhuayfmwaX1uqOmyc9ZQfszC83LDp+XeIotUcC7NdobDvMpoTuJlgBrLNuEEG7TPcEOrs4n
o9I3leFoqFPS/IruqbhpkVo9IvZOX0ez0W/NDmq6nQz5DKTQLkTkbAKptw/cKxLj2Ia9Sxqp2YOo
4VYZLolCM69w3efJtO11gsGwXw/fq75pDph+i7MYOe+SBg3d2pgHZ6aced6zELGCPFwbcGyQ4eYA
rVJioi07D69INQCfaSNwg1Weoc3Si27jNqCiGMY94T91T3PFsIQxZHlh1chYVU46umZOahk2BD1D
ZqC/2+FLOisny9qlQenudKrElzgnwlcv2cejJJgOAL/wZ8fopJ/dQkA/94PG8BZVb6d4cR2pTvPI
dli/QpJ3kxp6cubHq1hL5UNkZPo9bnsUpgBC1qHVqPPIKSXBtWXVXdWQ3B6rtISqrKXlcFrKKLgl
S08eZihA7ZbBtuuc/DLSm/Ya3bG5TpDU0uTpyE7gmQRTAU9HTYuwHSTGWIgMiwbkao9SgfOEiGNs
WJ5Rn4C3b9KFi/RsWvhDBfWOgKHsjmWkvBzzdNrlQaWvO5WRn6yV+jkghbzfMgwp2YIjNuxwrA7Y
h4NDHVomtC5bfCVE1KMZREDTfYPAJlgMrhpvbDsRbGw5WRpTbIQIpf1sr6YOfGGm0Zlbdhonm01e
jvqBSaBhLDXJIOVCQw985xg5MHzHLvxyaVWVz0oSldOKg+z3lNrXXSg7G84FgqWRn0ZGCS3oTrsL
uoYanZ0cL22qBcNKRAbi4Smmxb8ZhmqineiWw5WZ6sY9xOIcrF2JKqvapLAN9OGcM4A7kIkqAqhI
5gbdKNglwAkjYZtgN+g73fgIC0f7S+BkZXvdEkDV7XAo87bvp9JstAn+Y5wN4DU7M+lv6ngI3Gcr
SPwwZ36YQhf8knVxXzlrt+QQutGUauPvo1OWRsIAz6hrNi42t/+cAz45BzAEpQT698cAWlQ01p/b
fxWv/0JWr7Jv701fP/7838UfPlidko8xOOIc3DHs+3+rlJy/EC/RAdTRIf/QG/19JBAkDXvYROEg
YfiiUfDfRwL+1dxNM/mXNnIBrLD/5IjwoSlKDxIdlKD1QxPSFvOV/9oUHbHhG6hW9V2ChzELXtNA
OwyjfwK9eEU26y6L9H1DYDYH6geD6LBYNJ9ISLzjtuT8FZCQkG/GNbOWHHWewFzbpQsfcFcApL9Q
LtAj8uMn1ZSwVqA7xBp6eyv1z8syAG1mWsRImI+8JcspXOUlij7mmwyA3E3LalI6CFRD26fr3S2M
Ml4hB2WKVj5bQ8Z/BD4iZydIvsYN0zr+cbSsBSPIL81U4F1vFoQxjdLbWQUIjgWklrNK7/JxMTEr
VwutboRgJoDhQeR3o8uWx9OwG9hDM4gCRF+e0kgjMjierqyWC3AhnUauNjNbCCNqRbNuEnja6sqn
eFknAZMUzWuvbO/RENq6CZynqeEbcKjHngAUwnYYQXsLPQzXqkhXHY57ppjX5ILcxlVf0z7N1ogH
mN6Z+hamwCUa7dPYgKrIdL2Nk2VlA8u3J75G37YsT3n+nA2Wvk1id8RZ1D/nVrAKbNWc5ei3GVqV
wJIbPmwClC4OQUYL8D/Lyv9I9zi3mv+0rpxHTExUHb0rL378oZ+LiQuG0JPEUpjvSWuUHZQOJt3T
X8sK/S/aOoatm8zUaBL92kGyqThw8OPcMoiUZXH6J2sIw4qjMgMNloleEk+ry7SLMc77RaQ2QMxi
Lwj3E1thBRU1sDtCmmPfHBelbXWPepA5F5qUxXVUjvnF1AOkqtxMN5YAYuM1XH6ddk8yjevaHJJD
6PLoLmyNzpLn1NvBw3/BFNpYIF0hZUu6FBSLwsfhsPCT3kHjI8PTLu2LMz0A8r8ozPSMWVJy6XDY
2maQR3E5+bBcktRql0Gm+XPoo72dorA+SfC/nCvAnqsJNaC2FGps60VGa2JWoNj3kTILtXSYQNIK
Y1I6b9yoDMx21+UFyThv1LhoBsgp/VuSTMWTk6QupZbwxaIeXEK0EYav+84eNqDr7UPvD5wJDOLf
9WVIOufJPMHbUZlpz7gPq1dnxmZAS3FP0E/VL8Fg+tUynLEa5GEo5BuivgZl3e/jhK0FF2k8ZksR
my+xDis6lgjfS6ahTK/R9F8ERA6cNuWkPedvGA8ms+YFwvf8ZIyqh46oqOu4N+1tErrdl7Bs2xvP
a1kqUxLfv1m+EzzUWgIDSklrXMCOjxWgJrTUaEZOkOYwhTX1qD4JpUeOuwnT4Kkah14tTau/tyHf
cafz9BsVULvzpqjdkB0VPU+6Ss+w5B20KZD7pG5LbGTTdFr6abfMpdNsnMFtSI+ySahd6KMya37U
IHnAycKyzF1S/G2Z1hDcJtLT0QDAUBeZzYUOuOwaw1dnRiS1XSz1cMsYM70tciu8T9oIRlqfl8Jc
jAOA2cyWsbECtweCNjRxP6F9H5KTCs/duSJeFAxzoc/kIqPzN+EcSZsGs5C9B9FPKKhAJyPBFb3S
06HMKOmIMZVOZ1F/HHLotjmmW9XonJEQMa3kNLLe1252XiIaOzM1YYxLIM2wYgvwPyMn8TK4Q4Nm
EkBPGMW3auitEh+qtHGrwIdA0JbtpnJCT98B/10VLtboKZPeVeDDKutdbU1AdbeE3beya3nB8bp7
JqU3OdHBR0DL0bRw1TVq3Fok1p5OU2s3m5hsxC8ky/kPWmYH2t6vzCpee9DjKK70BkOkTkHewffy
192YGI8tNrR8GeSVujJUXn1l16ZVWMJZS2pR0yUb2/G66Z3U3VkiwaZQu16xi0w8E1iHBpJTQF7P
8C5D3GGyCE8rDIzflF3BrTAsHtqlU0/prgxyl+6s7pzDBhz1EypT7xZKL5joMXZ8xtohwP9VGTTF
xg3z7EkGofelJidZ0/u5g10LxFj2+CLLekTYi9EwJwnZzx/iQOGzTuu4hf+e5vUjrBzsNCPBgCfk
7LSrTKOOWbRSemchZIxV2dZXRkNRuKCSadeIsbDUuLW1dtNyQpvgMPrvVLMaQKKvLJxxqIfaak8Q
ibOXOk1JAB7s/7VrAdNRimWtFqOz1LxS33ag7ijMNAnPWIe+yHHAt5gL1vqjmYRItixW1A5lGcEP
+IQ5ALVlehKMorpILBJhoAqJ9hqDK+cYAD7xPdqhCuCq0YqeFc1XJ34wkO8MmbX82jkjSZGW5jbY
cLwAeY4+NgerqbXnQjpIn0h86C7HauQxCDxSE2MOogiiLKvbAOCqviLp6F8w6vSPo5Ub56KJUCIx
LOUwIeRI6J7ni+oQjp6frOjtZitDa7q9clpSJg29vAkSguTcxOtPAaPRCyW9l3RBuPXl2CI8ytMr
zO2ccwL69OT/BevCsKrtoGe3QS7VlsRFBD3AXMgfII2bUJtkzJe0Vu11pQ/T9wl9Bgciw65WhVDo
PosZ1ZHqbnwYZhmWOrUgnBPRYdV9Gd1PZBzlO0I68oTA9zGh77EIa2G07YNSkM8P/uCTkTF3jowY
tyNut/razlL92p47TCyL9JrmrlMX9HeStLzriln4tTIa31zoUezf9XPHSrw1r0jZ7vfh3NFy35pb
zdzncpkXX+qI+S4pE8iinPthbZRYFx46iWUxd8vit8aZMffQhmwkq2buq1VvLTYxd9tij6aJshNt
Y7w145q5L4dUhRadMXfrqrlvNw2tySE0p5lXz309a+7wxXOvjwEobb9w7gCKCR4JgkDQJMDDi7Nx
5pWA8YRcMjNMAi78uZy5Jj2uHNzT9IuGmXqSvAFQJmzOu8Ag5yi2cM8PRqvWVeurdfKGT1EzSYUM
bFgoID/RucWXTDHrhZypK/4bgIX5qH/dT0xo7Jh+41AExTKfeS3jTG4JZobLfD9v65nr4sVTvWO5
cLZxVWuH5A0Ag91PXhFyFX73ofLsokFDdlBXAwQ3WksjqcvOeGUmdb/1Rs876QxIM7VfZJfdTJ/h
fWIAhUiBlvwbnoYpLaia6Y1a8wawUTPLphcz1qaZCTcUd8Y6nKk3cZVaBzWTcJhRDCcNGyOiHLO/
yAHm6DM5x3iD6MgGnk40k3X03k9Ompm2k7+Bd6I3CE/4BuSxUiGhDugOGNQ4ufRncg9gn36VtIb9
SACdezBnwk+L05ck+jfwz9Tjv1zXNHiLmxw0UGTmmCe70A1LFIkV8CACQEwY7FnvPUYzXUgaXlNd
2m/QIUGsibaY6L1ISJl0785Mm5yebfmDWAQbEHwRGz93ningCJkoWA2ecMcNcxJnU3pUKiFh9z65
AT35VWYRn5Li2WQ71Wrhg0QsGj2ZNq84ZsREl+u6n+qAgZNNc8U+xysO1mNbYHrU1Z5H1qyTvdPl
WDqfKn965Ow73CeJlj/H3WDeea1ybkGYlnuie2+r3BnXmaiyE6aDtJsUeimnGK7tdHpkAXy1ovAp
bu1HB4r9N1E0nCAsooQWjYQg4pFqgrshvawM5lFWpp3x45izJgipWdJWr2KSHcEZZZUAua6Ei79f
RYh2irG9gghBGCu5QyFsztoL0ArbCvzbZE5X4cR5B5wSkULaD7HGfzozn3RmqFbEH0uoDWiM6Pu7
Ac3PP/N3BaX/xV/BTATMDkl6b7iPn+0Y1/mLDg3aF1jW+LV+ndAIIO9zHCDdGF1QTwnmKD8nNCag
NNQqs8SJ9j8eGPlPSqmjQsqipsccZxnw4vlHdDDvC6kA3+HkloXamaYi3DdNPLRwlon02WLpgVAm
6xw5EfrklRd+auahFfWrHErqJqAdFwMZrHn5UYBTVYS7dOwU214RsuqMmb02IjSSkCmz3S+V7eUP
1d2/cpVdFlHeNv/1v377UZ4rWcLwkTETe3+htYg7w8hku2UoHG1T0yBJGSXYGkBK9Ul/6Xcfxa30
cO9gjKKYe/9RkzEkJU2edpsSRQqrYapWyC2ZcgyO+kTwxrTwww2k/NUtXfBQfNBQsYJhC5HcQA/R
MbwfEwO3sl8HchVJWo1ZlNAIgMJPliU+3x99lefhfwcvcMnSMSjyX2/pPMv7Rd749uvhh6JZyFMM
jeHoOgmH832U0e1WKyx7YcRDuM45PJ390x9OmjyXZBFYNiPLYwlTE7ii6SpfbWvPstE7m3lDssBQ
OXPqTIb27c8fd6SR5KLkjLxCNWWYPCbHA0xZdSYc11Ztg9FuMcjXL44wX92AyC8jzU7JPP6ZBPAP
biN0T9xzs2sTKvuxGsYPk7gntk5tmcRLNC5eyo/lFes/X9dRz/PtukyanQCRSROVb8rEX5yUYJ9p
vFaJ2go45wuhaWcBoJgRgP2Sw678sV/822v63V389dOOHg3b0oMqkKnauh3xOKgPySTPGMbOxPOC
cn9RJ8m3P1/gjJs8ehwRJ8Eto1uEOw9E0PvXbgwT2+17XjsjtK2DVVjpXaArFCrF5O4UG/1KVddO
N7pLTk7Nd7vV3X0pxU5RKm875XVr5ij9ou6d8nkYhHYy2hb6cCDjN1M9oismNtpIqumThek4MGD+
ZWZ7K6kBRLeaH544twlss2h5jaJeWfNwqk/maEVJqJwmEOwAKF6WRAavBHdvzQDU+gqNdYBa6JYX
DhA1BkOBd0C8+bNx+m9/RfnxDeersT7Pb7jkf/O//+Whib0UyIxMW47e4ZyMLlcQvwbQLXa7BjfZ
fBkiES/1ns7SqkgJGx5y1KfQWoi2yQaENx2HRYhtc+Bkri8E6BAY765OTnEw0rg26wvTnrSTKcHf
VHVtu+odiboH68qdwqFzR64hFR4IEqxImrMhCGvGO9Yu7eJh3yZMsXstpe/sS28xpPIUp8gXhQOO
SnWkUSUm7FyIvla91h4Kz5l2CEvJZuW0uxj81D/Tw1G/12pyFhlnI/6V42syiuvWZbbsgTNGmxq2
B/7mfPPnp/XjC+JKycGAt549mG7m+zs7NIGE7D//6E3IHFGFkMboy0XDrZoA6CuVGf/4leQTgVIQ
ADFPcY79q149dK43Je229v0To7HWqRE8e7l1VgsQO8AjHv58hR93QRchF2HEgHo8jj5Hcx70oV3O
b9MSQJgyV8ENdhJAuF+7JladP3/Ux8cUSzWdPR09wTzaOnpMA4XsrIdnt/VcvISFVhknRa+cT27g
bz8FEisCHAFU+fgnw/ioZdjQ2e7sWq8XBHloO3rQ7uWfL8b4uI5xNRi2ESYjG2E7ev9oJOByDLuc
KU+DUaygJ8Ube8jA+zV5ARaicThS8ODrjgCF5d5DI9kWVhJ9tiwJPub97g4vUtiMkQ1wBjTb33+N
qiqsKeqchmD51Fn3oKA28IDaDXlikbsU1mSdGPkA0l4vXtKid66TNiZzXerdeTZNYg93yv/kFzB/
+50g1CEbFR5n1qNtJSCcT/ND0WzzQOW0GOXa0wHwktNQXfgN1NLQUeVjChBnmVa0FhTurKWNwXLl
uTnc0jx9SWHRXyTuQKeq/6roqi9JLCxvxhwHV9lGckdTr9/nY3qh6e1nh4vfX8AsxWZqgVJq1vn+
uqD6Ru1lo9tzU8PxOqidcqN6K/gSsooty8qJV35j6IBg7ZYdq8724JWe3Mi5bWrbO1Gl7y8Ht+7W
UHi8q2JyilvXml4m6ed7gV1xA7UGN1oSa+wV2CbBU5WfHI+OVfvsVjwWv1zB0dPZt0S2BMWIglaL
A+xlXr5v5ZDPM9NVG9Us8nRAgZXpJyTxdsumtLJPngLx26fAcxni8jIazvHr7o6sJXDzGmYihKDN
7iH5jWPVpYNkiIwV/XuRdsM9A6TwGYJjq7pgGRcmKlRBAGsX0MLXG5x/tuWA1jd6MmJNVeLb1HUo
vnG8tOLAeCE70WCpdG5oZq+lHuPf0bx7WOL0gDpJWLk00h1ZmU9Op9/YIx8UYOpcluDZ5Cf3/OPR
zbWpBpFgM4TTP+A25lNP4scsCFWc3uf+1unidKVNOmOJSYpPzom/WbYZ4EkqT4Z+nBWP6qQmJSqk
ZtHZ0g1/9cBfsmsj6rUgj33ySfPfdLTA8EkzvNRiqsxo8P27gHddlQ6pnduxDm4T+Pj3cTonKWcj
1YQcEyBAOhlCe982PvOe/Gb3xeYLslsINiYO3u8/ug2iyvRjnfQxZ3yEvXk5ONW1bvmvqdN+o+S1
P9mg3s6eH65VksxmYAMhg+norfE6rRmiiEeWMjy/VoJzz+iTD0kAyVJ00wum+tsiSol9HUsON5Yb
LbsmqFeknX7y9vz2YYJRw86CHwUM6ftLj1TbybDj/e1d5g56ySTBAhq4INEhWOIwf/3zbvabTdPW
OTkiB6L2psh//3G2FyezPokfeayHLRJmfzkpN/ykRvzt/TXoZPAkcXs/IEjihggmwyqbLTVyvXS7
galTHntL23e1k74RvJ2dpfBvV7TcfNzKdANSSIMaIyn7szXyY1EOeIWqkKIcUjLWv/fX3OPFIuU5
4ct0Lfq5wAHyVE/nY8egKcgMbVk2Wb4NHdJqikTpn7xWxx64eYVmXbS52Zzb0eMefXwbEGolcr3e
joYVfisdZOGLHinsoYkMCavTLqBcEAyBD1EbPQaMnV3hhSSSj2FERqQC80pt7M+7UDCvMduWRq4M
ZPP9z0/GbxYa14PjwhqDKeqDLQryezTK3K629uATsIQNbW01FbY1X0af3JLffBQWL8sBtEQbjrvz
/geJYqMpKyhx23bys1eLSdgV0T8MnzRb/3+4LM6g0tLtuaX2YVUr83JqS5cRkjSj+orMOXtTjI5/
GtctXcT/qwG7/LF6/Np++c0ixifRFuGICJLmuFNB9sD/Ye9MdiRH0iT9KoM5Dwfcl0NfjLTdV/Pd
L4RHeARXJZVUUrk8/XyWmdWoqml0oe59yEQm4Is5zahUlV/kk6xsR35TQZaF9tdGPomss7c83YC3
0oi7gf+z/Ivl47+8lJyv6S7xLRdk9j9eyozh/hDlHrXKUCZiCtCwbZaCublpq3/xqwjJ8sP+adVk
p2FeWS44Slix/vGXhZXbjhnG3j3cVGZV/oJPgvo2d2KyLVKctUwSMHayJ6/jztGTsePkOM7bFfSj
eBShx81V0JMUHXFC1q+21AD/enzLYwJizkcrT7v8C73cuK2gNqldltdkMVVjgUFo+JOcGF8nvrRI
e+RDGcM4y5loc7QvgA6uWxjHBPezKree/dEG/1m7s2fvSkvM/tahfM1+pwysEL+YLrmwUCUnmJwe
rt5Jkx7Xbf6i6tZajnWDuraHoincrWFK6yRWuHF7HCNa3XmiGcNbdxiX9JEambrZ8f/GBKKwV9W8
Gd2owqgMwjG7DQOcDMlId1O5Gz36pjEK+ykxeaM9WH0FHGHJeowNUV68Ckop6IofASEfg2zKZMzI
C/rJUmFl3gpMM/1NqTlOFrHPqB0wh5qiKgEluFDYpwGznnFDpCa6g5B2IoV33VwV8M++gOKglwQ4
3+M1dNv+CYswUzMQiuXyMKWBfmqANGGBNroouJitwJwyUv43HtnEzkwasd/s3CYD/etSbb/GSsFR
aXoeUVuMAMh/JiSbatMpL3wp8+7qsBbttYc914RnpPQOIsQq0Be7UXvyLZV2/V4boXkZGh9Msijn
g3GtqHIgKcC02NHvtZvzoLlQNbbRbg7LFDjp3nYr5l9RJXbZqE+OXqbYluqrrHx3Qx1Tmozl7Oxg
k367jjFtMe0pXkMf7H01mdvILfw9hg5qzCcczCX5r7Ny5fwjGGCIuONC71qgv9bO9w7aAQCsZ/wY
BeFbqvR8w+8evEj0W8tsiofKmWjwM2k9D0Wd30IYrvecFpgJFvQTro5HeNV6LHDrYNCf0yNGpSqe
y2pkU4EZoOYpkSgVrI9VPR+7wR02xbp4/Ku6r1CXMH30J0IBdrKaFZ19jNE2JTwZcBaVOE9OnhBI
Ch/S0L1A/Zy31hTmuxUsSrwQPEowXdn7la3rJc1q+dmE15KRPCCgPHQ+lIqhB4fTNbExkMMOEaz3
RMS8Y8/YdBM06XykmtA+qiXAsz3rE5GmXeFJa1d5y7uAL/reFOkh8NynYlzeYbzixjQjhLoxfRd/
9BlntN0f9Rg0O4zauKo845la2vSkrlXIfkYpsknSmPeBomT3WplMT6W80G+tH7qMQmXFOHwz0bE8
XMuW62vt8kL/MqwXEHcOlcwFY+9DI0L921UUNi9/ljdXf1Y5j381O7PTvBY9M3kdnqs/+p9tPjxv
AqfcnAQd5wgepiwSmEGmD9J51V13LZUur/XSYWUdKXNcAPpCGvGvJdT8B/1y3BDb1LO9Rd2EC42U
6mPJ+0B1m8VO3YmcBczwD8NydmaZgVM2AKDKfWDY7c8ZspQ8OBWMokSEfQB6BndIeGPQKFNCYAn7
bENloofxAh+IQqTt4Nf2XKnNUDV1soZCP+eo+g92XdrPqWiq4jiV9Ht6gKPvrMkOd22hqVubO8S4
vFDmD99M2U+i714rIM36jDeo/znAlvC312lDXE5e4ZCwVP6Tq6v0d4S4P8bsAhhvS/p6k3UJ5xfm
TOJ3T5EdDhmhrE9Ivn3CEc27j0h9fIAWnhJIust+YMfyHC5u+aEVP2cxajC4g92d/uAsFTP9YGDw
1Rsq3DUqSc6CROHIJyFnqv6eAwj/2Um3IoNidO9BZxeHkrrg+ujA1t0VuK7eSCqANw/aieqf1BND
Mq6Km6O2DXopaSrDyEpxFrZD5whRt0oCJGTaWoao31Wcm8RBSND6tIpl+rVLpyvD2SN0uYmyKS3i
1nS7CKJW5Bxlk9fXz6AxnbKozJ9MkQNACfoRCjmX03iF/MufGFwrKs4wu3ipfqVfmeCP022Wphmt
gyABKDZfb9shDG/IF/FTHUmYhOLPJz3Y3gpRJehOPpmPe4Cq8hPpjkJ73Xr3ZOs7f9u0guLWca52
Uzu7Yk9VRnZf11IHsfRy756bqOOm4t1FhMdtRM3zfZDn8kevs/7RXXvrWRVcb4pNl/0K/XYf5lxU
Gu+Xs8FH81F6vfzhXU+YceOv9CtWXVmA9PKKgzcLfqxBw4PVu91JWmV0s2olfwwYiN51znVdg6D7
CSiK1O1K9SuM2Eakpww1Yj9Gg/qOJuXdu7hCpo2GbXY/0w5Ew5kvxPINBNslLSpt6AKYkicrXW4w
kdoymSIMxwaNllcSTl42rFBjqjZda1rP0lo8Ooba9EX6eXbne2P76Wd+lQxjvoLtAK5vbXTIJtIb
HZt4fEjjYm+mSQZx/NwL/ng3CuaX0ChZF7O0ODiS75amkd2PpEoJwYQeO/CGXN2963Q1zYZXhPUQ
IeIkmGXSUy4GviDVUbjJsqkeknKV+MJX7nNkrEa9LQuidRho9R1kLtm2dKmPVj9cP+Uj7k1mLrb3
VIhcv+IwHwP4drzI2jOrSzj08sspc//JiNYOuksz5feLLxpro2j4fq+7dX4IfTW+mnKuLsX17bZ7
uGU4GKHVuJpfVBnLDrMuYFs2GTnGLq4ayIblwcyM5be5wp0wZpDTpKHD9AIeyj1ivmtufHhZUJXX
6sKWfX6JTCYy6wQLHNoWkvjWoOUQXyoyH9RPPKsb9BbVb7BnTE3sGy3AdABJMKAKw08vbs6RayNH
1S1HobWf87fzSVoNWkMTBCQ+aaxZ+T2RttaKhbW2D7QDIuJCA+K9NlWY66Pv4G6MIzX8bgmN055i
ijLuxAQToS2tVzeD4asnZf3ydUmBA7de98hqsf5u7VL2sW83SxX3pTf+skNw97xn5MoNKbksPk9y
tTenyuo3BDOs59WujUs0mKxmga9/zTLsHoeUGsixs+XdoBf5MdMb+WgNYXaf+gDzhggCX6FC2Pwq
vzKIQ+5vrFPDW0em2iSWFSrW+LYS3rEFs/6bHXVwy5k43ckx7VnEfDtANx2ckYGwE36uQK/uUnGN
a9W1PgDI4a3hsXnj9G4FrS3Iioc/KEoUlqiXXmpIh2v+e8hauZNKSpmkWjo/aNL0dhT/rQDA4P3Y
zkzAWzv+3uJ6bZhouliI+iuIxBHLxRL9/MAmZNo0mLVfKWl2ST+1TzSw3+qAJXE2zYKzTN8nEx0M
dx36jznSolwK2fNrK//enICYA+hn3biCsWazMG5n3wAvs3jpk5/CgYvmYsxYdEnYwUMDXgHa4OgV
w0kvS50U3Ju3Zjb1tDAHzSnLCVuw1WcLGDH+Q0L9ijz4+FXQzJeq1c43hslTV5gWSxp1Pqujum3j
WzKeB/c8z6X7xn7bJNowtz+i6TpnaoddjrJ87FJYknGXsyHVZbu8hfOUXUx6yTAby4Pf1l0STQY4
66JrD+G0fqH/iY9KEIDnmcNFsg03Y6HnhBMHy+LmcVlV6lgZmLB1atA1JFy5U8DazyId58StbfHI
fwSI8nQDj53hs9RF2WVU/JLRS4OHEaY3zjSHKEaQul+4m/1XMnj1oSiC17k0BQG6LGcfyFZuI65h
87aY8tsiRLhpLfuYgjb4kZvptNOhYe4H21qTsBidZNLcjErmw2aqkAqzhdpHNhfuGwy+fePN7Y7b
iQUY4NO6yXxS7REFw791Ndpvs3Stu0hEK64F4T7LfMb5zh52R3v49U9T9avlBRBqNO+Sp9Xc7QL2
hZt+6Kkpmmf5a2XUZMcyg6jWEXp8KoBCwYScGxoppcTR7YpSxbMse5olqMVYYQ2Mgc+G3s3Kr3KZ
qxP9ZoeBOG658VwD4EE5P66m/TbQIrHjVtxB+wYRxoyNDVkw3gnXu0Zk27iYsapWLIElgb2huIRm
vyZUAoZntQA7SM0cv14N887pvXtBPXMb51NkMbSo1+OytNC/PIPHDhDdihsOlqfM5pL2CCdvN1Qv
XHH8PeFO/PEltxEzNH0bpUP5LmzX3+Ooa3jkzC1PrFUiaYyFMT9cPbE3C2I2p7pAF5AJ+7I6RVNh
XqBfnfoymA8pldk6VNVtzbt8Vg0hIuW2NcPRadg0kxpu0H0x4BPttWYjege2BfnA+IKKeu3Z8Na4
k76+lgABH9N6sN5pNuiPrR38sFb/V9q33Sc71voTS17LoqWMl6CmBMTRY7YdArB0i8+OpV4oH98A
K6CBdaaVhe3QfKBMQRcnw2knF985fuZDUJFmZtHw23tjyuDmNEvQ3iPftObGDkuwbSPYJMCYlld+
ClE2jzZxj0fc/BQNFwsLaJlPw3etwNw1qszB1pgraXKDH9jhAjh5fdk+LS7Ei/eeHQ/vW8EhByo8
EEJt+M6xliFPlGiWHzwt0c7W2gKonyFIkpoo7Gf2x5xMQd26p6ya1beoKNhSo0JEgOcqfldug6pw
zbh/mqq0flR/4Oix4c8PqpvTT0yiHMLdtDCiWK6p+jY8CQXWXnUEhqLymqe6m1kYVD5PLVQzOKA7
N5pQNMY55+OR2yMbHOqO26ec6mXaZrI2/fQsj++J5Fz3SVBGlZe4tHTLTeNQ3Ywzn1eJ3xe7VNLg
0qIOmKpDQZzZbdS5WL2Bc6PZaAurv5yKbMfmlZ+8GiHNFO6E/JjkbrQYe2O5bgEGJqR0pl1BoWVu
ug2RAMGmtU593iVj5VEXA98Df9troGfZWFzxjJkHkXS8Am/HzgHfOQEX+PzzYnoaazA2b8cq4lWZ
ONMCa53bDeeJdu9EIIqcjiqkGC2ISw8nocFhigt1Xxclcg/OgoIDZjVXB2mhAt3bnXcl03qrd176
oX3yJhwVvIXMW+Mp7fj7qsBDD+klEL6zwsWg92LB+HEbaZqptY82CjeFwqhb37Dy52rR9h4QYfMm
rCh4rHC0prGUoflMV4FaSOnRXnvvjlfioK3JQyO1u7zqokl58/xlbqgDnlp4i7wn3Lto//mSoMtw
FbUx8PVrY6vvgtNLseHFRjeL0upXQXcQXNCxp1NkjK4OfSpD7Zm2W+6fDeBNqDUN+t9pAsVpbvgc
sqPzcleWRxMPfLvtma1Qxt4VHmQnUHoW32vw/IrFaKaAAMLxWhm1Uid3n2vHpOiOLWQdNPZAdaad
v1glXEza6M0TM+n+MInReRRZON/gZSpe1zWfXibb1X+Owf7Hg/qvPKhAnFBG/1MaTr6Gr//1Z/HB
3Zf49R//+/j9lbd/n+FD6r5+x18OVCJ54KAoVXItkFA+n7n/DASTBqaBgCwuxjCEeMTevxFCyP2B
LTRN2+eJhukByfwv/ymlBdDMIkZ31B0AS/z3YFBEi/9R5L0SSvCVA1RH4XWt/w/ZV1lpN3pB6t/x
CTWOWdrM3Rl79cI5OuT4dc3o26Jy8BaReq6f1kJ60Q/8gr9ypp9PbkDBeWy1zjN5XwzbgVGcmYtQ
LkshCI9O2fih4HmvojYxnHUZLmwUMuIH2TR1L2bTEbeAf1o74lxFhdprDXvvLsAACxixq8Mdh5Hm
KNIFKbgcwYIuVpY0onYTDBzeDs3WJjARjY/gPQjxlXjsb2pHyhs10jW1+Lo7kWeZvglyfLpiCL9d
wLJ0D7XB3pSF/OxFZcauJ3yOH+rL6UvyXYg+iIOB3efndcnngylbd8cbZdw1JR2wSRDoXY5ti/AL
WPFM98gCoyX0zgMmRN6rmMp7qJL2G/2PVxuvTPAVyVgVuXlZMJFchrFrEmZTb7VXRC8zYaf7uQG8
JO3obZ5DH6bIEqeOFo9uacCGHnv7rheiP8KAS+E8F8UNreDT0fPz4jYy6q9o6DxOmpxfPM63Z4gl
0b5uDf2DVEJ6XFLP2VWNVf+CS9JfAc7Wr6v7sotD1beHyC5+jVjBtuxP5nfPCifwuwVIwE6G1ISJ
Ovy07ZEhfFDmXJv2TRTirTP41YAXmHTkk2aGa3hbB3T1FicM9YMyEDRqTY1Wm1poz9o4RSSegnVm
tMyOTB6vn8iXTit/x86W5zK5puqAD6ArYIsHWHdbHSSNobWzNznNLAwMyBhC67Oyi1tZ1cOyqPU+
pew9zlc8r7ljU/ZVmLPHb3HaLWdid++WNUI45XrF0+Sr+sZDVr/JF9+5xZ6FqydPp4ep7/pdo9T8
cwhdwMP4wYd4rAwqzJG9x002udZeBOV006/oB7PXIFMCr2o3sz9l3zkHybi+St6YVptsszBTP1sy
Yu9YDIFJ8RM16X4frfWmhxbexJ2vo00WcqgHAoV3hmeujVZVdQtnr6BIbHjsO6gd6FuGMMpNK+zo
rIWYy80AZwWAbtf2u2ii86bjRQWdL09qXdRL1lMHST+zDd93XNttGNbRAYK5f0Ohzre/elhD8vxK
iE1JYcDvoVxyXhnFOqhUQGPM6A1narXRfUAqE9Gbvrl8V2Mo+gEwp97ZheX/pG9+Pa2z0Hns69wn
ncNBvbeG6Z3CSefBqNKAmXmY7kYaW7O4qabl3E4GGdyQnN0ppLNOJnRA5VsSnusDonK7XTu6ynwf
DwvtjOjQbMQuNQfXfVhP4yu6V4uy3jBJK1NwBEGUFWdDcoDyRBTCjY34k+iYxNRo05KJd2dCnur1
srVWXWKcTJdtMYXriwZhQodsB2eUPHOSRwtvyeCmt3nY9A8+ATIrDftnOu/9S+SMh75x1vtpNCf4
u4T6Rm7rTVnb85EA3MRp0W8fGLwZiPGWAukiw+UJYLO8FUrbzzaJyk+OrF1i+BVbsqmfjuFS5Omx
oUIGPFtHgLJVsTMDThGBsTWbdnrM3K6/WUpZxiye5h0HyyZuvSaPiQHSdW12UZI5k3lcO+vbmjz/
TrqkehkE2kehoBEXlhIxZy67ur7J+x7HaJIW8tkI5MLsyXaGpzXKl180xhDtMYLlsJTCfQyWTlCG
ZOUaBhp5IXK01R4lVSZFykJu2utwLvJxfmlq0911ssliP9T+rcn+adO2LEQRnq0kRbz4cFozPyzM
q2KDFsJt7w6LkZTK8z94CK6ocZHxyyoJHs1T7sQ4fMffIIxaWtGK9qI630LGIIhJcftXtopsS0an
htOmYaRqiOSxZGL4Ya/ZcNOL+qLadjzlkd/ETt/LM3LG8LA2Xrub5nB9MC1i1YpUeLeBwrpu3czv
95Sy0EbqUO1Ah6dOxiB3f9HHqbdTMP8kCMTQhTWzvsbMqWDnaHiTG25HENeb3iSDsdiF4X7B6Rwl
g9P6H5gpuDccXzL2CBHkimq+bfLRYMHKUDO8wv2sauJExPeKOyttmv1qttbXJDI3gXT4ko4s6fa0
2AdP+1IwWkuRCwtrRqVcYStF9WU1reN1jE+bJP0v28okT4WD14uSoNCPk6yyN7CHeCpGaBYLnKOH
slZLszG6bHo1OeufIqcLThm5sJAVNI0OrJuIBYN5oyibvKzr+EB7whUyyswAZbeKPT57z+UCSvvq
HeeWKPYNubAbf83yYxQal2qBzj1PfQvkwrnSxJssJH3nj7sspGSRcYCIzTC9YYNf7Vs0zGNqEoht
VuSliSaJIzdUvhsF+mQ2jOXGnmsGX2EqbjKvZ/me0ukrL0y5N6ghOyNEBz+toK5/9PDo7zzVPypH
eE+MN1/MxcVuHKXdzTQ5wbEfjHUfjgFRRC/Q4MDz8YSq81Wu5XDMS7wgXQVmUI9LdRjXmnEJDWHq
VNjkFt0icy90ELcP63WYwADG01jpHpHS7A+Ez+mGg73OOemk+s0qCuNQr9q7EbIoT3bh7ejO7mIs
P/dMKF9JIrobk3nhtmicdBNkun6OwkzuR1Tqe6QKK56VZHDUpb/CKmMJzPJ8H6qIIwSJWLrs6/Um
hyQA4anKyO0rDlMKjrVc0a1c31t/M2J+zgUBO7sqg6cq5SUMFsBwXh/CQencalZVAuLWZ6rQo0Xr
MngAnFXjL0Gzm29ADrsvdVc1pw59fguXSe9xmEc7mP7pZz8uM+7Tov+cDUCZNP5F2xZI1jGYyhEM
kvqcABlsIlNYuwxQZeVmYluP+ZcxekvSg/jcBGG5nqKIaXSV1ed5ONPn7dIn3Qp959Y4nnD9oceY
Qf1SGn7zxKaqOjddyKPes5gFFlNFkrdtB2uPHVzeoVfuhO/IfTib/S2zBEbvs2fs89IVOzO3s5uA
Qe+2t8vxkKVlgYrMyOyh8+R8zN3a2sGbgh9fll48udOnAhcTM+Xx5H6arPVeTkF55dZZJwo+mh2Q
6vlrDNOw3tBPekVPKN/bVDTvNRufsrjEa9f5ZwMe+tPHa0kljPoSWZQmvJDfYhTdrhRNRONxY/S0
B5shQcvKOGRrDzGV+meatCy3am7lbFexAzibYZDo8hjVkThrb6MVrBOPNJ9joheZyKFVec++l8Cw
SSkHB+ydmUqeoFNKUyHrQMxDWFIGHZqH1DFMxhKhtxmWWlODisO/9QcwFNeTLlsPSnXr6tFjSgnE
2lzmc5pSudA1NqdU3upPPIj0Asxpug2aUapNRjMX/NRRxVluqKSb6pF0PJCN9y43+2hnjcF1om0+
BpIH0mZaspIh5WD9nGVQE0cGZGNqu46dtLJ3abNiungK53QsiSRoynJ+ApPVTPZFU0fiOZjzqnJP
qRcW1XmY4Qk8T4vmqiHqzIaxbKKGnfKm7JnVwuGprQCMBEfvhOFoRfkgFduJQSnDgOF0mX9Jhm7f
U8QrZI/gvfM97Sc95+lusbU8pks6A9fUuJIZRRSnUYfdbSf56lb57QeZ941TLT1YMMA+VRR1CaNi
e1+QlWg3mZyb7z41rdu2mMOjjyLLHcxh7i4Y/eeV8dym6z3/260lZUVrsMozaYlp69EdcOkFJNjS
h21rCCkezQlYK3OQJYNXOo0Htx7A+DBqTdj12UnrsoWxJwWnPCuqg9/X7hZNzz6bjUJVNHu2AGjL
QAryOfH8RTibwOD3mZVsiYpo900hH81XZrlAyLKuQEWzhknIlbvQruHFRT0sH5OX3mclcZaNSRXR
04yCnWgI2Wk8jKt5u8jMjstBqaR3alAFuED8ER1J0jrCU7jESEHfNJZA9sgKOPppFmX5nIX18DGw
9eTMpPTd0qzZk/BWtQuvFxu6brkHhHCla9iCREaqJwAgzay3/ihpZixV95SmwhyoyeVLxzXyjpXq
m8uQgSvIOqt7JUdtvVtMct6bFqiGCMwb10Y1Q8QxjYNjS4ZxTQT2Y9TmOYiEfGKqqZokTWUT3CLi
uY/UZXwFa49aLNcZiJSRm/Qb43Yo4oIuAeYpaGn3Vb3Ub6Upy5cQRsA+hHCVxcto2XuOQsNL1Y/T
t8YTEEvUbWSsTCa8omZX9iU34dw3RPJ9IvLk1JkLDR1m2IRsz/RjZdfHjt/wIGi08/LQgRoAeBXV
xaXPmKOYoIRBQ5SjvVUg47d2gLVqqtzimK9reYOvtDgK0KB36LwcYGefD5Np/KjDdn3JIeZ6G1xl
/HHOwqJhetXyBkIS3dDSkwn5LljvjQVqSY3RncmCri/UlANtXvlc9SumFaszsZzbVQGE1mb0V0D5
aMrUYiyC/5Pz53Uja3n9jeewuWYqdlU712wL13yijFzhVOve22EKxb1VlcrBlOBzGOssngKMjGni
jMfcV+bECMBfv42lMacH64+8dk7+r2i0sbwNzSzn55W2Fp6vtLWAcmeqopwAutcY2IHcRE4/T2cu
SR9ikchgg8WOslpapv6PcLXK3cGY72hS36dG0D3XtZhf/07++S+cgX8AzP7OOGeGINZMj/wNuzLU
nX923UowLtSaWdMdGT8PwAfwfsvWvCOCwnaa47NPWzh7Xdonp/J2htvvvNzahgHEs3HdqnbY8qfu
o7VkQF/s//sX908Owj9fm0+kE9M3eZ1/zpQJS3eNmcIpkLK/CyR7xfRQ6Lt//5dgmMd+a7qYMP/5
AoAznjn06umusEnQ8Y9v1LsmaHd//Jr/kST/pSQZXoMB/40kWdcFlQbqH1XJP77pb7n44P9ifbCJ
V3sAslAf+Xl/5eIjizJVsh3XmA+x2D8i83/TJe1rzypFImQhAs7UVzXxL13SgXtIkO7a/edjN6d2
5N/JxZNI/UddkjAusfuI+wj6GYphdNUt/y77WPgF8o2l8tPcQQtjLtzCyS6ZasouQOpZZsvFxVdG
T7LqME9cbctoYzr0MPErDpCH3hLkdei080/rGrjptqa5jaoh05wfRzR+d2+VwWI8VlHZv3WMtryY
gXpGR09aY33UtqIUehKwUuqU08pmFOYKcQfnNigSGtM2aurX42qtg7tpSppNOE04PSwagtixAzzp
pFQq9cYNje5HVC7BT57LOhnCiKHpajoQ32U9KFgnnu0lFkKTfRPZQ56oSPi3k8s0SOgRQDktbYEi
n0E/kjYdHuxW8UTXz/I45+Zw12e2uAhK0JptMLcGM2rKE71N45kZp71SXmpPUhGWUaXNE3k5ZKRF
T7bsKW7Pw/1c2GCm8rZod15DB6GtcgZ2A+0/VjJ7jF3dIbDfgLbaUHj6+smysdZGufuZ4ZG499ol
SprVcR5Gu+yPul3cJLfsByrWVIKtLNgaS8EJSxr1gxMY9Z3TTBfPZE/r1TUGIjkH+U8sA3LvkpSP
UbCqsyUEHgF/7i66Z1HfjHmR3bLtdO+mvIHwzx5kvDGnbWe37V0qe/G71H600yROd8ojGocQpi5w
G356aUrbJPUYGFbAdfiKfzE3fYtcw9r0KJR0rnsnPbXMtTC1PZW9ci7OHM1nYDDTQ6FMHFNV/qMk
kf7ltT50pWw+I00ticdAd+NjAeRJLo1H3c7iqe4rgeJVqzuwYnk8cEWoFq8e+7oc7owZhGTBHftS
zSuoSkWf0oKtMZE4lreWxys1cCckpk6z5zUMGMfVYceAs2xaTtoU2PdbVBvr7ACAOS3m+F3z9ffZ
6NaPUFOYQuI7jS4Bxs1HmodoBO8putxc7bt3roGkWUqeKBUeif1qjM3FtPlEB/443NiV6165d+BM
HHfH1l3dtjATPtABCQIY9D+e3BKMPka9uuOwr90EMAqg3zLNdkY3nn04FScz92+1Vh1zWb/BGdaG
lECUM/uupqZwTvEZxImKl29MjSH21+HV4ImQqxUg0mLu0uDsQqbjmNW8L9NYPuQOqLgB3wHNnUlU
uxf2HvW2CeVPJYPgKMr2dbnGyWpbfYqgr3dM4IYF1L599lzUp+b6Ti3fRpYSeIcWjWPNfHPpowNW
FqUHOWnjdqIaepuOMktK0/1gMVT3AKzmnYEqDokj845Lp9xXF88TZt5AIVySrzMgyfmlcQrYsm0Y
PH/gm+m2IyytfY2HkY3vaR2Km0EMcLwHws5NcdekHCFgx4MTdQXJ7JIedXBUu2oq59hlK3ShMKN+
lKGXHQmX4S7lVHYk1js/irle981QYfHmgb1fq9m/dXuN58CZjv3igt1CgJweJ3d4Ha2F1p5u8e4Q
rfOGG6yFGmg+MbZw6yjpLM7FD0s6OeKGqeed6MMfbdd6W99fo+eSXeEOugNdnGGRPixwb+69XH01
rkStAVu8WQvry5faA8vQm8Onooptj09SJr2s7TNgLY7gtsdH2sxqoENuzf4urx8Wll3KLVjvYLng
vgia5XMdAb7qlPVZj3wGi2VePqNlxiUDfrZ76nqqFk0fR2DYiPuWmT6+8Ih96UPmpdbRkZyJmJa4
bPZqT5tM9cv2KCuNT61oBrLwsokuQxn8li36bWYzdZ7ysEZUCC1o4Thww430G9GmsVsQj+LgPHqI
/bLwgWqt+FRDexBQJjEGsLgjZ87ja14vynIPi24Gqh9Nqswozet+VgbWok3uloQd5pxD+X3VhzgE
y3YO6TZDALmZ3d5/nHlgPzl9yi1STXz0UKq0966soj/lqwCVB0nA+zHw6S9ii1wzOqyRBi7+SRlc
OuzzHBIssz+1wFxO3ZLSzkFnXnZIuwGwo5PdU+5bP+F0dIJNr/H75xXVizE1tfkHgRi11bYrDnTT
5V8hu/6IqseesGW2DO5N5vQW6pIrkcPWCWaDlpx0J0drvcEabzxKlvbfVHuxNSfRN90O0LMfltnu
TOx9C4fn1WpktsF858A/nNfxzcQC89X1ZvHBMzkDWSXGW+Ws4j7VXvTbnPMRG3idOheDKf+bUdXr
nTCDIzklxlTC8b+9JvIgL+VON2Kd0vU2w9F/9Fp9FKy2sWL/sCR0i17HiylXEaEuD19HvXg3SFP1
t/H/2DuT5ba1dEu/yo2aw4GNHhFVNSDYk6JE9dIEYVs2+naj3U9fH5jOuCez4nbzzMnJEz6SJRIE
/v2vtb6V6ml4LHqDYAwtU+M1bCznleeIv6nRPbY9EqfG8ofGSLASIo4ObTJNPzNONRY3oyh8Jdgx
LMlEnatyjrWHJHUWQrFZtB+YxrOLmddA5wfAY3AwfcoE/b7JvqyuyR7rsXzCEumhTnFZHhGsAONl
MR/WGszwvWpMnAryRtEzbkS92fD1u3rB7NkLcC9c0HuehbMpufH4Qp+90mpaMH20MgwP5EzY4pgL
xs9agH4zDiWSogvmr78R/9wF/uffOIDzggSsb3TA9EYK9BdoYHPjB8Km7x7pBYUqqE0ABp0O1CCf
OTwNvaFDIJwtTvj85FQ0uwAKwxursLxxC8WCMOwXmGG4YA0RstygvLEOmwV7yO2Zha+NCZvVluGe
5wWQKOLOAdRo6XQ4gk/MF5CiuyAViVVbEP3ALGIKpj0nxm+9IjZ2Fb3s1hIl/EwfC4xGd8E1Tgu4
UboLw7FYcI70xXYsC6OF8kjYsXrPZqOmrRlvDJiutFG/SO6Yd6GO+mQazg+KCP0XNwYhWS0wSfPG
leQWD2NyvvEmidpwR0SY1Q8J+bk7Hyjd52C3QCrjmhihEdkKd7w5mz/cEZ24W9CWfrdQLr0b8bJp
kT5LKkr3+DL4v5nqM2+Pp2x+9LKwGYLJiMX3wYdpXZd2/cnpvLvafocUlk6G/tHf6JvRAuKsx4XJ
6S14Tv9G6gxv1E5vAXiSdShfZrVQPc0F8NlLUJ/DjfqpWgCgxYICTaPsQVd98g427RJBCq0WZCj+
wc3oAb4o586HXe1D4l4Qo5FfIEPafm3c473SVp6I3F3jMFis7HawfkDxMMisLuBSSstgmKY3nqm4
sU2FTHSMhVF0kZ2hNiMhuYOR5sNOWXa3VrWZb3tdB9WKAgg3rfgV3zCqSe+4hLRYPa+GhbOaOV37
EuFK+OFYVbgdqoXIyrsJnbVeQK3xgmyNbvTWMLRZ6SQtXcMkwaz0C3YPcguHz3JVa3HOrcUc7ypk
o7c8nPJnFmTxTl9Ise3CjG3RdNjCgq45US0Kv19nRizG6OjdYLNlC3fWuyFoQaZk7/T8YiFGN0YF
iBO7Czd1bYCiXFC2mSbq44j948xvmJ+NBXsbLgDcIuk6ggjNsI18szw0eWSujUy91TdsLmyy9nuE
QPNgNg3i2MLW/dcp+b/D3zbZcvynp+S3X7L7t1eujaT8R6D/n6/8c1R23W8u1H0HGBzUfIw8/35U
9oxvhMnBacPfEmROjb9YeKBxQyFD7eZ0vVT9kJ78+1GZHgBg/qDQOEov1h//f3RU9v5ppWPRGwfp
jNY4F04IP+U/h0KxjOZlijInC7c/4aK3TfTBWp7MubAIRXa4U6FnFo+cwYK5wFmsJ1Oyptli3GOD
1NJNGPbutiU280SEXmODlvuvgG/zXexrEeaN3qcadbKbbe8UkNQmOmIPMlQuweEUaTWwNWskeOTZ
ub2iisRZD/6crW2m6X0TWsfSy/ph1ZJ+XEWkDV9EKX0sdvaCj3VSQprjKyjTkNsKQdEX1Q0q4Fea
YWEuVAtGq2s0VuJIISJWkQlu/QarI+BopYXNo4279MyXCAZR3R12daVdk7BO5Rof87hvzaa6UyN6
6CRN/U217XBKTX1+DuvZ3M6tjB/oz2HW9NXym+fYSDdG4SRr+kDyreMuLMh4nIunKLZtlF6cPKnk
j129ESdfJC9VxmYC1XO48ziCekPeBVqjV+toqCgGkonVPWV16j6ElTCvIRYxXKJOa4ktnWr8xrmn
qbXfg4/DKmxtjJoMJeISAbCRl9CUnRXQGokRVXNdeljMtz4jV0ZC9uxCXd2JPr6PPDV0a2PWrXzt
4h3B0MRuFAu2ss4dml5IpBaYmsexi/QlWO6x7F4saouxTCdKbLTBAOyWLs3BrSxt3g+7PyuPqvNU
/wB0ba97fpcNhdmvIX4WjMzty5zNVuDPevnZjunMg71mXTF78Zq18iYSGFfzNIoepVWaeJ3cKr+j
66S55OS+eanzInZXdVE5nGClQ74SQLsWuxiJ2tC4zk2VbuxoEShV/aszzAhI66yczeIRfVAjR6zJ
x72RUpjAgmti4MNkkQuHSGiphVdhdu881wlCUG5ziKmtiU5jp+fDdcKU23xvo0h+6mPTQ/EexNXB
FX5Ko8Z8QrelPsKmK8mWmBGCbih4ydCr2zvGoc9xsvqLVmP6MEb9l1UWn+444uIo7LLh3Gb1q5ws
+D2OVcFhsZ29D4/G42cO3ETvhjDfOHDJ+0AV4KX2usWRY4s1lxx1Xo7jZxypSl+LmY7EjdQaTCVZ
2uJT513Ge9UV6Mhy0Nk1KPrB9Vg/18R3QQSjwV6H2ngYbfGBz+5Db/tVq5uooK5e1HvfSWo/sNy4
aXcDhTS0FRrOmx16z5yNf7EHQCtOmcHwaiAb2vkweBwloJDDsU0C0knGnseWeOQ7RCsXZuNFNsmJ
LeB4mESJ4wBFFyZZH8nRuJO+VNHOQ06jOqmtPwqagfrHtps5k+iQx7U+fBh6OEptk9UQGUwq8hCp
GQr83WyZ8QGc/tBcDZQQOLKh4InskdQ9ZaaeZtS50xG0mvTKvpM2BYauWcWHuAjFpqmpi3RcTVuL
2vHerLYgXtupU6m76K2djHeZl0eUd7NLs8OZ2l19HrdkYADjTXn2PqFYrAsKNk7Qfsg+d7T/hDOV
1p4ECcd4aV9RILIN7rph5YwxviMWTkHKsRgov6nWQL7r3WBJuCGiiO5GAuu8AqlSz5gq7IPdee0d
SVztlR1P3OOy0LNoXeSSfESyBGQnzSTmUJ84TL0bdAasq1YaB1ZFamPzX50IjFV3Ijfxx9mWxoGr
qRpDZw/F6vSQOYPHnaptrrSSm8/grbBnUbGyjm0Rj8FcqxmtgzBM4OdZ9qHwS3JIc0dWJQI/WDt8
5sjsIKH7eFoBFWu30Oho+lbDJVfR/JuwHR2Og+tinYqI77lJ3e+mUP4EnwzN240Jg8dOKdacTTF6
YNkO6DBsz9STfPJgcbZQi4Z9SWaOT2lYaQor2zg6QcFk9NMoedpsXNrYzviuWeRF4inC2b43tUI/
JbpbB23ppSxX2InFqt1LDN4rwQN2g6AwBwKX4N5oS/2gz65YNm7xwRmtaQPjVz853Qjtrmq9rax1
49yDSztNpZtsJiN/DB01By4dLLsR3pe3Ctvkd5/MfUU4x0OJrrn3jgLkPO08zaHxBYEmhulmrU/m
QyuqQKsmYw5sPqJ3cR0lF/yHXpDlNU9ZlflrEBTiSAg73I59c5qKotnoimiCXbUTJJJ63KSkO8/0
O0Tsp6z40Cr/h+d3xQETzFfjR/2mz8YfVFX36GqzQODicSPa+ODR/7vvx9xkJ+VdBuKAnSzNi1kY
OI0I3bMOSoptq0nm/fQReUy7jnHKYdaB58PGkU9jfolc4qaTk5FIYvOCP9BZ/Jhosu3aynzO7PbQ
d4D/pvnFyuZ5Nfa8ro9Nn0Rs1NNu7u/wNETVxuDJ2WJ7nUxSZkSbEE6tsZr1jVN6CgALx0P1xF7H
195H9p7zOkFGUOvElhTjDVkJY2fK8HkhZndCzPtGRE9ZVkHjUgOApZWkxOMykN3jsrKFuTLoua9W
uuD4QKR6sld6r5p7ozLoOiBhpN7Mup/eikqfjm6XihNuW9hNszYSuClQRQMxcybX8SJy689LXoMh
7vYz6/0Ny+d67+F3+j6nXrpmnkuPg+73JrK0Wzx6nKKOhV5IjHL2hoaWEQMBFbEsasFFdKP9IGev
2Y6Upm3NtiOvVJTcXrPG5AWioHXCNxxFr9Yc1qRBAHLCnJYMHYVp7RMk1mGtK7tfjVUPHpenG3JF
ZdXmqa0p2t10RlsLuTLmnjAqTy4dwzHPtpU3x2xbpQtBTWV5fGRNVUbkx+XQHwAs9if677SD1jQO
g1+oo4PqpgWw0mYPFlSdalhE2pBfKviE7To2e2edRY3+Ie1l70soLb16VO0+pj6p5RWVvSSnF2AG
i4tp2wJx3SsRT8OqySZ2cTpoDrjF7dwhG/g+RDVfnIvUK/Be8Oa/KzOxto60dyao+AbHSNfTAVyO
Jl+PgiMrc9hHiYafSEtktDHJw1yseakoZwKCNVGgPh2sxNLfwpCm4agmdRFEvellW6i/lObKrNNp
au+6d27eamPyIp0qX/zAqk6th2vrmOyYt5B1cNJNmOqyeDPiQUOP720j6DqS0fQwxcU9XApPBE4W
95vOju+wANY4b4vuPOJ1OTixx4KkxDZxlXmLQVraZU7PBgl9nzft6BGHHdY5h+SviX3Op8/M/WLM
jnsKrbikMnke3LPUGc0QhEXk3xW6bQbG7L53BSFuNky0k0e2taWYhY3DRIayNWbVBjJNnQ+ztoaR
LRjtDonpch/IDf8uT+f5l4H3M8BVIL5zP02OyYhTALOS8z4MmaR+pC3ckMV9EnvrTlfGKuqKdjuX
nUmNQWVubAf/N0H1bIOxgJTgVPQbexqGk3LRc2cZjY/SzVi3leNE9wzCUJXV8XckfjZFaDJoCEnV
Oata1C0iDSk39nUYaOC4bjQndrYkcdwvozSmcy0TdfHIzT3Vo3Bh77pV+huvl3z2Sz1/j4SeR2t7
Tv0jjpjwmNCJd9RxgG5drteT3kTO1VTdGIw49A+G0vkLYE+sBIvMzcy+hNkflodthz17vg6uUpYX
5ZaFqr1Lc608EHYlEenn4zOQAHOr6e2mq5v0PolYRKQpHrXUdY0TNwmMokXMh8UdqLcZuPOZGWUW
sdZQ6VWkzma2BMXZ2cC6qSrISWetlZ7qhBklL/SGAarLf8LHtamzZse3SRog0QOk+C+nmHA91Phs
7gbDAGcytta/VPI/8Zv/QiVf8iyoyv+xSv5U9V38bwGRSdRy6E9/C/Ucvv7P//rzpX9fAHjfmIQ4
rTvg/+Ckc/7+O0Le/AbvDEkc0tifhq4/SrlpfzOgzsNFNQGiGqjo/378N8gDYRFxMYbcFgr/szKu
Gzn2L24TZHzkeqR4vqdjUmX4T0i5PjGysk2Taj8NrhhRZ9l4BWXJhzcmobF1SsPqEcRS7+oToqW8
l3XIZXSmag2PCTsKhF7xnIaJ+YZEOj9UJOmfmATCT98S00OtTDAs7qjsPQohyThQX/Yp0XCiullZ
TcE4ZU6xxlOTSsAe1NufvVyLL5moNDrgQWEfeTzj7m38JML5NM+jCLLewaKGQb/8LQsOPNj6Z2ub
adK6vyFPWJVby3Q1YChqNJOuKMov0CvtkvOZGRvxYZjYxaNKOHeG1lL92RkhDBBgQMdREdL3p0Qv
N5iKhw+94IdaN0XY/eJvoUimtfAygzUopYlvnxsh3zifcSnZ5gG6DZBz9o8Vxw2NnvJEp/JjYyoa
zvGxgCcN7enBKRnvkdOT8Es5NuSKTIzyrcZSz/flJ3uzalu+lSOQBypcp4dwSmKyBGH5XEuvuu8k
+QRK69HpsTAYgCTpQvWWqEyOWE1qgLimwqx9nbCabRoU5ozOcexvPLh55kJemCCoJQqCSOTBBQL/
ShxFtbpYhz7dNgimS0TV43BG+vQw1UW9cIb8B1tSxXJO6bLeS14/FqsNe3UnaXb4FMdz3Pt0n8ak
TYLERq0SovGuGrnZS5px5PFxKuwLQWQEIVQ8h1VmHZKZd0fLE+sw9QSCM1DO2pOyipnxOxVHS44j
uO+stxj3DFvuFQxffmeAORRnNT9GVTQfbV8ZbzU+bhO1qsGEcKPdCa2AR9QhGKy8cfavU81cSQjf
fzLaJLoiUU84y6aWuC68g08OTVLSvqjZxrqLtfG7pzJmcUp3z3VtYvvuZ8xr1pSWyT50EWYPFP4Y
8y4Je+1shBoP05ERb8N6xqMkUtIejV/czuyRCBBnWA4OdkbMaPIf0MaYQkVLgqkUs3UXk/LktGfm
FmlPj9lU2YEjWmXuIgQEFl1amo71jB8/z9r9TNLB+2hYqOBe80eK3mrHDHl/lpGH7V7fjDjBcK5F
rVBGvw+rVuuOnVP3+iFvmjl5Y7Pnd0eb/wHk4PJ5p6ROe5rhkWEED+/cohhOydDJt7gpLqFvRmcq
TemjSXEF4sxFwKrgfETIbeXaNXL9BQh5soVIRfGa6tQGeli21R3+tTP1/NAoYgRJR4W9RqzpjvB2
s5EU2qa9AExFETESTmoA1cm4hl4dB4/nno+39lzSwr2r2laRirfNog7IzJEpSQ3OjNmEeaAzZITO
x8+wn9lI9quhB5Y0d9N0ghaWHqoeB+EMsBOC/LlLJQ1Rg5CB78E7GpO0x/CS5BsL2YXj8LQjZ6R9
2Yo7TR7SAB2q3eQJhKjEEER7O/ci5+mpUzJaA1zbeV1qv4qWgBg0EYAuHPvuR09/hB1sEILCpKFJ
P16TyUHjy7EReLUTYVyGMZbaJZbbWv7C1HNhhAo/mjYb9xOBxaeSs/h9ipkxmDOwY1YuhwfRh+a2
qbQc3m1MFZujLknjzbvc0rsgxuy/nVEgCSLwVYJjAtNrW9XrzFMfVchcxELpXtXtHfRr8s3GklEx
q3bXhGW7TR1Nv2vbcLxH9ORYIIFgcLfdlWCONgnO5m3FQYRaA5t2KWE0CzM3CdjyaDA9AJrNMKhW
vRt9Vokh15GIE6hjc7mmcwpyWle1byNrkb1eRN1L2rcdF8ao7aJ2+t23Tr6b43TedO0ongdhhJ/Y
GTmlwxGwDk4K82GFbK0feqcas70JsgFvf8IM7cOSw5tC+KPucXl7LHMDXN3uta8XuB8Z83VaSKAr
tlVwVTjKZfBsqIMeMpWkGw9k9CNNRki0jc1HFhghpsk+vijfa36ULGSzlZqS7B3neYExfWgXo4a3
LWTn7yo11B/1GOpvfhtpG4BUhKzGUl3oSqpOjLHtvjAL7wonobyTzqTdw896daOmoNDMpwErksq5
kK0SwP8AVYmjPaXRGUydR7CvRMHMuwTOT2aYRGcQztTaGumetjsKQAZDcErn4LJSRcwWR6shkLlV
6O3c2s2OWhvl6xbqzqrReuj7NQgsrriyWSf9iI/bbB8pwKiuk+r0C3UEwJI6Xuk+5zKwxq0+GUA2
RGztDThBSGkEekEop79MaRW/+qIt1k5sFioYunAkt2c587HkFGsG6dzQBQ5d4KWi7PKRhY73RVQi
2tR+452b0PjUfLalSRm9O4YzAS4tdVh79ktpAW/kM5WRqWI1Ngjuc2puQuKIFpz09DN0+p+e0dg7
VeEgZp8FcDeZ32dsOOsux9TuuhRIUgu3Iul+yOIp27TCqH9FoUuiJNVA2nhmCpGCrSGZ+NnaKCcU
DzknX7pwx+xaCucCVqc8F6rtN0Vn6POKUG7SBWPcjqxS2dqwBVmkukJ+9Wn8DCaHUYr5IlGmWOFy
yPeuSGFahrrBbnq5uXK+WIaZhqiF1UriEpq5icuQQqsse9YMp1qbY6N/xgaIIbq53F+taB/7QfwO
2W57cL8DX3M/SgrI143dQcnJdPfoz6E61zqxCddsPqpI1Vvl90f67UPunXUNwbAhdRQN5j6d5uJg
Ek2wqVpkEyBeEtSAc841v6I4XmwpevN3RtrFQa2nu3bI62PVTU8W4NvFwILXZrAxU6fqqzMtK4A6
VD2FKNFBIhWvdViw78yX2JvtVB0eJVlspx6PNRijn2FkvFO1FX7ojW3e4yfn0M0htxEd15X9szAK
cUhoayZZlNSnuhwqVizGL7cYA+aCL+llDVAMfiR2c5KoZB3C9MRFxLEHXOfgOTHx3tF9FDQ/4gEZ
0y2L0eneKN3wgW62Y8ubXuXtjrz0JZ6lFdhuzSUqvIhcB5BEHBDiYmK/n7LaeQyxkuyw+bM3cQ3C
1X28bNvZqrh0BNrQB1cWj/QzC3VnLR312kE8W4bNRpT3nAqJro3+yair33YS7RujyFcxZJ9wlPcq
p/wzxqHZShesZfHZ5qzKlJyeR9k/4Ki477TyjmktCfjGM5/7cArmuc+YAXsSASkfczKBeD5tM7HD
1eRa9rlMgcM5BThGdAl2OS5mfy0r1AMrzOz0L+H3vyP8CsvzUFv/44PfofxKvv/jie/P1/zdHW19
c33bM10I3Qi+7l9OfN43Jn6sd1QI3FzOf1F8xTfX9l1kXdfGXX+jYPPY6WLOk0jI/MHyZX881f8T
xRcf/f9njjYFPwXlY9hVPMPgcPlXc3SPTTdR8aQtPKhpDbgu/26nUAjBD+kGEFI1EDeY5Qy7tV9G
2ywyxNmBeHPH3dOaAkEZ0QbEzvDlQi64V+FUfvp6Cm4q8jPITXxVsZ6qEPNCqcrPwuZwpTvCuG+T
ESUxxZp7B1LBU0GWFqT+pJ87u8TxnlzYJo/t1A/3+vC9YPhbxTiKX7tBbz+qDD03UAMrV5yo9fQd
XEIxMbJos8JWGUF0nXwiJyuzo/oFraXJfsTYNxCg2wLCzsxDbVMZc3LIODtBzMz9/o50F8MV3BRF
HK81PHpVKg9ZrGWAB0brpeau8RdYIG1Z8dlM3cHb4FRKgG+XOfphpmXVz4Wn9lGxDbv0ctaD3szl
KfLl+JMIaPlhdQmIGFxs84k8YnOd6zT6bsQGlujUqEB291ucSXXgMIsHU+KNFwVv6wFJqfJXozc1
kGWK0aWOLMkunllMV/pvFNvKbj3L6uC6I7S0Bn/wUFKP6VjzbjQS90E00ufebxY/J5kLfHiF9+DY
grhal3ZP5jxKeHRSbihjMPehqkUOA5Aop93RFpzOqj/BO6NVVVFgdBwUS+CVHoGLIyPWuGdPRysI
Wm3OXxnN+6feWnZ67J0pes4G8Z7QefDeaeQm69EGuFb62nlUBhQCnj8UH6D+jhPPMxWJ/i3P5roJ
Fl7ueQzb5sRWYfjtQz2Azjx3WraWOdHTwSrzDaIlZ/hy9MlQCuEOd/iYUTl9kEnfmwUKHIEXs3dR
UvA0Mlg4f6aIJPnCB2poRm7M6KH0/FLs2ZAkj7jrzDcjKpKrr2z+NlN32ydRA3fom9g6CYMt+YoH
QrzHAx2RGmCsNrqh2Y8sAh6juIBhDRbtQyuj9mjqhf+LpD6uBod5F/+ZOXrJZmwa/xHHv2LdCn1P
o03YdB5iK8EqSz2SVjIyqOynVVemj1vdyDaRroq1b5PwbQpRPvM+Zi8jUYYHlx3JnRRzfHRbY/A3
ohpBV4SltdacOSrWXK5UipiNvgBBK7nWGv5cVJF11wxWX23QIOtLypo0oXip4FP+PpUitWCTRT47
51U2kSCrj/6Q6PyjKkXUdavJH+bUISvvT3p+Ltl5lt3KkFqn9sUIgSIcoM09zuNgzkdq1dN9MzoP
wkvxKlquCkwTVy5kMf9pyvn0bOTU5x9hSKZX5CHamNuDVAmy2qC6tZD2EzS8vgbRKzpmp5njLW7B
i4UT5NzZPPkt+HArWUk07AzQtR8O2cYzmcFbPi+PoQSCsUqgwLxMN5+y03d6+uAuU4u/tmrV68w4
cizwNrtsYS6GaLT92LevFnvVq5Z5CyN7sUabeKSHqHTuqsU2jWnFWOeLlRolZb5iTzcO/WK0rhbL
tTfL/Dq2TNcMIzdDdrINTR9VsuaNpAtyBQMvIf4WXwq61vvF2q3j8R7SI4MH38nUml2/2MB9/ODO
Ygy3cYinKemFZZcjPPwA5s1GvhjKY1BBENExmQteli0lTvI+wYHuL1b0UaHcw5jT7lIlQkLM3K3n
Xn8rFxN7uNjZs/mrlcOJoTsPwk4/pTfnu2DRtNVl/DLdbPH44z13xiiPY97mHdsQ9HhEmkGPwVWP
3/feGdP0ocNvTy6QVOl8chcjfqFXT0OCEaSYXCboxbEPNnNYGzcbP0wIb+/GIoPcgBLf/83wj/Uf
tUEeW1OeuiUVMNMDtTOWpICQM/QFy3DxCSPMHtvItRJ+vVp9kL2UdzSpIwaNYmVwGZ0c3u2zDiId
CsKSUQBsvMONoe0sLI5BRzbxQuM0sQZZscbzlqxDM8/+IwlFcpIQDPJrtqQiHL/9cqtYP2ZJJE6q
8BEGJKnDoLYnOmIYszmkelx+zy7I6DVbXNrPlhyGWhIZkRPNFyDUEDMG0b6oLOoDzQYyYPjJ1W61
ho8E+Y6WuAMWejIfkCiKJ1YE4dVeEiHWkg2xK33GvDOcfEyna86C8fd8Cr/HS6bEWNIlxpIzSZbE
ibNkT8CQFUzpzlEuuZSp59Kh0eeNhV2zgniPKTGdFrMUP6mRuT9HPKWPnuZTNN5PNPLOyt/2FLD/
dmRYXtS4kUtKZuwsAjPtkp3hHqOd0y4hUNPgwHm08zhfN0vexlySN/aSwfEnGf+0bsEcv5IycLP+
kYswpxFazx/AOpIfXTI9yZLuEeJW+GOtl5zLoVgyQLln+mutX3JBo/i0hxZjpNCyp2JJD2HFAeZI
gnmLT4RwEbfDJWg06MixFuRwtjSYTe0FXLpkk7SBlJItx3lfesl0cDoekVOmnIOGzUf8rR7mXzHC
/0IgwSzoMVn+J3NyNf6DLPLnC/4Myb7+TSyeQwbdv07IvvMNwYMkscFOFOPkEv78e3zQXOKDwnPx
UPrLgExdzZ8J2dK/4WJk5oZ1CKRs+ar/+7//oSlR/tO//7WbAybhP07IMLuXYl2H6d3XCRLeSqz+
Eh+ci64b8HmAr20K1omphDSdGdnjZNrZV1EOdJrfjPvk5zHxZzc//83ZfzP5h67UHjA+Y/3H7z08
WIjVrxmbPuvULCmBuAOQdahuNv6w5P4fwIZkxyxCEkX0tb3OdjdecUCZRLnnIocjnXr51zCQThia
3nuNpyolNXGLL3S3KANSynIHGA/xknMYlsRDegs/OLcgRLlkIjxBOgJP0yGCtUkP/DTAR22sR5Ie
xCn6oQ5/d0vGItKGuwwSBxb1MkmpxCaLYYXR8DZFDWTBWca/NdMksAE8GPWindwHWKI+I/9sSj7p
0XSHtxMPgg86/LdbaNq1KlP20+5QRJdBM2j1vIVFIgRyspmVaZ2NOM3oouSGQVBhhAKiaLDa504o
NzZd8x9iNqMJu17h7eQS+MT1AE5uFsDQmRgIdlARuk/GPNqBivSONiG2nV5NtblWReE8Fdjjkh21
MbmLCoABnFiX0RMsAmwGEQ6L5NcMybomTonvLcDRTzLNb7vACLPm2IdZugFJAPEbiRoMZjP5p1aR
TFsipSWGgNrDZVBRfAE2un8c3ALVdo6rPbBfySkk9LrAT4q8CiwKi56afOyOwvUIkBgTL46f592y
zMvvBUQMVIBIISM7cwWh1HaH97xnK+X0VueRuqzIwsdqniae567P2OmEHeDdMd3k4BzvoQfRsjIl
DTWxTg3qZZygiemJRAVICzNeIZ1FD15X/waoP/d7fXFwrDUqbH9DZs2tFWUV+bhKLNX9LFvGjn0I
weQVLnF6GMyy2Sh/ThfivTN8r7FRPThjSyaAGMLW18yWVYfZmFtRIRzgCxLjvepklL42ehZOw1XR
G1TlaF8kA3euGJLHcXbjByhls8i/eHeN0QqoHUh4bSerBBVy1qlvrZILddpFeIkkFKtCVFAHrG6A
NTE6zF/CeIk8/o5QNmtayJ4sibgzlmTrg06IodyHpai3WoUERhTSCQbfcHFW0R0AQbXg403D1FyB
h4qyEeQobhvLBy0m9boImk6E2zTOEGDcztgkE+63NjKLdZ6Jk9H5gDt04a6myqKCzN/no26fVW2F
way3RLr0ct6TRuV17yEdQ1jDvbMuvZYr0Cob/aIRgmWzJHu8qC3+tSRV3dFg17pJkAfoMvDHcw8p
ez2C5ds1Nnk3PAKqOTmy6Y8G0KbHWZRWuUoqx945adk9ar68qniRFfFDoGa+CA30Xe5lX15bWevU
AbBeJal81nojv+Tj5AbsiONVMtniCXo4dy0PjArnEnJzusNIC3MFR8MYeWygWcMOffYAO+fVt/BU
RWrx2lQsHbvo0QEftSkqkQYh+/YgTfTBxjide/tWORCfkHp5tavxWTepJdHZ4h5ciiqpxXVAdBmp
8YhQRbAnVxmmiNY+gHgrNg4gy2kVWbK/s5lTN82U4u0F//GGaGa9u4Wdrql6xttJN8LR7Tv3mR1L
f6pHJ8ehE0nuKYwpRL3Yo2k/MdFVLDmySN3rlBmQ+YvSBzVwb8ygkOwrZVn7XvPT8yg0f+JEGU3b
0FD01JZ6EdBSQA9YkjWXoh/YvrfFkv0wvusOZxo4WMN2CjH62X7TbYC56fAyeFGukH5ZmSjyrJCa
cl5tw0QPCRjC/J8JnT285uZAuDCZ6N2JORaeE+KT96n0oIHotsZ2N1McRAx9o3s1hY2W229b6RXv
nEa8h7iLcBNFvP3vKWBLw+7hXGVTeS8G+nPnPNKfgRbmv+VsdR+uiKwnt5nKa9PQljMTjt3mNcGY
QXXegTSrRHlns7HBnpBz042T/imxTAB8sTS/m5JL2jSb8UyAr7xDlJP7SbPFvZQ23v6OfYYsxvkp
EoXjgU8UCUR8n8mcw9pZ2vAi9NhOgyGVGUgaj1tmHt0LH1B1EmoJEMDeRQwcPJdwoRktVZisSsIu
Vkc9r2E6szKCC5GHLzF4oxibpS0/Gf/AZCttSM4GNqW9NEI28EpMPwoq1gNl1urZHEzSUmHqtivw
Bx1u5Ea+NNH4/9g7k+24kWzL/kvNkQu9AYOaeAt3ti52kiZYpESh7zsDvv5tMCKzKKc/einGOchY
KzODNAIwGMzuPWcf/XLCkXOJYwq9fWqrMfOtCr9Ydqfd0QnQN1MRl6txqDAI22MbPpVV2dwaky1v
w6agaMbCVHl80eVzCID83ggRoy46W5O4dA3wOLo5wdnu6LnW7aHtxibmfG5oKMzUyp43tyNHmET9
OiqYYD1wgXX0ZHIWyDm0FHbHlyhRwVhNRUj7NQeNtu40hLOj0ctsXapy+ol7AHV7MnIMriOW4NAw
Z6FCjWA2QMG3HdTsfpCSrLEE4QGT1N/xKFPk7nl6MOZKEm3UfRco5aoCMfxf8u9fUp9z+2OMPZ8K
iK6eo/z1vW6Iz+X8E39vkG2QGIYNq2ZO73YMy2W7+7dwSGiUkVWB0oIiFxvid1VkwByWI3RsQyqt
LR2+73/2yMa/UA2h9iGs/M04JP5kj8wQ79PdTGfu7MEY5hBguGzX+ePe15BHEkgN6IyTV/jr0V1b
Iw6Nm3enhRMgnI9DsCO1MFUTIYcq6C16/d0m3B+6VAmQB3u9b2CBdOa+ITYUbul/ziT/YJT5r3g3
Ch9dKa2QUUT+vVG+F/K1PRcBe+5CjhxWIirMvOgZopsOQj2M0aqaXj6/Ck015t/yXsj1ljptIimE
9G5qmn70RJpUobLcV7VnKXn9oxA2mItIHfS1GBja8imtU6P0WUY7f280arfB0oTQPZbadpT9sI3K
un7UQ9qa8KqaeFW34oAjv7dWYS+HS7e2ow3CfHVltLKH9eCT1IADBAFU1sX3Y+JIpBwC9LpN5JBT
lN8pH1GUdBqK6lrvdRAt+CyGQBBcDZGwApkd9u0scEYsYEd1cWHXXbwL1VRcqM5kf1MyNmOL0BrD
K3Rc9kUapONyUpVmHSoWNawA8z1VSyz7+GO7S2jq0wNuyXQVltiYYvKGbD0Tez/KoJopyGkbMWVb
U8crkOjtg8xH8zD4nbZVOpGuC/jNOzPji512mrkB8FnBXCq1K0dNsjWEQwnLWvbY4Fp+SeK0l2JC
voC6RB8XZLJqVz79FK+IQdcG6AkOftwPP9yWimE/GZDvbJ+tluhjxoum1yG3/a9hSblnBaZzerAH
Ypko4GmvdS1RNFiN2f5SKhMcjIzT9hHQMkRdabfmoUcDC8uOG4zw8KoYLdDuWTv3EEbMc1npt8iy
fIOcuJmp6LO4c7AB3rakqiyWXRor13FgvraNAiBgbLuf8SQfzEl/dTksfpM6OxyzU6KvbcKmXx3Z
uy/qsNK2+WC+Tog6XCxt1eTFFQLYOEUuv7B8mBydyu/LSILChIwcIXOt5jEiW4DYgEpcEOqHCDob
fBQXtbbtmmHeFcELDHJ8PG5NQgyhZOq20PWJg5VtB0sXAcraQQUVL6fUCfYWCQ+oxYl8jfXJXlZV
3G5B7CRebMX9XVJM3V3LF3451e7sf6LEd0gDulJw15I9wCKqa0rRrXuq3TeOy+2En6z5eK2IQESd
J65b4qTiXazb2aZMIavhmY/Q1HW1j4Op84PDGETqXZx3RDfOTeMbPUUiFJKrudXM2n9BbkMVX6Kh
vtYHFz5EAo4at4yWQ3TwffNmDOEyjsFoLznwm3vCsarLCt3fF2QG/c52S/vWVwzcAGVo3Aq8QJeD
aUGjq6ZDK8IGkojVq14XVjb5NHVLEbWTbNES2MAvLYVasiIGOvIG+o9tgbD/lxknzi84Ju2yoYh5
UVN0eQnRYK6DrjJpnMByoLrZupCJ3Pl++GyJV8Q0/EyrhjvZ9DIlA7dUPY3Gg4dIRb/En23eq5TT
1j6JOiAe2PxtHZHXW3yDw1dH9/vvCIbCg5pVqtezV7PR7EkgeABnjUVmas4PjbSNfQXk8hrkw/Bc
A/++yrvAvZHAFe9TtwUl3TR4zGWFXHTQg/HWQL2zCcraucXpnT+PIO8OyEHlrYzD9lpiuLvUpBiv
OCFaF0lp5Futsvoluxv7Dq8mcvVpnOhOKE6/tFSdASpKACG2Arzz9YScbUEnIxGkVNnWKuJAvOn9
Qf1FECR+rjAtQsAifYxEzG4IEWcRArHdbJka1krSaqUjR4Ixqmw6MU0ZNQCQQnPdqWZ1kQ423aWw
qEKiozK2jNBc+Z2WH9qr2BUQfEU+7flrg3tdK6Y97sjqgvQcRAGWjxoktnPIflYWuzvMvJBiOcSu
cNu7Owsy/qZFjMtGMFC2NQkOnHFtyIpLdC/Thl1Cu6ZwX+8UPDtcBsKxjc/5Yi18cqXWOozGJQwK
7oOERrrQc2JS8rRGW1m1LctYnxxSdukgUoHKt6wC3yFckJ2Kncujdtu/ChULjB441oWea/l2IAfb
WcyJac9NUmgvrcibEWxm5P9q3C59HBsq7K6mJvu3f13PbYvijAngVAaZvpgsMdwMUyyRTY3tuneS
Ylwzh9/6nc7KRD5aL96GRL+amFCZCKpAiek2CyNt1ZckQbhIfkCz6i3KCAuzNpR1RCnlCsBIDJ8q
0L+YufS/xWZYPPZRlm2J5sq3ljX5a8ys6lw355BXqe5SlV2yt4vu2XGNdudgfkpIPQES6viJ6sUD
fpBhrPtrgsC4fXnIIa3W3OgKdWJ/pSmgJRejVkivUNxRR/+nGTgwDA4ZqtNne8pJMuFYSm16RRba
5JEAzB+sSnvygJDad5ps1K9t00+HyGx4dGWGodIqnXwrBhsB3FR2DMuO3t9L3DooSrsei0Gl3MOh
GYaFgmGQ3tikXRbCqHddaoQ/XY1/O0ljCmK1bV34lGm2gQ2LU68CmATEKThbdqM1jBwleRxcROB5
Xtl3hN0pa4su3tJp23wbELawrOePHe4cBCgEEt0O+CfXhCa6y8JFGR36nI8MCEPPWkZqd14ywdEO
JPuJGb0Uqsnp2FTz15hv+E5v1Oa+SZDXMJGCW9SfwU0bdy7oIVATtolYKarLfOtQj/rasiFtUSro
RDUMeTAuieNGzOQTnNS2yUSJSe1f+9xXHrIZzjK1mLhWjmL//ZySVvq/Royda2kaiN7MUrsmt1XB
z5qwyEBq3cNp79aKJaNvedcgey96qE5qZz0Z3Wg+9fUci2WV4zVfKnsTVqGyGqE5r5TSDD0BNexq
CpT6C5iMfI0sJ1sjQpDXb3e9tbJwVTSOc6PP/bY8L/jwNfEF0GoNEWpIExR0x7JgIm4kTaALUYX5
Op/FxNnYGrS/M7jPtYpTnLDbcd/pY3rjw9jYaSTuJcu3uTw52nRwFdNhX+GYFxMdkGvR5P46S0VA
u4QG9sKy8uRGreJsh2XU/ur6fr9tfdW06IvxMQRVx+OfqukqaYoJkVID22JwDSC8YxKyBGral1CJ
XupklNcsCuNOB/p/I+oJY15h0W0Zm3J8hBdmwZLDcr2eOPduhJYgGKd+iEhAxDf0wUjQMfRkb3YZ
HuqBwEJNDAoS4lLeVKLh0w1mhUIh6lcDiXomkpVOcAaYFA2mDN+mfocME5+bbzblFT7RXMMGlBf3
XSHzTceCwx4oF82FZurtTRUgH6w7Yq9IiibRfYC4Ufn2sDF0xGRoKHLlvlFVCoEIN9gxm5Tf055l
Qw0aXs3Wgk47NRHVJqevMJyVfb5ttZzM347plBH7tDfcSHtRAxydZlY1FF8H9YV+pt5RCy2MhWI2
1PIbXkzC3PX9JIfpUCdC7O3BHNdOO9ZUM2EKL4yxL6tF5tq9pMuFVH6B3WA6qLbknVeMFOeqz3+5
N6G0txCMwv6yaxXKbvyrt7GBPgeRReV7Df39baQa0y52fAIX4IHOV0Tup9SXUHDDa2wIyD67KLuD
ilLj4ovz9VSGCurZgkgUwxr172SBYvDV8+qOIgps1iRSLgK/v+1KnNk05ciXipVXp2rFhhSnr0aH
4AQzmX/JZSSAIgpWTito6o3j1MO6SAN96/tRv4A61F7QQK5JmapUsWaHGO7LCRh9i5NELyNMUY2d
/RC58qOZrBsEqsZGl0M279sqahj0I8UU3Q9FOC1rRwk8VqstN6JfanOAVeDjTUOM+lXJqfC2sVFA
+EIEuXKGuWuDx3KlOq2yA6GD8EeUXG9eWliUO902WbHzK1kCVc3DAHNWkK/tKEWUi8Ww20LMDb8H
XW95idRSOG0dsGFiA4q70rT1CUmFSgUq08OLMLbL2zxPyq9KkOQLvurZtwZf+4+yF/YdQBhTrlKn
THbApyZA8G6yRY3QeUoIbHkFgNa8NZ16uo0Du77DJpys+wxK01LKWZA72faaipGPdhL+O5nM8aav
Eo7kahrtgxgewEJrAUjWU3YBC9fw8HhaLvmMRYAxZ+MQF5sQH/fC9l77JrHcXmkuoollrROc0Vcx
XVW96IZbfxqLXTuir44VRKItQdArPcuA5ySugrW/rnmKK+lbL4RkVcOyp7lwY2ptfMgtMpHxRdff
bHINKetroX494lP+httU7LEJ5k/+KFSfQNjOeFTnL6StZSXRME7oyTzvLsLIwSeB/voJn6HlUWMc
yEAN+gtI9MkPCB9IJUONh4ucDkKAKLOfWUMbp7c185kclkLnFSnFXkt08xJTCJ1ohQM2Hfrc5Kzb
YJAmCtt8MHKRwamwiLRDRBJeF8r4mvTC+aoXIl8DaAcPGaTTnNQTg2RAls0eb+JTGJITsOgQD6zs
sWYli9PYA5kIotIWKo+Xr+1+5FQBO8mYFoPmABktp1UTZfe4X5DhtMDqWOUXFG7IcnOxSyda+VQb
sQHNKIVCrZqi6lYWO+Nt4drZPUmhxWU7pfoO9T5bqXWQjX5ggAMsnQ5uYjMomcdxyVZexxb03WKg
mq51tvPYEuZNW7Jztpxi5pDKiCREQ2kv+SiC26vr+FlqRvEQV0n1texKKbalYo3aIoKfkWz7Yu7k
o76Bw6+0+cEEVJzju43k96S20Q12ED32CK5fg8EZsG442qV0nfzCYGf7Iy/p2BPT3axsJbmeij4F
hGoo6bZNREVtPS4ukx4+38KFyXBt4o6+jtkMLWIzjRtCaazqqg5sfL41vQLe/5/U5Gmt8E1DPCUI
tsAoSmRAgcI2USkymEEaPsq6MfhwCW0NccI/NKVRvBhK+d2Mm+E7CX53E4pIcyNstLZKPmjbuJpY
2UvFwPE9U/Fcgfk7DKsa+ih5iEsfYJYddupm6nuogMx4T3EKcxuGtoCIiRgLC2cngEu4nE1jPXix
RoS6BKAUaBSUYOMEUtxz1OF7AjDr+0wbX5WB+2RKAhvUEhY4v0VHVVK1d5iVf4rUqW/6oh1fgskn
4CcZHFSWxhhfuRD6tsA2uWP0AbZVEM++AJebYvjiSfSheR/1RP7EXcQLW7vhYsjZU40h0FMLAluL
He6WM8gjC3JyI8vJ3uP0Bic4tPa6THP/uXCTaZnWg+MplRFf28j28PbjEl7oYMY92eBZCPoh/5Lj
jWGHqxyyLGt3rTOSZkq+762o1GBlx7Z+TUaM8UsL6AwVWJrWNSyAvU/D8oaE0fAyxS51R8ydS0IM
1Dml+xaTEEMoXbPNWG7XfUk6wdRK9QBvyKbTVmLMbZNiO/ZGetey4tJjI8TKdXt1W6fdfdChwpFC
tfdGQMp0O9TfQzcXHqwjvlhsBOH7AfiAed5fspUT+8GkP90EVcL+t8h/dW3cwzlqyxejistvJO5C
6IMWHyYvhRrH6oVGNu+FM/jximrJwGRr9PtOV+S4BNptuddRCl53WeQV4H0DT461qXI5cTQLa/c6
H+v0Ps/QhGfWiNkSu/qqpIR1b+vNq5Rth52KrUpdGfVenYYfoISyvUVGLBgDi0NS1eOVAIS+w5yl
zd1pT9H1eM/7b9ESsx+zgL2x6dMWZ1cIhCJyfjR61BEyPs4pYHxfx2HwOmk/C44gEtCkVasH9lA2
lTPKRErnaD9MvIAXZmEZa7syKKRgFb0JfM3rXcX/FdqGdWupin5opPurkqbyGPDqPei6qCH5NAW4
EbeW/oo2/yyYtYqt6spurUcEmBEmgQgrpwLweSH0YxUU1iHIcNd0XM3RxVGt1ZapDv3cqb3BpH7X
KxTjorJgTlZbzuPZ9vPRPlR2wfOrwsU266A5sWdFyvvisZCWZJ8k8OUVASSJhn9EQCLWaVCmqz8f
StMxmzqWblksfb8PpTY2QR9S48JCJ7gnuJhPBoa2K7WlV/75UB/04VyVpgvUL6brMuLRPSTlQR0B
0NdeXgMzStJ2TouI2XIyeRdVILMtvbLxrzbRbyKc96KbU7cS/xIGOVhkOur0368P/ramK0hTvRF2
7oLsA77SNSU7zqTmmes7UvfM+n6XF5oWhoC6ZtpHtxJeVDmVpYJVawwJ10l9JWZxc+JdolPRRMJW
3ZYjBi2wouEV+Z/yzPjzrPi9Us/4OABMF7USPZqjWTMGZhlC8Gk8J1MowOdcoF0ND58/xPkijgcx
dCampc69ohkg935qSo3PRevqtde2lG7FELKLCIThX6c6CaPTiAKhh2i8Lmo2yZ8PfWr+4CywdBXe
20y2+31o1zKlBl+xnosk47o00JRTV6EQLBR1pkDDQluMIZ6qz4edZ8iHK8ZygTSMy7U1Wl/vr9ho
XLsQEcOKKk73RCo+0JOfvMBm1rqC+fv5cKcmrMEao5pI0RzNOLrBQV2pmuKMDNe01n2lV1sO/xKa
o1DPrDLafMM+XJmLaIkTOAvNsUffnaa/n6U9dcOP5m1ujn73E7EAbjr0/RgZbHVrA8x5DqFJei1u
1n8wabGf2MI2Dd10Prw0wminIVBrDzu0ebBQxV+VAUvsn99UHuHcvlJpfL41ud5140yIyZ2ZsfS8
rQI9euAlGFaJ3Ccuzzy/U2+hiRsH/SFVeTAIv0+XRHZ5P6YYNgectyt9KL7bTvH988s5N8bRohZZ
rW7zoa49TW8xz9Rb08kOnw9xcnIw/zQeDtMDn9Dv1+G6sTPUelt7JXvXq6BT9b1e5DTK+iH6Giqs
MFXez54A2iwkFKg7aOHnVrSPrx7gCBxPjmGqLqWLoxXNtEpUjIWL6g3OEgF8LZHMWlJB3Y2rHeGq
+erzi/54XxkPBxUJJJauieN3r+JY5YylUXlZTliLaY8HdOXizFbi4wtu0ENHv01pd466OHrB3UBr
kYanlYdapFs2JU69ouzJCKOX8fnlnBiJiyDxBRKoNcNAjh5hE+GfH53CY2nDpqw0F5iM7ss6fvx8
nBOPCXyNDlfUmndHb8awd28XCYEJjDdReFOkruv0WXFS0nfyZVT5+89H0j9+Y43fhjr6xlKjsiEN
M1TXuxTucxMM9iD+MpSQrtfn08OIuGuLJc6vVxXaxpVaV/43DMLYqicozjHd363eUEbLiIrCU2BO
yd5y4nLfgnXaBUM4Xfkp50BiLA2kV3SLOFe161TH4bQXfSqvh6Kjgg0oM11SZosXA37qMxc65y8f
rc18wenrqbwAGqrho9cPrZpiuHnHPW3C9smF7X5NFtgXsomi52zq0NWkWGbr1P9WyyQAPjTOTht7
Z9to/PCmLrWqxP/cPZCDni9bG6RykYFtdq4mn8JSViQAE5IZcAWpCchcDGAAnin6nh4VowIUcSnN
wvTobQ+rtnX0JePEK0p44jIx0TLExBviCSjClRsMy0kEEitMQbymE8A8W7hks78If8jPfLROzDUd
xAsKDr5ZbPnnTcK7ueZnfcXuY+S+xKg4e801djx16QUEWcEb8Y3B+3zKfdzwwFYQpmmZLrIXtOO/
D1gVZt8PZUYk8Wxrp96arSuMUJcE/rVb3yH0M6T0eg+WKvjLKfsHW1cU4pwjbTgV4uOZo4aKrYSd
nXuUucavPXKu7xX9nntLs+PXP75IBB6sRtQ6+M/x1pG+KOfNscu9rK/pisDuI5J51kwqcV7v7CYh
wqShwQ5vT6do//ngJ5Yp9lUz3tjiZIDO5Pc7TApjR9kpz72GXM9tNeT3gQyQesRj/cfbAHNepDSB
wghZ/2wCeD95qAE1ATLS1NMd52kc82GlOxA+4GwZfzxN2W4gmEIYxelDtY+uqZxDYIO+S9EVdES0
2BRejfhmGCx7Q+Hp55/eQFOdqc46bCm6yMefrQDeSW6mFZdlZYanlCMs02Gkp9OkRtKcuYcfX0AG
Y2vD1sCioX38+arQhoR2l3FlinkfGspTNTk/Y2ncB4N9Zg8yv8u/708ZimOpzaXxebGOXj1k5REp
lQgxjDJdG9RK3cLCYpf2E/F5/Z4y5bnd6OkRXbai7iyAm/On3k8QBf+AU8wjVhoBCW75XIzavVFj
FyMDDhN+p1/++aNj440FlF0HIx7NSKvh3NH6IvGUrtsTpeSZZoJGXz0zzMeNjalaKkdDA5sxN3P+
/9+tmr2jyijiV3vYJJR7ReTmrpR8ET+/mI9LJaNoeGlYmREmO0eTXiq6RAivJSDuqGhR6VmmcfdL
5PYhrloa6jizsR+fWSX1j19KRmXhgFxG3qh9/Kohi25djn2J51pYtofUpQyXl8l0JV269FNOE7sZ
XbKElMLEIkc8IRjhRhXbVlbBLqWPvMEtcD+NVvXFhWO9CsqSzcG8LSDf0rpAFmc/uPpgezB7rTN/
/ckHM9uOaAY6rnn8YJAkhCmdDSIcBlqy8ejGe0VS5/z8wXxcYblF6CopKeFB+LDlzEzQfnlQpF7e
CvJ3it5TE+3eEe25XcuJF9bC74eq0raxVB1NAEukRl5WOQsRFhmELH64k7YqN59fzakViMQCynAO
h3Lu3e+TeYpVXQadkiAeakB3CD5T0uraddOkL31s/vkumjMjMlE+GRBYcIL9PpzTRnaP4Crh7Oj/
nO9dHdmHrPafPr+qUy8PuZa2QJLLweB4GssGz9BU8PKkkeXcJjPnWfOtnzRbik0dWM6PIS3jHdXC
5syn6tSahyLWZF/tnjj0UDpVUXb3iRcE+k2bK89THGzK+LGMpzuW6zOjnZrwHHsI48MeR0TB0d1M
uUZhl03ilQEh3JlticOgx8rq85v5li5w/OngJgqdz5GBzPloXXU7XXYWJXfP6Qb1EWhLscGMhB4t
hqxDb04MD7BbimVXtP1NNebJtZUKYxsSlLKextKmsYw8X6sI4E4HBz1G18XnTrfayTsvOGHzZkJs
PN741GQbW0OW8bWRJm2CtnrW2jmZ2XAaEl6cJ8xR5VLgPrlMcyN6TIa+2flu8T1E0YHhq8XoTWg5
VSQXOL9CxmjIdXx+I0+8a/S02YIKcg/n/eHvkz8V/A2RZLsNjOpnOWmgtkrElH6KfmV8/nysE7cD
niUvtjUXatl1/z6Wro0qiMqWrb2v/VQpOKwyS31uRuwLAj4DBgq7PbPDOPHS4QnWbHY0fLE+lPX7
OiUnKii4vNj6SqafstRR7dDHqKeFoY/VQ1UP1Qo1Ru/9+bVq8MDnihQbxOOV0sQIFNVOU3ic1a4r
zG5UpdMD1Xi8nUnwCNQw+PN9GwPOZQCddE2WsqO7a9NtbMyq8BQ1qJaQJlAl5EZ7GCo38zKbg/Tn
V3jim8N47KFmKAybxaM3EBqjGUYFt1b2AZ0Lsx5WKnz4lYEi9p8M5eKudUjspM5/9EEose+3GcFp
nuYW+a2VVhA9RWtfRJ2mnVm+Ts1Rgxdq9iHMlf6jOdojicsnKgMehND7LixeLYu03obnFwXVwelw
1/z5bTQwXeiWptM+OX4BNUmvTW+m3Jv0CY2fGL7UhMWX1AHODHRiYaakDs3ZoPJs6u78PN9tEctp
QAEGf9RLA+spkHLrTNX9mWsx+B1Hq/JvYxzNCUKTk9g0GQNBv7Ygi6jcN1ZjfdE724ecA8g7Il1q
YQ11CRYrDh6KoRaIhejVdk6dUPzrUEPmEZ1eE5eSYmgacVFjCm26rfc47MKDTr4Y6VG9/80v1Xyb
NYizON0CxCc9DXamQ5NClfLW0gBKLjBDal8mN0NslWtNspk5yVu1r3wYOUhHb+J0zrQvomiRJ1F9
ExINuoVyNu5SC4lmb4TZVU9UAXR29z4qkmbJHU42YK/R/IQIBT3EidmiGKaSTMfQQiycDJeFaUTL
GRW5+fz2npqbfMWFxjwx6FMczU27ajCT2cxNZMLPlWyfnbC8MQ1lA1tzTexe8Q9eO/bcbPYo39MQ
OhrPCscc8s2Ye20VzjWnaxgKu6HNz2xeP5b8TGqlNLaoZVKmeyMNv5uYJrk+ZGe72G3V5FCWUY1m
0PlRJQ80oa8QpCwBpH8P6vzMkenYrE87bx6XKi13lMP18YbMLbOKNASLmkgxTl9DPLdA9EzlgNGF
1E80M5xxID366zbpK5DqiAQBhLCQV3q/s1D5W/Gg7Ay1I72xNfOljzCUCVdu6XfSwXbjF3LoOKhL
pICJmIIVSfPwqnoxQbz074hAbZbOZGG4bWPyPlqs6+uYvwdCYfmK50O7xb0POwbC5wZHF/97BuM1
bNp4LRShP1aGde5RnFrToUprwqUNxwOZH9W7RxGpjZXlCc5ntX0eaYcuxkHdJlrbn5lZp9aid+Mc
b4z6ssfUTiCQR3aTusypNyyzMFx//rqc2trYhuC0qtNvs52jr4ZawderSOvzaDo5y9HKFxzGn4oE
HGDYjGdMZycHm5lobHxxtx1ve+2axSiHbYj+zs44iU7b3iw3KEDRUrfRmdt3aiGwKfvztcCy92Hz
m46jYceoqLw6rg96I6CZ+OMT9MLXNkKzENpn7qR2al7MPW8OsEgIxHGfZmrKlPvLPi2WaYjLS9eI
qquHnU4tflUYSuiZZdUuZekaXyKiEbwxwNQAahWjb0BGgluY44PAEoQ9ww8g1H7+pE/+eSyIlJGo
35KL8vu0BQnWKKRFZt5Qla+GGzyGen/3FlvzD8YhhAWjC6KND5uDplfGsESP53ESLanmtM85AR/E
8NRnPqSntq0UpxBtqPM/xNF7aAwuDg60l16LZyRskLgO+aEurH3saDdpUd1nqXumUHFqAr8b8njD
Gk8mSeWWmnnKILdBV7y6Zoq43d7XRX/mzGGcmr+cSGmSsX3kLHxURmgHB6iWFMRRtfr4vQ3LX0Pk
wldINQdccBwslVKJlhkr8jqqZq+Bos3KzBrRn9s3T5DIwye/mmNHdRwLuNrwGYVtfQfDo1g5OeA2
0FnORorBeXQsVk0QQg2CKaUB/57Mpc1C/6UORGqJwlnJUv0eF901Upxy3bLli5x+IFbMiNZgu/S7
EtE1H3vdOjNrT90Fd3bqUuJg3h43YAnhaSBvlOz8ShLd20kjx8Z8sogFo2YKYmUczgx46hHPzqw5
tI9i6/FtL2MtGCs2Q15UuZAByq6GBcvpd2UEfgrfatakf/7CvGknjjaEKGYIG9R5XThmHj3pANIf
XdI08+xscpfh0Nl3Zqj1BJiM1kVYpOljqWcOWAKUk292ASeEFJZ1U7tukfRtlQGoy5nbcOK+s9mY
LdAuxsAPR17XHh2ACEbqETdkrsMamn8esm0c46J5Ivxs8tBFvpy5ESeKmKgSqPrMqzZkIP33JSqQ
1lTCvGPpmHykrEZgbhCkGpvGr5utK2xjwUxBOWmlazeoQ1BnTYLzwvybOvW/9pyME2vl7AtHjgFC
iUbb0R9CPHFAmmKU4VuODVojs68hMtLpgLY6ty64M2LXxqiRsVg1iyCliAwUnz4qOan97WAM6mYc
ffVraLLx1ttJ/cq2ON+GA1MKxxRsFElKD5L81xExNkt2vzbtOFyjFTZXtZK3XmhXgtDqTkAdvtCL
hAQ8I5c3vLaY0GCuTU+h07n7VBXf1G5MzhzMT10/HTA86GLu0B8Xjii3xWnTGlx/msi7EFmaJ20Z
PUWaEm4+f+inhkJ4jdYANzqfjaMNCE2nqsrmz5JbgC0pK2d288ky2bthGjx9Ptbbczt+0+bqr8Hp
lc/g8fE/V+y0G7KIw0FPzN6ipWGM2Wsyta1fFv0qF6l2oRWqf9tKfbjWdSU46C0xBsDaym2Zq//N
f/3/zH/Bp8HC+x+UwOq5ff77J6+fs9f/+38e2ufwPb3B+OsH/qY3aKoLbkGde7RvG9d50vxNbyBm
9V+cUji5U7GbRTssbP9GnBHu8h+kw/+j/6ItoPNEO9SaewLWn3Ab3nbL7+YXHw0qdio6HfbtrOfH
700BcDosRme8cvNJmZKlM5TjuMnswX0kKs6Ajou1d9kHQXnRwC38qY1jtJURdr6xymuvroZiBl7L
27jr3DUhAPJLOI7WbVZqDZ6KAk6tj9+H9aXDRAV8y/SHL4oYZV4tO7dnKXsIfemSlNZlAGHtYOjB
4WDRVm7czETjXLAZpnWNRqxwfhmlGKPOwxuvyn4XwBsGXuILqcR7VzhVf1f23OQ7JS+EvsaAp5vr
IB7q6YJ7aRo3pGXLpcqw4SLAekB+rB6gmzWnsf1SZ2a2JAUvuvazLNxWQp+M5ezKR5Wt49RtgRpx
UcUqnTrlhdTG6N6JzbpallkYH7C2XbeyrnYT5O9NWPjds0v68qJuMoDl0RzwBEuGTJICkRnRiXKC
L74H0MD5m7y+ZJD6GndYX13oQAk4ksZYb6/DIOmVnRyKYVwliRKMdwr9hUldqUFCsd83S5Lktno0
U8t7XyUN3tNUBNlRusg43Cbyi50SAX1VSgJMeQoZu4es/+uc/1/g4RmgC0Jdh1f1f18Rrp7rMX3O
f75fFf7+ob9XBWER3iRmqYhKgYlyISvMv5ku7r84j6BEpFn/11v+70XBcEmQ5njIqzEf5t8zXSCD
c7qg4EL7xSRKHtzLEefwM+4hg/9W9XPnptmsFqZES+Hg+DuXqyA6sjABhRJo1gTa18wvUXiMD5kG
+z8IrHNglPnD+W4t4nrppwjCrHT+8o89ppYWcKtM9uhJyQFYVXrcvvYQbd89hNu/ft97ZflxXYpR
sOjManaLzdKH7XJL776vrFB6hGlG20GX1SEpanZLgqQ3VRnShdZQ9IYtrHxpBiEfPh/eco/3jPMx
k+UecaSjc83HhbGuG52oH0ULddpO5UaiXNukIgSOgHQKjFZY70GasX/EGZVpZMcaPuDHMuLsxJJq
3YEZ1oIFOR/QDQZSExaBhknRmYZkM5LZg0u1GEldMoj66xeyBBcAW6AZod854/iLWmPyxYidZDVh
UPRCEyqCL+xqT0+v+gpfgHjXPnuLVNEA9s5YympBC2by1Epq96h0y+t6oA0N/ASPtQE9ZrCb8tkh
gJUYD9a3X1Dap00P5Pcx7fJx28Qyv/Q1ICZ4dclAHAo9B1St0hCLxvKbFqj84CAj97KpWAY5o/tf
3F6Q7dQ3pVrsuFV5tiTAj5/12Y4ZW0BcXKYqGmg2GFYJ4Ridlfgf9s5sN24k26JfxAbn4TWZc2q2
JVt6IeSJc5DBMRhffxdV3UBZLtjofr5ooOHqajmVHCJOnLP32qrJbj28WjRqI2Sn+Epx3AV5d99U
E/jBabVtFQM4sd5HK6gdRXiTWc9bJ8m7czna8r6vh+SMSE8dfGkRVoTwcEf+8/RUmPX0JAvtf+Du
gPal47QTNiD3EZrf1wXEcpwGnH/yWSyPSNmb59HU3BlJBXZkL+Udmjv8wIOIrnzLyI+g1pYfM47Z
R7PjR6AD9p98LFtXiUrdEy5e6+NYac4twyyuVNNEV3XN8WYbFRJCt1vj5wMBqU1MCaQt920C1FxM
9o4g3/Kh9TP8b1aKdcduOoJ1+ce0RDIMEo5pxNFQaCuEO0pg8LzOoTEsBz8fqxMk6/ZmCdp5CzS4
yra9g+VjZxIGdGqxqdPL9EpIE4Y6GFZSPqSIevd+mMkbF0lkXEXp9J0YTDJysd7TTTdNFg2recmV
nJ4YgOrrSE78VQ65RS1ZsxtL8Y2j2WhvknJ92Q3p3RqpOSHy5ruQnx1thoiwsAmDIbDETEzfrTJf
1hQm9zZ1uRMJclLQiS2By4bjgmFsR64r5L7XoIq8WOHGKraDMnKB2TJJHnwzkV+Ro+hrMWfLo01p
fRAYkre4PMo9xPvhm1n41sfcxcGVre5Oy+Da9in3sRjXS70+opVQ0/el49trnI/w9jV3wvVxlUFa
W350CNaeqzRIzlVfPs9GP56zvIOkGv6g+DCnTW7UUBf7pLZPWe+9gB+RBDUn41Nq82xiwizzg41P
euu61YtLeM33wQ3am7bweCiVPcUq40aBWBj2iXTb25bM19uIyNjbcUmsj4Js6+eRMJYXbKw8rQHA
DDKGmhcHbxl59Yb3QYVL2IJqCGE4iLl5TUOYABwYFwJkO7Dnb18uzHgJwKsbD2ppxbBV4Civmdv0
n1oacw8L6ZrhhvFMFVtgMc8g3evYn838ODTgfGNFUt0BbkL3lTajyW2qS6KMwNDIz1aO9R+GSICT
zHbkzeCDerA/MY6xSv95asQ8fM270X3O8WiW6XFytCDVdtCG2CG9ncfrhfxn7zynzug+QGnAr79G
C1tgQmIoecBqLU8hJJba3/MckkcMNxBzXaMGlqZR3IxNZG/wCkdn1yjvBrMHvGpWD4Y33rh1W+9x
k3r3uqO77AXKuem89EPiJTc1rsetSdf/mNo6O9V2+UhZTJhyheJgdJcveUjEqTuN38rMrk9EAXxd
1jDmTDMhFtbYXjX1NO8qb1IxLdPhm4UDfZfm/UWt0c74Dyz4HcQ9W0sHKSnwUmRNhEG7ayy0EbXT
EpMmdvaL8GyU8FzzSgq9aaNEnlDi4VswlBvjsPQ2dV4ypair6kfaAnJkGicCMEvuEkeueFjW2Gq7
NqJLAc/nmqHdjIeVFxYIhHXJF5wrBAOnJ82gjdp7IhB7jcauA1AD7eCEYNcN+IkrRXMiNeCQmUiX
7TVke/by6Dim1gdnDeCm3dpfWW+p3DbX/mv/ltXt0ahCy6y5h7QiBiK3W5LSfWt+EWvU99jbVSxs
c0TVHVnMTSIfYsAaD74k/VenmcdD+pYdzgYe7vGWEyhuI/UuhC8fEGxYmNzLfo+OM1OM5Y0CsJF6
Cb0JybdTqotQq9lwTS/Ht0iQua/85RDlUz7HaFzCLWBp9GaT61AhOkyHLeK+XFLnghOTB4LSFxYR
8Chla/eblvfqmmC29jKv+eqEltsnVFQg+rOMt6rfpWR8ExrOE7gMlndu/U496tkp4m6lmTCWPs7V
1pmM5mx1vn5tKxLegQLoj23RNgA6+uiotBed6jFZ7vKSePiJqONzWbdu7NsV/s81Rr6C1rvryQK4
D9aQ+eYtbz7tYCOYbbiXxsTUFazYZiYYYcuRsPgc+ESzhGtyvbtm2HMoMvYSrhHS+fq+sgz2cnBx
pzx3lLNBS71NjTR6grtlHUhotHa+02SncFLJLpoT97phFpBvytl4qAcV3lhSL2foyZjeXS+CfARJ
sv7upvIGQ1JwFSmcMIQlzR2QTZSkyPay8rrttXVqmb/KOCfQ6FLBmn4ei2Ah5MqbEezbM1kq2ZIS
xlhYhfm9xVtcbSG++2prFuZ00lJGHMiM7jBalfc8V2Oe0xrOiyuXxI6vtVP45rXVu9M6kw/Lwnu2
V9bfjKsYU30j0KUZSpT7IPOmL01BKvtQzWtd0Mp7TLjVFvuOaHbhVEOVV6uSH1ZBAWLTrglcd6bu
KpJ946K5Z5QAytrLQRaESQ/7tvFuFzvJj+RptV/sNjSIgmrJRuTemJu3EqkoHPYhlFYAzHpxFdmJ
x+LcDt/CPJlbpqc01fZm2bPh4AdYftBZC1EUGMlDyxySd6CkTAgSQo23qTdSEGU5wOKs9W41QJoH
g/CKZ9I8nGw/lnkJdIDZcFxT5GVb11ftF9WOzLsz5FdgQNidMUrI81/Fl8xtUl2tpf/WgvQLtzY0
Wurkeu0vq2Wxd5Sh/gdVwlwGxiElqJvJLbdFZlcnRnniqoIFc3TNft7Wzcxi3BVk8NStDX0j83o2
96hujAeRRuNTbjvpbVpTaQjPb29S/fZbRPKzY6ygI6Jb1kVZ18uPAZrgJo8CypNISuuOZVB8c1qf
vpiR0v/sKRPPPnTmZFNDMiYgp10OGfzjpyw3uXfEfYQiNutuOaS1v1zMqeD7j9O8TVeHeEOx9Yzy
vI77ZS1/8RM+B4OqABTxFWj1IsWs1fID6xEtEZ00O1Hk0cbKZxhXyxoAt2lap8JGGsk/6J+sfzpD
WMjkOC+h1PlFGdrZUdmkqTEcU8OW54ShzloOByKWhexgdK3lPYlz24kb89IvHRiJWXCxx8H704HG
ej/VWs8z628Ct9/i13lv1R0bhyQZlMJHN6fyjzElereBDx07HeBLLS4FYRZxZYfUVHdBihGj6D3Q
I0PzkiaCB1M48tw7pNiKuZWfx9F1b+HEqceZivsPvdtfJhfrL7u6M1EBodf8xVdMP7cMJsPpj0bu
mKQaCv/D0vKimVaR3RojTx1bEQ+YNfHEgw/Dh8Q+dS6Fal6Llro5AM91/fsj4duE5ueDr4NSwmXi
y/TX/WXKnAISIA8EB3Bdg0uPUTGtLvlRgiE2pkPXjdmWpVnvFlrP5PuOVFAFWcOHIFtfUzSgD8Xs
yjMmK6Ciidd8a/MquA/9FPzBAJoxMbpGbuTg/UmvyXTllzM7drtw7UfCPVvlJD8PQCBLI/InLvYI
1byIycJqi52so2XfLIrVKcerEWVO8GOyl+kIRo+kVst+xbb1CVqXg/yEcskgAHk74tW5njrbfZ5a
UDvEKZYX06wJ40X9rTCXkg14gWoTnhLfKremm+t9rniha5YSQtHBL5pWBkZC1dSrVR1dUUDqvVDO
ckHRNm87iaOjWVcYG5zlw5R2/gfDC5YfdZiaWMyF6xobp2eNxSNO3Ts3FbG+LGBZ0lCzc1jmXJKW
/J+0uz4h3do9/KtWV0LLe4GTgzUF8MbWhdj3OaoZtLhmzmjMKdudrZL2pkR0d1WMkhrUouUAZW16
SrWR4rvy7OqF8OzSPw+VDiZyMueUi5QTmGSoflA7Ly0z4sRaJ6kgusALB2IE6pOY6y1fSNhPTQLC
sZcO8KDA11V6IiIt30IZ539IKOiTrdkzvo0TMh/DCaVsaF/QPPTwRByyDtyZmr4zs0JsyRTlG6ci
anaKRRgqoqKUDxRAPGOhyOc4beJz5iDSh27/yQRGFEOd8eLeM+Bl1VGLir/j4BZmbvtlKcZy3+Uk
V44T1ZVZzjyReuBAkQl/fBry6iXoOD9qZbXP4Vw5+bZb8olDJdcuWuEmZ63XqZSXGQ+QXpyTxcZx
X0JIPyQovEUcekN1GryweSVcs3l1SQ+g3q8ghfPalntnCLs7TqLh1SJNcE4zh36/Ev0nUXOWUfBt
TqZiNRrWs53IoorMgYGgO1dXiuS7ah6JwUzrE2w2Ti0icGhT58F97XTjk2mN9s4WdvPq9V1+wJK7
XFqL0/O2E5odYGis/pNd0FCSsmpvBsLieINdVpMhEYxow4GTUeK6IDYaT/OO9OYI5VZZ/Esy5OTX
RiiuSq2rDbRCMriJYjiirJFn2Uq6cjYj9o2K1i00I09q7y3gxqvalp8xR4RX1kybBXxodJUShXPO
l0Bc+XSdD6gQloMwbS9uQjE9MSbgeD/T2w/XDhDahfamJjP4GBAy/IhMQf8IeUv1Lg91+wy4/25S
QftlGAeO26YHsl24AK7mbE3g4S8Vxlo4r7+1ciOaWOQ88GA0KAGuFmeuTtb6qqp1fTfLct62NEte
PKmAEHd1AeCHKf4OoD6dkfXwmiuTA3ymXHlvio470xSUIm97cStSAbMhtZdLic6Uxn4309dxgNbQ
WOXbVcFy0SnIRzXRXXt7DOFmUEikBC4c1WgAZ0vpeDj9Iu/fOj4kRdA/JwCJ4G06J0D2qhMoufxY
uRRUFcqHqzHxkWyt7QEDTPqXAaNGENNw5NKvjTydw9UsWxpCc5b96EK9XGteN7KYCGZLkI7RCwtT
uldmq8oH2SKK3FAARyuAlaTVBoCiXMcl0O64xelMcLaCM0r8AoNCMhZ4BZFZ0YJL/Iz2X2l6cTsa
zS4qeARBW1rzTkCQjWFzAKUtgWpS8JgdjS9kFkyB6QiC9JOftUNmA2lKs/wKPMTegaJbHgUwrE1i
d9XJWJsreFxZ1jjRJ+e3Tg2MAyJJKDW6WOicv6m2afZIzRLnWHz8W//mbZNUJb1b0RDfbJjGd9N8
y4oNDG5fVVMsyR7J5V+PJkmI+9alNSQaK3kwrUpctY1dbjGthVfh0MvPjUWZbvUpPTUE/eJqxmRG
BiAnrTg1BxZ3w+6/4WJtXlRKsdOZZNHPAetsM2dcwsyT3VcTsjCgn3K0cNDWtHLIKD4OBe/0+jzL
bl2GsTL2l6qv6EhGeUDNW3b8OJvocskR2H3M1q43dcm6C3BAe7FCHglXj4QBy6R5zawkvQ3GlrZR
tz4/4Mzgk9GHrHy+TrJ2v97K25AUyT38t/Khnie6SC7bpI9A9OPb3mANtIDHMM1uA5Z8+k40USdS
w26D1PDYKuYovJIRZYhcSvvj3C1TvM7KYp8kvJPLcZg42ML62PoQC/ORGwmUozotlSmuIE+LK8+m
iK3Xe5BRHj73yKDbfacbivPZYjVz0+lpmSmT25L+nNlU9kejJls6YR37DK+yfcZUl5zpX/jxW0tw
GmhahkAfz6nI5m2hKD97VpM25phT7tNQ8YQ0iuJk4LBTr0kZA1GAR9lUvBSLOTUvlW3QoJ7pGTt5
wlFhoHB2wKBsbZrLOzZ7HsK3ZVYFXA06R8ula9z0E6f6hYRAe830rHtFF6pz1F1H0+axDajaDZIc
lnjqJy6myfKWTbxHZeSwa/lTyxnP4VkzyCxUM/0yAi7q/CRcT57ntqKJuC6VWDjtXVc65S1sb3Dg
fu7R9YL460hCk4Do8jqmuqM7jU1rucbMhfdQBuP3QCTqMPCrb8hi5sXNIw4hbdW0XwBIUnJIgghP
heAly9s8uwX7+zJNHldNB4ZzssOMV2UquQZDZXIammb5maqkcDejWmDcwQ+LqFtGL7+ZwdSSPi0p
J5omoYJcpmU7jdzwJcRRV9q01N/+8e3FXOqCLcawxu6rN7OntmwqJ6EHdQermuFvRqpxMze80DlV
ZRp4LDKoD9JbbJaIrhhx6uvW15zI5mABG1/+GF3d+DvyQPh+a6M46OGpwb1+mNcqYFGSI1lr6/FA
I4FvPJ+CqoA2FbrPukuzrV4nMQMNld3oBXxY2YzheUiGfyuf/39U+adRJY6V34oXrvOvuGRexU+j
yr9+6N+jytD+F8OyiIcXVBnzRR+B0b9HlUS3ucxeIpz2HkIo12fi9h8BQ/gvXCQMu3wOB8ymVjfJ
fzLarH+BwcbbilybM2MIcOW/mFW+92QRbgEqiug4kBj4IMz3OgapDBqoVW9dBBvJIFEs1Lk6dt5a
I2amQLzbZAuQxKK0jPkxVzhpOTxkLZti1HqvsMiFbdHZw2cGv56AVkzsmLPd4pLa0oCknoiSRr/o
mcv9/vT3bsxKijC/MAgqzk4oijiY/nyCCntEB4hCuwtFtXqwMmHE3symtEyByYu9JNXm9x/orPnV
7d/Om3wkfnp8g4DDQp+7+U7BZOQVRGci0gjJjK6aIQAVW01YgQ64PFLJUEkaKAk6k34RNiOp4tGd
AvdIru6U7L0UuCaiC+aRGz1BAYAwnoz6YA+IQkKR09NvxEgczrpfVrY16IObiOYCkw46QZoLWlVW
mXT+Rnay1jGJonTc0llwrQ1/Ug+VpnFhW9p7BYLd9JtChnxUlCVTuuuCpKi3swcdDHyH0Yexzx2R
cT3047hHL7xcLz4TwY6xHQRJp/JeO4cZz4JzCzTCAN65C8mOjoOUmKUdxTMRONb6m5uZWzEwyFL7
o0V5qDd50PPdQEvKZyMDLJ/6M7+GIndBkVlgt8/2NCON8RtbZrcqq/mNosVzTou2MvXYMWLGLiAN
2gh2kVk9kjgsXjdIPQJj7weL33622Yyz89D1PH9pX+nYsMH6PehOsOE6la0+taGljBfHHrhyeQ8w
hCZyo5pT1zJujSdwNBr8JCfqTdVO/Nt2JHZjB4idganSkkOcAZowWw8/PUHL4Kfp9dEDz1fOi/dK
iFfyNC5+9DSNHT9OTQlFVuKTRbrPX232kouULy53wXeHof+cMWVsj64263rHdXTG2MsdLktuVOxT
yqPb8GHRRJLF04rquSDdrbKzXm9JsF6cCGgo9w/m5iWSiFkYYAwGwaOwOq6zFP6xEZo07WHqqOPa
YQs5NuUWHuFu4SWsGA8Bl8USF2ybya52zMbSbeVJa+0Nq+UjXaeBELWIZI26gALNXjUy3CoG73pZ
Uv/JmALrZp7a6g60N7nbM/VZY1RuGOe2CF4FeptPrWMWigMfj2w207Ga5mkI46zA8RkTvggR3Fa+
x3m8CaInA/fOcG/n2vC33hTw2EDf5PLOee13t+agPLSgXmoQ9FWP0rFAA7thph0ytV3D/jrXinuX
O607/1iKZWyf+WNd/MAcoh7y2qQA9dFPxk3KM9JT/4xx1kTWR+b83B5SuaS/MZKZe8uhuqoZ9TVk
j082L1dALgXR6G0zJ/veNNr+c0827wPSCF4EQwdc4NxG9X4oqSMuHtMsIoFV3x3TqeDMXCS2IqnS
k8cRdq+6cki5ICSrGfkUH6KMxuXcG9EOqQbXhXAgzjUj4PKLyEq7+1hqbRhPBKloeTUQxtrdLWTX
MeBaHJZfTSJY9Ji7Zl0+JFNB84iWvYyTyXFOekKButFLzbXsmCPnsTJnyv4oSrkQLd3aY1KF6CZc
VhX40Ai1nPjtQS6Rgak9fH3eY39aX4qho3AkQJKWCYt5Y3/MR4MpeGiFmf9ZVeFo3xYJxT2HMYvk
9sCZrZvMDwvi16qazzTKtFBA3NOueOmsjobMBpr58M0hwbH81LFCWMSxJNrrbptaCALOVGqQ2hlU
IN93donmfUPnrDj3MuCeD1Vn3RQDyoNP4ZjI8rsXCNsm0niRKTx2c7Lt25r9R0uqOnoqp0TYITEI
hEya5imziSbeoAokD8XAb8dYXVPf52l4I5DFfvamMVlZ8R8CjJtzbNXN+IgwwtjRxcy2PBh97Ixp
dnKqKEHzAOB1U+co4i3HWsj0CWrvSCaIv/rcCmnkn9LMHfs9EjNfFDSyl0SwyDSntg3Np95r7dip
zRdDTDkp7hTn5I1BV89mFR4BK6dfqj4JvqsUoCIJiuIWkOjVOHdy2ZVVp+5B86UvnjOJXc0mtWXy
4jyEMhEvlpvVe1ugYoP4UAPRHILuLkqh2QdtCWadNJjqOm/T6tEuenI/zX7Ya2OAezcpDITg3wFi
z+3tVOn6ymMQuxs5yd+zrLcvRTRmHya3upsDUxWHToL5lQs0VrNoxGHKm/xD2vvVI+7sPt13g2AI
wwZGtqPU58qIyj2annwzgbpZD/oBy97kNB/ZdNrPwqvbbFvoXuzD3Gw+ZSiXuLTQWMmo8ogk97Fk
37Q+w7Q0nwiGhnr8I++CblvR7z7aq3mf/Bv7BjJ64G4z0xPwpEk0Fdu+s6eL7OvmEFZyAdFVOc1p
RbbvU8+6L5KmPZgoALfQZdvPHFjbmV1q8k8CLcC0W+pgvJGDm3yI2sw/GMTLg/rFlgErSoeIvn3/
xsgGeWHBXo64nZbTbFgRzoVy3i19Bymd9mIsx6WgH9H7H6d80t9MsyouURjpSye66E9wU2R07+oT
bOv8h8hfet00PX4uiWRTOyFJQhzmhrY7lgKFgTk7bEKuweGeQV9zSXjLj7+vi97Jz6iKoP4g6Ubq
Bu4UqMLPn+omOguy2YvOkiPaMwoQFoZ2sKkxfv857/Tjb5/DwAQEBtWejTf+58+ZMgQKfZQmZ7dc
K4zA7Fiz1y6fpxIWjP/+w/CgMJihQEYy+O5SWrzDRkoReA6rmSz4tRvTc3qPjRy57u8/6tdCFqkg
jUJqcRMzxHtKk0yjoCVmBL6yv1g3Yj3lezie6BEPzaVfLTn/9edZnEMsHhOwrYQ9/3wdwUDw2la1
d9YqS57+2oIEJFVyUURPNdLnUCP/cDnXy/Vz5cyXW91b6Ae5ee+L9aVO3YEgYPdMD43qCoIpxQ8L
KjuwUIT5oALip2KjnvizaRRsH7//0r8+pKGHuhmdOD4123vvLmqEK01VMSUYx3xlVdIoUBYa7P/h
UzBSRNBgVjXmu6emSuxZJHnvn1NaUcclp/kThH80Lv3Td+FAGXrwmdG5vn/N/cGxpWfwXRiah1s/
p2NGQ+9/eEwIS0TjHnLaWeWlPz8mpawl7RVMdnZCexK7Cw/FtCDs3C3JYN0MrZr0H450v65frOms
JnwtcAN87M8fKfIpWebKd8+EDPufLVp5Z21OlCIj9tidoINqb/xe84j8/rb9urLgSokclHwm1I9f
3ghgR7mp0YSjZuTtThrWycGfwq0u6Fn//qP+4SvycGC0oQbHAfZ+sQxQKvFRtU2/be3wEMJ80f2A
7M3lgSnXE5xan5rff+g/fT8MqSEwAu8fgGkTUwAnI37yXPkEG4rVn1CZIWJ9cz38/P6z3kAXP7/q
Ed0JbHxugHfg1zctC7vQZD05666nRVdYtQfiIDCrh3bS3U2DQFIg/6BMVjN13Uyt1d9MEkXM3mUo
x+Gi8V4ZTOCZoDFG1alFld2Fpd/+ic3z68LLmM7BIcuK5NOgebehiNybc2QgPOE1ZMI4T2jqFspg
vwSrxKNWRJT1f7g6v767K1eJuhJWLgKE9wC0tKJfkrDHnY3QoNZVocP5Af4wapXOYsvM2mR93ovc
upFjJZ9pbGpr6+SRepC9LSuyCUYt91RJdP6Y12Xb3/+C/3RNWCnfSLjcu/emSFOiQZ5C3vpahxTd
ple8WKnhnEHrCULmpfmnNs4vz6ZP8ClvA60cHlHEdj+/8zLv16KfzJbJTYgZYSZabN4sMuzsnMZ/
/+3+6cPoGwEoBNf2KwE61HDoU0nkk4L4cVcI1JTMdjnleGbLKen3H/bLreabhStVwcRtwHJm//zN
6tKw2j4xFxK7PA6WaT7wZPEickr8/QfZ78QENhwYx1+LB48vBxPm3YNMJlmu/DaYqSC6rL8zOcON
sRH2A9AIvPf9pS0mOiFuylgow4IDnb0NnG4jq3UbbCTeo7ykT2DMHJbi3mJUqYOuO5qGTyuLrpez
N0ErcjyXJYfjtyDBQSBdq/+wePx6f1bwGOgX9jUgUe9LoZyEpDao+/5sa5TpMzzYC7PR/JCahOP+
/qL98qDDOOMZcAH50tL7hUiEqMYeJsXAqMPixRCm4PvD64l2UP2ay5pu96f+4bp7/W1hhEfMeghK
nv+2PIwr7+6S0DVxS53nnn2p3O8wqKZz5ybR01tDxA/gkW+lrrzHRin7DxuA/f4RcflkTGq+wyfb
SDm9FVXzN5SFWyVD7gJhOVtoiGuN7C/0wcwsqI4I9AYZEH5BHlK626nprf4mShs2CqdL86M9LEyK
CcVYHsyxpouoy7VfIwEgc7AYO/78Nnfpar8v0A9a+V1ApLHgbyLb8xiR11TQuCQJ8t4rev2Eo5jt
zmAzOCxDR3jY1C1tv2Fepe68WdEa65OSvl9J4yjZ5HJKV2csrJVrQjLKbmtaZX0/02246fzBOCiS
Je/AVhr6QLxQieRyQNlrBghOyeIpTFJ1Am8ka9Xt2quhdNHlBhX0n22D+ZsDtM7PKCWsmDGqR/Ln
aGUSvfMogY7T+zYnRN6OLkTDOwNJVSMksSrr29yRqXhVGKgqMKW1azMUeWV2Ny2KPweG1M3JJ/kL
M3NHrtgRpB6nIiE1/1bL4N/F51QmdF6iaq1rZMu7lonKw2oieiS1pQUbn3SlTkXlCSyzemjJbsvu
oNtU5Pukchrue6fnhtgt8OddY9Vt+dBok/2iGwdL7oG8qIcSbutV6vtN+RC0Vv+NPES+BUJaT393
fDG615201lbUTEzNBsEAP8hX9149hG8Q8azIjXalXbhX0yoVpaOBoheoK6m2e79F1bKlD0LnatAZ
jfCwXnxnNzl4AfF4ZIn1Bc2uOElVjMYHRaqljmWp2bUiU7i0cLLK6e1bMU/e8GDlZGJtSx6X7I7z
KroHawkQcBoGY7Zp6npy6xiEGrFuBcID316xRhp9xlmIiYOEHcx5cOVOiTWfMqQCCfuqNeU3TVfR
0wrbsdcHhYXc3hAPRpcxHU3VfbSE11WoNzweMHzv5OsYecfe8FYH0LPn6UMGQash8xv6Zkj6EEYR
TqCA9pPmpX5Eg07uEDmpu79acF418ss4GaYft7C91zzJsmTXj/3cHv96rXybtYXsROc0BziKXgUM
NrLEPNirlrKy/Ei3l968Pbgs453v8RTJcJ3pZpXHdbX7tWfuFP34Zcmx0OzfbKV/jWaglb8mnrMW
EqlLbRc2gftaW8Xaie1oz29aOGxHBEl04N+2v8AfaTJm9K6CK480U70pzVwVe5SQZn+psaboQ90a
TBqqxeXCutjZnH0R2Wl+3wvJL2KZ9E4I+rV7sossqV5GFTgG0urAK8uHsAG4eO2pCgtUUQh3TQHO
l++hwSRjV4TSdu8Xq6ULnC3UxgDIrTmo2Y8ZA2QN+Ze0wbeRyzSn5A0enOAThXlJEIbXDYhEN1U+
tejUk0TX9OaNyivOVdfTrSd5ZbZQEwgd0pIo3ORcm6ai1UaHfAhpkOlxKua/dvz/n5P+cU7KW/O3
7fcXk/d1LsT3vhlefx6Uvv3UfwalGDfDVQvLONQBz/k3T2cU/MumB4Or8m0W+jZD/c+gNPoXjkcH
9Sc9IY5uAZvufwalDk7QCLroGisEDfa/HJQSEvTz/k0iA4dgcLIcGFa0zluCxN+2UAehUQ3YyrwI
02gyOaLY8o0tirMEh42l2l3pOozeF2cihFsBa8Ok0w4OKVQV2rJa54I509JfI0Jwowa9d6E/KV25
7pMVUV1t5976grYwfawVqqg89b1PEwK3a2wpw50GKJHs86YAlNgApb/G8O268eSrqD0YRQaEeCjE
JShQi9SKxO5ucL4YMx6FC9MohYvIt4erqcDE8uiUyRhc9QSToous/HlERVU7a375Ory1e8VsrDE3
aI/3ekF6rst+2Tqd6cRZ4IzPsCNnZk0jbsfr0snR+cgO9tu+5N5+wNVU+7Fji6YE35Hkj1a2YBVn
/kW2ZF7QXsWdiwYNYe0H3x3tUx8M2cFWBVHZ0bIj3Hp1a8oc0C1t/UNh5x8XJCR3fsEE88j/xbnG
OZDUmNMQwgwQHbtN55KsNVjGqypdtQnNop7RHAZsFBhodvDzIxVPqEK2NCqlt9McMx8ss/Kup4h5
lDWMgXUao0hy6tdR8qTrMPjQBl7ysRsWOzx1yeAY26JvvQqJk8vKTFJk8XlCowGSzw7iEqQa16Cd
NpLotLMfNdVlaAOu5VgTF0RlkzAbXpb5MoxDGsZG2ma7IPf1gxSpm5uHhDzmY2nh1hk6ukX2MENf
mbXY0jyaMuLHZLEPlyQ5uk1tf261g2pR94b+GFVB5W6GdA7yo2uYYfWUd0AZH7GlYZ/ejeyxytiR
Rhb1/YHZyGL2J6RYghiIovJy6zXtEZJw54ga9UC87erejW2EdTcEDM87ZSbEdUbCOtG7Jigw8Xd4
Uqq4LJu5iHMPF4rbyBrZVDSATkH1vVlzHAjV82zMWoTs4egIwU8bwcdS4Vbx7FM6dtfeGoSqZ70J
8ubGlRqkgUdep6qTc1CKvaAyfTSM7F5h2d50fMw+1WrY1NPybJkzedxBnuyTaflAN70nwR1WGm6H
4krWhnlqPbfcD4m0zxF4lU1JObvrDShntavys0sraT+HDT6UatEnU/Jq2n5lP5Iu/SKGEBeYlQYb
wtCN2CW5bt+IYBjOGMqLE1XZl45q4tzlbnqRTCa2WtdEgKCmZnwW92477l3dcn0MLGa1IeJUGpGx
aRHJk5abffcQ/yAHxljF9AFynolGzu2w5eCZR/A9LukVIX6Q2TD4HlB5fhhyg0zqJrc2jBmS2O0K
647fvrgU3mJ0DB6H9oTAY/yO6mrZhuRi7gNetqNsp20ZsEGKVGOYlvIkZu+DdKqHMsyvtJVQl44m
Plf9MfcJwzT76Byk80MfIePStb3F4QQCgqufEqURTu5jL+UhXNR1gVUO1fWo9l1bkS2eMExLE/fJ
dxjbk4rYb626+l65yCZtMZPMTgrrh9yAfCYtK44GZGQI6lkE8/DabQkELmrSl0yCVjbQ5Nx7UsAZ
bqlOMBydZp6tFhAT98M/UPf0sZFF4zHsqq8aosWGIj86k+ZLPEjHxIw4jOImi4YCiRSIGd4K6z7N
5P1E6uX/sXdmO3Ib65Z+lX4BGhyCE9DoCzLnrMwaVCWVdEOUSiqSESSD8/T0/aW29z7bNuBzDnBu
GmjABixYNSSTyfiHtb5lBLyoVVfXORDyrbg9zdSQ+HUUyM4417UtnnK78U667rOYN4ySBn7bV7/J
Xk2jo5yx54+sL61D6ne0KHlTRMjB4WyyuDwNS+5sOx7rjz15sBHem/CopP+UeO0ja3Bzx2MiOGtp
TH5MQnf/hefKsLFHPxmj2unlVdrDGDe96vcmb9TO1M3ARsvNnpx5Di/tbKJuMPqNkKTeprYds5K7
X+ZyRygimfOy9kkI6J46QtC4Qjergyl32KIcfj0t3jKRI6HPOB0aMkyUReSF7J+LSnk7u1yTT5Oa
LrXRtPFM1OwLspYXF2NAVBjjW7eGr16KNw9fLPfxUONPLnAH2tMO+eNRe3If2jLhKjbialtps5+C
9r0iqXPrtmt3MHv7uQb4zw2s2GSUWTGe3WYyr5nlPA1hfVd02WdPkfVrY9QwAeNFPGm3nhF+E+HE
6lW4sbo9S2sjeAg6Z9/lcn6aeevIch8h+/IYDb6pJLVeC0K/Nq3j81EzBB2rP178ZdzC8zjRHfc7
d2zsc4sFNGrGOmdtHuosVksR7It5WI+Z7g99Tehqnqg9ysE8TkOjZlVp7DjMinhNQj8KJmTZkRaD
eCc0ur8JfI3guqymeMzKm7jVb5sL7jkjXqZRb3EeZ99JHhDxZA93c95wJkzFiyXGQ4X/MRxXDlYZ
hlu77T+NzEGb3C/fx7kifWV5lb4qtiOvB+GAVjEYs/w8Lsj429LaCTwsdpy67nqdkRrjS0iaejPQ
hZ3d3E13i+EsUTekztdED/UT0yNikw2Ws/U2UDyZxtKpHlJj7HA9tsjPUQvHNT58MhiJ5rYsq95V
Qz3c2ejEUXnYNC8DYJbEMV4yY7odz5hPtBdGRuBeJxMAJ2KN6t5M63HeiKUQ2CSXVQ5PlTSCY9ip
9TSPzouYzfo7CFlSppMSbcTO9Sfktk5hwRQWQqPk55y1t2MfvpfG+GBlfh73YuqfOrd6mCrDoIEk
HHXJhnsFp6prnXZH/KY+YVn+EnRQ+uZcnWwD8QuDy3Fj4y/5xuNVHCZrSd7karVbdFDtkfQjeyv1
mO09pKlRQHh0XCrBi+3Gr2EKqrIyA+NCKKv6XGMSj2DtBR8emPXNwBo/cjOneNOBv3zyJwMhyRB8
dZRbx/AG/M9IaPONkXhmbPuZfEZsb6KnYHga+rDDHGfWmxnMzrTjDZMRVlGEvuy/+Vzz66V0MNtS
/qhb9X0xDf8pDKvxi9ONhCcP2RVRq7tZoAOiVaktzCI56Gma4lZEtdkW525dNeLnQVAjVOnFsotD
rxIVY9pBKDqE+glxRIMFJ8iGR3zZwWH1veaLsYYHwg7n57GDxmaFeZjHIR7QO6gEPxoVvPN0LnYN
ksUNPdzwkkvr7FVOuK/Ddtm4iLy2CXv6C14+b9PbaMYz12b8Ymhpo7SAAUy6RHMnrY5c775b7kox
hYdJWzOOy+a9SAlwGeYix48IjegTD8gOwdjgFEHk9VNW7EWVoqsoheLw6ozqa8Pq8oxDwd0V1IKf
zal1FlwZRYCoQSzOpzJzrO8MVLzvhGPjO177FCB+1qDgLSgYBq65TXgGWieUt6IcT/6wGgi/zU3l
2PcJjYrD57ZqIXXgbdmUVB5xBoIkzeIysZhLnls0EjtVjuknMsGZZV0otOISW0gbrkfPnn6wxvL2
nUVyuAgJomdnth1QfyNQIUx7nd0w4qDc886dXClIoKeb3RRaS9wfw7exF31sr/VAnHrikFqtk6hN
Gs5ApeGPVMi3k7qP0LoVBwexQZS1cjxV5rRNWucqM+kgFSIsr6i94JxnJVLCnp2T8kOkZtmuGEli
BmIn9qb1fSgyiiY0EeSFJS9MnsqoaOxNYghng1cCPLXbRgFBgixwl2rrN0AjK+69EsduxHLNirVR
1XEuxg0ao4ZHCmJvRJQjxio846vKvk0hIVIU+Tsz4DLjdXqZNZ5gsotQB+XlefLyZUNIAUK6mfIQ
fRvmzNSvORcLfdRaPIUITPb4Ut+LanhBWQP0wlsf+5Jexe5dFNVoITEH95taLCQ31257Mdp5RKJv
2J9ZvJHHXJTly9wTPs08k+NuId9RWqSzOxp9SMZSNbKlZrpWri9lU6OKQqsV5zrJf6jW2lizvz6u
CDi3c+FFiwnr2puD5MW3irsmG8S1FWEfD031QQGMXD7rtpZcdZwZyuYtHZE7dhmMyaF8aYUkFFkM
6a4RVbgVgHkpvAMSPQ1ZXABx3GDDqtzBOmquXpB8N7sWZDKRZ/tsUvNjsyCHDDvPipfCp/Kx6vDe
rOW1mpfhaps6LjX58WvX3uYm5nK1ITYYJJgQpKAdTPojS/jQn+7Y/P7Q9Bw417/awfqW1t7et7rh
jlZ34WIo1DXrMQnUuEWZti+yDyNoiOrwOvPO6mR9aFT7QKYacICMR2TWBDECBnNX17S4COqcPRyY
va1di4mVPGMx5RCV5slUwQuadTiP+fo2+8N7MqTftVbcP9p5HPqLr5MXPa49ov0q/WYYmOYG3BjY
AtY4dfy7NQxeg1pv2jDUe8UBGYHCAIiC2YKQZNO6E6J+lBMVmtFJM+6HFau6wrJ4VYmeKNGMB3za
YxCpcl45FmTCy+U0aJAf1NluCQilaLmDvy1t9tPBoE8U+LREmWN3bTQJ6Au4Y8qvhZbQxvPcKknU
sEH5ztoBVNbp1t/AvKkeJ6SVxBDNDSkLntrL3EjbuLYxDMZasfi1JwupHgNQGp26eZmGoGDYmY1H
Kmt1DP2s2ouwErt6WdMzNDhvR5rw89LixG90eB8Gg3yocsP6cPNuOK9Z7p3AS7QHu1jUaQBosHMn
0T6LaoEF29pv9PHyoipBk5+a9+uajrg8dHrnMLWLB1TsF8bGcAdWkPiOxosqSZffjdBrdj2bjU2L
sTJxKnRflSM2KdrBqCQvPcq7/pa8DQgFVR2QGdKQvFo6WzsrknsPqTCEyeU7lI8wKm0f4W7BFaOw
vVQDIOVWLkcQ80gXp/GKBI/SossQo6rwG1yqfNMEPtrPMkOYW7sVpVC7bibFt+/CiZEijRaJ6tyu
JVgGGycmVMeYPYoEKYcJjNrx6JcVau2iHHc3QuWWJ/rCW+9W2wJojIQcT0MVPA3SEHvaYaYuziy/
jiok6z0RprpwXHMSTXQM16ULzwB0g6gG77+xE9+NSHSLDcbekbbs5uwvnYnXscgPnRJW3La1hGre
medeNf2p085Hs4JiQYoV3foLe82vFk/37Yxb8kG2vI1aYeYLFRilophiA2VZ5Om83yg03edJyIfc
RuCodHlJPf+zDsJuT43dgJzm9u/meVdZ5p5sx5HgdZd+Bnj9jV7At0K8ifix/7nqGjVhf1mY4Uft
kjDldtAFN/RatlPFJc6laOozXh7eKBxRMfpinsqumRwA1aIJV7VL4bKcJj6p8XAjGphDzzPStVrY
K+P30ZffsYST19I84BKdj3m32BvayDOP6M/QXyvgIPOWdos7mUl/3I/dFPFpMK+EyNn7YJ4Ypawc
vMx9UW5bT4s0joEctuvoqRhwQRXS7KzVl0YYjE6maQp2NnNmnp1P9pIuvKKx3ypvovsKpjhtaQl7
w4QCihmOqcDGSvLplAEJiFxRfa96HT7K1OCNDNx9MzXZBtXh+oKq4oEQLTA+tWVjdzR3xGL5kWhb
CblW4w338EqCG/Plc5lkPwOruXarfVaB9+ZYNpPxt94q90MffLQ3z5UZ5MuW7CMZd2W4aWQVW7KW
m7UZP+qe0IfCUN+yxsi2zW3839VGrGytGawEzEtWGaabqmIekFkrpYtMYDXLhzbjAR13Q+vNSH2F
f49XzD4Z1PU10lqywKaRxnxslpa/xEmO6B10hFk326qbq3aT9T67fe9cA7HBYRV7cmZ/M6ti2DHJ
QYVTDG6kVstvOKGXZrhjq9zuBbyZMMIm0R7zomEJwlOtj9gftm5Jedxk6HqpyvtnQ3hltysDFJ+7
1lBTGzus2fTZo09YeHzYQ76TIrQaO8KmCgKiZu6Aw9S8G7DBfO/U7KseFFrYMbX4x8r5f3pmv/+p
b7zS7n/fvvE7xQXPuaz/P3/8I5TA33/ubQL+hz9sqz7vl8fhZ7s8/eyGgi/9B6T49jf/q//zv4Zc
tW873r+fxnddzj+ER/xxHv/r6/45j8eCZCLLYA7uYkD6g3EJCxKmXG5e9ve/D+Id/vP3wbtj/oYz
CXVhaCNq9Hw3+O84lBjy/3Hujh7AJSvQgvLgOCEKJl7bv6+uGQk3riJC61hKUGh+irEZ1yqfjbVE
9Ob2WD37xgXth2eGg8jC3Smi8QbL0/STLyvYHwpSbMNMzhWxQ1FoLSwXVYIEiUkeZLbFQPBQq3a1
Icrkw3pOcn8Z+GzU9tbBiHMJfYz7/JY85JaMhI7rL6YaRBe21Q2pw7s2c0IcN8g0nrBn+ECKsDAG
08RS8GbE/oVu81G4nLQ7s4XzKry4/JrgEIiMrd+Ivl13qERxKwKGOC6IhnngZ4Ka+lAsNTPTT1ay
DsYpoMqyqBFRWv4YUyf1dlPoU92aY5Lm23JI55ajJjPcr5kZLhr7D2V3dta9wwI+mqhpp4fG9oGI
+2kwpdc1NLJgp4lfS5+IJffQeaiyEeTSlCZP047Z1cbITMc9WuL2N1Oc3f7r3Kq62jO+RNUCcw2e
/JLx5EqsDluJNQWrE8QAySySOqPSS0wfz1KVfi/XJb0f/UVvNaZmpsT+0tQRM6PgdR3m3uCpOM1b
1s4At7x10/On2wYet6VsxqtP2djFykydQ4HOgTrc1pspScbXlnSuICz2ZVveKEUB69xwV7djIGHo
e5w3VAWNaOqHBo8FN0ztQ9IZch0bS5g8jt4yv3CYqVczIyLHL6osdrC/xH2u3J9GNcsnlDRzhGm1
2VShEe4yTO3HHq7HV4BDHDxsKje531bHPKz6k0iKA5KT4ikrpHocZ+Tw6F0JeK2mBv7f5FEAVMc5
XJ7xgpNKZYRh9929GbhLoAybmU75qFJijc2pL8/o5jo4hTB2sUUVVMQ4xxvDyvbprMN3D0hWQVPY
yocRS81bOnL8UgQs5jVcAg6IXlrGCewBX7WYlfnY3lA+E3i3z45dPEujtr964E7SGFrIe2571mcv
4EMlJkfsONLFMaW9ZVA9Q3Fwpp9J0gVvKxPEbVhrcwEtmPZvjPm2cmWtbGWTiFQ9nUeRufeF6oqd
M64OTVKa6EPLQvqICce7wA6zvs72EFwtvwJlZk/9MZQKG7tYQqp83T13uOzuncnVB+WUzhnm4HzF
vcJuK61dUnEy6woUQ742VSa/8o4W+3kenPOg1+IwVFV9VQQ4vNdp7yVx0qb+KW+d9aFx+5HGBpEl
LhVrjJI68KkqehbOhsHo3IBteQmW1nkMV9ODesZH4lDMbcIIP8jzU0XzeT8wmLgbWyf/gpQCH7Oz
TOalVmN+6TPVPA9qmD5Bfq9POKWqrQGf8ytTTfm5Hb3+3LsaMDwDa3kyV3+1d1aZlQ/olpMjERDT
vl/NFG1OGOzaZnQ/3LFt9giLli+zxAjPQPJYqbqE2ZFcsB9BHBkyM5p+rbGq9GiH9XlxzYXRpkNx
KoYfQzUhFVBEVJoo3qLKpWOyrA44Tl75OzszSYCYveY7KJ/hbDZTvivEAnO5EtOj1LSeGVlSB90O
ziPS3OV10Pn6jotwfOSCJPczapAvTOKteBRTueFz0m90OUvYbELuayE9ph6DVi/EGBXocyw+LcYt
v8dX9Q+4VP1+BQXVMbg3ne3szQJqRNs/gAStbCaUy43EOWZgE1z7YwU5ZoBySAZuZZoZhg7PYCDG
S5aUDzXzwqut7fQVAnCxX92w2UGwQYaAed28eLkyL2GvwqvBBu1xmceBg4KY1DutrWIfFvN90Qw1
aC4+qEjEU7FZGfSWcTL1FK5IcU61pq3AEZDHXIzqMjSMa3yHRw1TT/yXCA/sRlifvIUlV2z2RhJ3
jbe843+b6ReNoM0pOqU8dEvXfGdjyHJNqhNnCYJjcle/SdrmY9G5KDwJCnu2Wtk9pX7vX9FfMdCC
fYM4aVHNS1cNISNff72MFIdvtR5Y1VrW9FTkmqkenx7/rpqm5QdIF7nECIXcQ1W508lIy3GfdNZ4
HfvWOcF5uXlumubz5Lrdw+zSAywQ3vYOXOxHTrb6qxcO+nvQV/7HguCHhUffYXYM0x9MIOQNLsA8
ra8JDAuG8zJ37sa3zJ6BH79nHBod1bql5BSZXTG+1SVzKtyNeEtBXQEev+XAfiaArd9qH38UwSR5
ErueVB+VQINEtEnzJUgrz9sKnZbfnTQN9lUzJ5fBSoLzGFQGeJ21PWZhwGhaAYtYbM43Jmp9ce2F
Gd7LoOwuylr67UD0IOm2Rn9JerQmUihm1oVPNzlWwxcCQlAP1cx3WeEBeY06Zxoe67QL7lYjXH6a
zlAMUTjkHNch1/hcTL3xnGWu97XJSQydFUsW6l7Cw28PbdI01zUhJ8sMNCSKyrmSAUSqeQVbQAXF
YkUycYO93zMk456Ycie2QwMvrkXO5az94E0hEd+ZufOGC0VfjLRyPwUMpJHazM7d1IeCx+BiQ5Jn
gQ8K7HJ7A3HfONZ+7Yd4XKr8Bry1L0PQy2Nqaydqs0o/6NR2XvygH7ezbzDKbbS7NzzJIBGF7hY9
oI1lKycEXTs1dlyze4SjKd77rC160JD1uhmmMfxkuQgDqqazdyaaomc3kZmgX6zFg0oa+Ar2OIeP
RQo2E+mmjifTuQuSduJtL4WJmoExqfDmU9jbwRbNV/MzG3K7h5DEODjpG//AAqqOu6Jb4ipZuod6
LWoCYuvmABfPPswQOWNYCkY8TWu47hOr9b9QC9jPsxPKBTcl2KygNIavJcTnXaLqV7cp/K0hw0fH
hkXE6zN76o6JxBybR14ayV5mgCta4+ghf8DkzNg04dBu1ve8bsuGfWwynexh3ria4418vZRbU9DS
SOU+JNSmO4tIxvMAuESyXW59uXHICZcs28RwdQCV0fi2n4mVKO/xxYo6TlgZ7Tnvqt0oBvCFPa2R
kVv+wYbtce9b/syp4OdfKdA8Jr6SoXazJIehlgmbZAWE1bcA6R7dIrVi7mzMebpGK9CKWbp4ozTl
69jhGqTdevLaNoum1ZmOnrngKYSNwecEsTA3R+gz2lwzJpDK3isQrRcEMBTTkPlZRPe2OX0azSJ9
MZUuXoRNDSgQDYiYdVNzX6s+PK/Ko1pJ3eQIzBQtSQoMAL2D5gRjZJwc82FkWoOlUZ5kj8yClZqV
D5SYoT7Q+6XdT6eUfhfihUTRjlwAAN9dMoKUQ6nVntyCDS6WdefCkHS5hg2D2FDladynzXzKqmnd
phT+rytTbim859QDWjbY+RV9v8WrFKdS+dY3MOU2cw7CkJoESUPklzhM1tE+LsSDR+OUOZtmAE5S
O+tbmwGk9Y3HoGagF4I+IbzAAnLTsKHRfTXtTdJbYgXHeqZFOOeFVW4L4ht5W5wdmHIR06kOG6eg
uDGKHOBO7lw6V3y1OhaT89gPwIdUQTZBwCywLLgw5cQuoGQ8gEaqjlDtVSc21w47uGCXpdVyYvFw
ny3C/uy02EbjYNZlbHpVu7PwO8WrMeNoV4OzWfVCDy5KjEfzFK25dL4uhj0zeESYUIbBPkxc/372
MhXXXoXmkdvvzSBTCw998gwPwDvURrKcGGCbl6ws8s2YTiJeg5ZjrsvyY1772B+7fo1Rt7vxIoYp
qnWfXiu87LtQyeXeNXlxMii2+dqX9Al12zMMRGnxb13rwz+k0/9OpP+zoBpsho3wgt0d/Iq/5r5l
CeODfAjyoyw72jpjhhzdrgFPaRce3CdhVs07qUmgctA6qP/EKPEnqTpdKcEm5JTe/FGkT944If/e
laLmYhOy1vnRmmGFr7KFh5MX2X2gQvX096/zT0aC24+Cb8e/t+73rwbBHDWUByiBH1XbIEL5jCz4
spdU//z7n/OX0JzbD0IQH9L0Aybx/pzap/SyoEbx0+NQMzfGyCOO3vCL2533D02rsEuMYcZmfBHl
W+2ndNTTCm6J4PNbc81urdr+/a/017f4praDdEJMFD3tn/NnB7MPsp4uAwVxtV7MG3LUkTeehChC
9PJmmrXv8zDyPltw4n/97P/pyRAMmFZ3+qP/4yzo13znPwZF/0/Nj/wAFM3fBHToiii/P2k5f33N
77MjBke/YTPwmKTfPLR4Of4FvYGGQnYHM3u4NhZOKJtpzn9oOU3T5H9hBGK5yif6XyMlIX5zsKpS
UNsmrkeMxv+dkZJw/mSYwQVHnNAtM9bBtowx7k9WjJr5Otz4BbYVeyqLkWvJGgPzixu7jaeWgw+i
o2JgnoJ0umEmLmQiGHHBSPBHl6AiYnpS2lC6zKyZYZQ3zMopu733FcDsFuRXIFgo18udZjtWfMlX
0dzpbjV/SCedId0Oah4iEyTBDb8/js4+Nzz9gs7MRw/ZhON4YqHdTpeWJ/Q2Q2lP984+Bw2hB+2Z
x0RsDUkfsbG4MwcouhFcE5DXslrtDTPeb+Ngg1Fg83IU40w7uMjA+okdiiHur6i1MOADu2XyxGpA
eFl+IetwOlLk+geDuOXjqEvJCDav5sexMfa2HOyNtsMvE1TQfWYUPYvfVN9+KxQeX2a3q2MW9ahP
AF5kocUo4CazsCxWNFbSbwZdSJo8HEcudWTFo4Iip+04tBJmyhHvPFfZXAfrIbdz9wQotnsAeC69
80T+0DtXBEhhF8qkfSYGfj2Cp+gMcfbbdFZb2RL1ISZAzPs2qLMCYKg9XaB9QdsubjsnyzKrHSKh
ciRCQ2RZ7xyIeM9wPSHFqsfBPzN8woy/xlZHfDkDqEwNkk0TwXPwAI5WiWBqpOYnwtxDP25hLftl
yPD9elPbnOqjY1tPXQfrhvW2Mf8IK7+WHyFKhw+i4eh4rnZFkiyECXQDO6/Pb84ZPBv+aw1p+9bz
huMdIHJ18pDccKFalRB5VwzymLP7c7ZtoR7JcWq3Zo5gLsnUdN8tSH7MPJfcliw/N0utyIlk7nQK
pNLQ0811B75a7RXpHlZez0+9NwiwpkZhb/KQfiAumj49BUHvi1g4XO3YlkFyYErE1qRwFvdI4mS7
o8Tu3rRdF+9231gOB3znsatsbsOlIAlY0QNGRGfYhdapc5DJCCctqGeQhxxENXzLpBj7eNXCfbiF
wLvUJnVKfrEwz6kU5Q6xsrEfHYHYlR93YbRX763Vmh8rYhJuu+5A3gsr8VkTBNMQKdtU55vOjFUR
48kNvtDqOILSvOZ9Itmy94W4wxy0nipKbBYkJk3XkL3xO6KhNRFODUV69bKOonsQ3h12ceg8s0q+
ZW0W7iDwjHvWlmKrGlWdBsuvXzAtXQkBcB9vd/Y9Q05z45sOwtjGuqyS1Q8wwD4OnNqlnWazyxWo
zQ9tLea9dlX6mtY5uIdGQAgZVXHoCpYyS+6leylHtccuThZ4U3c/7AlDVu214adUGMxU4VPdQV3+
vNrmfeVIZMcIiu7UOrpUGo1xkLKbvrgNpMZIqnlCXubYX0mqYM4zwBLibC5M58mDQrG14IR8GH6A
/KPnauzUKvvj0BfvWDJDdNmM9TbGsDRhpEZPfKqdac5QLo36XQRL+ow4JTUZnrfud9QWwCmRE/M9
auPITA6gCVSsqBmANE4mQiw1IwkOpJSkjGBvcqo0OMwuiecTKOIgGjzWsr2bWtzoQ5+frTAbnukx
2XxxfZ67uXnktkakZC9knGRQvVQSHgz4dgHFceOfgtaADgK6O/gxe1X2EBZBfhgTXf3wczPcFCaU
n6jG7uFtFy3IDzAt2MfyqS/b4Ig6f94o7u5PFmD3ki5wsRkfOEk89ez6TAnMbHZRAPt+k18ldt2I
AYvzTRcpIajZgOB/soTcwGtwv7rBFGJ/qtcnPaOWEn47fUH0Qf3pSH2xi1phJfbnd9j46BBtp/9I
ERLQODQkHhRZh3nNdl5tBLf3q5WH9yOw5IelcvXOKtD82yyOzwSZm5/o9ciYo4VUzU7rLt12ujHf
sDS1GzEP+gmupu6RHGZI9HFaRYKG6INtsnmoxsr/6hBMaWxWbq3tyiMnzvpl9CJAmdOm0jz5gwkJ
jB+M3sVu1jTmE+nQ5Vn2C17Z+hxMbnbSYVs/NBYL5R7XOFc2zJaf+dL2nwiab2Tc2Am5N+ZS4Omy
0NckM4glCxr4cW2XZYgxe/0k6cjZUi6HwFFtfUG2KmN4t+0dzKjpsfCNLYOj8NIgdc4j5L1ZAsrS
UJfMtJoNe3X5rehGWJ+kDV/8OkD+PVkdszFie54E0QiHMWBap+ckZxqTCCCQ4Fvv27FWX0rmNl/S
oGofkBskADqT/DzMIGwythUvViuWbWZquV9YP26TpUcFQkYu0C9eLUMZ2uD+WBXriLbXH17AxDH8
zkVXbQyGQrHnCrisZmY+NGxAnK0fJPpUTQb6rVJNy9mVS6nivIWHGWjhcB376VXM6AbcEWEzQl46
d7S568nKLe/d5vsbsU6q/AGOxMQ21gy/LKuLmlasHPQBEWM3rHGX7xhsenc+m75n0m5akNc4jRV6
7CAXm2Ca74ZGtzvWB4B0/n9x/GtF+59ZnXyqz78rjp8y/ePn/zp2f0mw+8cX/l4h+9Zv9Fi2hSc3
JPj5Dwl21m/wZphP/hPv+K/62KaoJvUyAMR/80fdtq//9Drx7YT7q9K+LWX/uVv+vYf+u/A6Un/+
tG7Fsg6rRbBqFfxe4BH+2Ng2bN7bElEVj1yeZHLJ9CeEKH2+TYOw3Oa2+zqV43jBwZtHcqhfi9Q1
jubEoBrIGRLaNbvBTEX5GI5l9VAM5mciHRAD1wUuFi3IV15vO87WAlsiGL7sJJ5ZRvz+tS5G9Hez
hflyat9Ao128qbgAPtszZU42feuyHZrw7hXjQIBSm38M5pBfSzCZcePXuHYrzQfXQCgxI1uIgHqc
dWg+eFbnEM80vemZjaKr2u0i2PS1ff7RsaPblE663KKvr74z7/GQ1nGdVh+hYrBqjU/JDDtY5Dg7
cIhysD4IiacKYSJLXiOas/xtqXu90QwL3V6dAEK+a997bZZupwsITGQBOsRzE8PUBl6EBhicUJes
mGLYf/XOqxqLNx/T7s5MpyezVZfbFehLgkiEKj5kDdeyo8baOQVLD6ecFEkzsNAZIz6nzvQUVLMX
Y/5Oj20Rvk+JCvdWJg5pSs082Pq43jh4xtRxYUwT4VR+srPBZjA5P3vZ8jTV4jVz1Cmdi7e2kW96
da/I8loPcGG3FbwgWH8f6IIfRMF7tTg9EuAaDa1Qp1UMTLPQlGIaY/GOyI/hb8bkFN4B2xHbzLbk
VSGING5AlRrZyy8OM6Syt8FCc2guINn6G2f49rNqwV9g5PowdeZDb097AHpnKyBGxBjNc+1rA6hv
9uEU/DXXyi+KRCKbN+eAxRSxFI5ZSsvl85r0cM17r6DKxbaFdY1I9DyQmywU613LnkYv6+dWNAn6
vfm5NN3NvFRTXGVtv0l0/gYvONzi9ngP9Hoe8bkiDG3xTzT+az6b34PGuQ8nDOMe/tIFbR+oxPbQ
zOPzyqIlpxTkRnUOacl7ZODIilU/ImJEVEDOWUZYKe8n/kKH4FXuhHnte1wsJeu6zvxcpdZ76Ew4
nfC/YOsqTpY/Pjft8Czm4qM0WedQYNFQlfOzkzCRVDnrl8IGjrN6RhbjvUezfbvuVuVdgey86qaS
OzrrK64of9ffvo7XSewyK/nJ8V5ZWy8HpHMromgwa7YB7S1B8urLbAEOnoyPQKnIbp3hyi0NXowl
7MdDg6+CdYo7HrvSC47zaBj3KlsKVIN1eV8Z9cJqoBhPZYZa2TYK5723um/L2Hp3VqDqlLtG5w35
1ypD+RSWZIOhkpjeEl9TiKDfKm5I1ab6DMLsczkbHkYrgTUJ5SBaySy5ikp9Q+09xmoutnPmLfFK
+kHdLy2qqTnDAO957G/zuaXD0T35uH5zLYzsoUISsuVg/qwNK71podztOLhvc7VgWgETyafyFs7N
2hJhv4zqNfR2ZV7i1Vl08mD1NLBpxe2/SvtdW3i4uqaso2w08WjY1s7xNe/bwkdgWLkN/y97Z9Ic
t7Ft679y487hQN8M3qT6jsWuxEYTBE1J6LsEkAng178P9JGvROlKz/GmPgMfheUiWFVAZu691/pW
Exr6ajBt/9rWvX47ENuzGDPvydPcc8/oYR9K8UVT4mi72V/Nq/812Py9aIaYU9Ob+RY8+uQdv1F6
vjGr0jG0+1QhFLclomaLcSUZkMM5cZqrKTTc33Ri3zdD56sB0EEHAtaCVuU7iEtgq750yUjY4bio
VqWBAQMoCSUMC/o3m+n/Q8+XK81NG4+LgUemu/T97qQ8UuVSIrzBUmQvQchqOC/HKcf4JTaSttrz
J33z62u+Tz59u6ZvelRcIEP4/++vGVllEPstI7wRLeXaaeUFXSwoOAtPicYQYH6/eU6N17IA/vrS
1jvTsf127YDeDB1QGkLvkVhU9WpKR7/cgT5HAVsV/s1IesG8XBxR/mU7PRheVYvKPVP0jVJmPkii
y3nix/CZoisqp2MfzTArCxhHUGjLtKc55CsE9yzfAA/wKzKVaKr0qnTFpoCkOxTRg+7EBQJI+4wg
WWMsWQVbh+nXc0R/bmn7LA+/fqc/uYXo8+omrGsDjdd7DpCZJ0RZmXa5i01cHpV+owfTTTGJ5jef
6Nx7/A7DMn+iNs0/Gumzc/w9PQ1Wrz/wl9yrQQ7UD4jEaCT2Ws9ZhEs3SFetn111kUGamxxvvE4v
oGCyh9pT9KWRrMvzUSXNOEDQLDrCsw8RWfUX0JBnS8ht7LPcOzXxBlHE2b4ZzOEpcsxxW0Qm0R3J
SOGhC1gJ2fAwCLZ9RlX2oSP/cK1cgH92mXwJEwbSZZbzLQ5+tUVj/SWspgc/6jdT17J519YuHp1d
HJe41HDwYXYYjhlD3aXZTzfIqgB+mvzswNc+Cicbl57BGevXX9hPVhiGBXBvDRrzP0LTYL5UCG+t
cjcpJEccJwZWNoxRkHWVtfv1td5PQObvzHmDFTIDCJz3pC5hjkDuGJbunEze2W1yKKrfLZhvT9K3
eB6u4blAwJDTwB+iK/z9U57EDRIHXS93VSDrTZugIAdtyWTHfCVUadx2DBgyE5q3Zp5VGODgLvOD
NoSPqDr+xOlSLsgIxySTp9YOtASbbMDqVI/FlWFEXyZXURcCj90xd50WqWOpBVm37SlP3LX06w9+
x792W7IjEeCMSzgwcFChcS8BidcbU5g4WoLG3PYDnh/dTL4AOs0WYKGv5JAdMical76bckA1wJg6
Rr0syzhZSr27q0qT8a41/Y51+JMnlu8CNCZEI1Ds73WZpVl3A4nJ5c7IKRQkA6pl0vWc4LWM9xzz
CSQct1b56J8Lx2Xk3QoackZx3aXcy2GGOIp+50aFk1p0LgnxaJmeVFpbmI89OCTSPcMpcNGWO5h6
zXQFqEVbAmauVl46PtBYfZ1afYE+9H6wOB0GDW9YELJL+MfDyEEMTXZcb5nCboNa3UWO2y9Swf1p
1yx8ZLrgV9Fo5ZDGF2xNZ3oI0Az+JqLsJw8Je8b8P4OYcvNt4vbNNqyiBi+BkoRV+uWKI86w8BS/
jq33iM+i33wjhvFurjHvFj67MMsanWpoYO92x8a2Rot+H34Ksy3XmHTwfITpIWSnCgy+n6nilpxQ
BmLNYZlKU06AUX7lZhwA8YqAOi8DXFyFbNaBOxWLJG87Jo0+EmzjpEn/Og/wYMcBp/2hrKyVVRMO
mU53Qz4eC2/ejLnNIit7QTfFKVVhVJ6QfPQl2SaVueS4irEz9bHnO+e38nKyB2sFh89cBoL2t9bx
ihqkTR32HZL3Lt4PPjCeuQgKyaRaqS6js9KrS9JRSPpZhAq4odRzJgWtgSblaNMatOQFiPQNNOYD
vclmYeDUT8psXM1/0AilJF95viHrXm4MW7Tr+TFqB+dceeriRnMB4WQazxPi+7zhtKSH6dWAB3Ll
1fzXQnOemhSrZwlm4IT47lWgewOjQamQJ1eJRc0SDBzFyUF4YpJwh5oSJkbl7ODLHzSZHqYCSbKA
zrzouvxAUbwtQnaWhOBFFMjTg6u6q9xwPsatKg+Z4ZwJYlkhXhmBCisyEwFyqgZoOMqlc97ZT6bA
O/frJdf9yePNWQftNdMy7qgfWKYjLWfTdoodMt3XspV3rc6+JymzsEamq/n89VZqV11gYA3ipPf2
zJdxtxkVTo4m5WVNYa2yrkzXAdm8PqpJD6kLrm3T9Ms1ZKBxlxutRoGG6ngBC2PdlHn0SnBEcFWL
IMbCwb4IWio4lazlBLwwS9FYY9JufJAWxy1dWPXS1ZN+OUTYsUmZOiOCPprsh7FV8YUwKdh7KR1m
yQoqzO5O+JSkQZ9fyb6/s52ezJbcHdYJSTWrRk3HIlYXACNoRGGKLZxqfAU5Ss5P3d15VAe7LHHP
kk2EIrO/WCQgzKf5zvu6v/47fv5dhw0IK/fi/z5+Pn+WL5++nz7/9ZKv02eD6bNFnn2gA2iGecqi
/J/IFaqG/xk3007TgWV7TEBYLvEr/N1Osxz+ynGJZ/QZUPscSf9JSw3HxPdHTmbN4FZcEyUDrEue
qXcFRNzZgyxFbV15YesREWU7zCEM+B3OlBOLHLMarIa6OiAzaYxFZTQ4vScM6FDu8m1vts2JFlpv
PhGNkbFG5SI+0nDAnWzWDViVnvb1gyVt+dRlhVh10UhyVw1hdRlIX5Ju0aW4l9y4lNtejcZdT1rj
cylDeT0BpxsImyrnydok2HUblHqbBJP1zhPkMxFvIfuFV4/d1oVzVy3qOB0yjrYAw1baSGSUPY6e
u4kH3AQ7hCVTvyLlQP+T0HfSXPEgZp8ahHTXSeTIAkF1MVyHIROMBeh+3juR4SyCxFZk3r4ahc3Q
0uCEs8Uqxt9aMy//AAZ4RLrvNOOeQAiWnqIYB6wQ/IIcl8NJA8jQkAB6a+IHvQ3sNLqb0kxeNznC
pJT9dwXykrZ52FZymyrh7YogL5tlalfkkYMDwwbi9xm9fFsMXX1lZeaHrq47b6rxF+hV1+xCw0l6
1mgT5+kWgVEWbTxBe5HqPi1EqS+zkuLagrxfGkuGK9rebo2KdaqOGtgKFON+WWaEAOZaPjy2dW7D
7ZfkmC0EKgVEX04SyoEek7QDEg3yRARoqnBhb2rk+NGiZ4F2I2AecRoygRy1DfMuo1VLp+0s5ukM
37zu1OqajFcRtgyv2umtMsKjKbBfrhq7lfONQ67XhDwQoftAbwD7I/1Veei6vq/1M4HGaWdBU2pb
qdj7M2Wq1niKkAqY0/OQ5GMpPhF51xWYu8ipyMPbt6f43wXv9wteACb6Vwue+q/dS1GjrhOfv3Ns
zTBR/sVL2/2f/9Y8/Q8Xm9Tfs4H/rHme+YfjoAFEPzVjvN9GDV8VN84fFosTxiUo95zgZ53M14mC
+QcxU/znINkMRDK69U+WwB/qN6o2i5KbWoHfApDb97UV/swBlw+3H+k5uGsm+hJ0rB+++VB+0hr6
4cAyX4SWF34x3ucPaO2ukloNdJm0vAyy5OC1E+kc0ltihOjWv77UDx0hLmXzsXj0uzzdsczv309V
MN5MI2vaDTKhzMkTNAkm7l86goATIP3uCqgCHNQcm2xKDE+/vvwPH6fPlIfpjEcFwJf2fj+BlOM7
yjURRJfqYhbeo49q+9eX+LFw4RLO3ENEqUUP8V0lIYQ29npoNDvHUJfBsR7Qd1TL3gTIRboqd+nf
t/NPvjm419/vkBQuho3mENUXLQXkYXNh802dZEUNknBUBTucR0TnZQUFLE6ZgsI2LJip2B/sUDVw
6qKm0xmv47qHXhwQ7FJkgj2vBdGw8MzIAPSaIs8BzBEQ9FTJAE90nkfVokVARIneGMR8FMSTChiW
ewzj1p9mqraRbDt8B3Ngluh08wGLN+DRMeiLFbAc6xw3PZP+mCNir4/Dw4gW6YSEQ0ULy/QEc+Im
KC4uYuxHomIrUtnxEIUR2fVOR1il6yAvkzZQDVJwIpxLxAhGBXEyGCca2NNOs5H9NO3RlV/hQJcb
qyi+2F5+VyX2K9Kl206g9lW2XxxqffgYYbbhEqlLAjQ/swAkuMrqqdlmjUMFXBorp03VZ/QsDUff
+Loe4RQmAfoh2yQ2WlXKPQ8gZ/BouOGBPe3B04zwkMYJ3YbWm5lHEjasFlwGSLSr0UhTjIJNdOlc
4G+9ny31QEZE48yNfBVKclvzcJ0SpnKFzmnZx1jBQ2IPjg6OwmyNuKAbl5EaowDXXAo5LKm84NJ4
NCVjDl9L04fbWhO4BVqxNpBIlYMQ7ge79LTHOJPimnhTfo4PF/lSGRlaLJH0O06RxPgIAaaXOIT4
GBaNuKpy3SFWuMk2hQLURIZBetNUTJhSVRprOfbmRia5/mBXFHOjRAOmxYnZP/eJDvdtqY+UuZMX
XegGTesyqYxFiGthFTfubPRL5nwXTYQngp7FbT0hJyhEewqhEj4j9+8uNlCZHd5t48oYLHdXlNwL
OKCTTd+Vw7YsrOcYEQ1CvgTwR8q4cUczK7jV3SjdEggurqZIq276fFyZbT9e4fGrm2VQ5/pGKPLU
KteJogXesmhhDA5hxIHdH7EmZAsyWNybxGs3YWhB5Q47z8AUFOEqymIgXc7jIKODXYTzOVPd1mP2
AXUacgGZalsbYs0R3XdGDJFEsNJH6pZwLGNrWom+MyCj70ZoIHunbpvjWOkzvDZyqutiZN/gjkbO
SZhWpN9aYTO+tLgr5oSt8iSjVDt2kWturYFSzs01hz5AAUoWn4i3avSGq0WZhbk9wH4HHogIgLCO
obNrfvjsUzcys4iCbRSG6jggKFqSo4UcAs/qtpV6yLNfaAvT1nE9hf2wLByigC03V4fJjI3TEFj+
JkzdgGzPKkWJQRay68UvVmg9BsbENLLr9LtkGPWdKa2PQB1Pmp9H91ml27QM+KRhkxw6u8JSE2aC
6F8IbCG5s9AoyK9yp/RKaxsgI02Yr2AlfyJSCgIiSSrjwg8juQ+1COmVpt/CZNnQK4t2qYbvrKIb
tZ3I6sS74zYfhKF5BcuT0lY1NT394Mp6aSXRUFVcu+t22DR1ZF0cpw7mSQM209KT7U2v1dYL67a/
TwplwfCJcSNIZJ1xDIxh4dj1dA7zrMP+F9bjh8rw8xML0oRePeBcbDrPolKwD2kRLxR6lSW5QeAZ
9PiETGYbswHAW0QKuIgiMNx5YZTntvD3uTQ/ZAWmQzM0oG7gz7CFj7YILecqzDT/Kgqzz+EQpPRl
2rXXm/ZLrxNmnvaWvK5tkAcLJ+fZY0lwr5MxHU7kUuR7tzDFzvKTbFWpST0xqLeQ1Yk5DAZPD+1Q
lwcIrssw6yq1/NEgiQDJy2TfAud2cVqg4jXyIm0XlZNbWy+Pu7WLAYbnxB0+UTAwoKS1wMdcLjPs
OQ9O7DDPCbBvLRuRzyzXwaYiYPXIfVIW+smzTySqq4bW+iSvi9bXdkjUERo03qtnWFG3kAHfexM6
KVAK37vk7WBsQTkXa2HadNzlCDs9s0F4uEG8w25cHauhd3ZO5zjXbmJku1iLoo++sy7IVNzmY8zH
L+Phg8HKtcJa72/4kPKLRcjaEu0H7kSty8x7u3HXriqKxw4D+cdBuvHZFe702JbWioRGgKNpLcS5
N+oONlXKnQcwdYeWQBDBy03G5vmlzFoT0aHINlhz2z37o9rL1GLNaDCguUeAFRRgKzNv+7/OFf8e
8n97yKfF8M2paMY+/AfnMHMl/s9/nz+r/zp8Fu3n8fsT/tvLvp7wrT9oIrucPW2GoG9I46+dDc/h
lM+C5pkcSL8jM9gG2nkaEKSkcpzzaIz8fci3/D9mQAO9DkQBDN/+WZ+DyuDdKY5WIaEN85CUziFz
4HeHRrMRbHHwRXaB1HA1lsLq1thURHYkhNQ5ou9t5H3ktGAQ9CTu9zIpu9u41mSxzeCKZJByJHg8
7G148MLegmMJzoBeXkTHIbQTJEWtDuiG8WYUIDqcBk2do8zAuwXbL7wMZuk88di/5AYHDn7URfJ8
3tMznm5bEVyqOoIBVFIQLCqSuIm6NzAloQyernqaMoz2EMrftRCyFl3d6U8BSYSMs7TEvCtLlR1a
gTSaESwG6ZoXKhfJIlTG4VwMFTgZzTDuwsnUoOhqwZfWFIDJ6sqiMygZZO4JiES9jeMX3oMETzip
Nliia0iBnvBBvYX/CC/+k+8fxY7W8mr0R2KPYGnyt5QEQbVMi34/QR1aAmLmha2jWhPE4czwcYug
CB5lOjXRssx9/ckrIFe4tQyWjkkKfKGDhu5Ui7xf67m6AZ5iAZxxZNbVBSRvVla/iEnpAtyWJEho
VUuBI1KfM7BZR9pz31v4UDtyKxdubxkn4beBvlWOkT+MWQ4aSka98SSK+RCdDZhm2TXi4dqvc+3L
FKtgOVgNI7R4iD9pLJZIUnx/+/b7tfNvxZ0tgH/yz70JtKhclGixl54LImCji77c9j2Cj8onJD6p
+JBbH2Mvobg9LIsuMdm2DBIHFn2XZeoEYj+OCbw0smnntghyNrFDvujWmubjRkrTCKUHM8TJrvZS
2OySsH5ZKpPIfCLW3Hc3Rj36oPkye05fL7gX4EMe0r5tV1wdlU3bOsnapn9+j2Y8fxAEz94Tizw+
NXXcnnzAiJd0kpj3aNu7Kw6i1qEkBPOIEix+TMcadj2xt0dK1mQe3MF7yjpO7xICJkMTR1s7EzOc
LWgAmApOg7AeyLI7s16n56lU49ZHEbPNc9P6olygs2AOiqIiOpFUt1Vkpkm2CVK9i89ZXvGzaHjX
G7cCSshYk15hQh6jqLx03UVZexcWwXiVTCpjSpElq6nTw6vCJQmaPGjlb425xS/y2HrIOf1vC59w
hEWG7DbHopkU/jYz9Pa+q+wnp8tBxzn6I/2wMV1ywp7V6XAViZckgLKIwqlbtljPNok/wTP2UB/g
zcPsGNKKBb7oC5hkeXXTMn66bTULwMk4QkhIbOPQRyXmGdCV6wLo0Eyt7NYmqq4DTvIsxxqgrKXK
HesDHg2KxGLENEteMg/qQH/TJjRwWZqEjJF1EWabspNE/lYdlEHGOwR7qFbbNrXVXvX4iK8H38qO
paacG7Tq8EhjiQFe91omdxFxtunC1wKOCEQ19Cs16N6TnLTkKmTW+zqKNP0MTmovRr76qZ6xLghB
FajBCtrnmFpuudR5zcvEcJezUCogvkZV0dw3ARC/tZJGvO5jCUlby8rpA958fT2lTXyWFAmHSa8r
EnSdcWs2ng6iBqc//O2o1kGoEKNM6jxDIfBzZQtAs8QFq1gojEWfK30lXXc8KhQ0tzE5qI8B798i
1YG+4L4uKq9duVMkDj2mbupfd86DUJzEF8UcUrHQm56BW+xVhKiUtViK3IwvLnCciSobBb8pivTI
hA/FAfJMpjOpCVrVcut2KQI5bGM9KpdqLJAZ6s2aoZW5r6gFztXYaxccsSz+vRlPm0ANKZTCMu9q
nKeToEGLO8bDPsD5kMXcdCWrUouA5fltZWF0H34JhgIdTsUTSgi2AUt1fopql0VrmFijhGKm42o6
y6qcQX8ozNlhROWW2yFiea5L+H08Dsq8M5z5QngShhV+cH4ThKnTldIV+u9YaUF5JktuPANXrMZV
VU3kLPfYE4VvOH+NdP89Lv3+uDQ31f5uIv30uHT1eUheq3fHpfllXwdBusUchzwBK6DN+V2khKEH
f+j4djn1cCzy3LmF9pVk5fEizjZM0uexzXfnJY5S6NxcHysuDxZS7H/SFHXetfH0IODyDk0vhwlT
QCvx+6ZXg0dtUlGZngQAtPHFxiNFQJjtdaiRYJ2w2FmKun/cJWS4Ftq+MuPaEUvatohUiCzc4oof
PwnwAmhk9dpZDukop+NQut5nihpvlRBEKKZmV1KFY9taZLka7Xtc3JPfE+bYmya2oxwMEU/2SGaA
wyFkSmNIoonWebey6iUhFrXbQbi/t0qCEFC9yk5/JlwFGe5cEYPhEjAWmWsnvqaWg+9RkUtcSEh7
o8nJhviENKap/fvY9JAfpEsd9TlFEVQ/unfAJwpoPz4n2LUPPivXH5PG66Z+W9bSN4tlqxckbiSE
VsH905vXWGvFxmvq8cYx85IE9FGlvNQdteljXUJM+EvA8e8D+LsH0GZa+asH8DrLX+Kq+H4O+9eL
/vP4BfYfOG9xaJo8LnO9wv3/dQ779mS6szJ1dkG8GXC/ffwQHMzPJFaGr/MIy2K4MacMM619U7T+
s0fPmRvK36i9eP55wk1kOfwGBu76dxMJIbNZOG80B7vThpUF2bpjh6fx2vm3TlzG1d4JmDYuyACf
eCwEMUkf4s4hpoRBL/bNQRP0/5ZFESThVsPQIC745/Ij/aokvekAM3xkB/SencktD7ERkQiiUnMV
zAlmDb7N4kC3i/I7C3BUybQ8pXWjMZWN6+qKNmVN6tJoQPDkCBxNsQl2XyoRPMtkhNeN7ziiT92M
7pNUQ48klGQc+rFJfErnE83a4pkrl0EEpOlFdlr81Iu8LeA4VUwua7yP7qlz9LiLNlpe6IQykf4b
DwvSSnxLnSHzIJDc0AeZ6jP7KW83JuHeY0MeSVLa0Su0xLCGMKzToS9Z37CBYgALTAevJSbXs29C
3VOLMOfzhPcxFr2Ct4/UBDKHlESwGUSD6a9K5S34jixGAQQxhOYxS0KZVsDKix5q80ihUVpUAr4J
lnMAfENnK/YnQEsrIDT2tMxciR57ydnHjL2M+g0CWPppCsexdbJlBybHoSyhjc5wwJbR1syGUJyp
jGbLCu1bYvDCBYwV2Hj054keiMt9rGlyGzF5vs9QnnN8aYnpkEapbo2cbAY3qMcXDL40tvM+X47Z
GFMStLTw/SI74U20thX2F4jVXb/NSgkoqikr5CIy7/e+HJbQ92hPFyVuDjeOrinOoPHH+bBy7Shb
2Z1jLVI3qnZEL4S3olDFY1hqAGuyEADtpMn6Ok/dD1lVRLfMTdobKK/eLV5D+cyYewASRi9f1PFw
y/1QbUZZJQ+UW+ENPoERe2KtkffXEzcRema4grfq4RTIwoe4HqwdWnrtGlEjaSutAHUnPWGdQjfM
yRjSkgkBlcjGh3oGVXth7n5oXKO8x/lMvgPs02hYguqzBhRkwhuWGC2mfYnizl0EMLdhz5fdXqFe
2qo8ix4sauNjMGHsXBi1oy4AQJEM+DXhOqs+E/kXQ9luvmCq7gyLqCrLNSDUaTGyo8NtnLy9UM4l
pZPcpr1tIT0bvJMBLBGeTzLlkBVFL6/7KDKPxjAghLeDniqPXAQOwq24jXO3fBDgT7cSqO+fyowf
jUbIZZf7/oFvulhTpNnLsa39q2nMh9vQbeMD4GRxiaiynnprKuBzq8F8TSuhH7Wp9NJF01jeQeVD
sLHT+jPjp3BnOJx1sRhzlIYRi5nK75+gy+WPYzYlj9g9khk74GePDVs+lnmeMIRwYqsjgl/D6O42
SY0VvsKhTesh32JlHq/LoHQOagB/jD4vw63Pa7Vrg7IPnj17+AIEQnJTki9IN70exLKi085djHIv
dvwhXySd1q7IsBjXlerrpQop1PhcOoyv+ZygoS9rp1U0aoJyhV3WfLAJrLvuNPEhmcR9Wmvep8EB
o0CDVurZwlEEcKFHmdILugz7WOhjeNI7m5SbtA1XXhLtA7v1rkYlGh6Nvr2f8A4j6dSrV7fXYSmr
qbqxwmD6s1GggxYGSgmGXKrGJh7ZH6IY84nbcESfKZawfacgurJNo3/uIPAiDkPfkRXgzTPDINpu
oIRJ6uilJRr1c074xrKVzcnsCTVyXDWsYtljvI3DZGdpngmnVqnx9BaibQMMBhTfYYVZZHaMLqIZ
tI2oDC2GmOtXt1nazlEZnYFLqB8MpHkJwYlEXekQwQtFcrkZd8NdpWxS+JDvW/eyI12TOEsSRvuk
JzHyLVOeGdJ4Z2uhjy28dF5om1XHwKVeXYydwTqH63i4iUgXg1bsx3TqFfQsD9LbhbDL9uxFQT8u
ot5SK8NyaO62CZOewpc47SDEnDTDrM5gYGkDgFFcdvrwioCxvDOUO+townbJD6WvltL/Ba8abDuc
MycEmPQ20Jy82pVwvlSa/SmpG/OED6nFYNwUaHqCdN1gfeMhx5uLUdy/CqwsO+GfxXKTTq+xzvi9
0fOKXtfwodLFPRRgfekbIgboNWd60qfZJIy2tzoIudvGEBVSYBPzsk0nCA8JGReZjMBDJ+FKlMLg
TOjY2zRy9A3P+2s6lf5dYyJ/iYkGuEQeFa8Ri/qg0ozuuwid/AqgJnqZtpRXValHO00ROESLDOKg
DUnhlju3WJV6oG4SWLCfmqEFDG0S7cmxx/YfIje0D/yGzOEwrS8rp3YAZmVOcVOEGnkTuIH2RolY
VQcBuYL2nZw0gWncLctq2/VDv7IBmj5j4I5XuY8nSHrZx641/kwbUkYmtseTVEXUI/hW8Y3tM9ku
2wrgVRGbS1RV7RcD68y6N8b+PsVpvmbiS8Jn5Gcb2ydGx8KadQ9Gqz27utdtVWA1/BbQCZi5WQY0
zgAvMMNe0oBErO1VfxQJGSFOSYCVbucfGxoiGzo72Seyzow1rDe+V9//GPv5ZwECbm9pbPe6lzHr
cvgTyKhgMeL82KF30Pd6mhMUmwC3xhdqnAABpK9B6jusnbG2pXeHA70N89u0y+EMgtTdIEFryFiL
CCBhbL+zoBRuvIGTl0ba9zYzY3lMyDXlORrqZtUZmrbCHdjhdKjk2sKI+to5KiEmK78wOiUoZIzd
nZIW+T/O1WSrelfaRbbQ68DcVIbz2uj1bd/7HB0SsO8QRbYs0Rr0E+0JswfIhpihbJJNnDByOAGZ
Xp2R9t56c0JL22wnVQBowbu90uPyzmfucoA9HG0Q8ZEeRI9+4SaluYAmcminPNqENj7VQtPughaI
Z+72wc4e0wjPTXFLB+cGmnSM+478nImcjKWbj7Sye2OVJVm+bTugnN1Ulys7qnzA2T1zJGkRc6B5
1rXWDVCxA827EAea7CB+V1SAxmcoZvQIR3QQ2NMYgSe1w0aWxewHVn+rTCN4TYqxWWPTmOE0Gi4/
WcJRg8BAYin+Uac3mOPX/X4oRICSJMJ5l0z+oQBjnSfORzv0PrwVCP/WUr+rpSw8Tb+qpebZzzNj
kHetjPlFXyc/mMIdJP2IY/62hX/VdwV/eIDIbISl7hs3CbHS/+i79LnBAOqCkaTvzl7ur/ou/f8n
HZO67NtqyiYxnooNFhtaFRRY79VChnQbqesRvXSCXRPUkJFzbQlVn6ccmf43H81PxEI/KJO4Fmlw
mI6wyaN3e1e5MQHSJgbw5d6zlHGe5EhMPR3bh5FP4ATZ+HdB4fPP+6ZSnN8bpkYTkhW0KiZs77o0
NPZNr/Z1rlcYJOoqvWYLI2bTOHeDbe3xAADPtAbfuJBgY15+/WbfT9S4OCM1l2Ev3x4aqXdvttH0
ltESM/8Ji8GnIi/o4uSG9E+jMRGDFk7BQ2jqv3vLP/mIHT4tXAnolX+krnUtSB/lezCfC2O4yRim
f8K5QNB3MEcjR/o/DWMHacAhmE4dV0Rvxj7yfScs1TWCK5jQMRIPq6PH+QNVdAdKy7e0jxZmjedf
f6zz6PX7L9Vz3nRtSB/5cH8we42tgcA6HOSur/B1wKQJiaGeJtAmC1/ZZbEc+8Q4+3lp770xM+6A
MZcPZV17nDncbCrBgLTeHfGgWIYFSykxfvPYB23F8DSa/m/uAsf7ye+Lo4dnH5Uc28s8w/1WH1cC
bozSout3jmdF9kUrSIM8tlGuN5uomnnWTWSoA+OFMY8WbecYF57B8U4jYmSHH9x1DwlNtj2ASecl
sloOmbGbcy+1oVkdi8k3zkMSF/FB6mZerOGSG+eC8K6CsDWHPHE06BQOmkhIkhjNyd/UDidfzgia
WPfARo+1Ng53RocbIkyQRSwmISvnT59xxbiiBTnItZ81ZnoUljPcuKwS7irxSVfZESmuPZIRGYR3
jWB8QNoqFSR4znbUUO2Z5NkZn7lLBzCtuNvTAXhsIO1bHNvqVOIyZxbrwBiWzMxNJk0sBALYCvxS
2Q43GvjmmyBrhL8cYCw996kJ6V/o1v6vQPZByvrZLyx5o9PmwLXTEHi2hMwcrImFcl58oXOSF3N+
eCHD+tmaT/Ya/PWL0wFoSKbEeXHwK6LJGYPhGW8+lYZrG3RMYGMOd70teKcMEdEcUluh5SqT8IFU
JbpAPVydl7cK4i08PBS2ceGENN5NfhM8qGZyXlx0s3dJBCeggYVubQD6dz7WIo2SuZXhcPfXvRoj
Re2XMWqV/irJBlq6aTUjEh3erDnKut22SpK8rokxi+EOhEmxzxqtKbqFi/6nX3OyiB9juAcPfs16
uoIR5dHfAQbpLmTp2i9V6xNOH9U8/MDKTsEogocauQ2HzDKZzWAZTikbudpRUPdRs9fVcMO8lph2
6Zp8pDzd9fOAWB5bbMWkG72j4EsKYsPa90D26oWq5/eq7CAHTFRBkJs/f3voHNByvr2OM89boVWK
22VTBvr57b/pwpAW3KinrBtTvNN4r7ex18mVioJg0zctNzCgN8Y+XcYRsW3TMDwaSMfqpWxVT5rO
4Ad3FoU2BLOOvjQNAibn6blD71c7Cxo65nAPhE/nOB0CFpKbHKDYHII4I8/IqtP3yug8SX+CtFcO
gy2BrdtRx3q/aiJSy+/qunToWVXItxZl3HfhyZyC8Rn1svokR62RSwVfLLlRQFoVzgA5om0jz37b
Mr6D3wp2l4RFCQ6IFh14H+nwObeX2grj2UxMOFEZjJsAqHYTwyJEPUtUlJ9aZ8efdWtS7VAnDsjw
quHigmInTxWlrGtq49l2MnfZerHx1FKxrRDeuQtY4wapanF3p2A3RIsO3cbHzs5ADsZWy3yV9uZw
lJ4mdxQiEeM6HZbfQq+msy/66FPTsmwyOPYOZRK751ovg5mFYI8n+mcFX/iArgF6QgRErJ66TwFC
S7VqtT5KVtzcAekJ3VCS+C5bRr2eFz5Y/5e989iyG8fS9av0unPmogHd4A76+PA+JOWEK6SQ6A0I
OvDp74dQ1m0pVKXsmtegs0uZoTg8JAjs/e/fNGpo4FaIJ4KCaDp7+dI4IYmpMD3FSc4eW7YTeiy6
3p5YUrokXjpz+IMpcZd7jjnWspughgVWSTiljXoO/9ruk89c+9kkSRYmDQNfGX+alnvm58mzidm4
7oTTfdKkz1SEl84vSxulz4UfsGG2bkl4gl18KPqVF4tBvneW2Co/5qHnnUVdbAMWxEmz4xht4QXX
e4x4m53ia6QHx6sjH1vjFVenVXXOn3VvWevZmokxOvPqHp/mrdPB+/N6x4giXc/7TJSRH+z7hgFn
3CWXs9Wlt70qsrM0ih/DLJPP1dC/6Hoxu3/uPMOzG3cFMQPXUPHY5/3Oyc/jtnP/HC2Q2W2VmdCC
eA4fYG+WTIqm+cz3MGrZebMkpjdzQqQ1bR8dYkbmN8voLmjPcR+us6jbtYvCGHlCKUfSJzNoTI6F
P0FETpprSLvic+V4/HzHidU/+Wh3k89xNOc96FiXtIeV+OWKuLZyxERZldYlgpeRW1cDdaxM2z/q
MGpPuWiiG6xobKK3h/xIk8+AWbuJ+oT7ArVIN/jRpTfjA146E49VxnG/R7Aq2CxElfbX8FM0Oqsi
urYWzbFQQxrfWVWgXomNjpFU4ZUFi2Fl0TDWXu5Vakcm0MwsJagGsCiy1rlmIMheKt9A/yLm90z0
vMdgQJKoZh4NmWIx+2A9AjrioYZqOyf3IIXEhJHiZvHSmNRD7ADgZJTs9/3Un3Q2sQ9OfkooN5a8
0SUMX2wZopZPLjhM6i36huW28/j4wJ+hI4aac7zFsOjoJat4WaEQjNu3LTCE7dnT5KVm6c92ld0O
c0PfO3azuATmhS5V+evEtMBSr40H/LtxvJ4V4WJX84I4arlVuc8+XTPf73da4ktnMsNCKgY0aviw
vF2W0yC+PsqsoJJILDPECHt2e1n1/YlxxXI7TNS+NX54ewfsVZ/DM8FADSNCUrevHBKEva3dx+2n
2YUfc+P6E1ed1x3fdZ5WPrKBDBDeC9lV+K8zcSTpfFNlqeF1zJE9heE2XURwPpYKI0TgIP2QWK3/
KcgcNlbdW8Xl3PULxCNcM0kNHp30cWbeSCCoXQWXYvUixb4YOg9Va9nn3ZhZ34ZexsdsnONlwzVT
5eRWGD+7y8yyiCpmskjvB+fR6yXHUwpFozz0oSjpy5fc3FFJFgZCYczitmMXkSQPF3xoHhLzRAss
JF/WsWbFVYrHaDmSrmFwV7u3Yed3REhWEaK+Z8fSApEIR2U4PwRebo0PU7BgEbnN5yzNonvIsjH+
NyB0K8bgUSp1ftAlKYLOUxFRLafHZR5A4x3KDSJB/H1uC+YnSVXnu2EGUQHvc481ZJWZGUhmn5ei
z66Zy0zb3MpwXMo0pHC8d8+rYu0g0Gfyvo3YWcopsz4uVpyfWwNE/0llHD06qk8QvokgWsifrMb5
jS8bAKVh/G+H8YXQKtlKxHhpxJbuYSZ2cOwUQx6E/7hZLIC/05BiGlo5941gi4GjPzB4YVi2cUoq
kiGoy29WLjDTnNrkFK9tnW8Gia0MY7eZhNHmW9PLb6S338SLmM9Y1xQGo7Rv4qGzb2D9TLvJrreB
0vUJvq3cUxsnD0sw6kPBIbqDRkOyvRB48gziihia5o6nzbncLNU5J18NIb7EDtHCeyGqgz02IVdj
Kcgo5lbd2LpLnzrmQtCnXe+6nQil2nopdiUYVx4rhIW7YLr1aueeyq/Zu7g3fvODxEeI/ka6ql1Y
WcBS4SyS6GQV61cch3kgYuQVPqBsmrNdPRrwlIpgQoPCCaw2mnAQdpDMcO85r9gNB7SPo3RJLPAI
UbpSZcUirTN2mzzoWZHrZBL5kgWXyVtdzgXMMsruv2nFTdfxU2scwQkIPR9gAUbVLyIh3POLmBOv
O3X+W9GP2TAe+6bw/X279kv3gyUdXhdgGbT9gsbt5+4nTrJhLNqBLKwmYDMew9B5lMynKhBmx8TI
mdblbTv8/ef+0vrzuYYdGwR0poJO8efPpSWvMPJcutNSVMHLYNX9qVZLtRzmMGP/autG3wdBZkLA
JlPl/v7TfxGZ8emGl4uNdsBFQM79qefTqgA9cYL2RFw1DQgO/O5jZHZdwhLY7YcUcyAQz562xFTe
2Eyxub9dwn8Qu79F7FBS/vC0fqUfcdhm/7V96dsqf+eEDlXlB9zO/4M2K8C3KYBo4L7xjP7C7SI8
zXlthG07Av2v8Fh9/+BABH/AfQWBwcHDc/lrPPq/cDt4EPyow8Lw4u+Gj/8OBQmt4rtXGH08RUqM
Jt2NHNwejXT9B+FdaMx64QYUJ7I2TG0QmwyyVaVU5e7Ux8t+mDq73UR2mBFbTaymOKMgjCPkL3De
tu5MVOTBW6He7Vu/TeXJqlqHKPcOwMje2DQNr3VOoaaTTJwRE+FcI9AQZ4MgahZTc0RNxFN7MMHN
yGsu0EdzhMOYrsn3vYyzBEqE6T07e+WFmwpCDTcouaJLJ0NZ8h2nwNOKEU2TMmYeWzTgR7cKs35P
YWn+ipdQa5VFrm9dSbkPcZkPnqFKcqqoaLlPSeF+rnNnue8JPj1jiMhBjZ1S2N+kboPbSMtgLiKJ
NFSvKrKdx6ox8IKTYUniNMYYqhM4fzMgZhsoR7MPdrFpnF037U823JNHwwJ7CV2cptrWGk/elHlP
60yF13g0usqzgQuCWjnXqYvzBc7gafJcBMa3UVJ6YJNMCY8zNEbcr0WPwyAcMdJucmxwPyG5eqsy
e37sbS+s6TRfdGpKFkbfvZFvcrUzoei3tpdinptA6tmOMA9wG4oXvrUo+cyo9LpP9LZ89/itXhxn
27sOBLncTRZSL5RUWIS5OJt+zperIsmnM6+Ny7PGlO0cluZ+4iNoKuGlBvNgXfNvvj/Qyk4pGNM8
oboazRN+qxh5pEp9xF0Q0/iZvAkH4wD0mDvSosr8DoSLr9BqWAespYx/RgqPta0P5yKnZ7aowLLF
MvWNxi0bb+yQnhJxuj+dOiNQ+tAHSniHql7hKiNo/5Yl+Plv7KkBKq7m+2FV/kETjSe2zG4TXLZV
cRdOhGMwg5L4DDm1+9hQoHx66wVbv2ahlwuWlwdKAH7Tmrj8k4OAa8vMIhrMwDZDYoMSdZhYDW5v
qDOxN4Te/q1FBNwfxVUVhhzQxEux+CyX2jfBmqTDGKgbXkMRz+neHjrnOpslL2EYLzzgFgDaJWc9
pXBn2E993ZAODNAeQ5ndA7Wx3hxey8u24xQ7hUXinVnFRNGtZ4/rzteRWrUugYw8KLjJhmacFZM4
o3pdqKJSiPQWz24y6wQkC6TMFPWRN4AZ+iSBRY7ilw0wl+hYyDggn4YmeppibDtpkgk4Tp7flvBb
Da1LhdjJvOzGq/lTEtBWz97ILZldvByWlFehXkEeRVZQVbtAtOQRmj5raDtaqq6KDEBmgMXvJ/7b
KwGDncYrN/X2Ww0kbTYOmIHy0xrShki/q1EZjoHzKOY2ebYMtLjpaJIh/EsseaoeygoxyqDXK5JT
ssz9eULUWfN17FyQT7zwQOUbgIWOnQWGuxnmq+XE/XmD595aP41XK6M/FxAxzNr4cm6r+HKVAY9w
yDW/oe0Ifd9URL6RhR6qzLst5JSGO6uHKAPBeI13dtWFpwDyA3mbphWFYkDjneEIsrQlt8HDuHI+
rEqP2R7nK94woFEuiDZmua/dds7utVqIpSjGeJ9rSV+I7ft9GbM9R01pgZw7Fb9HIF49K0sKv2Jg
y7BRdD8OfjdyB+nL7jsWeo5layk/lXYi8YhSKV67mfv4NlsJ4IsmhygD5HhQMQRW6mm2SG/lCy9l
yYqyYpcHVbkAoom9rt152oY0Ql5TV9l5nRQka9trfhyxzl2308xTqvJEvKjcZWt2Es2agvfPAtfB
ymPtVeW/2HPMG740EB0kbmaPBU5oePj3NahwTeYhWVuK0UDbsEpnBEEBEaPSuc6JlnysGdH0aEyx
GN1PsakVQ4K1NZESpiZ20bq9pmULTJP5rG7DpfDM2utJiiousAXrT6MTgqm/rXnh4v69tQfD2HCJ
OyMeHeu46zGf4mcYvaBKnm22vWl25EBQBmRXQtsU+xt9YLRDLmHWY6yhgXQyip9JmORBft/SCuVQ
0NPzsZT8BOjsrIiUxEX/bdDfISW6FQFvV1WVSCnHmdvrUXe+vXH1FInnuRkWbPeYzmeHt521bTO6
9TmL5LOTk8/+PGMBXH6Al8M+UQmzSznTnB8FLMaXmDSLfTHK+s7JMAMmZu+1yZb4rO86cxhI2xzO
JMqSDEdjfD2vPhtZRf0A6oACx8H2mBBU+nid6RPbD7bEOycdKSEMUQt1QNCu8UUNdIcjcJiASvXo
nKu7tai+FnaOWGhL4ln6zFHaw06maTsXjc1bUxpGDdxmJP0ZWwzY5+z6xRaT+OC1bernNnX6czxr
RnveaAzOqUNgXlL6kixqDiIVNDAEdNpdcMZEt04T2gnv7uSRp4maQjrOcM1kqL0gojndTljgP+Wh
BKHVTfKnHNy95bYSI5XY3/aDYUAQS4pRX+3U1nwaBn2msrG7CIsYaeqtnQlm8fHwoZGAXaijDxba
rdtOTJuiDu8TV/j2Bw36Y3FOtAThnkE9qdlViTthEoY0BMTZ3XVMFHdu4EInDRndpJtAigKfO7c+
OY5Ms00uOogcovQOZeNO8SYkcNgeiUf3i6wst1Y462mDCIyMdx3oKjzFLMt+m6oR4pwbZvHF4In1
JlqG8FwVMcdcvkiMbyws8urZeRLORMoghvc3+VpG59ACWb0OHW+QRUSJREVHb99BQyjKECbJMsFD
ouX1Nsryl5dKtMWTDusnUYSyuqykEneyzHD3G9QcYZvZx7Ty3vRNMTX4nEXIaNRMft3KIttLP8x3
ETqZg7aK+GRPctrpZaiZ/HVEUAhRMJzzVHEV9Vmhr7hfwWsxRM1hHeeEczy392k+P8UxkYRlHvbH
MJn/ZDKy9fMi/ExAnL7PfA1+XEn34JUQ9NzB7+8UwVGUP02w95d6+VKM7qNVhPh3zEpdRXm23pFV
7G/bcKwPrbbEMYknLApifEJhXD7KeMTQoQ+ojPaqlu3VAOOUNLea+mTOun1K3XA+1r0D+aW3Tn7c
qrMyHsVl60GE4qY1qKEkupQAMdoiZbS3YvjyBTsWFiJ1eStkAZ03Oregs91wCGhKvqk5pMzNziro
f3dp6209qLEnFz78MTInhKe7iZS9mBlhyQNTubY+KXxKdsiBY4JK/Lsxr90dccT2fdkX0M50NTy5
i2td6hpzdsYMIX9vpnb9PEwViv0E459z4HhJeNzQfixMyhtAZw3FrKhBwN0eCCOcPevaDqS95eQN
CbgUhzH0DdZS1uSBhOELdpDgSAbJc8IK3LPv1cHCzrPd6HDGsW+FJ2vDXNn6zAi3bP7wZnDSOCYE
sJ9BjXvtslTsXeKggcXtyuxWzpmGBfmS9ETYY9qtlo9UxHuq655KMLebnS7tcg+jLXhMJDsKO3+P
d33rMELJ3RBzJIKM6gyfBeWiLvfnypkvCffANaHzxgKiqApotWEi+fb9NJeVQ75h1WtqcYlS6j5P
HBKcnKI2EUOrmtJXNv/0kBXMURimdsTsTNCS0yyB0NymXnIcgsxiY+rz4BSREPxsocCOOPYSN4AP
52S7vhvoQDIIO0HfXuWK9yInTue5wwPsbCVgGwd7XR7WdViRhpn5QhGS/4BN1tOcLrhLMlZohXWe
4zUyuWykdR5/iWMvvWRkdw23XX2wsni8IAQFv8cGjJRq4KEeXaSNswp6LMrjZDgvJQDjBxV0o31W
l0gOzy3prO54YteKDwhtRjkzG7WonFIaN9yohhhud4fVCrajeRt9SmTFpp4Uxdxptm9NtjE6W6Ya
x7CARAVJtBKQ7VIYdzP8Q1KpvE8E03DqumNB4m8EBx17rTnx6wsJXCoPGDKAzto+3HxWjwvM74/U
oFmfUW01s6IQCSbB2ZQDH+tz21AjtDs7j+C51baWM2U5nhF/gSP/0mL7PTpE6+zT2KNHgAFCG/2O
m4HNCZjbkBenpI2BzusWqe+HVayj+ihgPsuDqGOqkZYBIOrOueTw/QFy+CdMmDf30B/xN64AKRK8
aExzPK7iHT41Z7imru6QnvwFfgCjQAXmOsL/dq+hiGYpxWbSHXMvz1L895O1Qcujkuu0AdaO7NG5
xgaFqvL3V/VPbgssGZhAlO24+RjO0Y+IAuyzBJWjSE+NRelHYO+SMqlsqUmNYcIWqS6Vz1ivFEfW
lHZ/x+wwqNi7e8LHB+b/KMFx/3v38TosSdrF2M3XFa1Q4UiNc4KSUV3wQHBNtqii58h7LMPEOnNM
+d3g04lskeGDeyMCjdZvY5dDmp0G00F3EonWt7dx/tx4bLS/v13/5CFC93CAUcH6mDS/v19TnOaW
h/HIqUkm9OFMa0csVgNs8jc93AK5RSJF2NSi5Au2fPpeDmAVMqOXz9ulv69xsvubKzKYz8+3ENKR
JzzD6fIcjuGfb6HlS2sdqRsQf6N937yxEAYgqWcFxKMQvpr2d3Zd9QphxTvrJvqLBtJ2dXQIWM23
SnWmB+PO/v7CvH92YYQVxCRTgjf/goiGDO4xe5LZqQtSKlRcK1oTzDzj6Yexbu6p5oEEuEic6dbM
c3AFVuX5JNwJIsYUo2IxFAfbRpW7wWeKutgZaGOtnCYqFSvle264FlVCnO6mN1gPTAPebAtpA6Up
E6/xCrbw8Pq9KcV3BYbHalCARnfLPWxyqBAI8JdbU8e94DjL2lqxE4ceH3Z0QL+/He57WBwlYojP
QuCAG4gAI+afn1PmWDLXzOKPXuazByKOgIIQjabVaRau/o2rARtpsh4a18ypoRdzWTof14clDrhb
qefQnfgrxuFQevmf3Cz+uYSVTvdv8JDnGpR57glpuRxnxvSnNgUB25KSMqX7dJL9adWGGua7JeAN
4YmMKyIagte3L/sfJPrvkGjh/547etN/paX6iTn6/a/8QwTrBH+wOGI2ljjklTbH1D9UeK74w5Ap
IySoccSg4QfmaPAHHUfM34P2+JefyD+Yo84f2FmzsbPDClafHf87CLTnvtuwYWmYAZLvcmB44N3u
uw27VONazmOc3xZlTI2xZUdajDlyGdzESSfEnQhkrzDptQk7TpKYuFHEWnmwLRNSK5drCSAPekZe
n6E+lIN3D4vd2Gz6LPySYA6gAwNHl6d0bez5dqik/Vrb3UwLCbE8j7a9k0Ww/0enpStoM7eMpmMb
C2wGMlmc10XjfPPgA2BTxTHy2TKTHhIE0vOwFHLTtikv1oBZmx/NyTFd23XnxZV9A0DSTtvGC8Zx
I4FvEOZUHeYaqyesp9C2PhNDwKzPWMNhFhGSSTgRroz+FmxF5Gch7JU/ZzqTvYDVHmz6Jsju+zAq
iVlrF32LYVwS7zp3rvu91/GNN9G4DtFeyarbwT/JLiT6wnR6C8qeg885wt0nhVtQce27wE0g6eFN
3tuMhTVxmGAEAR3PAJcETlG8xNNG2eBZD6E/wL/hSeiPiYZKbqH3GRn/JulDKNDrbFSrmTdrLv8s
D5LsYp0XyvE8R94RiMU+Sxtvwk28xHnJpmJ2DiG1MA0xsaofdI8yKSU/DjVKOOGNrRqGDZZPst22
TtaINOU5HDdeJVgSxZq7MHWWDGPHwleqx1Is1J8GdJd4n/WsrK1bTvWyi6ts2eXUlXtls9WT7Zp9
C/sKXkiK/77KBabzqRfsfOPdMLZZeCdXAUbRUE8S9DKg8Qnq/ly3xGLYtXTuLD+eiVOv4T6IUFub
vveD15nk2N3CS3PNdHTFGEC3dYboWceRc5CE4FwSmkjPajejHXbnWEHNUQd1n3kGufe0DsRxT1nT
3YpSIjddm9wRG9sDvGjQODLFBXZQcDgwyqdtAW6JIvxkHeGJXb1y9+5GlfKsVmcKHyBSEHoeWkvc
PUMxCTEVbImp1BmCok1vG8jfWxZj7uCmqkXLkPTQUro0e63J8unY/MMyRAGia+ty8jkFTVgM8iEr
yi+nZsgugqSZX9w6CxBFwZzba5gb+mxJNaQA1bpNDwUosLOTLlAZgj+IytkMDkKmLQHR1nCy+zo8
NGme3+K3hkArkxNOGG2f1LzZSUTrDVM0H3ZY+sJO6hJqist1zUe5cy2BNVzG09x1k8lwtRurJ0AB
vVt6CzMvx1qCnjS8WtYa6ary7WMPTLHLUlK9WHHCwk8lhFBMfFV+bbVtNWGem1Qo5Bw7oGyvovmj
myt0O/EiMcmzFRQwIgruaPK/WGvc8E4Rz4tNsl9o/3poPbUeBpnVwyEddftxSYxfXESX/rii7GmP
Iun65si/BFBHxT8MJ3Yi/YBF5NKeuX7A8Zzj2xIcKztzjTk5YL3Xdv03come/BH2iJf7an2YSnfq
TnOZOTiJJHrZRZ3lXHhK2UT4FO6doOZC5Sjiot4XKbuZP8IsKLUsjuviReeFFemSFEBrWS4XZ4ZX
TYG07vik8hhFidpXTprAqONZtYcU5d7OXYV3R3qTjQPlmFU70lDcCwwy4r0XFRTwVm4gdpEtzmO3
EiYLJunynEuRFp97GRYvGM5YT15fTZ/QRU39vm+F4F0Ty4TJyeqBSqNsPOvTlKELfbbaE8Sa9hf8
gKCdtgz4yDS102BgEQ3CuQBhwgRAoz3obLLoKgHEgXps66oA1z8/6FN4mFM3nSzZe+0+GeoZZzaG
NcxZ2qYjJi5qkurR0an3zBDoAx1AgGHrG9IfN7Z7CqI5vAv83Nlh+693g5vhmRkDGzIRAQ7EszBJ
t9jRLfdNosR1VbtwvVG31s7V3LftFe14UBwj2Xof5bB8ZLIBQDcEOeWnkyPY3U6TPcCDIgl1vMLt
GsWCdtQ9rJECTSbnV3rnLJChANdEpVd9qr1wCIE8UQamyTlg2hxdi6h0Dv+pp/43+Y2ObTrCf+0r
8t/Viypffiynvv+Nf1RTbvxHjCCUjOeQkMS3jPLv1RT11R9CkGmOyp34GEqn/z/OJ+zRo1G3qZao
fH3HyBv+KqZ8/pOxcIo8HEcEFZD4t4opiAY/dG7mchzX8QVyI8o5jDRMrfXDNJ8zVNewh8TXzF6J
oGb4mcCfnGfXksTSDYWrnwtjT3xQ2gOKUwpN35clqbrm0qG3AyPtLFxCN6WMcMdCdpYYXldUYdr1
1NscpHrbiy5Ywaxo62Elg+tKMW29imBEgjzwx3JvoO12Yb9J7c6a8Uww/MSqwPg22gkMF9GGrqPt
R0cPsEL6myUv/LjfVrMx/Tw0jPi7HNF1hub9b/olx1SS/9PXUt5i+gDjAl8XAlnBS97dnVYBlwxq
9b92ap7gmdfkKGKz2WO2V17FqR/zkYuTN/U3GUBHfMSdCk7plrzEnu/TOOBs3xVx/xJCeituf7qk
EMUuKBIiLQpxGrqfH1hYuEuNvid9daAzl1edyNO3XEV41MfMCnKsXeswz5xiA3MzwqS/WDpO6sLu
2pI4S6WlJEWZGvK8slFGZfs1SbHgX6uFR7EfEPqtz1kfJNayh+gqg+sVRJkfqxFj+xIfVzWi7Pzh
hbn9fvX/1Yz1bYs9n/q//+dnVpigXTBrEKdtOnTiDuJ38AHx5EtulVXz1Z5xkHrwm9xq77HMatfb
33/QzwQp80EIzgwvy3cibt57ZZauahmvkA5ewTJcY1RTJaWgkLd5wxcvLMTNDGJBDp3GmdkaGOmn
4XRfkthbfPv9lfzMonm7ErxuDUENNjmJru+AOOxAgTmXInidVNQH1z5+fOQ69rUF4eacof1Kntfv
P/GXm+xjy81W4hG/BQPvPcxFeqEVtlXofalGTGP1DpTLIoJlwlUNCvLvP8sswh8WKfeZjUvg4cKC
j2hF3j1QN2+qsst993VxyBwWX11mTFl2RnwO6w75kbnFFV5hwCi//+BfvyRrCKAHbmHks+m+Azgo
JNCEFaX6stjxSGgRYQ4RgawwS7i7v/8o59dHSEQTFuSBj7UqW8W7NrRocZaeJ7d+VXDZ6/CEjKl5
qtyBPYquKE3S7maJ18SuL9ucXszeE91crs+FCju8/GCwJwvdAsEx8V1RBNhKbbOpcatLhOx9pE/4
Swrog7+/6F8eDF6b2OqEEU8H8873GxpkrYj5jd18afTQcxU4dpTFt4l8CP9jy8CRhKaknlryjH7/
uc6vD8akAiENABzEZOH9tpVY9Oj0stZnLNYcFwFESD6G2iLcy3p761AWqurEa1KGLzqrYCfuZN/3
WKrX1uJOj3m9zsQdZRHxp5+Z5pjJQhO4BGWjOSKK/vdXy3vxbgFzgSEySl4TTL2gub17tn4KN7we
+5bpY04BvimwjlyxGFx6FtWq7VRPyL47FVxbXpLzNimoyRwGZFpqNsuYAld/YQHWxbdAGb4oxx9E
cFRnDsPPb983YMp+dhd/GdPgo0J/hFnWVIclKxU3PsXTafoh4BhuPAdDCKwiErNFA9NnfKCrlyq6
I65sWD4xeaSE2MhlTbgXLlRyNnloFAH5ya6A+j5voDDnCAQCUdRfg3kkNXzjDYlab3n9Y/8joneW
Zr+2BdfodEXcUF03mHPCy+mKZj/CMF+f18EjXXbqZTDdq4J/M9NlFuwgRh3f8szcbIGDhKwjyzH0
K7zO4kVPIn6Ht2mxa8/Sg86aoPEZ6DL5kpuAkpcfwXaMXNijPy3ZcDfMYc1hpuVSsAWrnq5I067E
fLSVY1xAB+vN5tOsVHfBtQetSX6SUQ6PKxGTzK8qdCD6aJLem4tMEktwjr8Cje52iRKz8+VwB/VF
BD+dw9JOBnNmyihxedu6SA7EJbYCy9fy9NcX8Ish46tS4sdBsWMIZnFDfbth+aklNZtYVQPP1Hup
kNgzNQw7klG2qisLVGnfb4LErAnYJU/8PCN8OaKO33gYRXEPRjp4PnrpMjZHTV8XMG95u6sCY1Lu
nAE3+IF5HrLyvKn6EfDVyRjZ13u8SKjadIeimIRPHUq+Hhu9WS5tTIrWN69sGxZNkQRFfQ9vgkiX
Q+GZhIhN5xcu7xT0tphVk7p9xTPzFuwkv+Ea7CSk/xKQFXnnlkA39kXWNCpkLCw4wFcYxNqRkzxE
eCFwT9aQzE/CaXHSBeoCNTO1W+EsHv+NiWVlvkQRo9e7kmhzm3TP3NU899Cd2AX2jPomvkzrJmb9
9ijS+FMaedKbzmM1CX5LC7bCqzAWYIzkCKVI6KjDsK7ikog3NR80j2hNip2IM6gS2yAMeQV1JEtW
CvkhTHYmbPq4vKLOI1O3JbjQ5NeK1Az/Yz4K/rCNPR1yWYWgk0cfRxx58Q3aBCI8yNShWXMVJSAz
omHB7OCQYsrDEjWl9fTYRUzcHyWu6bzAYYHl1TWl40qVIeac91z3GmPKDWHnFGKF9HrzSovY/FIw
NYcn4UMV4f9B5fOmxzAvsbDaZ23YKRgzi62K+mqq0Ld7e9BNqOxbAp9Gs6q9PCeJuivj1fFPS1T5
C4wm+zEG48crjFkAKWSkVVdZsR4C2zpgep923mEo4ebaO9Y2jMKUScl662u9sPwjFTGq2+OlQ4QP
hcLcBsiK/AlL+8w2aOg2SAovv2mdLE+g+RDdZHarfNK2AzcvVMQZ5co2hn9LL4dW4fWplDVflKRZ
cY2JpXg2UkR56780ymn4MhgPYfz8ENcyEQ0eYm1sqDqw7OZqz0bMdrMfvLTQcpt2YxvHm5G6fZk2
jMMHfHu9YjRJB1HJNht8WWffEjhWOHhq4A1KANWKt2ifQUJKL8s2g7OFFj9WZvHkhdlSwmFGFXEo
MYXmT3BlFGso8XJZphctCC3/TbpIUOnGfY+tUsmGu7SrMQ+CZbbYljPKa2UiVopDAbuHp9QwAeYs
IPBy5nfF0ja74MjNZ+XaeZcM0wHa5sxP0sJgI7shL9TsS6UNJHkXD4WpCDNBuAIonlgC7t+QWewO
E3eRd8FxB8WCmsAxMJfh6UvcgSOdstKjSiFSu8gWa+SjhQM/tTuwXXIcTeiGOOXrBFKf2keiMocs
gU6S5bgAa7QWh3Kv2R90lFniZmH4xWCRLQo2XycHFNT7qO1b0g1ANvh825pL/aWOYLPhq4KElvmY
R/pxtJtbCeP3WGKBIpmXZQXEj7OxWNceWRIje6zw5yYBrR4T+WBYF/oibzn89X7SM46Nh7CYLe4S
KGnIi40pMOX0KWL4xh38a1nX+Wz+mxaAbO52zRdTOAetwTW3gJEcWo7FqsRvIezjft5QiaY276fF
DHXYigifGsxuES92127OtrtTTOAHxDyro4M/iTmr+ge7XqrH2EWHwxpC2yXPA7wmseJrp7H7AsAl
rYseOa+4SrhSsMemy+WfOXvueihDnKZeRVGt/X3dAhK/zCtWYTc4yFW4dVsVAb6d5+MZhBVdExMR
KcFrFXjzDAZ4zegyWdpNUNu1c+lVHKv7JBrANKWhQLHJL5FcMehqpl4syMzKyZT0az9rlC5oAF1S
wQjmGT7FGF+Jh6AatEi3hRTlYsHUczVyKkSdmZOwTpN0OBsyTrJqGyIkWdddnKM5ZYbiroCBCy8H
/kMDFk424QKHKQ5Tb+dToK2PaeFmLQdfYAhjGiIddLXBdbYaLkKLZU46qHhntW6ImycEACB8+Dqn
0PWGnWxtMhQTsDX76Myw9En0WLBK2jAhWfNtlni+ddthXieeRoWNVHu0OxBo8kZbeyFDeFi84cpC
R2fdC0uo9XloWNUbCM5B/7SGuP21m2oIwr47RoufrguM7rALdvGyVuUxyQfYzmtLUg7TmrL13Gwb
9qsZ2zh1ETWvmYuh0LIrg0HLr3Hhe/gZj2HXhhuXsLnBPg5JI/0I/znbJ4Q+weIquGa2ZpXlcQo6
ytrsa4a590DeRAuRx213jj/olUgGuNJWet27fJkCov9b9W3rKgmc+zmFHIINdZubA7Wrvbrzn2bt
d53YdcncJzC8sU+hRmGc61ONJfbMC9MTTcL6B+9G93DsPRBVjpWYjYSXW+J1yFnLAc7rgGGj2eEw
3jYVZo7w3EkOwKVzis7WU90cXazo0SlJfZB3jh7CvQtOmaHB23o9ahjpQ3IY/dZUf0TdmM4hLBxj
hqDFVJOPC1c0Dz4yvGi4FKezwpJcFmsAa4BN/P/YO4/lOJYs2/7Lm8e10MKs7Q1SJ4CEFgQnYSBB
hvZQHh7i63s5yKq6AF+Rr3tck25jXRKZCOF+/Jy91/ZYJhnIUNmHIBMbe+/aHlUwdlRdRUfz2LCW
5YRUsejFBqg59vCKTv0WqqK/OOQGQp1ACIqggzWFbr7JL0pdEtJv8ryq0wtiVdrs0Qg3XEqTcY4k
F6gRgd45QxQ+fNMuSQM+ewiWoKZ77iJjKNc1syx+mMnIg3ep92qEqHuioPQ6WRCxxF+xcyviGwFa
663uJeqIuEXlHkNMeLTl0PlfxhGAI1KrPBBEqOSKbVE2ja6lRBPokiWNpL5Gsha+tL4PUHlJO0VT
pgaUJ5agb7AKmnji2kZm53H5WcNnXSK9tXv8vtK71M8dDHgE1xHJk+5Y+OAF+faWExtcyCZx86je
z5Cy6O0NBheWZSbX32DoDaSgh39ciaXlFcID7CxUpIFI+Yl1hbPS3RQWcb7A5QyQ1uQ1m9QBt141
xd6nsrPoPf24jWyYlvXI8W+Q92EbIybYOYxBuUdDrwKruxQJqvj0ehlzM4ZKWtCxJs8EWUY1Hl3K
UXW/BLauYpmM6eZT1+FgTI/wAHRRYUrM0iMSEkY+chX6LQ9LRb/Oghw5ml0gNy6oRwpnO9bVvGJk
0XkHE8uECq8JBbbr7MKPA5PvMy+ufg8cB6FYi02fIvMeD7h+RWDu64aXyFv+QqzQOr3kqOIpD1tL
P2BOPGStvW/tAIm4Nn7r3TVV4EKN9VDDAyWz10HMe4/EWNeb0tfPY1zmGm9ucgVIZV8CYoXX/O/6
b1OVdMs1XpuA7dJK+V72Ok0DXRoW/pDoYt5p9Lf98XoU0uO+4KGtuamAKB1ZXTiTo5LPijDNTHt3
mMrxVsPS4zHNZmoCNEydq5/dUoANPaHeTZTcJGVP+MEZP6ByKGrHGoPwGjN/xWeJpeNXMBuV6WaF
pUvrSNUc+RJiJroX1Q2ZQ/xQMTSSxYVsUufChWlRMFnybJ6zyrT1ITBvPE5spjXpG9K7EeUlB0/u
s5y9ZT53kAPN56if50ntJ9tpixeVWji21/GPygdzvaLW6OsQF/g+m6KCwuDniThcRERhMCWJyelL
JK3DnxLOLN12Ngxj+uqooV2uTUOZ5tpJm5TjiEo7FISH0Eevee8vTJOMtTEiM7xG5agP3cCydBXW
TZY+5AdRpwv5BOSouo/7OOGu6VkR5foUMuSDKwHhhxol8urlkauuV9zFajnuHdugQWSozw88Tr7H
x9Paixe9VDasyf6hwfMg060IJh59UoKslKNKEVJH/Xj1hCp1aVUaVSSqlbbY9yhLFURFHgwx6v6R
ETuzfiQDMxzFlQk4UbRckEWfuL3IkFzI0Qr0K85pOWlOvl+4epQ05uhkUzENN/6EEPUYop8vD2Fv
c6ZgYzNc6gNnkhBOd35Z1PyYyJUda1XeCl2J2sJmFV+PP06N+F/gAB/bXDGfPlHwDwBC6FzZ5TZK
lD4F/jhYlPGiv3S9TOOcYFLzZ5wCMsRCdOaqMOdB55Bk8vSPqRDc0swCeVscfJZQp9xaKWu+3BqT
cItT0NAc4S8uM0/UjE2EZ01yG410PRV9lgnkZ1m/MBlIHVG8OEQo8QPnHytHhCiOa4jpQz+Vv+8a
/T96RpgvEcgy0Am8X3SEjL+Rc+CT+DLFUp8z8aBhGNoYLpRnRA+orLilv//Ij1012lQ4fj3CEF2N
evvYZ2WmLkJT+vKL5496evPj0ShDeMR/+u1+/ajACqlxHT0wYjT1obNqw/KBnObUXzI31utT7buO
oihksWbt+v2v9dYN/Hv/2KJ1HAAhRasGcf+XqVRvWn0J8df5MjkVHrzzIa1snkRPuimvYdoRtA0g
xa9ZNAbhej1NFFW2YbluJHPeS7oQerIRceTVa8+Plfnn7EN0QOYpkQKvZ08I/HbkT7//+r9cKoe2
sBbZIonEG2rq//63mdqERoFQiMB7gasy8T3YoPSxkM2VI9TvP+qXZ86hMRwxCmIShGflY7+bMiqz
BQXUS5SGDtno8Rzm46O1BPoV8WOAnX965D6OUCxuDMByoj7pmuI0/vAcdG3vhAn9+5fGTfUaJSde
tmsotXqDsCO9Z8UR9T7FxMyfv5Vg8rorVrvKO/7+d/94mZmaYpqiScuYlDjuj0+k9jOhzkycz/Qk
ODrOaUqXKhREvqZ/uKEfr7LtkQbBIBZhGzQe52PzuqAwRFWdW58HUQfFSTalPppnOSe1AwF6umr8
/a/2XqfJ0ATFKm1nhrweEz7aR++fIJmHC4vJ3H3uYLLxBHVAXFjmWBRn7mvcteVkkXaHmCZaB4WX
sjP+/gu84eH+/gZSauGfNB2UxmHAr26//wacEtPSagLxuU0JehBbZllLgVRMpBFikbeyRXWpLo19
LDfc9J9NccOTuuUFNhec03H8cXGqHMAr/SoPdIlPczVyOC1AcxZsCX0x1mG/CR1phJBwrEKyWgej
pzdLHFk1GI80NnnxV/jedf9VBgPNI2vsJoLrVEGLbhtSzNvymDFaDpGrFIaurXrV67LL6LCT0UbO
Wr2d+01GbRP0jt7iG0gIfK3gR4O+p7Rn1SwKODf0cEL5VvHZEJ9ISsorHX9t9snI9Qes19GZtNUE
Puo8FQVt2d9f/l8eOKh9rgkAQLv2f320B04WqWEu83OdtvCdDkkj9REoWqSuAH62rH//kfq9fXfD
WWqJF9GufrQAwS9ARQS8su3D8TlKwBU42yFDgXci0NgucOv0Jt9g5ZZgU5rdZMW6KCQIQH+b33+N
j785mc+uycrpY6Xknfuo7RR+K0buZfpc1LQ/z7D1yerBJlm8u7B7efn7D/u4ghDogIqeTpHvhMwr
vQ8PuQ9nJkubvv+s2iZfHr080I9Fnje6svr9R32QXuufHgZAG+CqMnlzsMq8f6ESEp/KUij7AYsj
1KiY9iVhCsCXM066WT6yOwCMWyr+X0DDhudy8kATcljzOljntHVpwXDk0fP7ZsTaSR9hcXWhniWc
UDCW8VakdZ7qttZk6DZAKH2A/hBWfd0mLiqmI/fKsBx+OaPw2IuSxNCTIktVer3mQADb4WiQbzuX
O1GbifsjGuXfihc+XG+uQcS6YvKeYhP4dWLqeYmMKn+YHsAc6Z0ZFpF+5SA6c3L+/fXWLIy/P8/6
nrJ4IXeHR0pf/+PzPNa4K9E+xvehW7991uDROi0UwU9sTSz1LEE/Zu8lIh2ugpiE7pL+/FOnBt0h
AMbDxfXcQPczOQs2rHR2Bal6PBpFPhjLRc+rSogcOrdi3M/OwIFpW4iY43G2sKip3c/BH9MiPUQy
ytzm3VlCc+G/qbrSN3zxcj7FeJuOBz9aE8qiAyo3hpfqOwnaMOEfB4qFH/IzVE19MvoxQuON5NnN
mXmw78UxXQ6HxINqpAXy+0savr99JBu5TPIJX8HLyl7omR8e4ZbfQIVmE38tlRN8yjvhgfNmPHrw
i7Bx6fGnCBzdKTqfCR2IN40biwOuv/JRJRp1L0Ii+aIe/V1kzKH2isr2Ieb82l+XU6/SdRoq+5Dh
NiUF2fyqGrcnC6CDobRmluNfKQ/Sa4p888SOlC6c1lOSdQ3Stp4W5sjqLCb6yFs1JWLSDV3D4tFY
DMJEZAmPYd1H3bXLrgQPvTScUzB3xKg04K6ZiZePKTP8MySWTAlyjYljExkZ4Umr/IxqwjufpwRf
y7C0prUhUC24t9mfXxpwb54OjEtpYSQQN+xcCChizvCYOQ5S29A0XLEx6Ns9A/oAs2k03Z3v9j1l
UTwcUPjlO8YEc7NGN+NP62mMMmM1uJU6K0W9lbjVadikef40wFCmaw6RAkZXV98v5JZsKD/JGBCG
4a5N37xx5Wx+QY3cf7bIuX1IBw/G5+RX50XQkzyIjeNH1ti/fZ/fL9Y8EIyVWcygODPTp1D48EAA
zC+C1tNW8MCcroH2iWLrl7UkWrIz/Yc/PH7vXugfH4boH0EWtoSIj3y/gEKxo7TrIvEKwL5CIzSZ
95agv7qqquKkXOSn6ympqxtGhEHxh3rslyf/7ddEq8PIhkX8o2xi8PqohoJWvbZCcHB1yE6ZdpVj
/dHb9faT/rUNv/2WmhxN3YdHz4k+qnQmG4CoQivzivyWd8ax2S5QPVdWtpnSMrgVdhXfZn1M1oRZ
elGzcVRDwofKPH8zlRLZF2I9/6rzu+hMGG3wwH7bUycNpXysKooXW4qqWdnScm9MUoS+VwMQbEF7
9kbZs/0U5ZxTsRQT4r3GtHXlVBHPMXnTPt2bglmcNUY01rpofs3rRDJKGLqdlXjmizlJZ71w//5Q
C30Q4XFJdBlAGcR1cdijP5YEhF33kxvOy6s76IufZk66d+q8PEzLBNkzKp8dI5o2A6AQQoWAqB1c
MRMc/vvHz9MP87s7E2ixptaDkFbLNq6lNX871VlFXDE+SIPXZGBwQDutK1ZTSMwBxohykRvlVtOB
nCBsvpnRVEx7avKT6FudVOOTil0GiXG1WIl7cJaZxlkXR5+rjH76uiuMUzaL4GJ25j2GQeeeHmh5
BfmnpGJlMDavFzkxdslrUHlBEwW3lI2q3o1u9n328+zSCQCdFHSKD1lSN1cVoZpyU8f98GUu0+HB
xGp1Y4iQDcJH171zbDnikeiy5H7Etp0jrjf5BVBpRytYe4wAgrwlzjFgT7xzPSO8yNLZfSJCGxAM
QwcgAb+/uO9lSdxiri2+WG1N4zQb2Pr9+9u1HWgJc9+D+LUF43dptE7+2GTOjEO+FealNXKW+MMn
Wu+Fr28fSW3AEceyNdD1oxXOAlvdVWyd3/Imd89omxkV4cGzcU6jMt8xiJCs9F7SvTaOWT5mySQv
siwybwwVObs//Pa/PlqUmiyfNiHIKHE/igG7sfJ6POriG8TKoOTcXsef625JFSmwswdgxi7ocFSa
9gmoO503eep7B4Tw2YY+SRQBzzCQ2Xe1H3zKJLFRtH5poQujT0+Fn/WH1nGmS39Ik2PiBQlZxiSd
jaueYCTwG41JdEVnhTXwwsVr9gaXZZcX0jgRtE7qJa0M44Iko/l6niCd46TJGqJA2L3X2OOLC1K9
GIEbTqWSVdmWAkkJEYRbxdDz0VMcTalF+jtpTwRlVaXTrdDCByZPIuOitU/X79qJMgJAAhR1ExNN
5koSllWCTSRoTmNDcO6qzhofXS1mCeuIOGXs9iaE0CfZ1dmnQYzyu4tJmFaPyuM/Nb5+XX8Cl3MC
imsEc9q2/WGXc2wmocU0Ft+g+5kB5tEo/4LKY2ZqyC3jTBW8QjaLj74wvswqHwXqUdVU/4sHVlu2
8SmjXMW++aHxglKqr/olKL/FlT8Pm7cb4i+YLi4ysu535qKie+K0B4geabxtQJ48p2GHHwT3k3X/
+yf2Q4Pu7e0BKkdvmaUDreVHxe5CPJuqpyL/lgSmf9f6GBTskgiWgMbuOfvicDmUrTxrXFEd4ZxZ
JylwuK7e6LFZkIYIksWoLoCXOt9RzreQs9usuPvDt3x/BtDf0kfvCvTORjPNofLDJVNVPFdR6w7f
6Hq3yQOVhdev6STOq6E31aUN0p2ZUr/4IUQRr/6eLgTYaExXM+6doO4fvahMLsxgLB7sjmyh9cAu
sOvyruRyJ3mwdlvGvT9u9H98q3/wrbLBW9ygf2+0uKsHCIqbl6KW7+wWP//hPzIkMa+6mL29MCIW
4u9+CySm7l+mLt84h9Jje0Mr/iv3JELyHeGqiPSDTaX702/hYtKg0cl+79CKQ2Di/0/8Fii835UR
HlkMFto4k869hX2fgdz7rS4ye/I/YhQjrmupG3y2NLLdzjtWJf21AE3OhjfZvnVKX+3D2l22lpqj
Y2iFaLSKeryfcRpi6cLjBEMqPBScrDiC5LlYQ1HKST8X6baQyS0Kr4NbSARSbleCxQHvNBTXo+3K
VTEm0IGIUFpZsBjXuJQictMEk2e3wCPVuqV9J0WLoLCxyUt1kurSHVV/j+kUSkxAUPRMOuSraeDq
DJ0HjEnfnYaDVhAPN3M0y9u89r09jXWX+VQ+VLdZvgxnEOna8zmAK4IUoUIc4SzZJi/FdDGPfnCs
kglTWr7IM5fKaCf7wVnnRb34KBNN87LzDXsCNTPHGzVNrK7B1FLOzIyHD0hUzK3JcZMAuta7MLvw
wFHutjGtAJFrZJ1QaZ2LeKo2+QSoJQmxadGzm1ctqs+dBKa05oGpt6GwAI4nrAkZgBLS77o1N6s6
X8DZ7wLPCHD2EqnH7gzF3g1ohNkJMdwT+lzy+JCCbotyuWs90W7GOX2M2F4f2Nr9I7u6ehaM6Vdp
38JyY4wSXzbdbJvbsk6zLlq3RmqZ50rEznInOsLRhm1GX9T4CtqSw9wKaoGx7Aa/zzF5irpf1qZX
Q40yAI6hlMFneMsmHF5GCbLQ7Ri2zrTqZtWO+8ruCfRg3rgPKsHejGc0uJoqIW+NQKKEmjNKB5o/
S+8oCLGZdxEUKLJz5rbF1igW1jepogrO+OAWl8aMCdfYGNXEqHHPlH3puhO1OGBoMJy1pv+u+EF9
EAF4mcQizoJYSL97Rtvp3XZLM7JLR0xeDDBNnay7fLyJZVHtRVuHAceNYCGBYAe/1xyWvbs0nSQh
i+Gd/zCaLNp3hpoxUm+NKC+rCD5bNUz2DnNQOAGIR4XimdNpzKArtDvUuGJYY5OxniCQTTcjoXIM
U1Hn6baFBYW5MBJsvwjm47Ux9IAcgCMYj2nhZQXOxoDoOhQQ0wn/C3GDImpfvSVpaTCTXHorCC5r
wK57bQPlqkkfY08U1SWGJ2RPVTObV4safeIfgG3F6wHDLqoMUEpnc26lh1qUxpZESidZj+Ew33Vx
GiTworvpqcjKCPxD6zv03l17UyZVctXC3L7y2yzUdNVmDcRcjNh9GoydZu9tq6Q1t5MolwPniOba
J//nEW8qR5GgtQDvI4PsgSlFVndEHR4f0xC0WNgEBjrmXrLnJXLyNjDkJHo+EGjc8qWoQMs7cqY9
mNrb1Ozl7aACcd2GTbIPWneVWsq7inKV3CPwnc6bsrGpVY1keX5b5f+zIf5pQ6RTyj707zfE+2/U
l/SKvv3dfEhrWf+rn7thaP3FFIGi9eem9pPjEJl/sSZhPGLIBJWB//tP66Hj/wUrhda7y+ASj4hu
nP7cCh33LzZITXhg4oithwbh//2vd82i/sOf35m+3kjB/zpRM7XGDMcuyKmaIS/urw/lGS04AOmj
J440gXur2asgTnK1Re812iuy70KLDSqwxwupkVtVT4in1YPhwlsTHNrKzRCcxKTEEmVsXfYt6K5J
Q7w4UohNkvi9tx47RlGJP31ivWoJPKSV9RJpGJitsWBD5I2EoIAKC+LgdRAN8DA8hnsvE8mGkIt2
bWnIGACtAXKpaaIJIYaQ8N+p36GKgw8qQhhlOZZut2lD4MJ9dRxYGIE6+ruhJ3/GlMpcqzxLriyN
PhNzVt4TWwkPTSE54o23/fpTinZ4bytjOevfKGqJ7ftfsLjDVpveOGsV/udT3c3yoQBldzHli3k7
jJ29ESVtm8GKTiaWj01YJcln8O2QvpxCHRDlK/ICW6DuudntYZmKw5gRoIFe+KZGwXjsADPvfIOd
cBmUdUV/7SwRxcajsr/GW8mRDGLtyprHcFtCAVgNBQi6znTEdmxdc20yf7hAXN0fh34xUHUv1plb
pMZZ2YuG6N0W1z4mbtJ2zfoE7hT2HS5R6BXjONxbhF5ssQUGF0lceXu3saqd3ToeP7Vfbhpl96cg
M5C7DPa9r5F7czH4uudNkzso+puliPlBsBJ3PolcGxJryUbVCL8Blh+8289mlfV7q3Hyw6ASe0/x
Fz8qFOc7FkD/FVxCMZ+G2c5PiQdpo3yjB04TIMGwKtUmS8PwAOSs2xHkkW3QoNlbsvRACGkcIdrb
6EvYifF7grBwt5gCsXobQ13ivYE/Mo99eTHnDT1YK39AGTK/GLQA0MgvnnnCKKvOQwM+bw1VhNlB
BAGwSXRL3AakmGqkYqzhivh+6hNE9weE3I3kiO22h3Coi5upbo0zRKXqCtMKEQpt5k80voGWrjOk
EcFhMIZs3nW9hnWBEYT5uGj8Iy5z1OmaCLlMnbNLNSbSfiNGthoeiW43X4slgihpu6AB1qU9VGBm
KUgJQQBI21tVtprspbo2DO8AaqpYpYNoT51vv9RlG8QXLZOp9JxY1Cc/6wKaYN4+NkLLOPZYLGJ7
X0oHJuRKRQiIvpLy02bbJJ4XNsupv+4HO6y+RoJp94WLA0mEcnjwSJm+7sIh7YZtWQT3btzn26gb
AOyVIjob68CuVlHcg+ZjEtPcNpPBsJYOiEoOjUsx82CXI3rnjWcWgCk2wg9qwoZ6L+wNYCq5bVJ1
+Fz3SjXLDp+M8HVwamw+L2k7yjWm5OSyBVcZPFFn2C2ccG+2bgSlZPyax20POXKJVqxw7IgokLfm
UN/x5HqEi0eck1cROV3FelI6b8GUNA8CI54Rogllkhlfl6OxqsOBxj72AshJ8ZSCIkAArJOGCF8r
LFKdUfvOVnK0UqkHKYyIroUM3NfZdWSxt+OJY34wt4HYKCOjeiAOOEYX5xV8JGmjHUiTCbyTA2sG
tHlfQp0yR1qGrH18oiygW6zsqKeHVCVZTupzFon6imwaNJUE27WpI8/Bmnrmpq5BJCfBFMCcxsl1
hZpt2nmaB22apQJx6XGN1z6k3nuCHO1z6va+ozLsMI0sVTTuEU34JxG57bHIIt77yYs3HhG6cm0P
TrAH8p7uRaDCfZ12xbX2Qy4JcmoaVF59MaVeeh43TbCrRy0JIHk30DiHDKjjgF2NtG7fPguhenqG
oBUeSspMK/GzbZfUjrEzQT3eBWWTb32brsiajDQDuZgQl6Ti1LehCjDt+K169nLI9QihmWXRPaSt
1RG9OrnJXnZy6VfLMqDepx2Di2Vuv7BHdZew0XxiHjQfQ2XUi7bZmnfJgqyadLjwwSOE68aF0cDm
IMpjSRzgVS1DIlHwJ5wp4lC+LhxZrxFib/rAT44snfEBcqb5qQjo/pPPFD4rq8UNIGlQHHIQ0OcI
l5cTPfNwlbRTsWnGOf+c0ko/89paXRKvtpOGcFeTNBeGWU4K9ihXjrvN5xg1ZpTnpKRF+74UDUr5
Wh5pXA17rEjL3lMVbu/cGsf10gNEGTmoXDEg9PJNN9nhOcDgBtC0422aju7fyOdDCHO9lW3Rq0WG
m14D5RjXCr/TFhFysvf5BXYNbGwK0dFNWRoX95PjtMS4KAYZLyq05YmzjvVNIZLfoSNhkGrF1sHv
W+cJ7V+ztaM62TQgp3fkvzWEW8nyskD4/jjwHp4YXHTXKIaiC9xrYr1gTbwAQwBR0EnVZVF7sFbt
0j+Ui/rchm52MZPG+xTXg3kZxxag/7z3qQSqBbFzWJvrunLMy35KK6lVz+E18oBpz4C7ewkDsW57
v9g42FFvuh4k7MqtQv9YYSkCBZQu5xZn1y8jqQiM7itzW8y1eUzN5CnGCUwKALnjpQiIwTJmZ5uB
xA6puwnPEbG5HQmgO02EtJ07BqMF2CEJeTuG02xcK3WJzrPkg2EPaCvh+dAbdeFKR8zQ6X5OPkdJ
fK1rshBIrxaJLYnWoevswyf0rYSfZiIJc0Je6g4ZcB0TR2hPITUFYHVEr9iR2d26IiJeWvlzGtw5
gF/J3lklVZak970/N9nNf+r7/x+wCEIy9w/1/fTSv6/t3/7FPzpdzl+0k1iDYCbQ6iRv5v/8k9Nm
UsXTzqRBa9HUosD/e32PW53/xCDTNV1mqf+s723vL4QS1OUkjCD6isz/UauLcaX9vteF9tEDcopo
gIMEy5+ttYR/G+uA9jFUW/Pkj+DMnpThBiu26a/hZJeXCyzCbWpYPTVuXdwGY3jq+0Z98lXe3jW1
cQfJtT8baGbjzdWrXD0YxxnhUbxXqFyuKTuMlyEIcO34tdkesHIFKJ89cFXXiDtnh8UWC2W1MkRp
BccFUbd9GbmLWT/0oJ1J8KO5UTv7psCZcQqbDnL32oT4M00rLHqychFTFLkLPzcxA9JaR6xfD2jW
JNOvQFSldZZGk2+vaAZEchukptvv0tK1mzPp8qKB5xFFyKFh4vBCZ6HKqY6DerYf3TnpKZyWGoDK
Wrq4PPa8obN3HLBDmlS8cxbk95QIBuAgBP2q3ZAGWb/kIg5fEz+nDiN6AiHztkuZEcO/Bf1r3k1L
lze4OaEy7vG82ueIlZd+PfgRWyajFtZwMEH9TuHDVluc3jNd7zo/VEwMnyeRSeLTsCkdcmMKkayG
3vOsyBnDp5cesj67S8qy4WYN+am1RX3I7fExrzNnn8sxX1lVlBzoK77JMpL0KUP1n2xn+HTk0p1q
tztPx2F46pNKrIeSiU81QXQTKmpWKvG/yikeV90wPgOd7td2G62LyTliZ3ucFCaDObLyMzTQX5Ks
xkQdF8PdEg491bRR7anhAeVj8oKYOe5Jpwx2oS32nD1v1ZI9+qX9nUgeeb6gA8bhlVxS1gXrapDP
ddWfATsQh0JmzQZA2mbC08hYrPHPG7qHuw4PQYoTa1XYxWMDIn0zdEa9LSr1jTR3/1T5S3w9RjWp
uKb20w0DPHkn3hTzUOxd5UK9XyjRc8hxSin8eUTWrGmlphfxUHanUI72NvBc8xjUWbYTeBex2SSc
OLX9LBtsta9gq30J03Y6m7p53jatZ9DZnd2VyJNvsRPXV54h7zyZTXfg1UqscRToTMmzgyh0uk1m
+iun1ghb4Q07Sbv5yLqQ7rrOjnYJls61lxoRRrXxW+2B35aprDcxa8eqSIZMrOMp+1Jz6F3jdcCS
nZBqGplVTxmoLSBC4rZaDMIiTYUygN1qBV7i3vKEucJN/kjYynFZCCWt+gbAnDSevDk2V04x5Wdp
60VrA3zNd2fwus/DEtBzlLTSqNXZyVpfR9yZTBdVMZz7eHxJh+3CFs3LYnyvpS+oUoEbecwyQzMB
A6eWmYyKyTjYhTnczkQXBHelW9ANM+1KrNq4yy4bfM07p6aNFnPk72kODjl7Gju8hAGd7LO8ts/E
kHQQxBzJp/FgwfaNR/mVeRaBhLFS1yhBLSBdPBZJpKDWhdM0v7YNi+o2Cdz5bJAZlHU5ziMGLx6t
aQ3UxpywbFqcCYikk9+ttkW8moxxs/OxJ6Tf6c8RI0MYYkuzzmyb8RK+Sf/cU1mD5k7ddNmh0jMR
m0bVfszAAmI6tfdEqfKbFSDh5tzfEy7CKjGN8AvMxNh6mGCA5C068qt1tnG0lHuC7YjvCJdPE0qH
xyBrpssyN154pZ7sJTNJqC1q4u/kmTRa9zJn8LzpSlKYhZG94s3vNpndZI9VlxM35zdedrLpMlur
aoDltFiVdU1o4UNbAsRcYZSILhq3rM+sSO7A2qgLNWTNLaoX4450vODFJkGSoUZE9lwVdTnxQymv
8TjZ9jYmrGM3l7N58mFIbmUse3BrUoLrw2fKzxE7Uhlnmhq8tYUb+zeEnTi7uCVLxGjLlAxLdV2m
bkZLtz+MAIzsVQzbiL1kAaIOqOBmdOZnMdTeAbti9LWz+xvcOClT8cJRByeUBA3l1Soz6acjtjjC
vAs3xWA5+LStRn6PAdVtc0Ma5/PgpeQVDBaZhmTJE2ScrWbCDHexa7EehPNlNobF1WKY6jQjb4P9
O5CfKiZ7NfV0oVVgvwUqJ/s0cnGnjjaJzXk+rBqr25Np3bEGyxPKWz2LmecVogaeRCj7Rzh63sof
QYQm1niLGh+Ke1iTq+XS0eB3iw7tNO2NuSWnw1Qx4/qJJpYfVV9nTK1bUwcWDhZjW8pyqP9VTTgS
+pf+PsIUv3HCAkoQmt9NL9tjZETgpY3m+4SoiLjeertE47AzNXyLHghZ0S4jFIxF6W4YqunMKNpX
uNinUsbDuTWVJHyPoKmxA4grm8rkwp64scKcEVtk0jwuGA4OBnKaVdsIHHwIrRBa016DSci8tsg5
oVYF613rf14WIpUFVT7HF/nZrovi3GtiwhhmhlixM86gMHLrgmeg34MfStdjUXwf/DLaTc3ymRQ8
RgVLxFqWz158imvw51CYWfoBI3ypGmIDkH9013Fhx9j7rP5ydEPF5m6jRzSTZ0R/35uo/ebKrNxB
W5hWanKfqg4FWlX0BOuG/ChMdGSaDZP83hFms84Ro29cFlEIstggiTTLbyK7bo5maC8XqpBchqD4
PFSxuWExrVm1M/UUgqVeu9K5yzJfrFVCQz+fQtZ1Pyu/2ELaTLPReSIY9He5Cua1AB+5IwawurAt
e9ziM3Yhrs1foKPNK8WUczVqR9mIuWprRm342Jv2cl04IFnZTSOkpmkwTIIL1vD1lSzyZ177Qp50
Rux9G3j8W8dkXqH1DqSurY0ySm4GVCjXnozz5yAH3+X747ouk0vXrvuDM4SJs57SvNl6fcyFTrPU
fYi8YkTgDLJ0hkDrLrFvc6KC2IGRh+yeBd0LUBiFZzqp7VfEfsLbzNznld1Y9ZWyFnkwlyk4BJMX
fh5x+zwPJqkcQBWuFtMx8q1SqTog5XSuvMpXRMzmk2BlbRiIeghKI3pgNBI9jyfCrG5bTFa3BA/0
5ppV06DEsBt77bl9+b3v0I7rFzXhnhL9qDMoOn/fNJbHK4N9tz50fbRgCke7sZkT567BBbdmtnYR
Egz+qUcH/QWH4lk5ku2wyesU/1vivJIq7N0JP7O/WkluVOvF9WncQBafjg1k9HaVFfhBN5M3T1/N
Miw3TT30d8vYtceYxfOk3WV78kiuF1+cx3Ugg41iO5gOlrHkPM6+Cl7jJCDO3O6Dq0h62ZPXdO7J
GjJv00H22HqM8giNaZZy07UB3mLp1Led43ZYuLkUl4SrhaAw4pqsWNkMZGx0oawYv/bzlUDhu0+s
Lt/FwSh3ukW1bfhe9Ed8Y5/TPqn2bVBmT6xmxRNb3PAJXp95R/86Pph5kB1Nb6TijVv/rBWKnvB/
s3dey3Ub2Rp+IrjQyLjdwI7cDJuiSFE3KEqUkFMjNp7+fKA8NRbtI50511NTZcsek0gdVv/rD6nW
Qd1RzlQ8xkaaqatRU+B6SyJPPpln9SbRp3wL19E/gcGNQVLOAgIeRj2hM8b6lj6YvPT4sD7p3jK8
2s00omqs/asaCv0tchb5sTZtOHtuV2d9aLZOmJc2EQ9UV8ujj8ygzjg+dNNDTOPeR0VuDX64+I2J
9XvRqHGbZsyHK7oiJRhxVNCRjLzF+RQTv7WEozezs3qD5TMR5UxfVTo0hK3cQgFKiPLz6E5ktZAP
86FYKqLrOuIAr+l+p8/A39WO7gBa63KZi+MwVCRYe1nsbSyi9rxNV07lk45b2AVQhn5zyfIqS//D
VFIbd5iNfKnKCjukxM12Tr/EV7KiJEVssLaGy7F8EMmEfEZ3jf1EQP0ZGmG7UyVYKPGLaOa0peg2
tmzs3URb8YKbmZShvdDlzkaawGMmhnNZLcPGgt98GNw5vjOIk1f3npvJ+naOCbML/XjWWyfHlZmo
+PS1bJI1x4qMEMNoulfKzdQbYizx28n6QCoM7s4sY4qmr+wOmZ+UPtF/alyuitnSiOLNgHfbjlAn
sFPWUeQPUMM6xzz0UN+eCGMr8SxE1+oeZM5c/IIKIAp1ILP4nI5j2m4YwjLbGl48YWE8kIub04hl
9YEydh57rUGX7ov7uSWzqRSttkcUmIRjr7RTO8nmKBmT4dCb6bmB7xZExuB+LzGn/apXOQ1VieNO
tqc789DlfpQ+C2HhP00UH8E+DlYe3bLYULQ87xut5/jgDLh20/5NtKAFFn9csknfpg6r89YnvHDX
gUa+6BTWVxOQ76bgfAz3Td/X/NrTYrT9pWnS5lMyW+X9NAn7tDTpFBg4Qod2Ikh5FklpbuMcilWt
R1QHbd7tMQMRgcQw48aCpxSiM7I+dlSR236e/WDBRG0bs9dRnLdqOxuy3w6Fe9SaagxrDu73kAH8
ncx148XGbfdA8FaziXJWpgIqB27cdbJPY3OEdmivBsSlw+fFUutL4WvjvjCsW3NO/Fc82G9H7oRu
v24EDaLvQ0u2EqXUEJ8RSnhkaZM0vWXctLvGn+1tq3LONwxKnbycFPkkripbv2Abj2Yt/wxJhZhH
3y0PGt5hIe4zU1BNTuXhOtp3AbmSKrCwuNrVkQWK5bvabQ/j9r6ZkgOajuJ6Ju4jgLUOEzHGgGVb
oBz81mCNdh1FacpC28YEtGjM3Y6Ff2iyABIt6jVJcKKEUcOmM6kLSLx/M85xvs0qInqgWdpbonVY
MLu6PqW6uPO8Ekv0rptr0r7jl87FXaaqVb96crfeTY4BMfkKNCxFEVmbrPDN5zek25w64hLKNCmf
taZ7bqGzk0Ph7S17FjpZgeOrPrOxeqm+HDEOW/v6w7CCqP2wmckXDVRugj4gmQiRub/Y6CG3I18L
6fb8iVjIqyT2QrW0r1VWfOoy6EO0efR6OyCOIFzKNLcoEo1NkfrRKUs7OhAdRoVlrKMoN5Ugjqoi
3Xi7xp0PMTbr55qeCaOlc/dCz90Aqlx6LuI4vwN/0PVwsObB244NjLuup97OdNpJ7Qr/zF7XHP22
LbYLme6HOPP0b1PFES3rs/FQWv0QTlprXLIePkneyK99Mvcnt0xpX3g5TjM1rt2JaqAyOESqG1p+
MtxypDeI0RxesV84r1GKqSpFX75k5bEa8O0J4rFTT1ikdTjBTNcmCS2PlFIPqda2Ad4L7lXimDSG
54XCsca1clpakkAGTYbVOHz2RXs9CWVuyG56RHubB9mIZzX8VC+YbNN7gkZdbsC18cDXvZG2RmQ/
LHVub+wlN64qlUB7rJ77xu0OuNZ+kA5hAayku0lRHVVxU31IauMZsL44mmNlvXbkSIV6LLEz18rH
2fXM701TQgeKKw9ralAPiu+ZgPrN4pT3GBXC4arjTCBv8aLPoz7kBC2NowSgUNM9gXYLhjheFAE7
9dOEDYulIGIRhMgZZ7b3+WD695i52v0GwTL9nwwvgGHjyaTXmAnl1tFzeTIgiUwLtGiOOlHIp2rc
6zyzm9vRsSisRU6GqoEbjNgQU1eQXuYVotsOeoLPEorXI3/g/8or77sRG/coSFk8iFE7+Y2en3Cf
+jgJc/oa5XjF7HMtJxDIGayN65IYYhfzaUnReGi6eJRsSUEhesJrjRULbKo4UP7gblzhjOucoMqD
4bM3bCrhuDNYEjBxHKcDtvEH9FSfY285zQz4gPacfsxj7TpCo4Q6lRz4rHVPDd6LO6Jf3K2bO8Wp
sYH/Wl/vgopSP6AyRY9rtWcZjxc/617pOjPiI2Vv/bm6tFZThQAz7hHnAgNhX5/sObsAIC6ldgsZ
7wk6VnfVI+cIJ+lgnVeY1T7Bt4TosVKQIs7hTNpDd6z6WAe56GuAfPLNMBq4DJoODBdNeCTV6nMe
C5CzXpk7Wp7ErfXml8gexYfJs/PQmdUkAyRD0ze7c8cPrH3GxnFsGZBdOZxkCxhF1AJ8B0ysCulp
4CxpamyljgmD71TXVl/g8L+Y1hAaeDAOWzcW5eoqjPS1ZX8U/lITp6eal07U9bMNHaUMc21ZvkIz
pCEvVK69rPZXty7WJIeMDU/iXeHOBw+TRChnHJFgnWRJOKfxSWpEaZilUl+os5hacVO+pJnwbuvJ
jDBQT4avWup8j6VQ5E0mWndqgaEvC6Z8NGPdqQqaVJ/ou9vDnWEk1nIjZ68mB9ot6z0oaAlDoqef
siy+sxN1Sgqdk6dz2GBcSwcdZ4ld2kCPtLB6vBGptMfAZjM4pNH4oGL7IxWC/aGNYkzwW9UfmAdq
68gOIzHfe5w8hxU+qYwPMaGtAWmut57oopdyxpCH2D0vwBgcSkHBIV27mvArMM804LpN24/JFTVE
P+9iEt0CmaXOQMol68/G6bFl3McRrpGAREQRTGBhq6bTEdhML5AisMRsiLJzavkoG6u9gtvoEXgM
01/fDDoYnyJxN1CsC89YdfrmzZTa+gMJFcIJvXZYnoacLg/TGI8vE4CaJl6lumtzaIazy+gh17SZ
+j0SkPS8NEinQzYsjOvlEFMxqQnRkNGX+JwQ1B0QgSGeCYNzP1syIWcsH7Ieb00CUVptbilaPcur
NjGWQliwmfMHe2h6wCc9b4g9U8hjG0PzH/GEJSYvibM4rLDTnVG+KXWv8nHOyaIr0+2CNIbA1m6V
fhls0ZSgZROOZvN9orze0iK4KI2yfukc/dRg4RXazTDtST9tL5iRG0/Zyj8NsUcvOa/b4q5rUTTQ
7R29+86W7KesZfVdsWjjk2al+OUQ7zK8JY1fS6X1T3mj6Tc6+oa90XiIZ4axMy8wCxDo0OMvaVpH
/hWCWgMdTpqf8OsbPxiGCRg6GwOztK5YVjel7VVkNePrGhLjAIfDRdijwoFubodKx4+zGxD+NVPF
l2ZxlQlD2UgkJpsvXWZEGMg4Iwq7u8MQkv4gLTpjawJDPeiLG58yOBABbEX1vSBM4DkSHYXa4tA+
BOmQN4nvp/EmztL2aXBsNEUau26MHxqbPZJzDjvpFtPvbN9oE5k3QKNXMprd4zjp/bahCXpuRFV1
VPZCP+OUOH3sM5wZWGUJbUu0yQocaUUsJ712afK2ucExyDuUiYi33bg0+6nTrcDEGyveaHLqr72i
ND+B3pKAWk/Ng059d5Z1O+2GnuofONMFpdGSe5VkY0C+NfEO9DIwhezK66H3v2qj4OiAMu/gJDYC
WrWIa39kaphY1G3T1jwSe+vdVbMzYwpmjydHc5HWYlIaWj2njoGKMQBvlqeO8MNrTbr5GXP/L5U3
i+0YKR1rAPWClSKREhYK4cjLgBVFVIKVSfWopWa0c8kH2jYGDWyNgb5PxqYLRui+x7yrwWzqvFIG
QNsSJuYsQohBEC5t9MhI/uVzWliKmLFkOZB149CTFd1wh/koODBatyJEdTsW97OdwEpK2GwyG0NR
8KwxP2suzGOb9g0YK4xnVSc7kaNo9+vlxs4X/r0eXTpzVrcT9gwbY8wf/c74ZMYs1hAmtqllLiFI
yYtfQRnxkbyG05TEIQnFeli5Wr0zRG4dJqvcE+BxvyC6DWvLtgN/0JdNHC+3GP/ClsjaJ9TX2Z0T
D7DCDKI22n4/Ltb4WZtpgxim9skkFwERBRXyTKL0vhnZqGdveCn9rL1MQ3sZaqNQG7322NpFU5Hu
W2i3kBLx09INHIeI4jhbo/Zqae5w/ZYnI1n/NxhAIm8nk/1TP9lwvcv5PDbNfJRF+/TftvX/qW1N
7BaN3v+dlvr4TZZ11f/UuP7xM382rkm3QP9v+lgBCMPxbRP26Z/EVNf8w8I0Xscq4YfYgiv9W6Kx
SifQeP2bzvpvjQZaPmSZjDW4q7bl/kfE1J+71gbqdgHHlTtECLL2yH/uWnuCoCxiSXEa9ThPl0ni
bbK4NX/IfH6iw/6V/rqSW38ivzoCeTZZ4YxZmuPvtUnRMLaGCc3sMKAZF5tR9znAkgz0uepHsu6x
/TkWS7umgS797yIv1+/1t4vbDuotkCzCNd4LDhPkdbOZe/4hxp4TbYPsJnA9wXUhyd2zwdQvsV82
uFZV9FegOaXfZg3yOlWOY4b4/i0bNWTpvqesD8xWa08Drrq3HRam1DhFRF8b19htx5JwDQ82ui+d
Ygr/Mqjufryqv77Af3wIfFJ8YWNbwkB6Rx/WpdWYZb/Q5FhmYztb9bIrNdLrKQDVx9bUxyASucsa
XKoxENjPP1O4erBb4zW2LPXnO6cy5rsalIaDIMmjvk+bbYTSeyTMLKelM4mHMh36nSLZB75ASfTj
r58BusffvgPAhk8Sl2cBjL2TFnao1gcijf0DUOwUSh3qEZadau8iqfn1lX5W2MLpYLiBN5v8yfbs
v3GtOQl0a2PDP4xmrB9U3/Lx8Ls7yd5sL7odl/+RYv7H9VA+wiJniNOQWkfgX6gfhuiqqqQ5cMD7
QV5YUSDNDbH/m3zPf3h/sMctjD48WOzme2mmL1ku4E96B2mQlQub4XuDlvSQd97Dr1/fm63Vu+lq
G+g8XCYeTJv3i0JGeqg/MQYPBva9x8XtkET4jBml+HCqJHgCDM5BqFr3+T3ECe/cFBDErExE91Bk
l6vSttuLVHjTbZzR7sCAUG7hUG2CexRNdKqLSu1TxubHMXYrjNgX3YJpmU2L3FgxF5kby9hi0ZYe
OsPpniZnSQ+/fkjTeydOw0dOR5nG6zRcahrMcX7+apERFUOyyPkwZSZdXeJSj5DtuyNQVb6r845D
o1l/nwuprZxNpEjKzQ5FmQ27kZ7oDohG3jRY66WbvjLDlrC1J0H44Y3tK+uzO5XlE+27rRST8UHg
9A3VDM/TgLQZWPF67u+SJa3wOSQ7KIkr6O1xqvZ5vBOITD6znGEI2Nv2bTzgOQKiVV+xuySHsomo
dyF5Hkh4U0Ftp9imQ0nad2btPcjIzo6ZBm5QiRahEx3wrwmqB/QEeXy0MLW7bcjyxgl0ca0zNtaY
KUSOvW1Gg9LVIlbQGRy6cL2I60Mu6/yxJ5ewaOk0crDXbqEuqlelCPr28D8Bg+3NvR1ZVO6Zk+BI
zZEmpMK0LnZi6g/o+8onN07y741IUDvnuo+0wZcJwnoMH3BIrJL5k+vBwndLA0NP3y+Omcrm89L6
zq1T5F7Ye2nlb0ycr2+B7NovwHj2i952W0yvkfJH+TeNrsE1vCcthImEWMqVp7KkgVg4ooWX7x/n
UcNjPWqiDapsjm6xBB3S3Ar+SHZe32dYFxnqJt/TVvu8Dn6P+WwnzrSx5oSAxrwsz6RXqI9akffU
paW+3IhBgzuoVrGQzv7CUXcy90bte8dhscwXGTndXcZ7om2tD9AUMeF6yC1cGhtGxEiq0tCa5ktN
Ns0uTwwNm5XZKzdrZfeRg+hA1TxPfJo524CoxodJDbskMS9GVA5b1rbx2GPKukH33nsbmRivEBfL
EHCtuShZXBO8kODmg2HMGBdkOAJkE6jRD4HUORoaBO9hdwQK68/xB7g111HsfE5wUz7g3anfR2Ih
gkI6T6C30BaqCrSmywItc/zH3o68nSkl/eZ5mE6Qrv1NPS5zUOpmvBmyVkNNBa3L5dTCEkVYocCz
DIi6nq80L/b3wKtVoNBbAPcmipuZox2RosTB5GZdE8bYjgwu6Cwh21BO4rDnIMKfUthIsWPsJc76
V/ZS1+deg7Uq6Ri+ZJyqLgOR8MjWFKT1jW5kze1Cb4BlqhPoMJWwjjTri4MwU/3g1kwXR4Okijqv
BbcbtsYEAIJkg/CtPokCOMzVVzla8acsEsMrHv/qkznK6VQCMxzz0Se0JG6ss9S1Zt/CKA/sSB+P
A7yzW02B2A+FojmKrbLbiWOV+u7ShqJ1ym2px+Vm1pb5ozXq1Q55U3LU87jZQh2xgkzBqfLNAQtp
rMHOKcg3OAE4A9lj1TmrhrwJET+0b8Bh6NSD2msOSoq20/NdlI3q+9jLqb7BMqgIIzDoABdL2Ek1
zJbGKL0wjdk5xBKthO2h2YIIG1ueWJ5cB5noJAlENLDAu1p6vXuC8mDdGkzUG5UCnIV5RDIp9Jp6
/CYyOZEjqnNsyzL5NaFLhkF86j4mnNzPFRKlB02nvqB5kpD0OlGdjJR8BPphhRAjZwwjXPqxeRA6
xYzu5PdFbLWfyHLJw1xfJjy6qQs1u1H7IhfmcbLaHGTMHx5JKCuOLcjBKx6o+qHILNYeyUO2DeUX
fjzRaYH4eFDKbG7IHIlObifZuSbTFYGDTxJN6ZXMLUeeHDfXWxheU2gPprFt+4U0Wajrtwt21Bzy
rYWfMfyie4qBD4NBmtwJ1kb6fhx7HgmVC3oCVJxxAHfA3qIYtm8FCwP9JrwCm95YaP86Bfk/Q3Si
VrGJ7nR8qFyFPI0O41WYIBXUwONjOkrW9dpoT/iSwxqntjHoMJTtnqQ3+4pGnnavuACp8DTTke3T
Wwxtldifp8gGg44wmLonSJU/QWa7l7rRhtJNxCe4jVddLrI9+G+97zLc7TfUi+aVPWPn3rIoCDmY
N6PZgj3CvTviyeMEY5Elu9qMSHSokC9xroVQ2acbmAz2FgLmnYwqMnBpPYx72Ywq2fP63fyrtLw2
OcuubIkVVaDqMHcGlKWl1Ik6MWR09ukAN6ysqoMS6RlWcgOHay6XH/5d/9VR/k5HCdrMCfN/P7A+
vXQJkj7M1n8+s7792J9nVvT6fxD3BXflT2MBSqM/z6yCUOwfOdnwnf99XPX/0HWITKuHpmNZb4fc
fx1X7T9syxamb2JMgcyfu3unm/yVjvLnGpgpQmsb5S52kZCsjb/5gqzZJPjHDzDgRtIbgyqdhwsx
aL2zIYup+/yXF/MPh66fT61vF8OYyofn4lsOj/uurI/t2SLJrbcuiaaa58qqjQeFPPwxTyF+0OrR
m2fY0taLPxJ99P+4NL6JuofPCsvSesL5y4mCgEAx9zTEL+gvubRPdNl2zQmZt+7goG0Cn4O7q0vD
DLpoocz+9eV/PkCtT+4aBJfppAbCXKRA/Pnyhkk6CKu0eSmw/ICaRsYSkHg/LM0prdfLzeyEvzne
GAzTv5wP/7woQ8WCQOOg1H33uqumioa48Y2Lje02/gueeTQgHbc74BD/cTWqO1upycUHMZB4TnRm
/+o0LLSF5vAeWjagfePG2XzoNBlH22VZrBfstuhc0RzSxdXYRHBR0qUmR7dDgkn/BRK4+ZvD4Hps
+Pfh6cdjOEjhbcdYjdTeH9M8MhiG2U2MCzUiY2UorONcYDa587pZPOAavoaLsH/9+out6oK/XRXj
HnYNJgZ///mLORqM/tmW4pKJUTxAKEAJhL36dz2b6QuIZb63rUbcQDmEta4SSoxfX//vE3P1FqV1
i/SPcfN+roy+XxExP4uLoznzPREbzTOdyfkuHlvxGyNT8Q8DxRSctzEp4oLYHfz8rJFyCebRB3Gx
wDXuqSPxOSTljHIvMs3ulXx462XUnXV26mUZNO7EZNEQNN1lCHZ/87n/6cFNxOMm7iY2xN53o9aw
tJq0o4gKlM20DSw3KuozzSHOu8TM/Q4D+KdJsiKCzEv+h0PgO7xONJmeauZoIMSiqUF/vVgCpG/1
1eDqWKbKzKKP3tV0xFJGuV8s4qYcqfMDOKIYIIhsqa80Z5zvY9jDeHhg03XuqWi3onfmuyTBRYPf
mjHL6NMgovXxpih2vx4r7wyV3qaIa/D9QDOwdWXE/vwBydiNBg+dwyVCrN3uFlfKw9u4mfuyeZYE
gwbEjrPuERTCKXUiTyldijTolN8eGlUi40xzi8PrMi3QBUSkd6+e1Of7X9/nP6yCq9AIhZDFzdr6
u9ski3EYHXjNF3txeSFvr1k0snkWeiQeWpDB34zsdQf9aRYT5smoxswH8Bc10/sr4qRuZHquusvU
mPWV3Zf2CwEt619MDm2Dbs530nQgk0VpRPwDnoYJckQYyR/SYZW/miRdvppE+NxlJCLudczSn1PT
YuFcx8TbK+rYNZwNukX/TFZJfaWA0s6alqKVoJNDZsJQ/8Y4kyd4/1g8Cd+ZEtsyQP6wUvhpN1u8
3HfbVMUX4uUBABq1kNnmatktAmpayhX01SnI3BGqomFT3yIqLaNk5yfoczcFv1sP1NzggJIZELnL
3t2NS6z1BzCoQQSViCGooEGGcYoKCOa2nkzaR/gjcR9ifVtLFJtUygGOrwmOQwaZT5usm4YtWwA+
o7Ct643lNdVlQM575XVlduawVN/gr0aPyaulDj0dx69PQrn5rahV8VXPOxEitKGhaahlIVltHpNX
ZdfKOfWkPoZpz/59wly2NCm3s+au1RPkyJDEHKyl604PbZzBAGJcV2seh6rIptCMXPeD72NCvmmz
OHc20hhb4tQx5qOt5fhKBhzTvC9YsEO/qcquJ+8CUSayrGGwcDtp8bc5Rp6wzkY8wPZsxuikA319
UNMooOlahK1etAmpHm4nqxlj2xl4PpRJ3DR3blwWcLR8K4lCfPX9xzgZ2HZzxoiLxIfM+RppFz60
aJ0oDfAtx0CFu6tt+wU9B2VC5bHaUAKyEOMCOd93qeLHlEsqFBa1gOUeXsKwzERWuGcoTfnAzixo
UDYcmAYOLyfg2kxdA7u1Z/AdT+xiVZcJDIN09o7AO8nNmPs9vveY36C7TfS9nmYy9M1yjZay5E76
9JlbNF6Tri+fROelJwO2aohrMm3pvq6hTLTdHkfAaEfLsv6MiJUwWFPDzMVpklcGyvwtHqKsJ7sw
rkJ94PMAM/XVXsaNHZbCHQMG1hvcEVXzjL4CWevGq/tXq4U0Nttp3DxotpfmOBx5XW6dqqrwywd3
jGrdZwAUqnbD0i291WxIYbYMgwIPr8jg79DYDVLRcivVBFYJCi1NGZJu7zeftGTEJKckwZb2oGpV
6e00fS1+Fnu+hyzOm640Mir0GOyY1V6zXlpvoiMAXb1RwJtR8XHWOr6Yino2BQ7IA2oMn3WFjmm6
T0mVg/jlidU0GNcgM6CZ0jz72CqkSNwXPiqCIS3QdUnYHSlqDfQt+HJonFmyUwtivOstfbAox3qJ
7GnCm1WnXu0Lj9WonOyXOVr8xwlw/LVbEusI0sjCY7EOuVbpb0uZQDxrmaFeQE4Pv1619opUQcu6
oqyLHgldQJSiyvoqr3LjodVXQjOaAf/c9zgBoKNykUUUll/GoRA9/4b8M54Jwby4MZC2pHDaaR/v
PPISX6TBTo1dssl/IROR3UCgYIlBFeCd47b0z75bz/fE4bKp/0Aj1jWSGs47RwBQV5iGSpiTXvfa
+uurXI0PHjqMvAYKDu62hPKZwYyzaLpQdhqbwU7VXftWi+QFvLHbCpIpruSjuBkWvshoURkqgzYM
jH9/axiZuh9SjhsmLtoPSPTZnvt5BeDX6lEZvHsBJptumJJcKU/G7hVN5XyfrX+isQLLJs6oPvV8
tF/oHPhb3Ba716Zgt239uH3O8pLqd047df9WKJCAXqkTdEfnh0waGyU+bcvNIILPXi2zcHkXtAyO
OHJABUmY0k4doRtH/1afGUZ8O2O926pu2Xi6Wh66iDvSM50ivK4JRrRF3jwjCGQ3V7lBSmyEf/qL
0y24C5O7hL6j7SR3jnCTCgrASM1nwmThiL4VOND7/G2+ZP3rj8OPuZY+KvNBPwtbWehHkOJk0AQh
0F1PtvLORHFYL4lLz2LPtsMNAjki/vZIO8y2cESiL4VG2PCmeptCAgB93o2zXMsgdp4+lNPFsybc
rP2Ob9REHsUd/+gjb5Rb4lhY2+r1qJInJdCaEhQGdECPDl/6pupM98jj1FfoLJx7pBKoezAP425R
da0ht+y4yDGpy9Ht3uhoIxDrWAO/GYHLfGeRnDVcN1OsAfwnEWdA4VSMWtoWnrmlzcbNRDYDGM82
3lkvPB8Naeo+ZDnQ/rZv9XSPFQxjBE6v/ZKUE+8UPzme/20RyAtzvldpxVspMKg4O8o2j63PDGuc
9fLl1HtBts56DGKb5wy22xWhJ/JAud8e2sjkq6YGZvHIBdf3MFGC+lUaPWJjPt/NpHO+oKJgvuoF
MgIjRT0ZxjYzXsqOO3kbidacCZjgKUuALajRtwINnklN28bdnT9HxnT06vUDZa3F0mTUUXsoJQ4G
KfoHKFkcRzvScXqKIsNDcrcxcBP5oPTMfjGzTDwYmscZAKIFW9PsiYfJJBMPKyJYNxvWeR8UP/Wb
Z4fUiTZoxYS19/qE7ETUyB0CZOBTAMS3A+8yac3zIkymKB2bh5Slm1hLjrQPwPniAfoZn6Vfq7SF
dCRCKdfR+bZtqkVnRDWYsePomvDsi93458qg5ZANBtD9MHCSWd8aaNrsg3iLYgnpHTHpHZ4ix1j/
pYGib5JtS2exyCum1aLQ37rmYuK/hGIPe7OY5SjNmVyG5bE6Jp204e4y5PGXyaP5nghbx9xOo9se
VGrDb7X9obDvZznBBaxQo8Kulbr9Aj7HqOG/9h/xHufYWgzWMW9rBMF4W00FUmKHn6aBZrQfAHEn
hkhEoyRY1s0lzd7WvtnItH0dCxZ5SpF4PZJDrcQnqWRMvL2AH2vRenAfM4N1YV1YZeyy47yNXWhw
bGtz3xAY7abqC6346PI2Pi2IxvsMIGA/VuR7XruDxxAhkE8eLDsfT0mscJn4MSAQlHjfGyKUx6CU
ozxoRI/Cg8dtBlhXPLyNCgd71wXlcyRuHIvOt2grcZPZK9qQd1paBw68BdKKbRq9gVpycmNbAxCC
uMJ02aTrA2lTyeiDP1kE0qJjslcUQjLk7CluhMUjMOTEA32legpFETOz3KhlhyEXFPp+w6AZsprV
3kzFLT3L5cJJnUGtkyA/BP3Eov22AmJzmZd4Wbi8bKi06/aN7wvmWgg+AIPYgJCQx6aaAmhGLAp1
LMdo12qez3IFjYHIj6Fnmpmt4rrIq+d7UuXlmpBNAoc/Kwo/+83/X5F/sJnw0NTCzJJk8EhqoeXD
KLx0PvTDWCW3YnW7OlYsozdoLrkL2+u5Asp1RrsuokU+9PZAERJruf+ory48FQ5HPK/rT3cWLOYP
gzeXt4Zpf020SAtyaMUHm9DljSuZO1MeZ99jBHsb18Day0SIngdjbTKBZ7ZHjFHYkVQKJ7wH8vSp
UJTzmGeK95wSFLGpbSwO9hou+TudmPQR55iamOFxLo94qmTXptUJEbBrlkdO9vOhgnylgqJpKoSS
NH/9uaBecIyZxZAiM9rIzkDCN89dr5/adfE/IcIBiASYp6YarJoTTIHjDemvoDCgbEPQFtGkfSAz
ls8jy4a/tr7gJZn2Mt+BAJJ5YE4sOHJd/NuRGgdj6vm+Tbz5Po97KjxIY8HQTsyZ9aCcF6yyk+kz
Vf1k9SjXJbdH1CJgExrLKbSiiTud3zaTKGHdXgg6zpG8+yxJud/422zdwwX6ocfIixhBbwfDWI+r
hliIjB6C7FnTajLzoivwNHlAbO2fUz+2jlPji5t4tn2ihvvu1VgwVkDyZR05g/FdKzLsZkyD2dyG
Mma1WhD9PYxcOXhbN/0sZ3H02TC3qq2YE8VabzaR751Lic6JrhXw1TRbzTNmoNOm7ln3ZMsU6gsG
TxqhetBqe+es1hA4EyHuCjjbJQcDiuA3a3T0DnXswIzrV8sxO2/9s/ajwmjBSDR25hIevnV0XeyP
jxzY5v7Qcb5BzTbIPd2lgVAUA1EydCgazTlu0gjvgexsn1UJnIdX4mYa2wbyTk4SpcPG4uDT+ZCA
WKPlhMrUoF25kUu8LgdvJbOtl99x8J6RiWOGs6Oj7HpbR/XGjisnD5h9zR9nYv/OCeqEj6gP87Bj
hrA6c9pZdmyIK8ffKdEUKavR7rD9r7GyXfzK25rSnA9GbGtfh8a0XzN/WL6hRxnxgZg7yu2pgFvq
KONKNJ1+xle73heAK59WFxNJaziCX922pIBu25rOom3O6U3qNmQZZk76VDZ9/IHEW4iMQ4npWN7Z
+l55trrxzSb6mBB0+7VuFb8JG4S0o1Ku/PhuIZOXQEc9nsSqDUXtLv3R+a9T5rf/EyXReQNQftHh
SbuvNQ3Gnxs8P37qzwaP5/zxBhNDMYSf/WZ+868Gj2/8wYB2gNQttL7uT77R7h/EE1I5AAmtESgm
OM6/ujwYR5NiCJ7hWMbaNviP3DLfA28rGYfQHcMirwOBzPsEEhoTSY7PgPOj2CQPZL6zBavFohSr
Xi85+vxnSN96QRdvd6zmwd0c8Q6gIqsYCXRT2lcm9mIhbhqkm67otVN47SFWVP6/vt57nO/tehYO
+j7tFRyL3iGLfuYsHbma1pVbJ85Lth4t3orVzh5/B8y/x964FJ+algANCSL9Vt+kv3aSJGrYeMiF
dZWvZ/AUEesBtzGWJseIWVVRhTy6ecZ6tR7U/uOnZCTRQoRpRRvtDQb+SxNranPYB5q0rjoDWLry
mhWGtys2OMrn33Hw/tYV+B/uzq23bWTZwn8lmHcJvF8eZgNHsmzHjnNxLpPkhVBshaREkRTv5K8/
X5NSIsqOJwmDs4lDDDBAbDfJZnV31apVq3hR0UfTJiSXgXNOQcaKtrFbs/K16zIimUcIiEdCma2E
M1xkJqdFCAznXSGOSrhTJwTJ7IERYUuFoPNcUsJ/w+offmSD/J0BVYseknA3T9IUKB8T57qOdm3R
SIIQZAsNUSKdhpDJb91LFgkIykdFnvXEoOisJlH0UGvXalqCJ2iT9N7MttVtLtzqp7+qMJjjTBMy
tuD2gn1sIgRHS4S+Qfl44xw/uXZdON5XSpvsBQHMr2ZV2puQ4G3/zy51YrUA25qZKYF23VBFQG/0
gmDGMuLJnKbr+ORPv9FJ0wuyKbySCtNaQbeLKTxNKFkO2qMNveKu1/TVoHhYgOVwHvC+gySNP1m7
DRGRUbNIRcKp9jLkmgpH7SgLPyRJP2LBhqSx7UliqQonoz+zjiIrjkPn4usK0fYrdRPKE5R8cI3i
SYqFEvhsF3RsxFevm5xMZrt4dZEBZQf5twz0Y9araTRlQseQzfE0FbEJbIRoEca4TqGh3bZ+aonK
yjWRjL14ev4fu5VBV0IyaBwtD/LsVWwRYps79drXmV7bdlmyk6Biq7cMvsTTN+ufLWzf8FnJHdoa
JwuZp1PzpT012q27eHJFdQsRwmSSkGeix9WnpgSoLGDfWf+SIRSNHY5WjLgljF1TUg0DO4O/Kx7p
aB+MNw3EYRm9YQlZpguKwXD00yStbo1yQq40dfiubTTgWWBnvsuS2pI9uDYnIe484r27y0Y4y+0O
0kE9dQOaMnM8VIjRdAeWeXqS9JPWXBQVGOg7iyQ2lA7V4GjsPzMFQGut2qraVRpIW2pXIHNFvjE5
d2V6oVN3v63JKRIsJBFKO/SQNBYyg72BWgksUK+FepqzdfiQDn0Q7xu46/cVyo8U2rRRrUIOwzvD
MwSF0WXCPIRLwQHboCcwQFalNX9GXzX1uUnb6wRZZQXylbLefcpE1spyNfUqWTOBs5p47zUadGCJ
qARCUWwQE517trOTL+VUZ2hk0qCr0duL8uUgoY5+htyXalwE4Y57CICq7S+z2wkFO5TM4AICJKGy
TYdJGqdqhFBg9llzMcHlNq7a3Fyaueg11IkcelcbuLD3ZJF2n2iFjiQe/cvqW/qcw2BTsglYT7xx
/c9ybfPJzEY1UHYpwYc+7KDHfQqzjbGkoyvWrq0VfVnLtM5DIFyc0AXA7RaY9C6mTctlsTN3t4mR
bS902iXOTd+lJwL7LzXttCnjhGnRR5pcskgroEHNAaZQK626DUgXfqg1xb9oE+Rt6riNUGG8MT92
6Zi3aeo2HxTI2vexLeCArUEKSK6S9H6zdRXBhc7sRZM6sjq36gQBUfqGGmTdavW5TSs8d7YVYTfl
G+BsuYB721OOom2hg2oEtGncesmaGoyKysvapJD7TPMMutNsw7oxr5DzEMgMqGMLvktrheiXbFq1
CKQJsGELkO7oa+udbVQAKpMaVlBM2pdmAAJWjWCQ5JjGVRtKTsC3EEPSClLESiUIILDANwgaZJyL
RoSYDBbs1u5i21jyS29C4uus1rdAMgD6IBcmYql0bG+VguVQxZYLQj7kgxBAvkCm2RIKpdXrWLY4
izJaCgj5Ls5liOA68X2M9PANzYvgBco+Kdwi2ulLg2walJ0wsQN4e3Ly1lUb5bJB1sM8U1xD+xwW
RfjOorr2hpLM4GwH8VeegQnI1jns+eTKD6LiuRuIVEIaVBVN6RsUAaTUMUDnGr+cSQZ5sZlJe4yX
FtUwVNd6lAFvN7TM8vUUoJ+0x5zqjvrdhhqTRR55cXy1kYR0KjZJQT3dWt4AGVGsunbyLYBBkn21
tAbdZsXMX9qGjpREXa2pcM437EzzRqC6pRRT25lB+PgIYTtJzxGMNu4qqJMoaYXhC1KdiXsuiBwl
moGxf0YvihBVyzx6STsF1KfCJvU+uyIDhyhvfIMGpnFBHsK5luvM3F1YaWl8ikHYKExBz8pwy+hK
1baIJ1Wl1nwOg91mgRBmM0ftg89oQfWZwzgNP6/jtZkhYkDKdyMl5oVwRtOZWZHzPBMUg8UOH3CG
/O72HNHYTGxMZAFgDd/mQH7PobPEz9eJl57Xel6vqH8uUfD0JzR9ibYf/U2hzYM6RDYg9Ddg06gB
Uoq+pF8M6wOg+8xRKJrMi0Q+38YRA1kT8GcSlpQAOxCdNwmaB2eGSf4pm4NS0CRxlkDucSPx5ePy
BZ6udYm6ca2fhX4BFx29DhKFge2caWjHAYrHKbB86p01UY1q2zbK31P1S510EabnuU436NCT7gIU
gD7aga8gvC5X5+kEFZE84DlsJ9u+4VRqEOdke39haLtyFrsSX9SEhfAC/CF8DeUrfg29DqOeGHhk
yzZtMIFfnc5SkdpZRLBc19dGJWAkRa3A0Nlts3s3kdiQosaW39VSg8lKGZmsxMzhnFh5pSMS7HuI
VGXRTiKHTCqumZP6j6jYJWHWIl5mHSSXWWpzHlu5jt4QKivRdZQEYjS5ihH+bHl4MCVwzKgAfj2p
iKNStMe2qCQB3BSxxtLPPR3B1EqDF9Ymn+IYs51HZkHeZANW90mJdrSKKzzUy2UYuJEobknj7Wd9
7Vnx1zouNJFazJxFYGbpIlxr5QpOys6lTH6i/0M+H8E5z04vYeS7NCitXD+fBfLa+5IW2XINrLrQ
Nd91507N9vGR+up88tZv4ki9tBTPelmAls0NKqYXXlnuUCQ1mvOabuHvYTKgOmCbWvm+0JPtLSmK
r0qAmiHlHq+oRAC4MgI66Ck2YvFaHiv3bua5943vl2/d3OTLseLXix24rE0qwqSyvvB80QkoSM0r
QwcKOqtK6qTnqcE+Pt/kdPy+zOxKutZ2UX2zSzP11mgqmrQmW8QAZwZfAS4/eMKHSUjDmwXizCjM
JIn2qoGf82qHgM/t1rd28ySS0zsKVgN0thr1S2QbxXVmxEj26Y7ioyBqqf5848GeKPOmtGdUx7Bd
2I6ONIelXUFX+OJQgv22zNwNPLpcuqF9o/55Uxobd54ENILX1iHF62DYLjq3tX9DJYB6NbFLG1G3
wk2Xil/G11sTmkLo62jyGdIE3kWWbhNY1bV/PsGZpZpaVhRn5muOWaF4F6rvDPSVLouQxkSx7zkv
pDpv3mQeOmh24ZafaFG5yxdSmmr+VeVXlT5HOhtFUMtB8/ClUQFwX9heniLtF05erM0mei/5qEHR
fypHlVOZmNIGXNQqX5ac8F/lYpfe5HFcXFQchNfhOt0iyGN7Dqg9XccpWQjQA9Ec2SelHJNsdQuz
eOMqRYkM/NqBRk0LjeTTpspUmjQE+ovKV9hGVam2UcKOi7A8UxDqc1DfjpSbzKyRXIVBJVsLKzA1
NkQZIVTFyJ1ze7JDYSUG39W0HTz0wGgu09z0b1Pkot7ncp1+sIJaWxRVQ3OFNZqPG+oskYwA9kb2
dW1SwFKaKGM4jYcqSMY5lEkUIjqTAo0hjal6XTTEKTTtMZO5jhL3K/hh1XspKSc3up9RO+KrO/Xc
mqiJOYMJqp8jkEfDkkjx7fQix3a/AlRW/8SWmt2VOh1MSiMz/HOJRG86J/lF1mUdBWYycyxw+yZr
dv5Z4sFmujSz+KvuIeOVrqEVzBo/za7UskKeIYpoXoVm+q6eaSDr9ApAvmkSkBdWJMPJUPkSPUKa
Gs1DyDtCcDnXMut6kyPIiLxz8dEjXw2txm3Wr8CFTWnmxGHwKqRwPZtRbTmBOKzy1QIAJCSl4jKo
8g8VHHsUkFp//f8N233/ImfLbLloMc43+Sqpb1cpK+Yb/Vv89HXkh9k7pDAzP6t/9ZcOvPLHB3r2
U+gqtHdCnR642j5T+yxPDREseeT8fvX3X6o1pem2CGVBLYKIur3u3ycm+KlAVgl1wf24+Dl3Opqc
H73+02/WzePTv9N79LsoDzMx/yTieigxFP6fe/mTEY5e3kanHW+aRu39l7cpEYAgTFqBMj5xwZv+
r7z88n5LXSWrPPHvsuMaCFFSP/Tba/qUzhcGKNL3tzw2AcOeAmhTv2Bq3Sz8t0zgx7MAnfLnbOBk
iCMbUKYmcyDwdHAhLgY8ngSRfdCAFRR6qXbX2EwBv1oQuYdtA9oUiElwXoGBH5kF8mtTmPIIIlhd
wc7//T5w8gW7DfL5/d9/UXLC8h32+uyCdE7TATK71+clj42AfYDCIIAxozO3Eb09GDoQ5bC316ZC
B4Bec/t1zm7Xe3uZXnVsEwTNnXWMzgRUWMCDZwHtEw47EoYQwMV1YgOcCZAC6MohKnjEBXI6rjPB
hLI10BQ0eUo2U9ZVejM/Ngkmu2XblVDppntUC0Hv7LLLYXzzq37FGdKmODsU6iBccvjExwuBdDNJ
BrBhUkntNbpJUCiGHbwQMHRRGCm8y8dsQBRcGjoEK52SMXGNbjtgKzOoORu0KYqVQJYNpcP9icgR
27MFe0rNi9gLxmoLOkY8cBJUc0qjIFJBVLAdPvXxJMiyPQV2E7pPZD/FNbY90bKEhtUgS1BFvbAQ
xz64ybzk8SSYOgeHZWgqjOX2Gt2uQONoeaifrGlTIkEM/vClOWqOZwGNanYFQavROmd0TEcDpa1D
PWTFmupix1PUk89vcSjQyxDKxH67HJ2LKHLHQ3cCDTgApwBmjNbtBCdhkiyxE0AeF6yEse0BMk79
T0IFJ0FGL0w0aItMm/S993fiI1vI48FAYHb2x8HorAAajJCyG7QVatIUTQV8bV2QwbhONgHLnnIb
JAAoyu+usdkCwbLcgTm/7yaKWSASFvKI3Vo4cQ1MdkKTqnJ4ZN01vhVB3e7QDZFjEbeAjuN7UxBn
//GBAHBCRAmdz96HEqObBRX60mBnWQceYktA++JRW2AWVA2akODxtNf4DkeELgevCGUKSEg/e/hK
7XVyOtiiIaYkdFD2P+8AmxG5CIoAAYfujsAkiKDCYd2v+5PdEXVVHb6eJKCU9hrfGQHZdLC7bOEP
aRyTgocnLgY83hdsC0cSdJ1AtZuFzvjGZAtwyAbbgok/YCAey0nRXf1Z4OQgahCo2+GQGNtJiQKu
0LoY5C8QPxJEw8IXErDHRmDpHA4YCHPUzc7oDge42Va3Pn/fUVClKXX/BI/66X4oAzShCKqg89te
o3t9FJXswa8PaE4SjXOh2wge7ARYBzkFpFvNbha6IGVMO4FEaDd0DZBbEItAP/GPTGNqSmjTCtZy
e43uNFCAd4ZmVoANLFMz0c3Z73MPNwJTlfAihS8prvF5BqiWD10JmjIFJSM65F3b6+RMxDNATYcA
e29tY1oCQHtDQwVNOMEI4aFK++jr29qUfDbQ9V6+flSvr0tDX18laUKdGSFhZ+IPIiWgEwTYRBVF
Nz3jWwNiiQ7cBzV1aliUO9mH1NLJmSi8Y8B2hXiym4XRRUqKDL41cBbg26gGMnAS3JL2YsBjx0ik
mChWFBBKZyyjswUoI8rQUwHsQGU7ZDf4HgMcz4IsMs4m/pFijO79QZCMoTES5wHnPiWj0Era63Qt
6ESSTA7km5FagaIa8tBZUPEPkVoV1bPdW7LFHFuBCZqI60xV4j4FNzpbgHYg6vOGxUgqDDycQLyt
R23BkogVgJVZE2O1BY2088BZAFOlnFnHTdijBicrgiwLBcjsiqONlxWN5Tp0FrAF7B0EfR8Wn8QM
ZDKmopEOqj3tncbkKOHBDHaThalTaE652aNLAU4qqq2WQJa6pUAwwdob0SxgoA8UrX+VkkuqTWtb
fVj7sPhkW+yMQKAzex9idLYgtsXu0/w+dkLgiKICqaYDOHA6CwBobDuEFXvcdlRW8LAR1y9bgQak
juKFcoodQcFCIYHqXNiY7TU6uoFKhe5Q/FQgh4AjqHM8nlEwranBPkCB9N6DGt8s4MENXQREC1CT
6aHEVLTXySLAN6B7FIVB9OQ7+JEj2xAfEYD5jaVgYOtY1SHV2PcTyTqDMUPOQIp4rLOAQMpQ34CY
AXiM4vt9zHSCpEFGwzeQaWhAC4D2+vnD8Sf2zm+VL3PPD+7bmhd/lT5W9fKjXzjUfDz8+b7eQ5C5
RVFH7xdFC4nu3t9LYv7To2m05//RDw/+QHuf/Z/vX/DhrXv3OrzV4R8v/VWypCNM3f6g3j/my+WW
wpn/CZZflttlryajLR74/iR//9V7zqPv/y8Dp5uTcUWpx+BxE5oFhP2BW+748IE3yzBdpodHFJ9R
tgUZd+jI82Xgf42S0O89dcdrHDx2FETJ8j46POX3SoLhI4fh6i7z7/KsN3jLzh46+NkqWJbLZHU8
csdxHDzyvsroWfT12TwK8u2X/rR3xWZD70IXpcS/731P4l7Bzhs68sUqStz+I++JX0NHvmTGff/w
hK15q63U2NCBn98vvZ4B7omag8dFkTiM/P6K7Ohfg4cO7/3lyS7SkYkGjxyVfbPoeClDh71+uDd1
JIfBAzNAfrepe3bR5cyHDv0iogPcg2nuEtJDx75Z+mFv99hXEg4fl6rtZXh/PB2kNERCa/jQabq8
oxR9lWU9m0Z8SqTmBo/v33m+u+wXl3a5z+FDcxbQOrxn2bSCEnmE4WOnqc9/cdzbm8hSiIzVnxg9
otP9YaTWOesSIIOHpgf1yR6ypygPHfnl6kuCiH9/trtikOFDF8v+ubWvtRk+cPnscrmNU8/vH+uM
L5Juf2L8q1WSrno71Z4H+ycGv1lV/l3vGNtXpP6JwT9FyeYwB60JdtmXwUNHSeY9my+TiJOyby5d
YuPP3OBsuTld+x23bOjwrzy/P+MdBD942E2AR9KPavZMoMFDJyv3tH6/BcyHDvx6FYYpbSaXJ2EC
0poCkB46/K0X3a+ePU8fnG0dYXTo8G+j/AeGuM8t/ZkbPDTEPUY7dPh3zP4qTVc9l2JPrB4+dtWP
KvdlvkPHfZ8tvYNhiD1ln9EeOuyHVbLlZOuNzFH8B87iDz6RzYl570HWoQ/9dIfNH0s8f0t5PgVl
/LNKs2ePPnyHjQ5++KfEo4c+O82aaD3a+5pGi+I9/dSPIU3fUlQP8aeDHMpjf9YH18Rv3AWrZfKf
/wUAAP//</cx:binary>
              </cx:geoCache>
            </cx:geography>
          </cx:layoutPr>
          <cx:valueColors>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243840</xdr:colOff>
      <xdr:row>0</xdr:row>
      <xdr:rowOff>114300</xdr:rowOff>
    </xdr:from>
    <xdr:to>
      <xdr:col>11</xdr:col>
      <xdr:colOff>548640</xdr:colOff>
      <xdr:row>15</xdr:row>
      <xdr:rowOff>114300</xdr:rowOff>
    </xdr:to>
    <xdr:graphicFrame macro="">
      <xdr:nvGraphicFramePr>
        <xdr:cNvPr id="2" name="Chart 1">
          <a:extLst>
            <a:ext uri="{FF2B5EF4-FFF2-40B4-BE49-F238E27FC236}">
              <a16:creationId xmlns:a16="http://schemas.microsoft.com/office/drawing/2014/main" id="{3FDAC383-5551-F081-DF2B-290F270B9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497237</xdr:colOff>
      <xdr:row>0</xdr:row>
      <xdr:rowOff>100738</xdr:rowOff>
    </xdr:from>
    <xdr:to>
      <xdr:col>15</xdr:col>
      <xdr:colOff>213102</xdr:colOff>
      <xdr:row>15</xdr:row>
      <xdr:rowOff>131735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0D254BB-87BB-BCC9-12C2-E3F59C315C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38857" y="100738"/>
              <a:ext cx="4592665" cy="27741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370798</xdr:colOff>
      <xdr:row>8</xdr:row>
      <xdr:rowOff>69226</xdr:rowOff>
    </xdr:from>
    <xdr:to>
      <xdr:col>7</xdr:col>
      <xdr:colOff>378547</xdr:colOff>
      <xdr:row>22</xdr:row>
      <xdr:rowOff>4811</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E5689178-6F4A-CD25-7274-94AE840B38B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883747" y="151573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224468</xdr:colOff>
      <xdr:row>8</xdr:row>
      <xdr:rowOff>32676</xdr:rowOff>
    </xdr:from>
    <xdr:to>
      <xdr:col>4</xdr:col>
      <xdr:colOff>316166</xdr:colOff>
      <xdr:row>21</xdr:row>
      <xdr:rowOff>149074</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102776C-4031-0B76-A692-591791BF01F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00315" y="147918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97510</xdr:colOff>
      <xdr:row>8</xdr:row>
      <xdr:rowOff>15499</xdr:rowOff>
    </xdr:from>
    <xdr:to>
      <xdr:col>2</xdr:col>
      <xdr:colOff>150463</xdr:colOff>
      <xdr:row>21</xdr:row>
      <xdr:rowOff>131897</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DD2F968-F6A6-9015-4D66-DC7E51ABC71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510" y="146200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53340</xdr:colOff>
      <xdr:row>1</xdr:row>
      <xdr:rowOff>38100</xdr:rowOff>
    </xdr:from>
    <xdr:to>
      <xdr:col>12</xdr:col>
      <xdr:colOff>358140</xdr:colOff>
      <xdr:row>16</xdr:row>
      <xdr:rowOff>38100</xdr:rowOff>
    </xdr:to>
    <xdr:graphicFrame macro="">
      <xdr:nvGraphicFramePr>
        <xdr:cNvPr id="2" name="Chart 1">
          <a:extLst>
            <a:ext uri="{FF2B5EF4-FFF2-40B4-BE49-F238E27FC236}">
              <a16:creationId xmlns:a16="http://schemas.microsoft.com/office/drawing/2014/main" id="{BDBD7EBD-3E7D-AE1C-C84C-031F779BB3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xdr:colOff>
      <xdr:row>1</xdr:row>
      <xdr:rowOff>144780</xdr:rowOff>
    </xdr:from>
    <xdr:to>
      <xdr:col>11</xdr:col>
      <xdr:colOff>327660</xdr:colOff>
      <xdr:row>16</xdr:row>
      <xdr:rowOff>144780</xdr:rowOff>
    </xdr:to>
    <xdr:graphicFrame macro="">
      <xdr:nvGraphicFramePr>
        <xdr:cNvPr id="2" name="Chart 1">
          <a:extLst>
            <a:ext uri="{FF2B5EF4-FFF2-40B4-BE49-F238E27FC236}">
              <a16:creationId xmlns:a16="http://schemas.microsoft.com/office/drawing/2014/main" id="{86EA8818-736A-F1C1-C21A-8B092E752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304800</xdr:colOff>
      <xdr:row>17</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C763834-675F-4136-85C4-6A62F6787E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8800" y="3657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0</xdr:colOff>
      <xdr:row>2</xdr:row>
      <xdr:rowOff>0</xdr:rowOff>
    </xdr:from>
    <xdr:to>
      <xdr:col>18</xdr:col>
      <xdr:colOff>0</xdr:colOff>
      <xdr:row>15</xdr:row>
      <xdr:rowOff>89535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7BA8882-0FB5-4B1D-8F58-C435741338B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1560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16</xdr:row>
      <xdr:rowOff>160020</xdr:rowOff>
    </xdr:from>
    <xdr:to>
      <xdr:col>1</xdr:col>
      <xdr:colOff>716280</xdr:colOff>
      <xdr:row>19</xdr:row>
      <xdr:rowOff>121920</xdr:rowOff>
    </xdr:to>
    <xdr:graphicFrame macro="">
      <xdr:nvGraphicFramePr>
        <xdr:cNvPr id="2" name="Chart 1">
          <a:extLst>
            <a:ext uri="{FF2B5EF4-FFF2-40B4-BE49-F238E27FC236}">
              <a16:creationId xmlns:a16="http://schemas.microsoft.com/office/drawing/2014/main" id="{F1EC67D6-4A59-322E-2780-50F3749DC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16</xdr:row>
      <xdr:rowOff>76200</xdr:rowOff>
    </xdr:from>
    <xdr:to>
      <xdr:col>4</xdr:col>
      <xdr:colOff>792480</xdr:colOff>
      <xdr:row>19</xdr:row>
      <xdr:rowOff>38100</xdr:rowOff>
    </xdr:to>
    <xdr:graphicFrame macro="">
      <xdr:nvGraphicFramePr>
        <xdr:cNvPr id="3" name="Chart 2">
          <a:extLst>
            <a:ext uri="{FF2B5EF4-FFF2-40B4-BE49-F238E27FC236}">
              <a16:creationId xmlns:a16="http://schemas.microsoft.com/office/drawing/2014/main" id="{09663A0F-B422-606B-70A4-C38E182846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449580</xdr:colOff>
      <xdr:row>16</xdr:row>
      <xdr:rowOff>53340</xdr:rowOff>
    </xdr:from>
    <xdr:to>
      <xdr:col>7</xdr:col>
      <xdr:colOff>342900</xdr:colOff>
      <xdr:row>18</xdr:row>
      <xdr:rowOff>167640</xdr:rowOff>
    </xdr:to>
    <xdr:graphicFrame macro="">
      <xdr:nvGraphicFramePr>
        <xdr:cNvPr id="4" name="Chart 3">
          <a:extLst>
            <a:ext uri="{FF2B5EF4-FFF2-40B4-BE49-F238E27FC236}">
              <a16:creationId xmlns:a16="http://schemas.microsoft.com/office/drawing/2014/main" id="{3E6BDCE4-EE68-BC78-FCC9-56C1249AA6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525780</xdr:colOff>
      <xdr:row>16</xdr:row>
      <xdr:rowOff>137160</xdr:rowOff>
    </xdr:from>
    <xdr:to>
      <xdr:col>11</xdr:col>
      <xdr:colOff>167640</xdr:colOff>
      <xdr:row>19</xdr:row>
      <xdr:rowOff>68580</xdr:rowOff>
    </xdr:to>
    <xdr:graphicFrame macro="">
      <xdr:nvGraphicFramePr>
        <xdr:cNvPr id="5" name="Chart 4">
          <a:extLst>
            <a:ext uri="{FF2B5EF4-FFF2-40B4-BE49-F238E27FC236}">
              <a16:creationId xmlns:a16="http://schemas.microsoft.com/office/drawing/2014/main" id="{2D94D7C1-59BF-7241-CBA6-90A728697D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601980</xdr:colOff>
      <xdr:row>16</xdr:row>
      <xdr:rowOff>76200</xdr:rowOff>
    </xdr:from>
    <xdr:to>
      <xdr:col>14</xdr:col>
      <xdr:colOff>76200</xdr:colOff>
      <xdr:row>19</xdr:row>
      <xdr:rowOff>45720</xdr:rowOff>
    </xdr:to>
    <xdr:graphicFrame macro="">
      <xdr:nvGraphicFramePr>
        <xdr:cNvPr id="6" name="Chart 5">
          <a:extLst>
            <a:ext uri="{FF2B5EF4-FFF2-40B4-BE49-F238E27FC236}">
              <a16:creationId xmlns:a16="http://schemas.microsoft.com/office/drawing/2014/main" id="{92CBD355-7516-7C53-21FC-85CCB6D90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60960</xdr:colOff>
      <xdr:row>2</xdr:row>
      <xdr:rowOff>68581</xdr:rowOff>
    </xdr:from>
    <xdr:ext cx="14020801" cy="1272540"/>
    <xdr:grpSp>
      <xdr:nvGrpSpPr>
        <xdr:cNvPr id="21" name="Shape 2">
          <a:extLst>
            <a:ext uri="{FF2B5EF4-FFF2-40B4-BE49-F238E27FC236}">
              <a16:creationId xmlns:a16="http://schemas.microsoft.com/office/drawing/2014/main" id="{00000000-0008-0000-0100-000015000000}"/>
            </a:ext>
          </a:extLst>
        </xdr:cNvPr>
        <xdr:cNvGrpSpPr/>
      </xdr:nvGrpSpPr>
      <xdr:grpSpPr>
        <a:xfrm>
          <a:off x="60960" y="419101"/>
          <a:ext cx="14020801" cy="1272540"/>
          <a:chOff x="0" y="3060863"/>
          <a:chExt cx="10692000" cy="1438275"/>
        </a:xfrm>
        <a:gradFill>
          <a:gsLst>
            <a:gs pos="0">
              <a:srgbClr val="262626">
                <a:alpha val="80000"/>
              </a:srgbClr>
            </a:gs>
            <a:gs pos="100000">
              <a:srgbClr val="595959">
                <a:alpha val="74901"/>
              </a:srgbClr>
            </a:gs>
          </a:gsLst>
          <a:lin ang="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no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QUANTITY</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NO</a:t>
                </a:r>
                <a:r>
                  <a:rPr lang="en-US" sz="18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OF</a:t>
                </a:r>
                <a:r>
                  <a:rPr lang="en-US" sz="18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ORDERS</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r>
                  <a:rPr lang="en-US" sz="1800" b="1">
                    <a:solidFill>
                      <a:schemeClr val="lt1"/>
                    </a:solidFill>
                    <a:latin typeface="Lato"/>
                    <a:ea typeface="Lato"/>
                    <a:cs typeface="Lato"/>
                    <a:sym typeface="Lato"/>
                  </a:rPr>
                  <a:t> </a:t>
                </a:r>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MARGIN</a:t>
                </a:r>
                <a:endParaRPr sz="14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91441</xdr:colOff>
      <xdr:row>0</xdr:row>
      <xdr:rowOff>76200</xdr:rowOff>
    </xdr:from>
    <xdr:ext cx="1399032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91441" y="76200"/>
          <a:ext cx="13990320" cy="314325"/>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9</xdr:row>
      <xdr:rowOff>121920</xdr:rowOff>
    </xdr:from>
    <xdr:ext cx="14066520" cy="2234565"/>
    <xdr:grpSp>
      <xdr:nvGrpSpPr>
        <xdr:cNvPr id="2" name="Shape 2">
          <a:extLst>
            <a:ext uri="{FF2B5EF4-FFF2-40B4-BE49-F238E27FC236}">
              <a16:creationId xmlns:a16="http://schemas.microsoft.com/office/drawing/2014/main" id="{00000000-0008-0000-0100-000002000000}"/>
            </a:ext>
          </a:extLst>
        </xdr:cNvPr>
        <xdr:cNvGrpSpPr/>
      </xdr:nvGrpSpPr>
      <xdr:grpSpPr>
        <a:xfrm>
          <a:off x="0" y="1699260"/>
          <a:ext cx="14066520" cy="2234565"/>
          <a:chOff x="-117172" y="2728291"/>
          <a:chExt cx="10815031" cy="208041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117172" y="2728291"/>
            <a:ext cx="10815031" cy="2080410"/>
            <a:chOff x="15241" y="1946748"/>
            <a:chExt cx="12659867" cy="2253777"/>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1" y="1946748"/>
              <a:ext cx="4690872" cy="1982863"/>
              <a:chOff x="15241" y="1946748"/>
              <a:chExt cx="4690872" cy="1982863"/>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1" y="1946748"/>
                <a:ext cx="4690872" cy="1982863"/>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97536" y="2028826"/>
                <a:ext cx="4581145" cy="266700"/>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l" rtl="0">
                  <a:spcBef>
                    <a:spcPts val="0"/>
                  </a:spcBef>
                  <a:spcAft>
                    <a:spcPts val="0"/>
                  </a:spcAft>
                  <a:buNone/>
                </a:pP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4733545" y="1962120"/>
              <a:ext cx="4437126" cy="1959805"/>
              <a:chOff x="4733545" y="1962120"/>
              <a:chExt cx="4437126" cy="195980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4733545" y="1962120"/>
                <a:ext cx="4437126" cy="195980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4747259" y="1984879"/>
                <a:ext cx="4389121"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WISE</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PROFIT</a:t>
                </a:r>
                <a:r>
                  <a:rPr lang="en-US" sz="1050">
                    <a:solidFill>
                      <a:schemeClr val="lt1"/>
                    </a:solidFill>
                    <a:latin typeface="Lato"/>
                    <a:ea typeface="Lato"/>
                    <a:cs typeface="Lato"/>
                    <a:sym typeface="Lato"/>
                  </a:rPr>
                  <a: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191244" y="1971675"/>
              <a:ext cx="3483864" cy="1950249"/>
              <a:chOff x="9191244" y="1866900"/>
              <a:chExt cx="3483864" cy="194191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191244" y="1866900"/>
                <a:ext cx="3483864" cy="194191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211818" y="1895475"/>
                <a:ext cx="34290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WISE</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SHARE</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a:t>
                </a: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66674</xdr:colOff>
      <xdr:row>21</xdr:row>
      <xdr:rowOff>15239</xdr:rowOff>
    </xdr:from>
    <xdr:ext cx="5137785" cy="2141221"/>
    <xdr:sp macro="" textlink="">
      <xdr:nvSpPr>
        <xdr:cNvPr id="15" name="Shape 15">
          <a:extLst>
            <a:ext uri="{FF2B5EF4-FFF2-40B4-BE49-F238E27FC236}">
              <a16:creationId xmlns:a16="http://schemas.microsoft.com/office/drawing/2014/main" id="{00000000-0008-0000-0100-00000F000000}"/>
            </a:ext>
          </a:extLst>
        </xdr:cNvPr>
        <xdr:cNvSpPr/>
      </xdr:nvSpPr>
      <xdr:spPr>
        <a:xfrm>
          <a:off x="66674" y="3695699"/>
          <a:ext cx="5137785" cy="2141221"/>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91440</xdr:colOff>
      <xdr:row>21</xdr:row>
      <xdr:rowOff>28575</xdr:rowOff>
    </xdr:from>
    <xdr:ext cx="508254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91440" y="3709035"/>
          <a:ext cx="508254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BY</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STATE</a:t>
          </a: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487680</xdr:colOff>
      <xdr:row>21</xdr:row>
      <xdr:rowOff>1</xdr:rowOff>
    </xdr:from>
    <xdr:ext cx="4914900" cy="2148840"/>
    <xdr:sp macro="" textlink="">
      <xdr:nvSpPr>
        <xdr:cNvPr id="17" name="Shape 17">
          <a:extLst>
            <a:ext uri="{FF2B5EF4-FFF2-40B4-BE49-F238E27FC236}">
              <a16:creationId xmlns:a16="http://schemas.microsoft.com/office/drawing/2014/main" id="{00000000-0008-0000-0100-000011000000}"/>
            </a:ext>
          </a:extLst>
        </xdr:cNvPr>
        <xdr:cNvSpPr/>
      </xdr:nvSpPr>
      <xdr:spPr>
        <a:xfrm>
          <a:off x="5242560" y="3680461"/>
          <a:ext cx="4914900" cy="214884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474344</xdr:colOff>
      <xdr:row>21</xdr:row>
      <xdr:rowOff>41910</xdr:rowOff>
    </xdr:from>
    <xdr:ext cx="4890136"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29224" y="3722370"/>
          <a:ext cx="4890136"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5</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SUBCATEGORIES</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BY</a:t>
          </a:r>
          <a:r>
            <a:rPr lang="en-US" sz="1050">
              <a:solidFill>
                <a:schemeClr val="lt1"/>
              </a:solidFill>
              <a:latin typeface="Lato"/>
              <a:ea typeface="Lato"/>
              <a:cs typeface="Lato"/>
              <a:sym typeface="Lato"/>
            </a:rPr>
            <a:t> </a:t>
          </a: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17</xdr:col>
      <xdr:colOff>76200</xdr:colOff>
      <xdr:row>20</xdr:row>
      <xdr:rowOff>167640</xdr:rowOff>
    </xdr:from>
    <xdr:ext cx="3878580" cy="2148840"/>
    <xdr:sp macro="" textlink="">
      <xdr:nvSpPr>
        <xdr:cNvPr id="19" name="Shape 19">
          <a:extLst>
            <a:ext uri="{FF2B5EF4-FFF2-40B4-BE49-F238E27FC236}">
              <a16:creationId xmlns:a16="http://schemas.microsoft.com/office/drawing/2014/main" id="{00000000-0008-0000-0100-000013000000}"/>
            </a:ext>
          </a:extLst>
        </xdr:cNvPr>
        <xdr:cNvSpPr/>
      </xdr:nvSpPr>
      <xdr:spPr>
        <a:xfrm>
          <a:off x="10180320" y="3672840"/>
          <a:ext cx="3878580" cy="214884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142874</xdr:colOff>
      <xdr:row>21</xdr:row>
      <xdr:rowOff>26670</xdr:rowOff>
    </xdr:from>
    <xdr:ext cx="3773806" cy="247650"/>
    <xdr:sp macro="" textlink="">
      <xdr:nvSpPr>
        <xdr:cNvPr id="20" name="Shape 20">
          <a:extLst>
            <a:ext uri="{FF2B5EF4-FFF2-40B4-BE49-F238E27FC236}">
              <a16:creationId xmlns:a16="http://schemas.microsoft.com/office/drawing/2014/main" id="{00000000-0008-0000-0100-000014000000}"/>
            </a:ext>
          </a:extLst>
        </xdr:cNvPr>
        <xdr:cNvSpPr/>
      </xdr:nvSpPr>
      <xdr:spPr>
        <a:xfrm>
          <a:off x="10246994" y="3707130"/>
          <a:ext cx="3773806" cy="2476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twoCellAnchor>
    <xdr:from>
      <xdr:col>0</xdr:col>
      <xdr:colOff>167640</xdr:colOff>
      <xdr:row>4</xdr:row>
      <xdr:rowOff>15240</xdr:rowOff>
    </xdr:from>
    <xdr:to>
      <xdr:col>4</xdr:col>
      <xdr:colOff>449580</xdr:colOff>
      <xdr:row>5</xdr:row>
      <xdr:rowOff>68580</xdr:rowOff>
    </xdr:to>
    <xdr:sp macro="" textlink="KPI!B16">
      <xdr:nvSpPr>
        <xdr:cNvPr id="39" name="Rectangle: Rounded Corners 38">
          <a:extLst>
            <a:ext uri="{FF2B5EF4-FFF2-40B4-BE49-F238E27FC236}">
              <a16:creationId xmlns:a16="http://schemas.microsoft.com/office/drawing/2014/main" id="{67035745-2452-11F4-0262-4D4EBB7AA124}"/>
            </a:ext>
          </a:extLst>
        </xdr:cNvPr>
        <xdr:cNvSpPr/>
      </xdr:nvSpPr>
      <xdr:spPr>
        <a:xfrm>
          <a:off x="167640" y="716280"/>
          <a:ext cx="2659380" cy="22860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ABFC3A5-42E0-454F-ABAD-FE150BC240C8}"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 22,97,200.86 </a:t>
          </a:fld>
          <a:endPar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457201</xdr:colOff>
      <xdr:row>5</xdr:row>
      <xdr:rowOff>83820</xdr:rowOff>
    </xdr:from>
    <xdr:to>
      <xdr:col>4</xdr:col>
      <xdr:colOff>198121</xdr:colOff>
      <xdr:row>7</xdr:row>
      <xdr:rowOff>152400</xdr:rowOff>
    </xdr:to>
    <xdr:graphicFrame macro="">
      <xdr:nvGraphicFramePr>
        <xdr:cNvPr id="40" name="Chart 39">
          <a:extLst>
            <a:ext uri="{FF2B5EF4-FFF2-40B4-BE49-F238E27FC236}">
              <a16:creationId xmlns:a16="http://schemas.microsoft.com/office/drawing/2014/main" id="{985470F5-B9FC-4C47-A38A-DBC381569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7</xdr:row>
      <xdr:rowOff>114300</xdr:rowOff>
    </xdr:from>
    <xdr:to>
      <xdr:col>4</xdr:col>
      <xdr:colOff>464820</xdr:colOff>
      <xdr:row>9</xdr:row>
      <xdr:rowOff>45720</xdr:rowOff>
    </xdr:to>
    <xdr:sp macro="" textlink="KPI!B16">
      <xdr:nvSpPr>
        <xdr:cNvPr id="42" name="Rectangle: Rounded Corners 41">
          <a:extLst>
            <a:ext uri="{FF2B5EF4-FFF2-40B4-BE49-F238E27FC236}">
              <a16:creationId xmlns:a16="http://schemas.microsoft.com/office/drawing/2014/main" id="{2605A067-6DD8-4154-AE30-2194052745D7}"/>
            </a:ext>
          </a:extLst>
        </xdr:cNvPr>
        <xdr:cNvSpPr/>
      </xdr:nvSpPr>
      <xdr:spPr>
        <a:xfrm>
          <a:off x="152400" y="1341120"/>
          <a:ext cx="2689860" cy="28194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365760</xdr:colOff>
          <xdr:row>7</xdr:row>
          <xdr:rowOff>137160</xdr:rowOff>
        </xdr:from>
        <xdr:to>
          <xdr:col>4</xdr:col>
          <xdr:colOff>281940</xdr:colOff>
          <xdr:row>9</xdr:row>
          <xdr:rowOff>22860</xdr:rowOff>
        </xdr:to>
        <xdr:pic>
          <xdr:nvPicPr>
            <xdr:cNvPr id="46" name="Picture 45">
              <a:extLst>
                <a:ext uri="{FF2B5EF4-FFF2-40B4-BE49-F238E27FC236}">
                  <a16:creationId xmlns:a16="http://schemas.microsoft.com/office/drawing/2014/main" id="{CC127184-C5CA-4622-4434-4ECD00D01ADF}"/>
                </a:ext>
              </a:extLst>
            </xdr:cNvPr>
            <xdr:cNvPicPr>
              <a:picLocks noChangeAspect="1" noChangeArrowheads="1"/>
              <a:extLst>
                <a:ext uri="{84589F7E-364E-4C9E-8A38-B11213B215E9}">
                  <a14:cameraTool cellRange="'KPI yoy'!$B$9" spid="_x0000_s7318"/>
                </a:ext>
              </a:extLst>
            </xdr:cNvPicPr>
          </xdr:nvPicPr>
          <xdr:blipFill>
            <a:blip xmlns:r="http://schemas.openxmlformats.org/officeDocument/2006/relationships" r:embed="rId2"/>
            <a:srcRect/>
            <a:stretch>
              <a:fillRect/>
            </a:stretch>
          </xdr:blipFill>
          <xdr:spPr bwMode="auto">
            <a:xfrm>
              <a:off x="1554480" y="1363980"/>
              <a:ext cx="1104900" cy="2362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541020</xdr:colOff>
      <xdr:row>3</xdr:row>
      <xdr:rowOff>167640</xdr:rowOff>
    </xdr:from>
    <xdr:to>
      <xdr:col>9</xdr:col>
      <xdr:colOff>396240</xdr:colOff>
      <xdr:row>5</xdr:row>
      <xdr:rowOff>53340</xdr:rowOff>
    </xdr:to>
    <xdr:sp macro="" textlink="KPI!$E$16">
      <xdr:nvSpPr>
        <xdr:cNvPr id="47" name="Rectangle: Rounded Corners 46">
          <a:extLst>
            <a:ext uri="{FF2B5EF4-FFF2-40B4-BE49-F238E27FC236}">
              <a16:creationId xmlns:a16="http://schemas.microsoft.com/office/drawing/2014/main" id="{18DEDFFC-D82E-4158-B895-6C2CA464CBA1}"/>
            </a:ext>
          </a:extLst>
        </xdr:cNvPr>
        <xdr:cNvSpPr/>
      </xdr:nvSpPr>
      <xdr:spPr>
        <a:xfrm>
          <a:off x="2918460" y="693420"/>
          <a:ext cx="2827020" cy="23622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22CB8C5-E6A6-4D4A-88DB-7B49CDACE0EB}"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 2,86,397.02 </a:t>
          </a:fld>
          <a:endPar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586740</xdr:colOff>
      <xdr:row>7</xdr:row>
      <xdr:rowOff>106680</xdr:rowOff>
    </xdr:from>
    <xdr:to>
      <xdr:col>9</xdr:col>
      <xdr:colOff>396240</xdr:colOff>
      <xdr:row>9</xdr:row>
      <xdr:rowOff>60960</xdr:rowOff>
    </xdr:to>
    <xdr:sp macro="" textlink="KPI!B16">
      <xdr:nvSpPr>
        <xdr:cNvPr id="48" name="Rectangle: Rounded Corners 47">
          <a:extLst>
            <a:ext uri="{FF2B5EF4-FFF2-40B4-BE49-F238E27FC236}">
              <a16:creationId xmlns:a16="http://schemas.microsoft.com/office/drawing/2014/main" id="{CEB3A872-7965-4884-92A3-29F72C8EB4F2}"/>
            </a:ext>
          </a:extLst>
        </xdr:cNvPr>
        <xdr:cNvSpPr/>
      </xdr:nvSpPr>
      <xdr:spPr>
        <a:xfrm>
          <a:off x="2964180" y="1333500"/>
          <a:ext cx="2781300" cy="30480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480060</xdr:colOff>
      <xdr:row>7</xdr:row>
      <xdr:rowOff>114300</xdr:rowOff>
    </xdr:from>
    <xdr:to>
      <xdr:col>14</xdr:col>
      <xdr:colOff>167640</xdr:colOff>
      <xdr:row>9</xdr:row>
      <xdr:rowOff>53340</xdr:rowOff>
    </xdr:to>
    <xdr:sp macro="" textlink="KPI!B16">
      <xdr:nvSpPr>
        <xdr:cNvPr id="49" name="Rectangle: Rounded Corners 48">
          <a:extLst>
            <a:ext uri="{FF2B5EF4-FFF2-40B4-BE49-F238E27FC236}">
              <a16:creationId xmlns:a16="http://schemas.microsoft.com/office/drawing/2014/main" id="{534B0338-6B7E-4C7D-9774-80D3CAEABD89}"/>
            </a:ext>
          </a:extLst>
        </xdr:cNvPr>
        <xdr:cNvSpPr/>
      </xdr:nvSpPr>
      <xdr:spPr>
        <a:xfrm>
          <a:off x="5829300" y="1341120"/>
          <a:ext cx="2659380" cy="2895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312420</xdr:colOff>
      <xdr:row>7</xdr:row>
      <xdr:rowOff>114300</xdr:rowOff>
    </xdr:from>
    <xdr:to>
      <xdr:col>18</xdr:col>
      <xdr:colOff>556260</xdr:colOff>
      <xdr:row>9</xdr:row>
      <xdr:rowOff>91440</xdr:rowOff>
    </xdr:to>
    <xdr:sp macro="" textlink="KPI!B16">
      <xdr:nvSpPr>
        <xdr:cNvPr id="50" name="Rectangle: Rounded Corners 49">
          <a:extLst>
            <a:ext uri="{FF2B5EF4-FFF2-40B4-BE49-F238E27FC236}">
              <a16:creationId xmlns:a16="http://schemas.microsoft.com/office/drawing/2014/main" id="{C709B451-E366-49AD-AAAF-8305B4C5A879}"/>
            </a:ext>
          </a:extLst>
        </xdr:cNvPr>
        <xdr:cNvSpPr/>
      </xdr:nvSpPr>
      <xdr:spPr>
        <a:xfrm>
          <a:off x="8633460" y="1341120"/>
          <a:ext cx="2621280" cy="32766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327660</xdr:colOff>
      <xdr:row>4</xdr:row>
      <xdr:rowOff>0</xdr:rowOff>
    </xdr:from>
    <xdr:to>
      <xdr:col>18</xdr:col>
      <xdr:colOff>525780</xdr:colOff>
      <xdr:row>5</xdr:row>
      <xdr:rowOff>45720</xdr:rowOff>
    </xdr:to>
    <xdr:sp macro="" textlink="KPI!$K$16">
      <xdr:nvSpPr>
        <xdr:cNvPr id="52" name="Rectangle: Rounded Corners 51">
          <a:extLst>
            <a:ext uri="{FF2B5EF4-FFF2-40B4-BE49-F238E27FC236}">
              <a16:creationId xmlns:a16="http://schemas.microsoft.com/office/drawing/2014/main" id="{7AC32966-BBC2-46A0-8C55-646158488777}"/>
            </a:ext>
          </a:extLst>
        </xdr:cNvPr>
        <xdr:cNvSpPr/>
      </xdr:nvSpPr>
      <xdr:spPr>
        <a:xfrm>
          <a:off x="8648700" y="701040"/>
          <a:ext cx="2575560" cy="2209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273C6B8-07B0-4902-A4F4-C7925147A127}"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457200</xdr:colOff>
      <xdr:row>4</xdr:row>
      <xdr:rowOff>7620</xdr:rowOff>
    </xdr:from>
    <xdr:to>
      <xdr:col>14</xdr:col>
      <xdr:colOff>182880</xdr:colOff>
      <xdr:row>5</xdr:row>
      <xdr:rowOff>30480</xdr:rowOff>
    </xdr:to>
    <xdr:sp macro="" textlink="KPI!$H$16">
      <xdr:nvSpPr>
        <xdr:cNvPr id="53" name="Rectangle: Rounded Corners 52">
          <a:extLst>
            <a:ext uri="{FF2B5EF4-FFF2-40B4-BE49-F238E27FC236}">
              <a16:creationId xmlns:a16="http://schemas.microsoft.com/office/drawing/2014/main" id="{B067A7E2-A294-4202-8AF8-2EF7F64DF6D2}"/>
            </a:ext>
          </a:extLst>
        </xdr:cNvPr>
        <xdr:cNvSpPr/>
      </xdr:nvSpPr>
      <xdr:spPr>
        <a:xfrm>
          <a:off x="5806440" y="708660"/>
          <a:ext cx="2697480" cy="19812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13C50B6-6D28-4090-A8E5-CE9B2558A409}"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83820</xdr:colOff>
      <xdr:row>3</xdr:row>
      <xdr:rowOff>160020</xdr:rowOff>
    </xdr:from>
    <xdr:to>
      <xdr:col>23</xdr:col>
      <xdr:colOff>365760</xdr:colOff>
      <xdr:row>5</xdr:row>
      <xdr:rowOff>68580</xdr:rowOff>
    </xdr:to>
    <xdr:sp macro="" textlink="KPI!$N$16">
      <xdr:nvSpPr>
        <xdr:cNvPr id="54" name="Rectangle: Rounded Corners 53">
          <a:extLst>
            <a:ext uri="{FF2B5EF4-FFF2-40B4-BE49-F238E27FC236}">
              <a16:creationId xmlns:a16="http://schemas.microsoft.com/office/drawing/2014/main" id="{9FF263C7-4119-490C-BB86-F9F10E801EE3}"/>
            </a:ext>
          </a:extLst>
        </xdr:cNvPr>
        <xdr:cNvSpPr/>
      </xdr:nvSpPr>
      <xdr:spPr>
        <a:xfrm>
          <a:off x="11376660" y="685800"/>
          <a:ext cx="2659380" cy="25908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FD068F6-9F10-4CD5-908E-80EC18F28B52}" type="TxLink">
            <a:rPr lang="en-US" sz="16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16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76200</xdr:colOff>
      <xdr:row>7</xdr:row>
      <xdr:rowOff>121920</xdr:rowOff>
    </xdr:from>
    <xdr:to>
      <xdr:col>23</xdr:col>
      <xdr:colOff>358140</xdr:colOff>
      <xdr:row>9</xdr:row>
      <xdr:rowOff>53340</xdr:rowOff>
    </xdr:to>
    <xdr:sp macro="" textlink="KPI!B16">
      <xdr:nvSpPr>
        <xdr:cNvPr id="55" name="Rectangle: Rounded Corners 54">
          <a:extLst>
            <a:ext uri="{FF2B5EF4-FFF2-40B4-BE49-F238E27FC236}">
              <a16:creationId xmlns:a16="http://schemas.microsoft.com/office/drawing/2014/main" id="{2AC3787D-A965-41E3-AB60-F77C76230542}"/>
            </a:ext>
          </a:extLst>
        </xdr:cNvPr>
        <xdr:cNvSpPr/>
      </xdr:nvSpPr>
      <xdr:spPr>
        <a:xfrm>
          <a:off x="11369040" y="1348740"/>
          <a:ext cx="2659380" cy="281940"/>
        </a:xfrm>
        <a:prstGeom prst="roundRect">
          <a:avLst/>
        </a:prstGeom>
        <a:gradFill>
          <a:gsLst>
            <a:gs pos="0">
              <a:srgbClr val="262626">
                <a:alpha val="80000"/>
              </a:srgbClr>
            </a:gs>
            <a:gs pos="100000">
              <a:srgbClr val="595959">
                <a:alpha val="74901"/>
              </a:srgb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335279</xdr:colOff>
      <xdr:row>5</xdr:row>
      <xdr:rowOff>91440</xdr:rowOff>
    </xdr:from>
    <xdr:to>
      <xdr:col>23</xdr:col>
      <xdr:colOff>91440</xdr:colOff>
      <xdr:row>8</xdr:row>
      <xdr:rowOff>30480</xdr:rowOff>
    </xdr:to>
    <xdr:graphicFrame macro="">
      <xdr:nvGraphicFramePr>
        <xdr:cNvPr id="57" name="Chart 56">
          <a:extLst>
            <a:ext uri="{FF2B5EF4-FFF2-40B4-BE49-F238E27FC236}">
              <a16:creationId xmlns:a16="http://schemas.microsoft.com/office/drawing/2014/main" id="{3179ECAB-6FF2-47A1-9C33-ACFC27C60F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68581</xdr:colOff>
      <xdr:row>5</xdr:row>
      <xdr:rowOff>91440</xdr:rowOff>
    </xdr:from>
    <xdr:to>
      <xdr:col>18</xdr:col>
      <xdr:colOff>365761</xdr:colOff>
      <xdr:row>7</xdr:row>
      <xdr:rowOff>152400</xdr:rowOff>
    </xdr:to>
    <xdr:graphicFrame macro="">
      <xdr:nvGraphicFramePr>
        <xdr:cNvPr id="58" name="Chart 57">
          <a:extLst>
            <a:ext uri="{FF2B5EF4-FFF2-40B4-BE49-F238E27FC236}">
              <a16:creationId xmlns:a16="http://schemas.microsoft.com/office/drawing/2014/main" id="{D4CE49A7-6400-468D-86F3-CCF0AA13E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381001</xdr:colOff>
      <xdr:row>5</xdr:row>
      <xdr:rowOff>45720</xdr:rowOff>
    </xdr:from>
    <xdr:to>
      <xdr:col>13</xdr:col>
      <xdr:colOff>487681</xdr:colOff>
      <xdr:row>7</xdr:row>
      <xdr:rowOff>114300</xdr:rowOff>
    </xdr:to>
    <xdr:graphicFrame macro="">
      <xdr:nvGraphicFramePr>
        <xdr:cNvPr id="59" name="Chart 58">
          <a:extLst>
            <a:ext uri="{FF2B5EF4-FFF2-40B4-BE49-F238E27FC236}">
              <a16:creationId xmlns:a16="http://schemas.microsoft.com/office/drawing/2014/main" id="{6B5EB9D5-8DC0-4E98-8857-358BAACE6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373381</xdr:colOff>
      <xdr:row>5</xdr:row>
      <xdr:rowOff>114300</xdr:rowOff>
    </xdr:from>
    <xdr:to>
      <xdr:col>9</xdr:col>
      <xdr:colOff>121921</xdr:colOff>
      <xdr:row>7</xdr:row>
      <xdr:rowOff>129540</xdr:rowOff>
    </xdr:to>
    <xdr:graphicFrame macro="">
      <xdr:nvGraphicFramePr>
        <xdr:cNvPr id="60" name="Chart 59">
          <a:extLst>
            <a:ext uri="{FF2B5EF4-FFF2-40B4-BE49-F238E27FC236}">
              <a16:creationId xmlns:a16="http://schemas.microsoft.com/office/drawing/2014/main" id="{D8A0336F-2F50-4F52-88E1-6AEC8D9EC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251460</xdr:colOff>
          <xdr:row>7</xdr:row>
          <xdr:rowOff>129539</xdr:rowOff>
        </xdr:from>
        <xdr:to>
          <xdr:col>9</xdr:col>
          <xdr:colOff>160020</xdr:colOff>
          <xdr:row>9</xdr:row>
          <xdr:rowOff>15240</xdr:rowOff>
        </xdr:to>
        <xdr:pic>
          <xdr:nvPicPr>
            <xdr:cNvPr id="63" name="Picture 62">
              <a:extLst>
                <a:ext uri="{FF2B5EF4-FFF2-40B4-BE49-F238E27FC236}">
                  <a16:creationId xmlns:a16="http://schemas.microsoft.com/office/drawing/2014/main" id="{9A5131E2-0067-4724-A954-4A4C9B830B83}"/>
                </a:ext>
              </a:extLst>
            </xdr:cNvPr>
            <xdr:cNvPicPr>
              <a:picLocks noChangeAspect="1" noChangeArrowheads="1"/>
              <a:extLst>
                <a:ext uri="{84589F7E-364E-4C9E-8A38-B11213B215E9}">
                  <a14:cameraTool cellRange="'KPI yoy'!$C$9" spid="_x0000_s7319"/>
                </a:ext>
              </a:extLst>
            </xdr:cNvPicPr>
          </xdr:nvPicPr>
          <xdr:blipFill>
            <a:blip xmlns:r="http://schemas.openxmlformats.org/officeDocument/2006/relationships" r:embed="rId7"/>
            <a:srcRect/>
            <a:stretch>
              <a:fillRect/>
            </a:stretch>
          </xdr:blipFill>
          <xdr:spPr bwMode="auto">
            <a:xfrm>
              <a:off x="4411980" y="1356359"/>
              <a:ext cx="1097280" cy="23622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15240</xdr:colOff>
          <xdr:row>7</xdr:row>
          <xdr:rowOff>137160</xdr:rowOff>
        </xdr:from>
        <xdr:to>
          <xdr:col>14</xdr:col>
          <xdr:colOff>60960</xdr:colOff>
          <xdr:row>9</xdr:row>
          <xdr:rowOff>38100</xdr:rowOff>
        </xdr:to>
        <xdr:pic>
          <xdr:nvPicPr>
            <xdr:cNvPr id="66" name="Picture 65">
              <a:extLst>
                <a:ext uri="{FF2B5EF4-FFF2-40B4-BE49-F238E27FC236}">
                  <a16:creationId xmlns:a16="http://schemas.microsoft.com/office/drawing/2014/main" id="{C739BDE8-0CE0-487F-9478-D792478ECCF1}"/>
                </a:ext>
              </a:extLst>
            </xdr:cNvPr>
            <xdr:cNvPicPr>
              <a:picLocks noChangeAspect="1" noChangeArrowheads="1"/>
              <a:extLst>
                <a:ext uri="{84589F7E-364E-4C9E-8A38-B11213B215E9}">
                  <a14:cameraTool cellRange="'KPI yoy'!$D$9" spid="_x0000_s7320"/>
                </a:ext>
              </a:extLst>
            </xdr:cNvPicPr>
          </xdr:nvPicPr>
          <xdr:blipFill>
            <a:blip xmlns:r="http://schemas.openxmlformats.org/officeDocument/2006/relationships" r:embed="rId8"/>
            <a:srcRect/>
            <a:stretch>
              <a:fillRect/>
            </a:stretch>
          </xdr:blipFill>
          <xdr:spPr bwMode="auto">
            <a:xfrm>
              <a:off x="7147560" y="1363980"/>
              <a:ext cx="1234440"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434340</xdr:colOff>
          <xdr:row>7</xdr:row>
          <xdr:rowOff>160019</xdr:rowOff>
        </xdr:from>
        <xdr:to>
          <xdr:col>18</xdr:col>
          <xdr:colOff>510540</xdr:colOff>
          <xdr:row>9</xdr:row>
          <xdr:rowOff>53340</xdr:rowOff>
        </xdr:to>
        <xdr:pic>
          <xdr:nvPicPr>
            <xdr:cNvPr id="69" name="Picture 68">
              <a:extLst>
                <a:ext uri="{FF2B5EF4-FFF2-40B4-BE49-F238E27FC236}">
                  <a16:creationId xmlns:a16="http://schemas.microsoft.com/office/drawing/2014/main" id="{98120F7E-242B-4FA9-92B2-7814C513707C}"/>
                </a:ext>
              </a:extLst>
            </xdr:cNvPr>
            <xdr:cNvPicPr>
              <a:picLocks noChangeAspect="1" noChangeArrowheads="1"/>
              <a:extLst>
                <a:ext uri="{84589F7E-364E-4C9E-8A38-B11213B215E9}">
                  <a14:cameraTool cellRange="'KPI yoy'!$E$9" spid="_x0000_s7321"/>
                </a:ext>
              </a:extLst>
            </xdr:cNvPicPr>
          </xdr:nvPicPr>
          <xdr:blipFill>
            <a:blip xmlns:r="http://schemas.openxmlformats.org/officeDocument/2006/relationships" r:embed="rId9"/>
            <a:srcRect/>
            <a:stretch>
              <a:fillRect/>
            </a:stretch>
          </xdr:blipFill>
          <xdr:spPr bwMode="auto">
            <a:xfrm>
              <a:off x="9944100" y="1386839"/>
              <a:ext cx="1264920" cy="24384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236220</xdr:colOff>
          <xdr:row>7</xdr:row>
          <xdr:rowOff>129540</xdr:rowOff>
        </xdr:from>
        <xdr:to>
          <xdr:col>23</xdr:col>
          <xdr:colOff>305588</xdr:colOff>
          <xdr:row>9</xdr:row>
          <xdr:rowOff>38100</xdr:rowOff>
        </xdr:to>
        <xdr:pic>
          <xdr:nvPicPr>
            <xdr:cNvPr id="72" name="Picture 71">
              <a:extLst>
                <a:ext uri="{FF2B5EF4-FFF2-40B4-BE49-F238E27FC236}">
                  <a16:creationId xmlns:a16="http://schemas.microsoft.com/office/drawing/2014/main" id="{B4A42534-05F7-4AD7-BD23-281DA57F5D46}"/>
                </a:ext>
              </a:extLst>
            </xdr:cNvPr>
            <xdr:cNvPicPr>
              <a:picLocks noChangeAspect="1" noChangeArrowheads="1"/>
              <a:extLst>
                <a:ext uri="{84589F7E-364E-4C9E-8A38-B11213B215E9}">
                  <a14:cameraTool cellRange="'KPI yoy'!$F$9" spid="_x0000_s7322"/>
                </a:ext>
              </a:extLst>
            </xdr:cNvPicPr>
          </xdr:nvPicPr>
          <xdr:blipFill>
            <a:blip xmlns:r="http://schemas.openxmlformats.org/officeDocument/2006/relationships" r:embed="rId10"/>
            <a:srcRect/>
            <a:stretch>
              <a:fillRect/>
            </a:stretch>
          </xdr:blipFill>
          <xdr:spPr bwMode="auto">
            <a:xfrm>
              <a:off x="12717780" y="1356360"/>
              <a:ext cx="1258088" cy="2590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91440</xdr:colOff>
      <xdr:row>11</xdr:row>
      <xdr:rowOff>99060</xdr:rowOff>
    </xdr:from>
    <xdr:to>
      <xdr:col>8</xdr:col>
      <xdr:colOff>403860</xdr:colOff>
      <xdr:row>20</xdr:row>
      <xdr:rowOff>129540</xdr:rowOff>
    </xdr:to>
    <xdr:graphicFrame macro="">
      <xdr:nvGraphicFramePr>
        <xdr:cNvPr id="73" name="Chart 72">
          <a:extLst>
            <a:ext uri="{FF2B5EF4-FFF2-40B4-BE49-F238E27FC236}">
              <a16:creationId xmlns:a16="http://schemas.microsoft.com/office/drawing/2014/main" id="{D6CD1EFC-898A-4A24-AFF0-A53153B55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533401</xdr:colOff>
      <xdr:row>11</xdr:row>
      <xdr:rowOff>106680</xdr:rowOff>
    </xdr:from>
    <xdr:to>
      <xdr:col>17</xdr:col>
      <xdr:colOff>30481</xdr:colOff>
      <xdr:row>20</xdr:row>
      <xdr:rowOff>76200</xdr:rowOff>
    </xdr:to>
    <mc:AlternateContent xmlns:mc="http://schemas.openxmlformats.org/markup-compatibility/2006">
      <mc:Choice xmlns:cx1="http://schemas.microsoft.com/office/drawing/2015/9/8/chartex" Requires="cx1">
        <xdr:graphicFrame macro="">
          <xdr:nvGraphicFramePr>
            <xdr:cNvPr id="74" name="Chart 73">
              <a:extLst>
                <a:ext uri="{FF2B5EF4-FFF2-40B4-BE49-F238E27FC236}">
                  <a16:creationId xmlns:a16="http://schemas.microsoft.com/office/drawing/2014/main" id="{BFB571BF-93EA-4278-B96F-DC8BA269FD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88281" y="2034540"/>
              <a:ext cx="4846320" cy="1546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251460</xdr:colOff>
      <xdr:row>11</xdr:row>
      <xdr:rowOff>106680</xdr:rowOff>
    </xdr:from>
    <xdr:to>
      <xdr:col>23</xdr:col>
      <xdr:colOff>213360</xdr:colOff>
      <xdr:row>20</xdr:row>
      <xdr:rowOff>137160</xdr:rowOff>
    </xdr:to>
    <xdr:graphicFrame macro="">
      <xdr:nvGraphicFramePr>
        <xdr:cNvPr id="75" name="Chart 74">
          <a:extLst>
            <a:ext uri="{FF2B5EF4-FFF2-40B4-BE49-F238E27FC236}">
              <a16:creationId xmlns:a16="http://schemas.microsoft.com/office/drawing/2014/main" id="{DE9B358F-230D-460D-90B5-AF48B469E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142874</xdr:colOff>
      <xdr:row>22</xdr:row>
      <xdr:rowOff>152400</xdr:rowOff>
    </xdr:from>
    <xdr:to>
      <xdr:col>8</xdr:col>
      <xdr:colOff>358139</xdr:colOff>
      <xdr:row>32</xdr:row>
      <xdr:rowOff>167640</xdr:rowOff>
    </xdr:to>
    <mc:AlternateContent xmlns:mc="http://schemas.openxmlformats.org/markup-compatibility/2006">
      <mc:Choice xmlns:cx4="http://schemas.microsoft.com/office/drawing/2016/5/10/chartex" Requires="cx4">
        <xdr:graphicFrame macro="">
          <xdr:nvGraphicFramePr>
            <xdr:cNvPr id="76" name="Chart 75">
              <a:extLst>
                <a:ext uri="{FF2B5EF4-FFF2-40B4-BE49-F238E27FC236}">
                  <a16:creationId xmlns:a16="http://schemas.microsoft.com/office/drawing/2014/main" id="{9E49F603-9BAB-41B5-949C-0492DC41F8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4" y="4008120"/>
              <a:ext cx="4970145"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487680</xdr:colOff>
      <xdr:row>22</xdr:row>
      <xdr:rowOff>144780</xdr:rowOff>
    </xdr:from>
    <xdr:to>
      <xdr:col>16</xdr:col>
      <xdr:colOff>464820</xdr:colOff>
      <xdr:row>31</xdr:row>
      <xdr:rowOff>91440</xdr:rowOff>
    </xdr:to>
    <xdr:graphicFrame macro="">
      <xdr:nvGraphicFramePr>
        <xdr:cNvPr id="77" name="Chart 76">
          <a:extLst>
            <a:ext uri="{FF2B5EF4-FFF2-40B4-BE49-F238E27FC236}">
              <a16:creationId xmlns:a16="http://schemas.microsoft.com/office/drawing/2014/main" id="{DD688138-B6B1-41BC-ADB4-3F2FE50EA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98157</xdr:colOff>
      <xdr:row>22</xdr:row>
      <xdr:rowOff>114300</xdr:rowOff>
    </xdr:from>
    <xdr:to>
      <xdr:col>18</xdr:col>
      <xdr:colOff>434340</xdr:colOff>
      <xdr:row>33</xdr:row>
      <xdr:rowOff>7619</xdr:rowOff>
    </xdr:to>
    <mc:AlternateContent xmlns:mc="http://schemas.openxmlformats.org/markup-compatibility/2006" xmlns:a14="http://schemas.microsoft.com/office/drawing/2010/main">
      <mc:Choice Requires="a14">
        <xdr:graphicFrame macro="">
          <xdr:nvGraphicFramePr>
            <xdr:cNvPr id="79" name="Year 2">
              <a:extLst>
                <a:ext uri="{FF2B5EF4-FFF2-40B4-BE49-F238E27FC236}">
                  <a16:creationId xmlns:a16="http://schemas.microsoft.com/office/drawing/2014/main" id="{07B06160-B4C7-49F7-8EBD-B7B9E557C9F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202277" y="3970021"/>
              <a:ext cx="930543"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538825</xdr:colOff>
      <xdr:row>22</xdr:row>
      <xdr:rowOff>99060</xdr:rowOff>
    </xdr:from>
    <xdr:to>
      <xdr:col>23</xdr:col>
      <xdr:colOff>335280</xdr:colOff>
      <xdr:row>33</xdr:row>
      <xdr:rowOff>0</xdr:rowOff>
    </xdr:to>
    <mc:AlternateContent xmlns:mc="http://schemas.openxmlformats.org/markup-compatibility/2006" xmlns:a14="http://schemas.microsoft.com/office/drawing/2010/main">
      <mc:Choice Requires="a14">
        <xdr:graphicFrame macro="">
          <xdr:nvGraphicFramePr>
            <xdr:cNvPr id="80" name="Segment 1">
              <a:extLst>
                <a:ext uri="{FF2B5EF4-FFF2-40B4-BE49-F238E27FC236}">
                  <a16:creationId xmlns:a16="http://schemas.microsoft.com/office/drawing/2014/main" id="{5AF1092A-3A24-495F-A0B1-AB0EC5E424D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426025" y="3954780"/>
              <a:ext cx="1579535" cy="1775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472440</xdr:colOff>
      <xdr:row>22</xdr:row>
      <xdr:rowOff>129540</xdr:rowOff>
    </xdr:from>
    <xdr:to>
      <xdr:col>20</xdr:col>
      <xdr:colOff>502920</xdr:colOff>
      <xdr:row>33</xdr:row>
      <xdr:rowOff>7619</xdr:rowOff>
    </xdr:to>
    <mc:AlternateContent xmlns:mc="http://schemas.openxmlformats.org/markup-compatibility/2006" xmlns:a14="http://schemas.microsoft.com/office/drawing/2010/main">
      <mc:Choice Requires="a14">
        <xdr:graphicFrame macro="">
          <xdr:nvGraphicFramePr>
            <xdr:cNvPr id="81" name="Region 1">
              <a:extLst>
                <a:ext uri="{FF2B5EF4-FFF2-40B4-BE49-F238E27FC236}">
                  <a16:creationId xmlns:a16="http://schemas.microsoft.com/office/drawing/2014/main" id="{9F498D90-F6CB-475B-9FBF-1B17391EF29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170920" y="3985261"/>
              <a:ext cx="1219200" cy="1775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xdr:colOff>
      <xdr:row>9</xdr:row>
      <xdr:rowOff>160020</xdr:rowOff>
    </xdr:from>
    <xdr:to>
      <xdr:col>8</xdr:col>
      <xdr:colOff>403860</xdr:colOff>
      <xdr:row>11</xdr:row>
      <xdr:rowOff>82432</xdr:rowOff>
    </xdr:to>
    <xdr:sp macro="" textlink="">
      <xdr:nvSpPr>
        <xdr:cNvPr id="41" name="Shape 11">
          <a:extLst>
            <a:ext uri="{FF2B5EF4-FFF2-40B4-BE49-F238E27FC236}">
              <a16:creationId xmlns:a16="http://schemas.microsoft.com/office/drawing/2014/main" id="{888628A7-2DA9-43CD-AFD1-884E0EE02F30}"/>
            </a:ext>
          </a:extLst>
        </xdr:cNvPr>
        <xdr:cNvSpPr/>
      </xdr:nvSpPr>
      <xdr:spPr>
        <a:xfrm>
          <a:off x="30480" y="1737360"/>
          <a:ext cx="5128260" cy="27293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rPr>
            <a:t>SALES AND PROFIT ANALYSIS</a:t>
          </a:r>
          <a:endParaRPr lang="en-IN" sz="12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66.928125810184" createdVersion="8" refreshedVersion="8" minRefreshableVersion="3" recordCount="9994" xr:uid="{81BD4415-1251-437A-9EC3-5F0C41BCA65A}">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e" numFmtId="0" formula="Profit/Sales" databaseField="0"/>
  </cacheFields>
  <extLst>
    <ext xmlns:x14="http://schemas.microsoft.com/office/spreadsheetml/2009/9/main" uri="{725AE2AE-9491-48be-B2B4-4EB974FC3084}">
      <x14:pivotCacheDefinition pivotCacheId="16322871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92AEA9-DEA0-4118-A6EA-DB14D0D3B706}"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
  <location ref="A3:D17" firstHeaderRow="1" firstDataRow="2" firstDataCol="2"/>
  <pivotFields count="26">
    <pivotField compact="0" outline="0" showAll="0"/>
    <pivotField compact="0" outline="0" showAll="0"/>
    <pivotField compact="0" outline="0" showAll="0">
      <items count="5">
        <item x="2"/>
        <item x="1"/>
        <item x="0"/>
        <item x="3"/>
        <item t="default"/>
      </items>
    </pivotField>
    <pivotField axis="axisRow"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axis="axisRow"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7">
        <item sd="0" x="0"/>
        <item sd="0" x="1"/>
        <item sd="0" x="2"/>
        <item sd="0" x="3"/>
        <item sd="0" x="4"/>
        <item sd="0" x="5"/>
        <item t="default"/>
      </items>
    </pivotField>
    <pivotField compact="0" outline="0" subtotalTop="0" showAll="0">
      <items count="8">
        <item sd="0" x="0"/>
        <item sd="0" x="1"/>
        <item sd="0" x="2"/>
        <item sd="0" x="3"/>
        <item sd="0" x="4"/>
        <item sd="0" x="5"/>
        <item sd="0" x="6"/>
        <item t="default"/>
      </items>
    </pivotField>
    <pivotField compact="0" outline="0" subtotalTop="0"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4">
      <pivotArea outline="0" fieldPosition="0">
        <references count="2">
          <reference field="4294967294" count="1" selected="0">
            <x v="0"/>
          </reference>
          <reference field="22" count="1" selected="0">
            <x v="1"/>
          </reference>
        </references>
      </pivotArea>
    </format>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643473-BD69-4643-9DE4-2305B8840F4B}"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
  <location ref="A1:B6"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ubtotalTop="0" showAll="0">
      <items count="15">
        <item sd="0" x="0"/>
        <item sd="0" x="1"/>
        <item sd="0" x="2"/>
        <item sd="0" x="3"/>
        <item sd="0" x="4"/>
        <item sd="0" x="5"/>
        <item sd="0" x="6"/>
        <item sd="0" x="7"/>
        <item sd="0" x="8"/>
        <item sd="0" x="9"/>
        <item sd="0" x="10"/>
        <item sd="0" x="11"/>
        <item sd="0" x="12"/>
        <item sd="0" x="13"/>
        <item t="default"/>
      </items>
    </pivotField>
    <pivotField compact="0" outline="0" subtotalTop="0" showAll="0">
      <items count="7">
        <item sd="0" x="0"/>
        <item sd="0" x="1"/>
        <item sd="0" x="2"/>
        <item sd="0" x="3"/>
        <item sd="0" x="4"/>
        <item sd="0" x="5"/>
        <item t="default"/>
      </items>
    </pivotField>
    <pivotField compact="0" outline="0" subtotalTop="0" showAll="0">
      <items count="8">
        <item sd="0" x="0"/>
        <item sd="0" x="1"/>
        <item sd="0" x="2"/>
        <item sd="0" x="3"/>
        <item sd="0" x="4"/>
        <item sd="0" x="5"/>
        <item sd="0" x="6"/>
        <item t="default"/>
      </items>
    </pivotField>
    <pivotField compact="0" outline="0" subtotalTop="0"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8D1F04-1754-4083-A90B-A76A15691C21}"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
  <location ref="A1:B6"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axis="axisRow"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ubtotalTop="0"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5" count="1" selected="0">
            <x v="0"/>
          </reference>
        </references>
      </pivotArea>
    </chartFormat>
    <chartFormat chart="3" format="13">
      <pivotArea type="data" outline="0" fieldPosition="0">
        <references count="2">
          <reference field="4294967294" count="1" selected="0">
            <x v="0"/>
          </reference>
          <reference field="15" count="1" selected="0">
            <x v="1"/>
          </reference>
        </references>
      </pivotArea>
    </chartFormat>
    <chartFormat chart="3"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AEF0EA-D7CE-42BC-B70E-454B40AE0903}"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A1:B8"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axis="axisRow" compact="0" outline="0"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ubtotalTop="0"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numFmtId="165"/>
  </dataFields>
  <formats count="2">
    <format dxfId="1">
      <pivotArea outline="0" fieldPosition="0">
        <references count="1">
          <reference field="16" count="0" selected="0"/>
        </references>
      </pivotArea>
    </format>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35A996-EA32-47DB-8150-15E456A62DC6}"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1:B52"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8">
        <item x="0"/>
        <item x="1"/>
        <item x="2"/>
        <item x="3"/>
        <item x="4"/>
        <item x="5"/>
        <item x="6"/>
        <item t="default"/>
      </items>
    </pivotField>
    <pivotField compact="0" outline="0" subtotalTop="0"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A5FAB8-27F0-4CAF-8CBE-6DC616DFE1F1}" name="PivotTable13"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location ref="G1:H15"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D9BF87-2D73-4C53-826E-302EAFE82D79}"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D1:E15"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9FD288-9D5E-405C-9446-A0E74196DE35}"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A1:B15"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82039A-8964-4C60-AE4D-54CA5AA69CE6}"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M1:N15" firstHeaderRow="2" firstDataRow="2" firstDataCol="1"/>
  <pivotFields count="26">
    <pivotField compact="0" outline="0" showAll="0"/>
    <pivotField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dataField="1" compact="0" outline="0"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e" fld="2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A83BC9-2F34-43C2-A16E-88FCB083A660}"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J1:K15" firstHeaderRow="2" firstDataRow="2" firstDataCol="1"/>
  <pivotFields count="26">
    <pivotField compact="0" outline="0" showAll="0"/>
    <pivotField dataField="1" compact="0" outline="0" showAll="0"/>
    <pivotField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subtotalTop="0"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DB6155-C1E1-4CA4-A476-1B6DDAB023AF}"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location ref="A1:F6" firstHeaderRow="1" firstDataRow="2" firstDataCol="1"/>
  <pivotFields count="26">
    <pivotField compact="0" outline="0" showAll="0"/>
    <pivotField dataField="1"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compact="0" outline="0" showAll="0">
      <items count="5">
        <item x="2"/>
        <item x="1"/>
        <item x="0"/>
        <item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items count="8">
        <item x="0"/>
        <item x="1"/>
        <item x="2"/>
        <item x="3"/>
        <item x="4"/>
        <item x="5"/>
        <item x="6"/>
        <item t="default"/>
      </items>
    </pivotField>
    <pivotField dataField="1" compact="0" outline="0"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5" baseField="0" baseItem="0"/>
  </data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A53C9BD-73F2-4184-BDD8-BE34888553CB}" sourceName="Year">
  <pivotTables>
    <pivotTable tabId="4" name="PivotTable2"/>
    <pivotTable tabId="3" name="PivotTable1"/>
    <pivotTable tabId="8" name="PivotTable11"/>
    <pivotTable tabId="8" name="PivotTable12"/>
    <pivotTable tabId="8" name="PivotTable13"/>
    <pivotTable tabId="8" name="PivotTable14"/>
    <pivotTable tabId="8" name="PivotTable15"/>
    <pivotTable tabId="6" name="PivotTable7"/>
    <pivotTable tabId="5" name="PivotTable5"/>
    <pivotTable tabId="7" name="PivotTable10"/>
  </pivotTables>
  <data>
    <tabular pivotCacheId="163228715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95E7714-314B-4F8F-BA96-769079C02CFC}" sourceName="Segment">
  <pivotTables>
    <pivotTable tabId="4" name="PivotTable2"/>
    <pivotTable tabId="3" name="PivotTable1"/>
    <pivotTable tabId="8" name="PivotTable11"/>
    <pivotTable tabId="8" name="PivotTable12"/>
    <pivotTable tabId="8" name="PivotTable13"/>
    <pivotTable tabId="8" name="PivotTable14"/>
    <pivotTable tabId="8" name="PivotTable15"/>
    <pivotTable tabId="6" name="PivotTable7"/>
    <pivotTable tabId="5" name="PivotTable5"/>
    <pivotTable tabId="7" name="PivotTable10"/>
  </pivotTables>
  <data>
    <tabular pivotCacheId="163228715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0F59637-CDA2-45DA-A759-946931EEC5C0}" sourceName="Region">
  <pivotTables>
    <pivotTable tabId="4" name="PivotTable2"/>
    <pivotTable tabId="3" name="PivotTable1"/>
    <pivotTable tabId="8" name="PivotTable11"/>
    <pivotTable tabId="8" name="PivotTable12"/>
    <pivotTable tabId="8" name="PivotTable13"/>
    <pivotTable tabId="8" name="PivotTable14"/>
    <pivotTable tabId="8" name="PivotTable15"/>
    <pivotTable tabId="6" name="PivotTable7"/>
    <pivotTable tabId="5" name="PivotTable5"/>
    <pivotTable tabId="7" name="PivotTable10"/>
  </pivotTables>
  <data>
    <tabular pivotCacheId="163228715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6109E0B-3AE6-4485-8260-877B97232E85}" cache="Slicer_Year1" caption="Year" rowHeight="234950"/>
  <slicer name="Segment" xr10:uid="{32DD9326-02E7-48A9-9132-079403ED7DA3}" cache="Slicer_Segment" caption="Segment" rowHeight="234950"/>
  <slicer name="Region" xr10:uid="{BB9A893F-4A47-46C1-94B4-0B9CB93C96A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5E47CD2-6779-429A-A901-1AB1770C8287}"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F953518D-FC38-4930-A002-92D1F6074461}" cache="Slicer_Year1" caption="Year" style="AB" rowHeight="234950"/>
  <slicer name="Segment 1" xr10:uid="{0622E110-FDA1-4100-9100-9C317A71291E}" cache="Slicer_Segment" caption="Segment" style="AB" rowHeight="234950"/>
  <slicer name="Region 1" xr10:uid="{A982F5BF-F1B3-4208-B58C-0E671125620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9595" workbookViewId="0">
      <selection activeCell="G16" sqref="G1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20.44140625" bestFit="1" customWidth="1"/>
    <col min="9"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77CAD-3696-485D-A3F9-53E528239367}">
  <dimension ref="A3:D17"/>
  <sheetViews>
    <sheetView workbookViewId="0">
      <selection activeCell="M16" sqref="M16"/>
    </sheetView>
  </sheetViews>
  <sheetFormatPr defaultRowHeight="14.4" x14ac:dyDescent="0.3"/>
  <cols>
    <col min="1" max="2" width="12.21875" bestFit="1" customWidth="1"/>
    <col min="3" max="3" width="11.21875" bestFit="1" customWidth="1"/>
    <col min="4" max="4" width="11.6640625" bestFit="1" customWidth="1"/>
  </cols>
  <sheetData>
    <row r="3" spans="1:4" x14ac:dyDescent="0.3">
      <c r="A3" s="4"/>
      <c r="B3" s="5"/>
      <c r="C3" s="7" t="s">
        <v>10949</v>
      </c>
      <c r="D3" s="6"/>
    </row>
    <row r="4" spans="1:4" x14ac:dyDescent="0.3">
      <c r="A4" s="7" t="s">
        <v>10934</v>
      </c>
      <c r="B4" s="7" t="s">
        <v>3</v>
      </c>
      <c r="C4" s="4" t="s">
        <v>10947</v>
      </c>
      <c r="D4" s="12" t="s">
        <v>10950</v>
      </c>
    </row>
    <row r="5" spans="1:4" x14ac:dyDescent="0.3">
      <c r="A5" s="4" t="s">
        <v>10935</v>
      </c>
      <c r="B5" s="5"/>
      <c r="C5" s="13">
        <v>95365.937600000019</v>
      </c>
      <c r="D5" s="14">
        <v>9199.2699999999986</v>
      </c>
    </row>
    <row r="6" spans="1:4" x14ac:dyDescent="0.3">
      <c r="A6" s="4" t="s">
        <v>10936</v>
      </c>
      <c r="B6" s="5"/>
      <c r="C6" s="13">
        <v>60172.649400000024</v>
      </c>
      <c r="D6" s="14">
        <v>10288.898699999991</v>
      </c>
    </row>
    <row r="7" spans="1:4" x14ac:dyDescent="0.3">
      <c r="A7" s="4" t="s">
        <v>10937</v>
      </c>
      <c r="B7" s="5"/>
      <c r="C7" s="13">
        <v>199252.98399999991</v>
      </c>
      <c r="D7" s="14">
        <v>26806.573700000015</v>
      </c>
    </row>
    <row r="8" spans="1:4" x14ac:dyDescent="0.3">
      <c r="A8" s="4" t="s">
        <v>10938</v>
      </c>
      <c r="B8" s="5"/>
      <c r="C8" s="13">
        <v>141851.5674</v>
      </c>
      <c r="D8" s="14">
        <v>13437.806799999998</v>
      </c>
    </row>
    <row r="9" spans="1:4" x14ac:dyDescent="0.3">
      <c r="A9" s="4" t="s">
        <v>10939</v>
      </c>
      <c r="B9" s="5"/>
      <c r="C9" s="13">
        <v>156122.28669999994</v>
      </c>
      <c r="D9" s="14">
        <v>22308.51279999999</v>
      </c>
    </row>
    <row r="10" spans="1:4" x14ac:dyDescent="0.3">
      <c r="A10" s="4" t="s">
        <v>10940</v>
      </c>
      <c r="B10" s="5"/>
      <c r="C10" s="13">
        <v>147082.61130000011</v>
      </c>
      <c r="D10" s="14">
        <v>20899.334500000012</v>
      </c>
    </row>
    <row r="11" spans="1:4" x14ac:dyDescent="0.3">
      <c r="A11" s="4" t="s">
        <v>10941</v>
      </c>
      <c r="B11" s="5"/>
      <c r="C11" s="13">
        <v>149580.83800000031</v>
      </c>
      <c r="D11" s="14">
        <v>13535.38299999998</v>
      </c>
    </row>
    <row r="12" spans="1:4" x14ac:dyDescent="0.3">
      <c r="A12" s="4" t="s">
        <v>10942</v>
      </c>
      <c r="B12" s="5"/>
      <c r="C12" s="13">
        <v>159589.45099999988</v>
      </c>
      <c r="D12" s="14">
        <v>21896.715399999972</v>
      </c>
    </row>
    <row r="13" spans="1:4" x14ac:dyDescent="0.3">
      <c r="A13" s="4" t="s">
        <v>10943</v>
      </c>
      <c r="B13" s="5"/>
      <c r="C13" s="13">
        <v>309770.09970000025</v>
      </c>
      <c r="D13" s="14">
        <v>37293.192500000034</v>
      </c>
    </row>
    <row r="14" spans="1:4" x14ac:dyDescent="0.3">
      <c r="A14" s="4" t="s">
        <v>10944</v>
      </c>
      <c r="B14" s="5"/>
      <c r="C14" s="13">
        <v>197115.20170000009</v>
      </c>
      <c r="D14" s="14">
        <v>31469.663800000035</v>
      </c>
    </row>
    <row r="15" spans="1:4" x14ac:dyDescent="0.3">
      <c r="A15" s="4" t="s">
        <v>10945</v>
      </c>
      <c r="B15" s="5"/>
      <c r="C15" s="13">
        <v>349120.07400000008</v>
      </c>
      <c r="D15" s="14">
        <v>35825.536599999927</v>
      </c>
    </row>
    <row r="16" spans="1:4" x14ac:dyDescent="0.3">
      <c r="A16" s="4" t="s">
        <v>10946</v>
      </c>
      <c r="B16" s="5"/>
      <c r="C16" s="13">
        <v>332177.15950000001</v>
      </c>
      <c r="D16" s="14">
        <v>43436.13390000003</v>
      </c>
    </row>
    <row r="17" spans="1:4" x14ac:dyDescent="0.3">
      <c r="A17" s="9" t="s">
        <v>10933</v>
      </c>
      <c r="B17" s="10"/>
      <c r="C17" s="15">
        <v>2297200.8603000008</v>
      </c>
      <c r="D17" s="16">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933F2-65D3-4A6E-94BF-F6F2E66E9E67}">
  <dimension ref="A1:E6"/>
  <sheetViews>
    <sheetView zoomScale="118" workbookViewId="0">
      <selection activeCell="J21" sqref="J21"/>
    </sheetView>
  </sheetViews>
  <sheetFormatPr defaultRowHeight="14.4" x14ac:dyDescent="0.3"/>
  <cols>
    <col min="1" max="1" width="13.6640625" bestFit="1" customWidth="1"/>
    <col min="2" max="2" width="12.21875" bestFit="1" customWidth="1"/>
    <col min="3" max="3" width="11.6640625" bestFit="1" customWidth="1"/>
    <col min="4" max="4" width="13.6640625" bestFit="1" customWidth="1"/>
  </cols>
  <sheetData>
    <row r="1" spans="1:5" x14ac:dyDescent="0.3">
      <c r="A1" s="7" t="s">
        <v>10950</v>
      </c>
      <c r="B1" s="11"/>
    </row>
    <row r="2" spans="1:5" x14ac:dyDescent="0.3">
      <c r="A2" s="7" t="s">
        <v>15</v>
      </c>
      <c r="B2" s="11" t="s">
        <v>10948</v>
      </c>
    </row>
    <row r="3" spans="1:5" x14ac:dyDescent="0.3">
      <c r="A3" s="4" t="s">
        <v>71</v>
      </c>
      <c r="B3" s="11">
        <v>145454.9480999998</v>
      </c>
      <c r="D3" t="str">
        <f>A3</f>
        <v>Technology</v>
      </c>
      <c r="E3" s="20">
        <f>GETPIVOTDATA("Profit",$A$1,"Category",A3)</f>
        <v>145454.9480999998</v>
      </c>
    </row>
    <row r="4" spans="1:5" x14ac:dyDescent="0.3">
      <c r="A4" s="8" t="s">
        <v>46</v>
      </c>
      <c r="B4" s="34">
        <v>122490.8008000001</v>
      </c>
      <c r="D4" t="str">
        <f t="shared" ref="D4:D6" si="0">A4</f>
        <v>Office Supplies</v>
      </c>
      <c r="E4" s="20">
        <f t="shared" ref="E4:E5" si="1">GETPIVOTDATA("Profit",$A$1,"Category",A4)</f>
        <v>122490.8008000001</v>
      </c>
    </row>
    <row r="5" spans="1:5" x14ac:dyDescent="0.3">
      <c r="A5" s="8" t="s">
        <v>32</v>
      </c>
      <c r="B5" s="34">
        <v>18451.272799999992</v>
      </c>
      <c r="D5" t="str">
        <f t="shared" si="0"/>
        <v>Furniture</v>
      </c>
      <c r="E5" s="20">
        <f t="shared" si="1"/>
        <v>18451.272799999992</v>
      </c>
    </row>
    <row r="6" spans="1:5" x14ac:dyDescent="0.3">
      <c r="A6" s="9" t="s">
        <v>10933</v>
      </c>
      <c r="B6" s="35">
        <v>286397.02169999992</v>
      </c>
      <c r="D6" t="str">
        <f t="shared" si="0"/>
        <v>Grand Total</v>
      </c>
      <c r="E6" s="20">
        <f>GETPIVOTDATA("Profit",$A$1)</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92475-8A84-44B2-836D-B73AB8581EFC}">
  <dimension ref="A1:B6"/>
  <sheetViews>
    <sheetView workbookViewId="0">
      <selection activeCell="P16" sqref="P16"/>
    </sheetView>
  </sheetViews>
  <sheetFormatPr defaultRowHeight="14.4" x14ac:dyDescent="0.3"/>
  <cols>
    <col min="1" max="1" width="13.109375" bestFit="1" customWidth="1"/>
    <col min="2" max="2" width="8" bestFit="1" customWidth="1"/>
  </cols>
  <sheetData>
    <row r="1" spans="1:2" x14ac:dyDescent="0.3">
      <c r="A1" s="7" t="s">
        <v>10947</v>
      </c>
      <c r="B1" s="11"/>
    </row>
    <row r="2" spans="1:2" x14ac:dyDescent="0.3">
      <c r="A2" s="7" t="s">
        <v>15</v>
      </c>
      <c r="B2" s="11" t="s">
        <v>10948</v>
      </c>
    </row>
    <row r="3" spans="1:2" x14ac:dyDescent="0.3">
      <c r="A3" s="4" t="s">
        <v>32</v>
      </c>
      <c r="B3" s="21">
        <v>0.32300170530281774</v>
      </c>
    </row>
    <row r="4" spans="1:2" x14ac:dyDescent="0.3">
      <c r="A4" s="8" t="s">
        <v>46</v>
      </c>
      <c r="B4" s="22">
        <v>0.31301008302169103</v>
      </c>
    </row>
    <row r="5" spans="1:2" x14ac:dyDescent="0.3">
      <c r="A5" s="8" t="s">
        <v>71</v>
      </c>
      <c r="B5" s="22">
        <v>0.36398821167549117</v>
      </c>
    </row>
    <row r="6" spans="1:2" x14ac:dyDescent="0.3">
      <c r="A6" s="9" t="s">
        <v>10933</v>
      </c>
      <c r="B6" s="23">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C35BA-B784-45CB-BE59-6DAF4C41DF10}">
  <dimension ref="A1:B8"/>
  <sheetViews>
    <sheetView workbookViewId="0">
      <selection activeCell="B4" sqref="B4"/>
    </sheetView>
  </sheetViews>
  <sheetFormatPr defaultRowHeight="14.4" x14ac:dyDescent="0.3"/>
  <cols>
    <col min="1" max="1" width="14.109375" bestFit="1" customWidth="1"/>
    <col min="2" max="2" width="9.5546875" bestFit="1" customWidth="1"/>
  </cols>
  <sheetData>
    <row r="1" spans="1:2" x14ac:dyDescent="0.3">
      <c r="A1" s="7" t="s">
        <v>10947</v>
      </c>
      <c r="B1" s="11"/>
    </row>
    <row r="2" spans="1:2" x14ac:dyDescent="0.3">
      <c r="A2" s="7" t="s">
        <v>16</v>
      </c>
      <c r="B2" s="11" t="s">
        <v>10948</v>
      </c>
    </row>
    <row r="3" spans="1:2" x14ac:dyDescent="0.3">
      <c r="A3" s="4" t="s">
        <v>75</v>
      </c>
      <c r="B3" s="17">
        <v>203412.73300000009</v>
      </c>
    </row>
    <row r="4" spans="1:2" x14ac:dyDescent="0.3">
      <c r="A4" s="8" t="s">
        <v>56</v>
      </c>
      <c r="B4" s="18">
        <v>206965.53200000009</v>
      </c>
    </row>
    <row r="5" spans="1:2" x14ac:dyDescent="0.3">
      <c r="A5" s="8" t="s">
        <v>59</v>
      </c>
      <c r="B5" s="18">
        <v>223843.60800000012</v>
      </c>
    </row>
    <row r="6" spans="1:2" x14ac:dyDescent="0.3">
      <c r="A6" s="8" t="s">
        <v>36</v>
      </c>
      <c r="B6" s="18">
        <v>328449.1030000007</v>
      </c>
    </row>
    <row r="7" spans="1:2" x14ac:dyDescent="0.3">
      <c r="A7" s="8" t="s">
        <v>72</v>
      </c>
      <c r="B7" s="18">
        <v>330007.05400000012</v>
      </c>
    </row>
    <row r="8" spans="1:2" x14ac:dyDescent="0.3">
      <c r="A8" s="9" t="s">
        <v>10933</v>
      </c>
      <c r="B8" s="1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24DE0-816F-4294-9E21-F8F1C91083A7}">
  <dimension ref="A1:E52"/>
  <sheetViews>
    <sheetView topLeftCell="B1" workbookViewId="0">
      <selection activeCell="I24" sqref="I24"/>
    </sheetView>
  </sheetViews>
  <sheetFormatPr defaultRowHeight="14.4" x14ac:dyDescent="0.3"/>
  <cols>
    <col min="1" max="1" width="17.33203125" bestFit="1" customWidth="1"/>
    <col min="2" max="2" width="12" bestFit="1" customWidth="1"/>
    <col min="4" max="4" width="17.33203125" bestFit="1" customWidth="1"/>
  </cols>
  <sheetData>
    <row r="1" spans="1:5" x14ac:dyDescent="0.3">
      <c r="A1" s="7" t="s">
        <v>10947</v>
      </c>
      <c r="B1" s="11"/>
    </row>
    <row r="2" spans="1:5" x14ac:dyDescent="0.3">
      <c r="A2" s="7" t="s">
        <v>11</v>
      </c>
      <c r="B2" s="11" t="s">
        <v>10948</v>
      </c>
    </row>
    <row r="3" spans="1:5" x14ac:dyDescent="0.3">
      <c r="A3" s="4" t="s">
        <v>358</v>
      </c>
      <c r="B3" s="11">
        <v>19510.639999999992</v>
      </c>
      <c r="D3" t="str">
        <f>A3</f>
        <v>Alabama</v>
      </c>
      <c r="E3" s="20">
        <f>GETPIVOTDATA("Sales",$A$1,"State",A3)</f>
        <v>19510.639999999992</v>
      </c>
    </row>
    <row r="4" spans="1:5" x14ac:dyDescent="0.3">
      <c r="A4" s="8" t="s">
        <v>310</v>
      </c>
      <c r="B4" s="34">
        <v>35282.000999999997</v>
      </c>
      <c r="D4" t="str">
        <f t="shared" ref="D4:D51" si="0">A4</f>
        <v>Arizona</v>
      </c>
      <c r="E4" s="20">
        <f t="shared" ref="E4:E51" si="1">GETPIVOTDATA("Sales",$A$1,"State",A4)</f>
        <v>35282.000999999997</v>
      </c>
    </row>
    <row r="5" spans="1:5" x14ac:dyDescent="0.3">
      <c r="A5" s="8" t="s">
        <v>1707</v>
      </c>
      <c r="B5" s="34">
        <v>11678.129999999997</v>
      </c>
      <c r="D5" t="str">
        <f t="shared" si="0"/>
        <v>Arkansas</v>
      </c>
      <c r="E5" s="20">
        <f t="shared" si="1"/>
        <v>11678.129999999997</v>
      </c>
    </row>
    <row r="6" spans="1:5" x14ac:dyDescent="0.3">
      <c r="A6" s="8" t="s">
        <v>43</v>
      </c>
      <c r="B6" s="34">
        <v>457687.63150000101</v>
      </c>
      <c r="D6" t="str">
        <f t="shared" si="0"/>
        <v>California</v>
      </c>
      <c r="E6" s="20">
        <f t="shared" si="1"/>
        <v>457687.63150000101</v>
      </c>
    </row>
    <row r="7" spans="1:5" x14ac:dyDescent="0.3">
      <c r="A7" s="8" t="s">
        <v>457</v>
      </c>
      <c r="B7" s="34">
        <v>32108.117999999995</v>
      </c>
      <c r="D7" t="str">
        <f t="shared" si="0"/>
        <v>Colorado</v>
      </c>
      <c r="E7" s="20">
        <f t="shared" si="1"/>
        <v>32108.117999999995</v>
      </c>
    </row>
    <row r="8" spans="1:5" x14ac:dyDescent="0.3">
      <c r="A8" s="8" t="s">
        <v>747</v>
      </c>
      <c r="B8" s="34">
        <v>13384.356999999996</v>
      </c>
      <c r="D8" t="str">
        <f t="shared" si="0"/>
        <v>Connecticut</v>
      </c>
      <c r="E8" s="20">
        <f t="shared" si="1"/>
        <v>13384.356999999996</v>
      </c>
    </row>
    <row r="9" spans="1:5" x14ac:dyDescent="0.3">
      <c r="A9" s="8" t="s">
        <v>245</v>
      </c>
      <c r="B9" s="34">
        <v>27451.068999999992</v>
      </c>
      <c r="D9" t="str">
        <f t="shared" si="0"/>
        <v>Delaware</v>
      </c>
      <c r="E9" s="20">
        <f t="shared" si="1"/>
        <v>27451.068999999992</v>
      </c>
    </row>
    <row r="10" spans="1:5" x14ac:dyDescent="0.3">
      <c r="A10" s="8" t="s">
        <v>3034</v>
      </c>
      <c r="B10" s="34">
        <v>2865.0199999999995</v>
      </c>
      <c r="D10" t="str">
        <f t="shared" si="0"/>
        <v>District of Columbia</v>
      </c>
      <c r="E10" s="20">
        <f t="shared" si="1"/>
        <v>2865.0199999999995</v>
      </c>
    </row>
    <row r="11" spans="1:5" x14ac:dyDescent="0.3">
      <c r="A11" s="8" t="s">
        <v>54</v>
      </c>
      <c r="B11" s="34">
        <v>89473.707999999999</v>
      </c>
      <c r="D11" t="str">
        <f t="shared" si="0"/>
        <v>Florida</v>
      </c>
      <c r="E11" s="20">
        <f t="shared" si="1"/>
        <v>89473.707999999999</v>
      </c>
    </row>
    <row r="12" spans="1:5" x14ac:dyDescent="0.3">
      <c r="A12" s="8" t="s">
        <v>1272</v>
      </c>
      <c r="B12" s="34">
        <v>49095.840000000004</v>
      </c>
      <c r="D12" t="str">
        <f t="shared" si="0"/>
        <v>Georgia</v>
      </c>
      <c r="E12" s="20">
        <f t="shared" si="1"/>
        <v>49095.840000000004</v>
      </c>
    </row>
    <row r="13" spans="1:5" x14ac:dyDescent="0.3">
      <c r="A13" s="8" t="s">
        <v>6260</v>
      </c>
      <c r="B13" s="34">
        <v>4382.4860000000017</v>
      </c>
      <c r="D13" t="str">
        <f t="shared" si="0"/>
        <v>Idaho</v>
      </c>
      <c r="E13" s="20">
        <f t="shared" si="1"/>
        <v>4382.4860000000017</v>
      </c>
    </row>
    <row r="14" spans="1:5" x14ac:dyDescent="0.3">
      <c r="A14" s="8" t="s">
        <v>211</v>
      </c>
      <c r="B14" s="34">
        <v>80166.10099999985</v>
      </c>
      <c r="D14" t="str">
        <f t="shared" si="0"/>
        <v>Illinois</v>
      </c>
      <c r="E14" s="20">
        <f t="shared" si="1"/>
        <v>80166.10099999985</v>
      </c>
    </row>
    <row r="15" spans="1:5" x14ac:dyDescent="0.3">
      <c r="A15" s="8" t="s">
        <v>254</v>
      </c>
      <c r="B15" s="34">
        <v>53555.360000000001</v>
      </c>
      <c r="D15" t="str">
        <f t="shared" si="0"/>
        <v>Indiana</v>
      </c>
      <c r="E15" s="20">
        <f t="shared" si="1"/>
        <v>53555.360000000001</v>
      </c>
    </row>
    <row r="16" spans="1:5" x14ac:dyDescent="0.3">
      <c r="A16" s="8" t="s">
        <v>489</v>
      </c>
      <c r="B16" s="34">
        <v>4579.7599999999993</v>
      </c>
      <c r="D16" t="str">
        <f t="shared" si="0"/>
        <v>Iowa</v>
      </c>
      <c r="E16" s="20">
        <f t="shared" si="1"/>
        <v>4579.7599999999993</v>
      </c>
    </row>
    <row r="17" spans="1:5" x14ac:dyDescent="0.3">
      <c r="A17" s="8" t="s">
        <v>4530</v>
      </c>
      <c r="B17" s="34">
        <v>2914.31</v>
      </c>
      <c r="D17" t="str">
        <f t="shared" si="0"/>
        <v>Kansas</v>
      </c>
      <c r="E17" s="20">
        <f t="shared" si="1"/>
        <v>2914.31</v>
      </c>
    </row>
    <row r="18" spans="1:5" x14ac:dyDescent="0.3">
      <c r="A18" s="8" t="s">
        <v>29</v>
      </c>
      <c r="B18" s="34">
        <v>36591.749999999971</v>
      </c>
      <c r="D18" t="str">
        <f t="shared" si="0"/>
        <v>Kentucky</v>
      </c>
      <c r="E18" s="20">
        <f t="shared" si="1"/>
        <v>36591.749999999971</v>
      </c>
    </row>
    <row r="19" spans="1:5" x14ac:dyDescent="0.3">
      <c r="A19" s="8" t="s">
        <v>736</v>
      </c>
      <c r="B19" s="34">
        <v>9217.0299999999988</v>
      </c>
      <c r="D19" t="str">
        <f t="shared" si="0"/>
        <v>Louisiana</v>
      </c>
      <c r="E19" s="20">
        <f t="shared" si="1"/>
        <v>9217.0299999999988</v>
      </c>
    </row>
    <row r="20" spans="1:5" x14ac:dyDescent="0.3">
      <c r="A20" s="8" t="s">
        <v>5235</v>
      </c>
      <c r="B20" s="34">
        <v>1270.53</v>
      </c>
      <c r="D20" t="str">
        <f t="shared" si="0"/>
        <v>Maine</v>
      </c>
      <c r="E20" s="20">
        <f t="shared" si="1"/>
        <v>1270.53</v>
      </c>
    </row>
    <row r="21" spans="1:5" x14ac:dyDescent="0.3">
      <c r="A21" s="8" t="s">
        <v>2735</v>
      </c>
      <c r="B21" s="34">
        <v>23705.523000000005</v>
      </c>
      <c r="D21" t="str">
        <f t="shared" si="0"/>
        <v>Maryland</v>
      </c>
      <c r="E21" s="20">
        <f t="shared" si="1"/>
        <v>23705.523000000005</v>
      </c>
    </row>
    <row r="22" spans="1:5" x14ac:dyDescent="0.3">
      <c r="A22" s="8" t="s">
        <v>1245</v>
      </c>
      <c r="B22" s="34">
        <v>28634.43399999999</v>
      </c>
      <c r="D22" t="str">
        <f t="shared" si="0"/>
        <v>Massachusetts</v>
      </c>
      <c r="E22" s="20">
        <f t="shared" si="1"/>
        <v>28634.43399999999</v>
      </c>
    </row>
    <row r="23" spans="1:5" x14ac:dyDescent="0.3">
      <c r="A23" s="8" t="s">
        <v>238</v>
      </c>
      <c r="B23" s="34">
        <v>76269.614000000016</v>
      </c>
      <c r="D23" t="str">
        <f t="shared" si="0"/>
        <v>Michigan</v>
      </c>
      <c r="E23" s="20">
        <f t="shared" si="1"/>
        <v>76269.614000000016</v>
      </c>
    </row>
    <row r="24" spans="1:5" x14ac:dyDescent="0.3">
      <c r="A24" s="8" t="s">
        <v>229</v>
      </c>
      <c r="B24" s="34">
        <v>29863.149999999994</v>
      </c>
      <c r="D24" t="str">
        <f t="shared" si="0"/>
        <v>Minnesota</v>
      </c>
      <c r="E24" s="20">
        <f t="shared" si="1"/>
        <v>29863.149999999994</v>
      </c>
    </row>
    <row r="25" spans="1:5" x14ac:dyDescent="0.3">
      <c r="A25" s="8" t="s">
        <v>1487</v>
      </c>
      <c r="B25" s="34">
        <v>10771.34</v>
      </c>
      <c r="D25" t="str">
        <f t="shared" si="0"/>
        <v>Mississippi</v>
      </c>
      <c r="E25" s="20">
        <f t="shared" si="1"/>
        <v>10771.34</v>
      </c>
    </row>
    <row r="26" spans="1:5" x14ac:dyDescent="0.3">
      <c r="A26" s="8" t="s">
        <v>596</v>
      </c>
      <c r="B26" s="34">
        <v>22205.149999999998</v>
      </c>
      <c r="D26" t="str">
        <f t="shared" si="0"/>
        <v>Missouri</v>
      </c>
      <c r="E26" s="20">
        <f t="shared" si="1"/>
        <v>22205.149999999998</v>
      </c>
    </row>
    <row r="27" spans="1:5" x14ac:dyDescent="0.3">
      <c r="A27" s="8" t="s">
        <v>1762</v>
      </c>
      <c r="B27" s="34">
        <v>5589.3519999999971</v>
      </c>
      <c r="D27" t="str">
        <f t="shared" si="0"/>
        <v>Montana</v>
      </c>
      <c r="E27" s="20">
        <f t="shared" si="1"/>
        <v>5589.3519999999971</v>
      </c>
    </row>
    <row r="28" spans="1:5" x14ac:dyDescent="0.3">
      <c r="A28" s="8" t="s">
        <v>138</v>
      </c>
      <c r="B28" s="34">
        <v>7464.9299999999985</v>
      </c>
      <c r="D28" t="str">
        <f t="shared" si="0"/>
        <v>Nebraska</v>
      </c>
      <c r="E28" s="20">
        <f t="shared" si="1"/>
        <v>7464.9299999999985</v>
      </c>
    </row>
    <row r="29" spans="1:5" x14ac:dyDescent="0.3">
      <c r="A29" s="8" t="s">
        <v>1392</v>
      </c>
      <c r="B29" s="34">
        <v>16729.101999999999</v>
      </c>
      <c r="D29" t="str">
        <f t="shared" si="0"/>
        <v>Nevada</v>
      </c>
      <c r="E29" s="20">
        <f t="shared" si="1"/>
        <v>16729.101999999999</v>
      </c>
    </row>
    <row r="30" spans="1:5" x14ac:dyDescent="0.3">
      <c r="A30" s="8" t="s">
        <v>2694</v>
      </c>
      <c r="B30" s="34">
        <v>7292.5239999999994</v>
      </c>
      <c r="D30" t="str">
        <f t="shared" si="0"/>
        <v>New Hampshire</v>
      </c>
      <c r="E30" s="20">
        <f t="shared" si="1"/>
        <v>7292.5239999999994</v>
      </c>
    </row>
    <row r="31" spans="1:5" x14ac:dyDescent="0.3">
      <c r="A31" s="8" t="s">
        <v>788</v>
      </c>
      <c r="B31" s="34">
        <v>35764.312000000013</v>
      </c>
      <c r="D31" t="str">
        <f t="shared" si="0"/>
        <v>New Jersey</v>
      </c>
      <c r="E31" s="20">
        <f t="shared" si="1"/>
        <v>35764.312000000013</v>
      </c>
    </row>
    <row r="32" spans="1:5" x14ac:dyDescent="0.3">
      <c r="A32" s="8" t="s">
        <v>668</v>
      </c>
      <c r="B32" s="34">
        <v>4783.5220000000008</v>
      </c>
      <c r="D32" t="str">
        <f t="shared" si="0"/>
        <v>New Mexico</v>
      </c>
      <c r="E32" s="20">
        <f t="shared" si="1"/>
        <v>4783.5220000000008</v>
      </c>
    </row>
    <row r="33" spans="1:5" x14ac:dyDescent="0.3">
      <c r="A33" s="8" t="s">
        <v>267</v>
      </c>
      <c r="B33" s="34">
        <v>310876.27099999978</v>
      </c>
      <c r="D33" t="str">
        <f t="shared" si="0"/>
        <v>New York</v>
      </c>
      <c r="E33" s="20">
        <f t="shared" si="1"/>
        <v>310876.27099999978</v>
      </c>
    </row>
    <row r="34" spans="1:5" x14ac:dyDescent="0.3">
      <c r="A34" s="8" t="s">
        <v>88</v>
      </c>
      <c r="B34" s="34">
        <v>55603.163999999968</v>
      </c>
      <c r="D34" t="str">
        <f t="shared" si="0"/>
        <v>North Carolina</v>
      </c>
      <c r="E34" s="20">
        <f t="shared" si="1"/>
        <v>55603.163999999968</v>
      </c>
    </row>
    <row r="35" spans="1:5" x14ac:dyDescent="0.3">
      <c r="A35" s="8" t="s">
        <v>7449</v>
      </c>
      <c r="B35" s="34">
        <v>919.91</v>
      </c>
      <c r="D35" t="str">
        <f t="shared" si="0"/>
        <v>North Dakota</v>
      </c>
      <c r="E35" s="20">
        <f t="shared" si="1"/>
        <v>919.91</v>
      </c>
    </row>
    <row r="36" spans="1:5" x14ac:dyDescent="0.3">
      <c r="A36" s="8" t="s">
        <v>498</v>
      </c>
      <c r="B36" s="34">
        <v>78258.135999999926</v>
      </c>
      <c r="D36" t="str">
        <f t="shared" si="0"/>
        <v>Ohio</v>
      </c>
      <c r="E36" s="20">
        <f t="shared" si="1"/>
        <v>78258.135999999926</v>
      </c>
    </row>
    <row r="37" spans="1:5" x14ac:dyDescent="0.3">
      <c r="A37" s="8" t="s">
        <v>649</v>
      </c>
      <c r="B37" s="34">
        <v>19683.390000000003</v>
      </c>
      <c r="D37" t="str">
        <f t="shared" si="0"/>
        <v>Oklahoma</v>
      </c>
      <c r="E37" s="20">
        <f t="shared" si="1"/>
        <v>19683.390000000003</v>
      </c>
    </row>
    <row r="38" spans="1:5" x14ac:dyDescent="0.3">
      <c r="A38" s="8" t="s">
        <v>420</v>
      </c>
      <c r="B38" s="34">
        <v>17431.149999999991</v>
      </c>
      <c r="D38" t="str">
        <f t="shared" si="0"/>
        <v>Oregon</v>
      </c>
      <c r="E38" s="20">
        <f t="shared" si="1"/>
        <v>17431.149999999991</v>
      </c>
    </row>
    <row r="39" spans="1:5" x14ac:dyDescent="0.3">
      <c r="A39" s="8" t="s">
        <v>147</v>
      </c>
      <c r="B39" s="34">
        <v>116511.91400000003</v>
      </c>
      <c r="D39" t="str">
        <f t="shared" si="0"/>
        <v>Pennsylvania</v>
      </c>
      <c r="E39" s="20">
        <f t="shared" si="1"/>
        <v>116511.91400000003</v>
      </c>
    </row>
    <row r="40" spans="1:5" x14ac:dyDescent="0.3">
      <c r="A40" s="8" t="s">
        <v>1399</v>
      </c>
      <c r="B40" s="34">
        <v>22627.955999999995</v>
      </c>
      <c r="D40" t="str">
        <f t="shared" si="0"/>
        <v>Rhode Island</v>
      </c>
      <c r="E40" s="20">
        <f t="shared" si="1"/>
        <v>22627.955999999995</v>
      </c>
    </row>
    <row r="41" spans="1:5" x14ac:dyDescent="0.3">
      <c r="A41" s="8" t="s">
        <v>383</v>
      </c>
      <c r="B41" s="34">
        <v>8481.7099999999991</v>
      </c>
      <c r="D41" t="str">
        <f t="shared" si="0"/>
        <v>South Carolina</v>
      </c>
      <c r="E41" s="20">
        <f t="shared" si="1"/>
        <v>8481.7099999999991</v>
      </c>
    </row>
    <row r="42" spans="1:5" x14ac:dyDescent="0.3">
      <c r="A42" s="8" t="s">
        <v>5326</v>
      </c>
      <c r="B42" s="34">
        <v>1315.5600000000002</v>
      </c>
      <c r="D42" t="str">
        <f t="shared" si="0"/>
        <v>South Dakota</v>
      </c>
      <c r="E42" s="20">
        <f t="shared" si="1"/>
        <v>1315.5600000000002</v>
      </c>
    </row>
    <row r="43" spans="1:5" x14ac:dyDescent="0.3">
      <c r="A43" s="8" t="s">
        <v>335</v>
      </c>
      <c r="B43" s="34">
        <v>30661.872999999981</v>
      </c>
      <c r="D43" t="str">
        <f t="shared" si="0"/>
        <v>Tennessee</v>
      </c>
      <c r="E43" s="20">
        <f t="shared" si="1"/>
        <v>30661.872999999981</v>
      </c>
    </row>
    <row r="44" spans="1:5" x14ac:dyDescent="0.3">
      <c r="A44" s="8" t="s">
        <v>104</v>
      </c>
      <c r="B44" s="34">
        <v>170188.04580000002</v>
      </c>
      <c r="D44" t="str">
        <f t="shared" si="0"/>
        <v>Texas</v>
      </c>
      <c r="E44" s="20">
        <f t="shared" si="1"/>
        <v>170188.04580000002</v>
      </c>
    </row>
    <row r="45" spans="1:5" x14ac:dyDescent="0.3">
      <c r="A45" s="8" t="s">
        <v>121</v>
      </c>
      <c r="B45" s="34">
        <v>11220.055999999999</v>
      </c>
      <c r="D45" t="str">
        <f t="shared" si="0"/>
        <v>Utah</v>
      </c>
      <c r="E45" s="20">
        <f t="shared" si="1"/>
        <v>11220.055999999999</v>
      </c>
    </row>
    <row r="46" spans="1:5" x14ac:dyDescent="0.3">
      <c r="A46" s="8" t="s">
        <v>5203</v>
      </c>
      <c r="B46" s="34">
        <v>8929.369999999999</v>
      </c>
      <c r="D46" t="str">
        <f t="shared" si="0"/>
        <v>Vermont</v>
      </c>
      <c r="E46" s="20">
        <f t="shared" si="1"/>
        <v>8929.369999999999</v>
      </c>
    </row>
    <row r="47" spans="1:5" x14ac:dyDescent="0.3">
      <c r="A47" s="8" t="s">
        <v>319</v>
      </c>
      <c r="B47" s="34">
        <v>70636.719999999987</v>
      </c>
      <c r="D47" t="str">
        <f t="shared" si="0"/>
        <v>Virginia</v>
      </c>
      <c r="E47" s="20">
        <f t="shared" si="1"/>
        <v>70636.719999999987</v>
      </c>
    </row>
    <row r="48" spans="1:5" x14ac:dyDescent="0.3">
      <c r="A48" s="8" t="s">
        <v>96</v>
      </c>
      <c r="B48" s="34">
        <v>138641.26999999993</v>
      </c>
      <c r="D48" t="str">
        <f t="shared" si="0"/>
        <v>Washington</v>
      </c>
      <c r="E48" s="20">
        <f t="shared" si="1"/>
        <v>138641.26999999993</v>
      </c>
    </row>
    <row r="49" spans="1:5" x14ac:dyDescent="0.3">
      <c r="A49" s="8" t="s">
        <v>9726</v>
      </c>
      <c r="B49" s="34">
        <v>1209.8240000000001</v>
      </c>
      <c r="D49" t="str">
        <f t="shared" si="0"/>
        <v>West Virginia</v>
      </c>
      <c r="E49" s="20">
        <f t="shared" si="1"/>
        <v>1209.8240000000001</v>
      </c>
    </row>
    <row r="50" spans="1:5" x14ac:dyDescent="0.3">
      <c r="A50" s="8" t="s">
        <v>114</v>
      </c>
      <c r="B50" s="34">
        <v>32114.610000000019</v>
      </c>
      <c r="D50" t="str">
        <f t="shared" si="0"/>
        <v>Wisconsin</v>
      </c>
      <c r="E50" s="20">
        <f t="shared" si="1"/>
        <v>32114.610000000019</v>
      </c>
    </row>
    <row r="51" spans="1:5" x14ac:dyDescent="0.3">
      <c r="A51" s="8" t="s">
        <v>8542</v>
      </c>
      <c r="B51" s="34">
        <v>1603.1360000000002</v>
      </c>
      <c r="D51" t="str">
        <f t="shared" si="0"/>
        <v>Wyoming</v>
      </c>
      <c r="E51" s="20">
        <f t="shared" si="1"/>
        <v>1603.1360000000002</v>
      </c>
    </row>
    <row r="52" spans="1:5" x14ac:dyDescent="0.3">
      <c r="A52" s="9" t="s">
        <v>10933</v>
      </c>
      <c r="B52" s="35">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5616C-DF80-41A4-B4BA-34A5B48E87F7}">
  <dimension ref="A1:N24"/>
  <sheetViews>
    <sheetView workbookViewId="0">
      <selection activeCell="J24" sqref="J24"/>
    </sheetView>
  </sheetViews>
  <sheetFormatPr defaultRowHeight="14.4" x14ac:dyDescent="0.3"/>
  <cols>
    <col min="1" max="1" width="20.21875" bestFit="1" customWidth="1"/>
    <col min="2" max="3" width="12" bestFit="1" customWidth="1"/>
    <col min="4" max="4" width="20.21875" bestFit="1" customWidth="1"/>
    <col min="5" max="5" width="12" bestFit="1" customWidth="1"/>
    <col min="7" max="7" width="20.21875" bestFit="1" customWidth="1"/>
    <col min="8" max="8" width="6" bestFit="1" customWidth="1"/>
    <col min="10" max="10" width="20.21875" bestFit="1" customWidth="1"/>
    <col min="11" max="11" width="5.21875" bestFit="1" customWidth="1"/>
    <col min="13" max="13" width="20.21875" bestFit="1" customWidth="1"/>
    <col min="14" max="14" width="12" bestFit="1" customWidth="1"/>
  </cols>
  <sheetData>
    <row r="1" spans="1:14" x14ac:dyDescent="0.3">
      <c r="A1" s="24" t="s">
        <v>10947</v>
      </c>
      <c r="D1" s="24" t="s">
        <v>10950</v>
      </c>
      <c r="G1" s="24" t="s">
        <v>10951</v>
      </c>
      <c r="J1" s="24" t="s">
        <v>10952</v>
      </c>
      <c r="M1" s="24" t="s">
        <v>10953</v>
      </c>
    </row>
    <row r="2" spans="1:14" x14ac:dyDescent="0.3">
      <c r="A2" s="24" t="s">
        <v>10934</v>
      </c>
      <c r="B2" t="s">
        <v>10948</v>
      </c>
      <c r="D2" s="24" t="s">
        <v>10934</v>
      </c>
      <c r="E2" t="s">
        <v>10948</v>
      </c>
      <c r="G2" s="24" t="s">
        <v>10934</v>
      </c>
      <c r="H2" t="s">
        <v>10948</v>
      </c>
      <c r="J2" s="24" t="s">
        <v>10934</v>
      </c>
      <c r="K2" t="s">
        <v>10948</v>
      </c>
      <c r="M2" s="24" t="s">
        <v>10934</v>
      </c>
      <c r="N2" t="s">
        <v>10948</v>
      </c>
    </row>
    <row r="3" spans="1:14" x14ac:dyDescent="0.3">
      <c r="A3" t="s">
        <v>10935</v>
      </c>
      <c r="B3">
        <v>95365.937600000019</v>
      </c>
      <c r="D3" t="s">
        <v>10935</v>
      </c>
      <c r="E3">
        <v>9199.2699999999986</v>
      </c>
      <c r="G3" t="s">
        <v>10935</v>
      </c>
      <c r="H3">
        <v>1500</v>
      </c>
      <c r="J3" t="s">
        <v>10935</v>
      </c>
      <c r="K3">
        <v>387</v>
      </c>
      <c r="M3" t="s">
        <v>10935</v>
      </c>
      <c r="N3">
        <v>9.6462848596792869E-2</v>
      </c>
    </row>
    <row r="4" spans="1:14" x14ac:dyDescent="0.3">
      <c r="A4" t="s">
        <v>10936</v>
      </c>
      <c r="B4">
        <v>60172.649400000024</v>
      </c>
      <c r="D4" t="s">
        <v>10936</v>
      </c>
      <c r="E4">
        <v>10288.898699999991</v>
      </c>
      <c r="G4" t="s">
        <v>10936</v>
      </c>
      <c r="H4">
        <v>1068</v>
      </c>
      <c r="J4" t="s">
        <v>10936</v>
      </c>
      <c r="K4">
        <v>301</v>
      </c>
      <c r="M4" t="s">
        <v>10936</v>
      </c>
      <c r="N4">
        <v>0.17098962406664425</v>
      </c>
    </row>
    <row r="5" spans="1:14" x14ac:dyDescent="0.3">
      <c r="A5" t="s">
        <v>10937</v>
      </c>
      <c r="B5">
        <v>199252.98399999991</v>
      </c>
      <c r="D5" t="s">
        <v>10937</v>
      </c>
      <c r="E5">
        <v>26806.573700000015</v>
      </c>
      <c r="G5" t="s">
        <v>10937</v>
      </c>
      <c r="H5">
        <v>2491</v>
      </c>
      <c r="J5" t="s">
        <v>10937</v>
      </c>
      <c r="K5">
        <v>680</v>
      </c>
      <c r="M5" t="s">
        <v>10937</v>
      </c>
      <c r="N5">
        <v>0.13453536886554246</v>
      </c>
    </row>
    <row r="6" spans="1:14" x14ac:dyDescent="0.3">
      <c r="A6" t="s">
        <v>10938</v>
      </c>
      <c r="B6">
        <v>141851.5674</v>
      </c>
      <c r="D6" t="s">
        <v>10938</v>
      </c>
      <c r="E6">
        <v>13437.806799999998</v>
      </c>
      <c r="G6" t="s">
        <v>10938</v>
      </c>
      <c r="H6">
        <v>2441</v>
      </c>
      <c r="J6" t="s">
        <v>10938</v>
      </c>
      <c r="K6">
        <v>663</v>
      </c>
      <c r="M6" t="s">
        <v>10938</v>
      </c>
      <c r="N6">
        <v>9.4731465053942004E-2</v>
      </c>
    </row>
    <row r="7" spans="1:14" x14ac:dyDescent="0.3">
      <c r="A7" t="s">
        <v>10939</v>
      </c>
      <c r="B7">
        <v>156122.28669999994</v>
      </c>
      <c r="D7" t="s">
        <v>10939</v>
      </c>
      <c r="E7">
        <v>22308.51279999999</v>
      </c>
      <c r="G7" t="s">
        <v>10939</v>
      </c>
      <c r="H7">
        <v>2850</v>
      </c>
      <c r="J7" t="s">
        <v>10939</v>
      </c>
      <c r="K7">
        <v>750</v>
      </c>
      <c r="M7" t="s">
        <v>10939</v>
      </c>
      <c r="N7">
        <v>0.14289127626517142</v>
      </c>
    </row>
    <row r="8" spans="1:14" x14ac:dyDescent="0.3">
      <c r="A8" t="s">
        <v>10940</v>
      </c>
      <c r="B8">
        <v>147082.61130000011</v>
      </c>
      <c r="D8" t="s">
        <v>10940</v>
      </c>
      <c r="E8">
        <v>20899.334500000012</v>
      </c>
      <c r="G8" t="s">
        <v>10940</v>
      </c>
      <c r="H8">
        <v>2644</v>
      </c>
      <c r="J8" t="s">
        <v>10940</v>
      </c>
      <c r="K8">
        <v>709</v>
      </c>
      <c r="M8" t="s">
        <v>10940</v>
      </c>
      <c r="N8">
        <v>0.1420924901678027</v>
      </c>
    </row>
    <row r="9" spans="1:14" x14ac:dyDescent="0.3">
      <c r="A9" t="s">
        <v>10941</v>
      </c>
      <c r="B9">
        <v>149580.83800000031</v>
      </c>
      <c r="D9" t="s">
        <v>10941</v>
      </c>
      <c r="E9">
        <v>13535.38299999998</v>
      </c>
      <c r="G9" t="s">
        <v>10941</v>
      </c>
      <c r="H9">
        <v>2705</v>
      </c>
      <c r="J9" t="s">
        <v>10941</v>
      </c>
      <c r="K9">
        <v>708</v>
      </c>
      <c r="M9" t="s">
        <v>10941</v>
      </c>
      <c r="N9">
        <v>9.0488749635163512E-2</v>
      </c>
    </row>
    <row r="10" spans="1:14" x14ac:dyDescent="0.3">
      <c r="A10" t="s">
        <v>10942</v>
      </c>
      <c r="B10">
        <v>159589.45099999988</v>
      </c>
      <c r="D10" t="s">
        <v>10942</v>
      </c>
      <c r="E10">
        <v>21896.715399999972</v>
      </c>
      <c r="G10" t="s">
        <v>10942</v>
      </c>
      <c r="H10">
        <v>2796</v>
      </c>
      <c r="J10" t="s">
        <v>10942</v>
      </c>
      <c r="K10">
        <v>710</v>
      </c>
      <c r="M10" t="s">
        <v>10942</v>
      </c>
      <c r="N10">
        <v>0.13720653378273723</v>
      </c>
    </row>
    <row r="11" spans="1:14" x14ac:dyDescent="0.3">
      <c r="A11" t="s">
        <v>10943</v>
      </c>
      <c r="B11">
        <v>309770.09970000025</v>
      </c>
      <c r="D11" t="s">
        <v>10943</v>
      </c>
      <c r="E11">
        <v>37293.192500000034</v>
      </c>
      <c r="G11" t="s">
        <v>10943</v>
      </c>
      <c r="H11">
        <v>5073</v>
      </c>
      <c r="J11" t="s">
        <v>10943</v>
      </c>
      <c r="K11">
        <v>1386</v>
      </c>
      <c r="M11" t="s">
        <v>10943</v>
      </c>
      <c r="N11">
        <v>0.12038990379031732</v>
      </c>
    </row>
    <row r="12" spans="1:14" x14ac:dyDescent="0.3">
      <c r="A12" t="s">
        <v>10944</v>
      </c>
      <c r="B12">
        <v>197115.20170000009</v>
      </c>
      <c r="D12" t="s">
        <v>10944</v>
      </c>
      <c r="E12">
        <v>31469.663800000035</v>
      </c>
      <c r="G12" t="s">
        <v>10944</v>
      </c>
      <c r="H12">
        <v>3095</v>
      </c>
      <c r="J12" t="s">
        <v>10944</v>
      </c>
      <c r="K12">
        <v>817</v>
      </c>
      <c r="M12" t="s">
        <v>10944</v>
      </c>
      <c r="N12">
        <v>0.15965112547684351</v>
      </c>
    </row>
    <row r="13" spans="1:14" x14ac:dyDescent="0.3">
      <c r="A13" t="s">
        <v>10945</v>
      </c>
      <c r="B13">
        <v>349120.07400000008</v>
      </c>
      <c r="D13" t="s">
        <v>10945</v>
      </c>
      <c r="E13">
        <v>35825.536599999927</v>
      </c>
      <c r="G13" t="s">
        <v>10945</v>
      </c>
      <c r="H13">
        <v>5741</v>
      </c>
      <c r="J13" t="s">
        <v>10945</v>
      </c>
      <c r="K13">
        <v>1462</v>
      </c>
      <c r="M13" t="s">
        <v>10945</v>
      </c>
      <c r="N13">
        <v>0.10261666191099604</v>
      </c>
    </row>
    <row r="14" spans="1:14" x14ac:dyDescent="0.3">
      <c r="A14" t="s">
        <v>10946</v>
      </c>
      <c r="B14">
        <v>332177.15950000001</v>
      </c>
      <c r="D14" t="s">
        <v>10946</v>
      </c>
      <c r="E14">
        <v>43436.13390000003</v>
      </c>
      <c r="G14" t="s">
        <v>10946</v>
      </c>
      <c r="H14">
        <v>5469</v>
      </c>
      <c r="J14" t="s">
        <v>10946</v>
      </c>
      <c r="K14">
        <v>1421</v>
      </c>
      <c r="M14" t="s">
        <v>10946</v>
      </c>
      <c r="N14">
        <v>0.13076195234308405</v>
      </c>
    </row>
    <row r="15" spans="1:14" x14ac:dyDescent="0.3">
      <c r="A15" t="s">
        <v>10933</v>
      </c>
      <c r="B15">
        <v>2297200.8603000008</v>
      </c>
      <c r="D15" t="s">
        <v>10933</v>
      </c>
      <c r="E15">
        <v>286397.02169999998</v>
      </c>
      <c r="G15" t="s">
        <v>10933</v>
      </c>
      <c r="H15">
        <v>37873</v>
      </c>
      <c r="J15" t="s">
        <v>10933</v>
      </c>
      <c r="K15">
        <v>9994</v>
      </c>
      <c r="M15" t="s">
        <v>10933</v>
      </c>
      <c r="N15">
        <v>0.12467217240315856</v>
      </c>
    </row>
    <row r="16" spans="1:14" x14ac:dyDescent="0.3">
      <c r="B16" s="25">
        <f>GETPIVOTDATA("Sales",$A$1)</f>
        <v>2297200.8603000008</v>
      </c>
      <c r="E16" s="25">
        <f>GETPIVOTDATA("Profit",$D$1)</f>
        <v>286397.02169999998</v>
      </c>
      <c r="H16" s="26">
        <f>GETPIVOTDATA("Quantity",$G$1)</f>
        <v>37873</v>
      </c>
      <c r="K16" s="26">
        <f>GETPIVOTDATA("Order ID",$J$1)</f>
        <v>9994</v>
      </c>
      <c r="N16" s="27">
        <f>GETPIVOTDATA("Profit margine",$M$1)</f>
        <v>0.12467217240315856</v>
      </c>
    </row>
    <row r="24" spans="10:10" x14ac:dyDescent="0.3">
      <c r="J24" s="28"/>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78E25-3E1C-40B6-884E-9DF8DCCA369B}">
  <dimension ref="A1:F22"/>
  <sheetViews>
    <sheetView workbookViewId="0">
      <selection activeCell="D9" sqref="D9"/>
    </sheetView>
  </sheetViews>
  <sheetFormatPr defaultRowHeight="14.4" x14ac:dyDescent="0.3"/>
  <cols>
    <col min="1" max="1" width="6.88671875" bestFit="1" customWidth="1"/>
    <col min="2" max="2" width="12" bestFit="1" customWidth="1"/>
    <col min="3" max="3" width="11.6640625" bestFit="1" customWidth="1"/>
    <col min="4" max="4" width="14.21875" bestFit="1" customWidth="1"/>
    <col min="5" max="5" width="15.5546875" bestFit="1" customWidth="1"/>
    <col min="6" max="6" width="18.88671875" bestFit="1" customWidth="1"/>
  </cols>
  <sheetData>
    <row r="1" spans="1:6" x14ac:dyDescent="0.3">
      <c r="B1" s="24" t="s">
        <v>10949</v>
      </c>
    </row>
    <row r="2" spans="1:6" x14ac:dyDescent="0.3">
      <c r="A2" s="24" t="s">
        <v>2</v>
      </c>
      <c r="B2" t="s">
        <v>10947</v>
      </c>
      <c r="C2" t="s">
        <v>10950</v>
      </c>
      <c r="D2" t="s">
        <v>10951</v>
      </c>
      <c r="E2" t="s">
        <v>10952</v>
      </c>
      <c r="F2" t="s">
        <v>10953</v>
      </c>
    </row>
    <row r="3" spans="1:6" x14ac:dyDescent="0.3">
      <c r="A3">
        <v>2011</v>
      </c>
      <c r="B3">
        <v>484247.49810000096</v>
      </c>
      <c r="C3">
        <v>49543.974100000007</v>
      </c>
      <c r="D3">
        <v>7581</v>
      </c>
      <c r="E3">
        <v>1993</v>
      </c>
      <c r="F3">
        <v>0.10231126499236715</v>
      </c>
    </row>
    <row r="4" spans="1:6" x14ac:dyDescent="0.3">
      <c r="A4">
        <v>2012</v>
      </c>
      <c r="B4">
        <v>470532.50899999985</v>
      </c>
      <c r="C4">
        <v>61618.603700000051</v>
      </c>
      <c r="D4">
        <v>7979</v>
      </c>
      <c r="E4">
        <v>2102</v>
      </c>
      <c r="F4">
        <v>0.13095504034557592</v>
      </c>
    </row>
    <row r="5" spans="1:6" x14ac:dyDescent="0.3">
      <c r="A5">
        <v>2013</v>
      </c>
      <c r="B5">
        <v>608473.83000000066</v>
      </c>
      <c r="C5">
        <v>81726.930800000177</v>
      </c>
      <c r="D5">
        <v>9810</v>
      </c>
      <c r="E5">
        <v>2580</v>
      </c>
      <c r="F5">
        <v>0.13431461924993568</v>
      </c>
    </row>
    <row r="6" spans="1:6" x14ac:dyDescent="0.3">
      <c r="A6">
        <v>2014</v>
      </c>
      <c r="B6">
        <v>733947.0231999997</v>
      </c>
      <c r="C6">
        <v>93507.513099999967</v>
      </c>
      <c r="D6">
        <v>12503</v>
      </c>
      <c r="E6">
        <v>3319</v>
      </c>
      <c r="F6">
        <v>0.12740362743390987</v>
      </c>
    </row>
    <row r="9" spans="1:6" ht="16.8" x14ac:dyDescent="0.4">
      <c r="B9" s="30">
        <f>GETPIVOTDATA("Sum of Sales",$A$1,"Year",2014)/GETPIVOTDATA("Sum of Sales",$A$1,"Year",2013)-1</f>
        <v>0.20620967905883303</v>
      </c>
      <c r="C9" s="30">
        <f>GETPIVOTDATA("Sum of Profit",$A$1,"Year",2014)/GETPIVOTDATA("Sum of Profit",$A$1,"Year",2013)-1</f>
        <v>0.14414565902185772</v>
      </c>
      <c r="D9" s="30">
        <f>GETPIVOTDATA("Sum of Quantity",$A$1,"Year",2014)/GETPIVOTDATA("Sum of Quantity",$A$1,"Year",2013)-1</f>
        <v>0.27451580020387367</v>
      </c>
      <c r="E9" s="30">
        <f>GETPIVOTDATA("Count of Order ID",$A$1,"Year",2014)/GETPIVOTDATA("Count of Order ID",$A$1,"Year",2013)-1</f>
        <v>0.2864341085271318</v>
      </c>
      <c r="F9" s="30">
        <f>GETPIVOTDATA("Sum of Profit margine",$A$1,"Year",2014)/GETPIVOTDATA("Sum of Profit margine",$A$1,"Year",2013)-1</f>
        <v>-5.1453757264990463E-2</v>
      </c>
    </row>
    <row r="13" spans="1:6" x14ac:dyDescent="0.3">
      <c r="E13">
        <f>GETPIVOTDATA("Count of Order ID",$A$1,"Year",2014)/GETPIVOTDATA("Count of Order ID",$A$1,"Year",2013)-1</f>
        <v>0.2864341085271318</v>
      </c>
      <c r="F13">
        <f>GETPIVOTDATA("Sum of Profit margine",$A$1,"Year",2014)/GETPIVOTDATA("Sum of Profit margine",$A$1,"Year",2013)-1</f>
        <v>-5.1453757264990463E-2</v>
      </c>
    </row>
    <row r="19" spans="6:6" x14ac:dyDescent="0.3">
      <c r="F19" s="28" t="s">
        <v>10955</v>
      </c>
    </row>
    <row r="20" spans="6:6" x14ac:dyDescent="0.3">
      <c r="F20" s="28" t="s">
        <v>10954</v>
      </c>
    </row>
    <row r="22" spans="6:6" x14ac:dyDescent="0.3">
      <c r="F22"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F37" sqref="F37"/>
    </sheetView>
  </sheetViews>
  <sheetFormatPr defaultColWidth="14.44140625" defaultRowHeight="15" customHeight="1" x14ac:dyDescent="0.3"/>
  <cols>
    <col min="1" max="26" width="8.6640625" style="31" customWidth="1"/>
    <col min="27" max="16384" width="14.44140625" style="3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32" t="s">
        <v>10932</v>
      </c>
      <c r="B11" s="33" t="e">
        <f>#REF!</f>
        <v>#REF!</v>
      </c>
      <c r="Q11" s="3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cahrt</vt:lpstr>
      <vt:lpstr>Water fall chart</vt:lpstr>
      <vt:lpstr>Pie chart</vt:lpstr>
      <vt:lpstr>Top 5</vt:lpstr>
      <vt:lpstr>Map chart</vt:lpstr>
      <vt:lpstr>KPI</vt:lpstr>
      <vt:lpstr>KPI yoy</vt:lpstr>
      <vt:lpstr>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Fayyas kp</cp:lastModifiedBy>
  <dcterms:created xsi:type="dcterms:W3CDTF">2015-06-05T18:17:20Z</dcterms:created>
  <dcterms:modified xsi:type="dcterms:W3CDTF">2024-09-10T07:55:52Z</dcterms:modified>
</cp:coreProperties>
</file>