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96A7DC97-C550-4DFF-A6E3-76518C04F07A}" xr6:coauthVersionLast="44" xr6:coauthVersionMax="44" xr10:uidLastSave="{00000000-0000-0000-0000-000000000000}"/>
  <bookViews>
    <workbookView xWindow="2730" yWindow="2730" windowWidth="21600" windowHeight="11325" xr2:uid="{0A183822-7954-4BE4-BDAB-B5FAE4C8B5A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4" i="3"/>
  <c r="D34" i="3"/>
  <c r="E34" i="3"/>
  <c r="F34" i="3"/>
  <c r="G34" i="3"/>
  <c r="H34" i="3"/>
  <c r="I34" i="3"/>
  <c r="J34" i="3"/>
  <c r="C35" i="3"/>
  <c r="D35" i="3"/>
  <c r="E35" i="3"/>
  <c r="F35" i="3"/>
  <c r="G35" i="3"/>
  <c r="H35" i="3"/>
  <c r="I35" i="3"/>
  <c r="J35" i="3"/>
  <c r="B31" i="3"/>
  <c r="B32" i="3"/>
  <c r="B33" i="3"/>
  <c r="B34" i="3"/>
  <c r="B35" i="3"/>
  <c r="B30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AA5" i="1"/>
  <c r="Z5" i="1"/>
  <c r="W5" i="1"/>
  <c r="V5" i="1"/>
  <c r="T5" i="1"/>
  <c r="X93" i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<sst xmlns="http://schemas.openxmlformats.org/spreadsheetml/2006/main" count="268" uniqueCount="46">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</sst>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1.4110540454517E-4</c:v>
                  </c:pt>
                  <c:pt idx="1">
                    <c:v>1.1938388220454957E-3</c:v>
                  </c:pt>
                  <c:pt idx="2">
                    <c:v>1.0219978638120604E-2</c:v>
                  </c:pt>
                  <c:pt idx="3">
                    <c:v>4.2920729768569356E-4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2.3173268963984188E-3</c:v>
                </c:pt>
                <c:pt idx="1">
                  <c:v>6.5132119631182801E-3</c:v>
                </c:pt>
                <c:pt idx="2">
                  <c:v>2.7535106283079838E-2</c:v>
                </c:pt>
                <c:pt idx="3">
                  <c:v>5.0273961825241173E-3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1.2057455739979463E-2</c:v>
                  </c:pt>
                  <c:pt idx="1">
                    <c:v>5.7309495294150879E-2</c:v>
                  </c:pt>
                  <c:pt idx="2">
                    <c:v>0.39928208436858398</c:v>
                  </c:pt>
                  <c:pt idx="3">
                    <c:v>0.13741088889033834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9.2535545750464687E-2</c:v>
                </c:pt>
                <c:pt idx="1">
                  <c:v>0.3541415185008206</c:v>
                </c:pt>
                <c:pt idx="2">
                  <c:v>0.75444268232926348</c:v>
                </c:pt>
                <c:pt idx="3">
                  <c:v>0.16916415025152015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Sheet1!$D$33:$G$33</c:f>
                <c:numCache>
                  <c:formatCode>General</c:formatCode>
                  <c:ptCount val="4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</c:numCache>
              </c:numRef>
            </c:plus>
            <c:minus>
              <c:numRef>
                <c:f>Sheet1!$D$33:$G$33</c:f>
                <c:numCache>
                  <c:formatCode>General</c:formatCode>
                  <c:ptCount val="4"/>
                  <c:pt idx="0">
                    <c:v>2.3803754511435734E-2</c:v>
                  </c:pt>
                  <c:pt idx="1">
                    <c:v>2.3947765296666392E-2</c:v>
                  </c:pt>
                  <c:pt idx="2">
                    <c:v>1.0466686942143609E-2</c:v>
                  </c:pt>
                  <c:pt idx="3">
                    <c:v>1.4625933793160245E-2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Sheet1!$D$31:$G$31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Sheet1!$D$32:$G$32</c:f>
              <c:numCache>
                <c:formatCode>General</c:formatCode>
                <c:ptCount val="4"/>
                <c:pt idx="0">
                  <c:v>7.384890314233869E-2</c:v>
                </c:pt>
                <c:pt idx="1">
                  <c:v>5.0263555960985945E-2</c:v>
                </c:pt>
                <c:pt idx="2">
                  <c:v>6.3109847044927683E-2</c:v>
                </c:pt>
                <c:pt idx="3">
                  <c:v>8.0357873156810505E-2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44</xdr:row>
      <xdr:rowOff>106680</xdr:rowOff>
    </xdr:from>
    <xdr:to>
      <xdr:col>21</xdr:col>
      <xdr:colOff>180975</xdr:colOff>
      <xdr:row>58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24</xdr:row>
      <xdr:rowOff>133350</xdr:rowOff>
    </xdr:from>
    <xdr:to>
      <xdr:col>15</xdr:col>
      <xdr:colOff>228600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dimension ref="A1:AK93"/>
  <sheetViews>
    <sheetView tabSelected="1" workbookViewId="0">
      <selection sqref="A1:R22"/>
    </sheetView>
  </sheetViews>
  <sheetFormatPr defaultRowHeight="15" x14ac:dyDescent="0.25"/>
  <sheetData>
    <row r="1" spans="1:37" x14ac:dyDescent="0.25">
      <c r="A1">
        <v>2.0440913622746353E-3</v>
      </c>
      <c r="B1">
        <v>0.10465567845805716</v>
      </c>
      <c r="C1">
        <v>2.6315789473742499E-2</v>
      </c>
      <c r="D1">
        <v>818926518.32173777</v>
      </c>
      <c r="E1">
        <v>23.82609736019262</v>
      </c>
      <c r="F1">
        <v>61.845367692256538</v>
      </c>
      <c r="G1">
        <v>0.68884824364616704</v>
      </c>
      <c r="H1">
        <v>6.8689081548227338E-2</v>
      </c>
      <c r="I1">
        <v>9.9999999999777905E-3</v>
      </c>
      <c r="J1">
        <v>3.2257708635855453E-14</v>
      </c>
      <c r="K1">
        <v>0.99150334140232921</v>
      </c>
      <c r="L1">
        <v>0.98468620622725533</v>
      </c>
      <c r="M1">
        <v>0.96903400881054969</v>
      </c>
      <c r="N1">
        <v>9.1715276871926474E-2</v>
      </c>
      <c r="O1">
        <v>0.12312861501299061</v>
      </c>
      <c r="P1">
        <v>0.17508949505197574</v>
      </c>
      <c r="Q1">
        <v>2.0833159094342264E-2</v>
      </c>
      <c r="R1">
        <v>2.6617079497839362E-2</v>
      </c>
    </row>
    <row r="2" spans="1:37" x14ac:dyDescent="0.25">
      <c r="A2">
        <v>2.3927976051121252E-3</v>
      </c>
      <c r="B2">
        <v>0.10453021573169838</v>
      </c>
      <c r="C2">
        <v>9.5311438438472257E-2</v>
      </c>
      <c r="D2">
        <v>36088455.454467326</v>
      </c>
      <c r="E2">
        <v>18.681938922510028</v>
      </c>
      <c r="F2">
        <v>58.195976647332117</v>
      </c>
      <c r="G2">
        <v>2.9227470395530482E-6</v>
      </c>
      <c r="H2">
        <v>2.7168577155675049E-2</v>
      </c>
      <c r="I2">
        <v>5.4853470340308853E-14</v>
      </c>
      <c r="J2">
        <v>9.7951610168121699E-3</v>
      </c>
      <c r="K2">
        <v>0.99654313831679786</v>
      </c>
      <c r="L2">
        <v>0.98089961043097618</v>
      </c>
      <c r="M2">
        <v>0.99419710437208608</v>
      </c>
      <c r="N2">
        <v>5.8500368087475212E-2</v>
      </c>
      <c r="O2">
        <v>0.13751140197573994</v>
      </c>
      <c r="P2">
        <v>7.5794898717755591E-2</v>
      </c>
      <c r="Q2">
        <v>1.9608725866423513E-2</v>
      </c>
      <c r="R2">
        <v>2.6577712286619641E-2</v>
      </c>
    </row>
    <row r="3" spans="1:37" x14ac:dyDescent="0.25">
      <c r="A3">
        <v>2.5150917218084955E-3</v>
      </c>
      <c r="B3">
        <v>6.8420743061638548E-2</v>
      </c>
      <c r="C3">
        <v>9.9919481514801317E-2</v>
      </c>
      <c r="D3">
        <v>1041012019.8025222</v>
      </c>
      <c r="E3">
        <v>19.19905848943559</v>
      </c>
      <c r="F3">
        <v>68.746258055837359</v>
      </c>
      <c r="G3">
        <v>0.60206471914450987</v>
      </c>
      <c r="H3">
        <v>1.3162386949168365E-2</v>
      </c>
      <c r="I3">
        <v>2.9701056386062662E-7</v>
      </c>
      <c r="J3">
        <v>6.9695614230316312E-9</v>
      </c>
      <c r="K3">
        <v>0.99165914719180515</v>
      </c>
      <c r="L3">
        <v>0.98342962178459059</v>
      </c>
      <c r="M3">
        <v>0.99356881462323687</v>
      </c>
      <c r="N3">
        <v>9.0870480796092098E-2</v>
      </c>
      <c r="O3">
        <v>0.12808073404402126</v>
      </c>
      <c r="P3">
        <v>7.9792690912110151E-2</v>
      </c>
      <c r="Q3">
        <v>2.0655159578091005E-2</v>
      </c>
      <c r="R3">
        <v>2.6542201148823823E-2</v>
      </c>
    </row>
    <row r="4" spans="1:37" x14ac:dyDescent="0.25">
      <c r="A4">
        <v>5.3762528274266495E-3</v>
      </c>
      <c r="B4">
        <v>0.28353888576952746</v>
      </c>
      <c r="C4">
        <v>2.6315791785633313E-2</v>
      </c>
      <c r="D4">
        <v>86596842.841015711</v>
      </c>
      <c r="E4">
        <v>30.913689726992203</v>
      </c>
      <c r="F4">
        <v>58.032491918073021</v>
      </c>
      <c r="G4">
        <v>1.0000054897723946E-8</v>
      </c>
      <c r="H4">
        <v>0.19489217419388372</v>
      </c>
      <c r="I4">
        <v>1.5781641433140845E-7</v>
      </c>
      <c r="J4">
        <v>9.9999999999661453E-3</v>
      </c>
      <c r="K4">
        <v>0.99355664494107587</v>
      </c>
      <c r="L4">
        <v>0.93629390894292164</v>
      </c>
      <c r="M4">
        <v>0.93686960382096918</v>
      </c>
      <c r="N4">
        <v>7.9868150775730701E-2</v>
      </c>
      <c r="O4">
        <v>0.25113548165583355</v>
      </c>
      <c r="P4">
        <v>0.24999818442788838</v>
      </c>
      <c r="Q4">
        <v>1.9607843137278452E-2</v>
      </c>
      <c r="R4">
        <v>2.6896859532853503E-2</v>
      </c>
    </row>
    <row r="5" spans="1:37" x14ac:dyDescent="0.25">
      <c r="A5">
        <v>5.2633828822758588E-3</v>
      </c>
      <c r="B5">
        <v>0.46763865279280215</v>
      </c>
      <c r="C5">
        <v>9.8159086554318709E-2</v>
      </c>
      <c r="D5">
        <v>1103368290.1447656</v>
      </c>
      <c r="E5">
        <v>12.198015708622073</v>
      </c>
      <c r="F5">
        <v>70.613225370925008</v>
      </c>
      <c r="G5">
        <v>0.58519336522215837</v>
      </c>
      <c r="H5">
        <v>0.28961327237140227</v>
      </c>
      <c r="I5">
        <v>1.0641221838503477E-3</v>
      </c>
      <c r="J5">
        <v>1.0084863790427543E-4</v>
      </c>
      <c r="K5">
        <v>0.99461538917933912</v>
      </c>
      <c r="L5">
        <v>0.97097659833260552</v>
      </c>
      <c r="M5">
        <v>0.98146415872607196</v>
      </c>
      <c r="N5">
        <v>7.3012086071104015E-2</v>
      </c>
      <c r="O5">
        <v>0.16950860642079654</v>
      </c>
      <c r="P5">
        <v>0.1354639541028857</v>
      </c>
      <c r="Q5">
        <v>2.0492690390827111E-2</v>
      </c>
      <c r="R5">
        <v>2.6871171299631819E-2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v>0</v>
      </c>
      <c r="AC5">
        <v>0</v>
      </c>
      <c r="AJ5">
        <f>1/51</f>
        <v>1.9607843137254902E-2</v>
      </c>
      <c r="AK5">
        <f>1/37.7</f>
        <v>2.652519893899204E-2</v>
      </c>
    </row>
    <row r="6" spans="1:37" x14ac:dyDescent="0.25">
      <c r="A6">
        <v>8.9000001796523294E-3</v>
      </c>
      <c r="B6">
        <v>0.31124701694013229</v>
      </c>
      <c r="C6">
        <v>2.631578954300581E-2</v>
      </c>
      <c r="D6">
        <v>98184377.42764622</v>
      </c>
      <c r="E6">
        <v>23.117265872845241</v>
      </c>
      <c r="F6">
        <v>54.503896415532829</v>
      </c>
      <c r="G6">
        <v>2.5048537685972825E-8</v>
      </c>
      <c r="H6">
        <v>0.12760821953460458</v>
      </c>
      <c r="I6">
        <v>3.3713746761796656E-14</v>
      </c>
      <c r="J6">
        <v>9.999999999976656E-3</v>
      </c>
      <c r="K6">
        <v>0.995632606519402</v>
      </c>
      <c r="L6">
        <v>0.98684403444459123</v>
      </c>
      <c r="M6">
        <v>0.98980638844998814</v>
      </c>
      <c r="N6">
        <v>6.5754996356109957E-2</v>
      </c>
      <c r="O6">
        <v>0.11412451927545925</v>
      </c>
      <c r="P6">
        <v>0.1004573314124549</v>
      </c>
      <c r="Q6">
        <v>1.9607843166250361E-2</v>
      </c>
      <c r="R6">
        <v>2.673958765293119E-2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0.9</v>
      </c>
      <c r="AC6">
        <v>0.1</v>
      </c>
      <c r="AJ6">
        <f>1/48</f>
        <v>2.0833333333333332E-2</v>
      </c>
      <c r="AK6">
        <f>1/35.7</f>
        <v>2.8011204481792715E-2</v>
      </c>
    </row>
    <row r="7" spans="1:37" x14ac:dyDescent="0.25">
      <c r="A7">
        <v>7.8104063053251026E-3</v>
      </c>
      <c r="B7">
        <v>5.8711767021941051E-2</v>
      </c>
      <c r="C7">
        <v>3.543964728375152E-2</v>
      </c>
      <c r="D7">
        <v>869498093.87442935</v>
      </c>
      <c r="E7">
        <v>39.085223327586924</v>
      </c>
      <c r="F7">
        <v>54.559074477882291</v>
      </c>
      <c r="G7">
        <v>0.80289228249175082</v>
      </c>
      <c r="H7">
        <v>4.7854248498612514E-2</v>
      </c>
      <c r="I7">
        <v>9.9999986481246975E-3</v>
      </c>
      <c r="J7">
        <v>2.4603233390046519E-10</v>
      </c>
      <c r="K7">
        <v>0.99705613162044915</v>
      </c>
      <c r="L7">
        <v>0.99612595656099368</v>
      </c>
      <c r="M7">
        <v>0.9962224675360567</v>
      </c>
      <c r="N7">
        <v>5.3985458187879524E-2</v>
      </c>
      <c r="O7">
        <v>6.1929823224487417E-2</v>
      </c>
      <c r="P7">
        <v>6.1153553774935428E-2</v>
      </c>
      <c r="Q7">
        <v>2.1219783761821043E-2</v>
      </c>
      <c r="R7">
        <v>2.6547519541939579E-2</v>
      </c>
    </row>
    <row r="8" spans="1:37" x14ac:dyDescent="0.25">
      <c r="A8">
        <v>1.0293977888170207E-2</v>
      </c>
      <c r="B8">
        <v>6.2547230470345092E-2</v>
      </c>
      <c r="C8">
        <v>9.9999997394403309E-2</v>
      </c>
      <c r="D8">
        <v>1105943837.1576962</v>
      </c>
      <c r="E8">
        <v>34.224737105350428</v>
      </c>
      <c r="F8">
        <v>62.585373087947318</v>
      </c>
      <c r="G8">
        <v>0.66678525636758301</v>
      </c>
      <c r="H8">
        <v>7.9059354392826436E-2</v>
      </c>
      <c r="I8">
        <v>5.0899272976990542E-7</v>
      </c>
      <c r="J8">
        <v>2.0085230956227377E-8</v>
      </c>
      <c r="K8">
        <v>0.99748717120289465</v>
      </c>
      <c r="L8">
        <v>0.99501466113717596</v>
      </c>
      <c r="M8">
        <v>0.99238547744077443</v>
      </c>
      <c r="N8">
        <v>4.9879347470318032E-2</v>
      </c>
      <c r="O8">
        <v>7.0256523341985691E-2</v>
      </c>
      <c r="P8">
        <v>8.6828170813152195E-2</v>
      </c>
      <c r="Q8">
        <v>2.0609537938434234E-2</v>
      </c>
      <c r="R8">
        <v>2.6714034551213846E-2</v>
      </c>
    </row>
    <row r="9" spans="1:37" x14ac:dyDescent="0.25">
      <c r="A9">
        <v>2.5521490650557456E-2</v>
      </c>
      <c r="B9">
        <v>3.417715349211504</v>
      </c>
      <c r="C9">
        <v>5.2458562678055182E-2</v>
      </c>
      <c r="D9">
        <v>489736763.11978352</v>
      </c>
      <c r="E9">
        <v>29.439042175107609</v>
      </c>
      <c r="F9">
        <v>66.768414906688562</v>
      </c>
      <c r="G9">
        <v>5.7674886716178216E-2</v>
      </c>
      <c r="H9">
        <v>9.9656548726176819</v>
      </c>
      <c r="I9">
        <v>4.6822527483963297E-3</v>
      </c>
      <c r="J9">
        <v>9.6097395522457985E-3</v>
      </c>
      <c r="K9">
        <v>0.99576792146742721</v>
      </c>
      <c r="L9">
        <v>0.93833622632773017</v>
      </c>
      <c r="M9">
        <v>0.97355014251882899</v>
      </c>
      <c r="N9">
        <v>6.4728338054109727E-2</v>
      </c>
      <c r="O9">
        <v>0.24707718618995786</v>
      </c>
      <c r="P9">
        <v>0.1618189077529549</v>
      </c>
      <c r="Q9">
        <v>1.9839079069671032E-2</v>
      </c>
      <c r="R9">
        <v>2.7391887592862471E-2</v>
      </c>
    </row>
    <row r="10" spans="1:37" x14ac:dyDescent="0.25">
      <c r="A10">
        <v>3.146457105211109E-3</v>
      </c>
      <c r="B10">
        <v>0.30767357664672129</v>
      </c>
      <c r="C10">
        <v>7.9583445150516172E-2</v>
      </c>
      <c r="D10">
        <v>61731100.736689009</v>
      </c>
      <c r="E10">
        <v>37.500782638502137</v>
      </c>
      <c r="F10">
        <v>39.883935665374395</v>
      </c>
      <c r="G10">
        <v>2.9511046557444614E-2</v>
      </c>
      <c r="H10">
        <v>0.27047908843108182</v>
      </c>
      <c r="I10">
        <v>4.8746249878534728E-3</v>
      </c>
      <c r="J10">
        <v>1.395798534112733E-3</v>
      </c>
      <c r="K10">
        <v>0.99451203358238027</v>
      </c>
      <c r="L10">
        <v>0.98442477385521798</v>
      </c>
      <c r="M10">
        <v>0.99115715378663338</v>
      </c>
      <c r="N10">
        <v>7.3709475330133459E-2</v>
      </c>
      <c r="O10">
        <v>0.12417517418282223</v>
      </c>
      <c r="P10">
        <v>9.356504556314281E-2</v>
      </c>
      <c r="Q10">
        <v>1.9711737929038364E-2</v>
      </c>
      <c r="R10">
        <v>2.6756523344968534E-2</v>
      </c>
    </row>
    <row r="11" spans="1:37" x14ac:dyDescent="0.25">
      <c r="A11">
        <v>8.6133116110997613E-3</v>
      </c>
      <c r="B11">
        <v>7.5490511028491469E-2</v>
      </c>
      <c r="C11">
        <v>4.1286898867914264E-2</v>
      </c>
      <c r="D11">
        <v>110376839.87821494</v>
      </c>
      <c r="E11">
        <v>18.842232094206679</v>
      </c>
      <c r="F11">
        <v>71.952100802675602</v>
      </c>
      <c r="G11">
        <v>0.61663893787010804</v>
      </c>
      <c r="H11">
        <v>9.8010561447073249E-2</v>
      </c>
      <c r="I11">
        <v>1.3985244766235262E-4</v>
      </c>
      <c r="J11">
        <v>3.4615726410125156E-9</v>
      </c>
      <c r="K11">
        <v>0.98377972734109542</v>
      </c>
      <c r="L11">
        <v>0.98268498828409034</v>
      </c>
      <c r="M11">
        <v>0.98190495840619718</v>
      </c>
      <c r="N11">
        <v>0.12672044007308195</v>
      </c>
      <c r="O11">
        <v>0.13092693228954302</v>
      </c>
      <c r="P11">
        <v>0.13384353244690153</v>
      </c>
      <c r="Q11">
        <v>2.1265776496996937E-2</v>
      </c>
      <c r="R11">
        <v>2.6659677306561914E-2</v>
      </c>
    </row>
    <row r="12" spans="1:37" x14ac:dyDescent="0.25">
      <c r="A12">
        <v>7.9998621646789378E-2</v>
      </c>
      <c r="B12">
        <v>2.1312262426398703</v>
      </c>
      <c r="C12">
        <v>3.3565295393196776E-2</v>
      </c>
      <c r="D12">
        <v>1451043698.7152901</v>
      </c>
      <c r="E12">
        <v>12.000000000081066</v>
      </c>
      <c r="F12">
        <v>77.207645232726918</v>
      </c>
      <c r="G12">
        <v>0.44746338058923973</v>
      </c>
      <c r="H12">
        <v>4.2189544038400131</v>
      </c>
      <c r="I12">
        <v>1.0445275917702612E-3</v>
      </c>
      <c r="J12">
        <v>4.2707190817022586E-14</v>
      </c>
      <c r="K12">
        <v>0.96577834202883539</v>
      </c>
      <c r="L12">
        <v>0.93034953850650604</v>
      </c>
      <c r="M12">
        <v>0.9871713206559789</v>
      </c>
      <c r="N12">
        <v>0.1840636884109762</v>
      </c>
      <c r="O12">
        <v>0.26259085452193304</v>
      </c>
      <c r="P12">
        <v>0.11269601834395418</v>
      </c>
      <c r="Q12">
        <v>2.0460765142843514E-2</v>
      </c>
      <c r="R12">
        <v>2.798323054501933E-2</v>
      </c>
    </row>
    <row r="13" spans="1:37" x14ac:dyDescent="0.25">
      <c r="A13">
        <v>5.3785052731830461E-3</v>
      </c>
      <c r="B13">
        <v>2.6738923838399504E-2</v>
      </c>
      <c r="C13">
        <v>9.9999999999977537E-2</v>
      </c>
      <c r="D13">
        <v>216470048.14877984</v>
      </c>
      <c r="E13">
        <v>28.433727230396499</v>
      </c>
      <c r="F13">
        <v>54.906064887553164</v>
      </c>
      <c r="G13">
        <v>3.2756574456477034E-4</v>
      </c>
      <c r="H13">
        <v>1.9699840230101226E-2</v>
      </c>
      <c r="I13">
        <v>3.2218515143462973E-14</v>
      </c>
      <c r="J13">
        <v>9.9999999999769631E-3</v>
      </c>
      <c r="K13">
        <v>0.99860127036337543</v>
      </c>
      <c r="L13">
        <v>0.99478661481358055</v>
      </c>
      <c r="M13">
        <v>0.98959205188990085</v>
      </c>
      <c r="N13">
        <v>3.7212126252853521E-2</v>
      </c>
      <c r="O13">
        <v>7.184184946502474E-2</v>
      </c>
      <c r="P13">
        <v>0.1015079732286986</v>
      </c>
      <c r="Q13">
        <v>1.9609087170804188E-2</v>
      </c>
      <c r="R13">
        <v>2.6532400155956409E-2</v>
      </c>
    </row>
    <row r="14" spans="1:37" x14ac:dyDescent="0.25">
      <c r="A14">
        <v>3.7811522215408897E-3</v>
      </c>
      <c r="B14">
        <v>2.3975951449874546E-2</v>
      </c>
      <c r="C14">
        <v>3.7648713267753244E-2</v>
      </c>
      <c r="D14">
        <v>2505929597.0853271</v>
      </c>
      <c r="E14">
        <v>33.023920788383059</v>
      </c>
      <c r="F14">
        <v>59.464307434542782</v>
      </c>
      <c r="G14">
        <v>0.73367388393967248</v>
      </c>
      <c r="H14">
        <v>7.8385779505851828E-3</v>
      </c>
      <c r="I14">
        <v>9.9999866391353946E-3</v>
      </c>
      <c r="J14">
        <v>4.7372018157425733E-12</v>
      </c>
      <c r="K14">
        <v>0.99716413840400764</v>
      </c>
      <c r="L14">
        <v>0.99336359824611264</v>
      </c>
      <c r="M14">
        <v>0.99192791876802611</v>
      </c>
      <c r="N14">
        <v>5.2985875287971357E-2</v>
      </c>
      <c r="O14">
        <v>8.1055769297123478E-2</v>
      </c>
      <c r="P14">
        <v>8.9394409331088304E-2</v>
      </c>
      <c r="Q14">
        <v>2.1234380756629898E-2</v>
      </c>
      <c r="R14">
        <v>2.652705700243119E-2</v>
      </c>
    </row>
    <row r="15" spans="1:37" x14ac:dyDescent="0.25">
      <c r="A15">
        <v>5.733412868772542E-3</v>
      </c>
      <c r="B15">
        <v>4.4777155572905403E-2</v>
      </c>
      <c r="C15">
        <v>8.5142842438287111E-2</v>
      </c>
      <c r="D15">
        <v>218002613.50193721</v>
      </c>
      <c r="E15">
        <v>17.966340175817113</v>
      </c>
      <c r="F15">
        <v>65.908559158253198</v>
      </c>
      <c r="G15">
        <v>1.0000042249550875E-8</v>
      </c>
      <c r="H15">
        <v>6.2919062710599565E-3</v>
      </c>
      <c r="I15">
        <v>3.4289203051887389E-11</v>
      </c>
      <c r="J15">
        <v>9.9999958653245423E-3</v>
      </c>
      <c r="K15">
        <v>0.99870449586169496</v>
      </c>
      <c r="L15">
        <v>0.98769404147713824</v>
      </c>
      <c r="M15">
        <v>0.99309265476941699</v>
      </c>
      <c r="N15">
        <v>3.5812694633635289E-2</v>
      </c>
      <c r="O15">
        <v>0.11037617015295072</v>
      </c>
      <c r="P15">
        <v>8.2693843654029875E-2</v>
      </c>
      <c r="Q15">
        <v>1.9607843137297149E-2</v>
      </c>
      <c r="R15">
        <v>2.6528384440147008E-2</v>
      </c>
    </row>
    <row r="16" spans="1:37" x14ac:dyDescent="0.25">
      <c r="A16">
        <v>5.2165143665999902E-3</v>
      </c>
      <c r="B16">
        <v>0.58116457014490119</v>
      </c>
      <c r="C16">
        <v>9.8639936921224136E-2</v>
      </c>
      <c r="D16">
        <v>1520028310.508136</v>
      </c>
      <c r="E16">
        <v>42.233909335383906</v>
      </c>
      <c r="F16">
        <v>67.258477067235617</v>
      </c>
      <c r="G16">
        <v>0.65224422154978035</v>
      </c>
      <c r="H16">
        <v>2.9445381858027808</v>
      </c>
      <c r="I16">
        <v>1.2114734400216535E-4</v>
      </c>
      <c r="J16">
        <v>1.7466018319122646E-7</v>
      </c>
      <c r="K16">
        <v>0.99372489864384794</v>
      </c>
      <c r="L16">
        <v>0.96467753514876009</v>
      </c>
      <c r="M16">
        <v>0.91329113989406796</v>
      </c>
      <c r="N16">
        <v>7.8818464477497449E-2</v>
      </c>
      <c r="O16">
        <v>0.18700064225217924</v>
      </c>
      <c r="P16">
        <v>0.29298766442441349</v>
      </c>
      <c r="Q16">
        <v>2.1276009206649304E-2</v>
      </c>
      <c r="R16">
        <v>2.7041107086627207E-2</v>
      </c>
    </row>
    <row r="17" spans="1:31" x14ac:dyDescent="0.25">
      <c r="A17">
        <v>8.6066060331552955E-3</v>
      </c>
      <c r="B17">
        <v>0.16008235012557337</v>
      </c>
      <c r="C17">
        <v>9.9339087276265128E-2</v>
      </c>
      <c r="D17">
        <v>57131236.229517505</v>
      </c>
      <c r="E17">
        <v>32.736381824141198</v>
      </c>
      <c r="F17">
        <v>55.183442677006219</v>
      </c>
      <c r="G17">
        <v>9.3204360810517093E-8</v>
      </c>
      <c r="H17">
        <v>4.6292385710475975E-2</v>
      </c>
      <c r="I17">
        <v>5.5963149063981782E-13</v>
      </c>
      <c r="J17">
        <v>9.9042611482077596E-3</v>
      </c>
      <c r="K17">
        <v>0.99616058103576866</v>
      </c>
      <c r="L17">
        <v>0.98170981704693761</v>
      </c>
      <c r="M17">
        <v>0.9951918161648281</v>
      </c>
      <c r="N17">
        <v>6.1652451488882459E-2</v>
      </c>
      <c r="O17">
        <v>0.13456329783240231</v>
      </c>
      <c r="P17">
        <v>6.8993492423707725E-2</v>
      </c>
      <c r="Q17">
        <v>1.9607851016459839E-2</v>
      </c>
      <c r="R17">
        <v>2.6583396901367802E-2</v>
      </c>
    </row>
    <row r="18" spans="1:31" x14ac:dyDescent="0.25">
      <c r="A18">
        <v>2.3825085307432405E-2</v>
      </c>
      <c r="B18">
        <v>0.4868769103206117</v>
      </c>
      <c r="C18">
        <v>9.9999899886540525E-2</v>
      </c>
      <c r="D18">
        <v>1719077230.4604545</v>
      </c>
      <c r="E18">
        <v>13.702998564284247</v>
      </c>
      <c r="F18">
        <v>72.555247982805568</v>
      </c>
      <c r="G18">
        <v>0.51501016025399993</v>
      </c>
      <c r="H18">
        <v>0.31446067020291762</v>
      </c>
      <c r="I18">
        <v>2.6497694029687907E-5</v>
      </c>
      <c r="J18">
        <v>1.8250572295691101E-4</v>
      </c>
      <c r="K18">
        <v>0.99526522827522435</v>
      </c>
      <c r="L18">
        <v>0.96728956190212578</v>
      </c>
      <c r="M18">
        <v>0.99004082044259878</v>
      </c>
      <c r="N18">
        <v>6.8464764715347251E-2</v>
      </c>
      <c r="O18">
        <v>0.17995369881415477</v>
      </c>
      <c r="P18">
        <v>9.9295456904267068E-2</v>
      </c>
      <c r="Q18">
        <v>2.1120254939138508E-2</v>
      </c>
      <c r="R18">
        <v>2.677546499569956E-2</v>
      </c>
    </row>
    <row r="19" spans="1:31" x14ac:dyDescent="0.25">
      <c r="A19">
        <v>7.9999999999977797E-2</v>
      </c>
      <c r="B19">
        <v>8.9660203498313579E-2</v>
      </c>
      <c r="C19">
        <v>2.6315789473706417E-2</v>
      </c>
      <c r="D19">
        <v>50540648.358700573</v>
      </c>
      <c r="E19">
        <v>25.91398305976729</v>
      </c>
      <c r="F19">
        <v>62.398234066853576</v>
      </c>
      <c r="G19">
        <v>0.60832421319523755</v>
      </c>
      <c r="H19">
        <v>2.7316030758319766E-2</v>
      </c>
      <c r="I19">
        <v>3.2229931290132734E-14</v>
      </c>
      <c r="J19">
        <v>3.220511957324058E-14</v>
      </c>
      <c r="K19">
        <v>0.98245588834946462</v>
      </c>
      <c r="L19">
        <v>0.93131688102757759</v>
      </c>
      <c r="M19">
        <v>0.93501999229245869</v>
      </c>
      <c r="N19">
        <v>0.13179025204479272</v>
      </c>
      <c r="O19">
        <v>0.26076097825920619</v>
      </c>
      <c r="P19">
        <v>0.25363400330094915</v>
      </c>
      <c r="Q19">
        <v>2.1222426286284703E-2</v>
      </c>
      <c r="R19">
        <v>2.6568225637508797E-2</v>
      </c>
    </row>
    <row r="20" spans="1:31" x14ac:dyDescent="0.25">
      <c r="A20">
        <v>1.0760566128758033E-2</v>
      </c>
      <c r="B20">
        <v>0.10810136923207164</v>
      </c>
      <c r="C20">
        <v>9.9999999990512817E-2</v>
      </c>
      <c r="D20">
        <v>1442195496.1246281</v>
      </c>
      <c r="E20">
        <v>21.071901191010653</v>
      </c>
      <c r="F20">
        <v>66.224947910183658</v>
      </c>
      <c r="G20">
        <v>0.64179913127875132</v>
      </c>
      <c r="H20">
        <v>0.1195542193137312</v>
      </c>
      <c r="I20">
        <v>1.001442476453742E-9</v>
      </c>
      <c r="J20">
        <v>9.9992167257435018E-3</v>
      </c>
      <c r="K20">
        <v>0.99428979846547727</v>
      </c>
      <c r="L20">
        <v>0.99141974525984633</v>
      </c>
      <c r="M20">
        <v>0.99018690753118732</v>
      </c>
      <c r="N20">
        <v>7.5187096759866429E-2</v>
      </c>
      <c r="O20">
        <v>9.2165352452817859E-2</v>
      </c>
      <c r="P20">
        <v>9.8564504483736548E-2</v>
      </c>
      <c r="Q20">
        <v>2.0784713283118691E-2</v>
      </c>
      <c r="R20">
        <v>2.6593421852223683E-2</v>
      </c>
    </row>
    <row r="21" spans="1:31" x14ac:dyDescent="0.25">
      <c r="A21">
        <v>7.6944322146647853E-3</v>
      </c>
      <c r="B21">
        <v>0.18642571809378297</v>
      </c>
      <c r="C21">
        <v>9.9999999999977593E-2</v>
      </c>
      <c r="D21">
        <v>2066749147.1669409</v>
      </c>
      <c r="E21">
        <v>15.152081001230075</v>
      </c>
      <c r="F21">
        <v>69.229555840732246</v>
      </c>
      <c r="G21">
        <v>0.62044499916990414</v>
      </c>
      <c r="H21">
        <v>0.1447969226843194</v>
      </c>
      <c r="I21">
        <v>3.2204898710353411E-14</v>
      </c>
      <c r="J21">
        <v>9.9999993926586754E-3</v>
      </c>
      <c r="K21">
        <v>0.9894380131515057</v>
      </c>
      <c r="L21">
        <v>0.98056065158178418</v>
      </c>
      <c r="M21">
        <v>0.98156151094688882</v>
      </c>
      <c r="N21">
        <v>0.10225637867639044</v>
      </c>
      <c r="O21">
        <v>0.13872618690800109</v>
      </c>
      <c r="P21">
        <v>0.1351077501943542</v>
      </c>
      <c r="Q21">
        <v>2.0934129971447942E-2</v>
      </c>
      <c r="R21">
        <v>2.6807441557686947E-2</v>
      </c>
    </row>
    <row r="22" spans="1:31" x14ac:dyDescent="0.25">
      <c r="A22">
        <v>6.7424239870017616E-3</v>
      </c>
      <c r="B22">
        <v>0.22304305297682125</v>
      </c>
      <c r="C22">
        <v>9.9998601617137084E-2</v>
      </c>
      <c r="D22">
        <v>1070399379.5138259</v>
      </c>
      <c r="E22">
        <v>15.623216818777985</v>
      </c>
      <c r="F22">
        <v>75.124014324750945</v>
      </c>
      <c r="G22">
        <v>0.54387845927072231</v>
      </c>
      <c r="H22">
        <v>0.18267324308497107</v>
      </c>
      <c r="I22">
        <v>7.888151888538791E-7</v>
      </c>
      <c r="J22">
        <v>4.182288630781361E-7</v>
      </c>
      <c r="K22">
        <v>0.99162805449586033</v>
      </c>
      <c r="L22">
        <v>0.93842985926322897</v>
      </c>
      <c r="M22">
        <v>0.99211803884111582</v>
      </c>
      <c r="N22">
        <v>9.1039694908859492E-2</v>
      </c>
      <c r="O22">
        <v>0.24688952859407243</v>
      </c>
      <c r="P22">
        <v>8.8335392382076133E-2</v>
      </c>
      <c r="Q22">
        <v>2.0575461872008087E-2</v>
      </c>
      <c r="R22">
        <v>2.6748083524552567E-2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25">
      <c r="A24" t="s">
        <v>6</v>
      </c>
      <c r="B24">
        <f>AVERAGE(A$1:A$3)</f>
        <v>2.3173268963984188E-3</v>
      </c>
      <c r="C24">
        <f>AVERAGE(A$4:A$6)</f>
        <v>6.5132119631182801E-3</v>
      </c>
      <c r="D24">
        <f>AVERAGE(A$7:A$12,A$17:A$19)</f>
        <v>2.7535106283079838E-2</v>
      </c>
      <c r="E24">
        <f>AVERAGE(A$13:A$16)</f>
        <v>5.0273961825241173E-3</v>
      </c>
      <c r="F24">
        <f>A$20</f>
        <v>1.0760566128758033E-2</v>
      </c>
      <c r="G24">
        <f>AVERAGE(A$21:A$22)</f>
        <v>7.218428100833273E-3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Ok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25">
      <c r="B25">
        <f>STDEV(A$1:A$3)/SQRT(COUNT(A$1:A$3))</f>
        <v>1.4110540454517E-4</v>
      </c>
      <c r="C25">
        <f>STDEV(A$4:A$6)/SQRT(COUNT(A$4:A$6))</f>
        <v>1.1938388220454957E-3</v>
      </c>
      <c r="D25">
        <f>STDEV(A$7:A$12,A$17:A$19)/SQRT(COUNT(A$7:A$12,A$17:A$19))</f>
        <v>1.0219978638120604E-2</v>
      </c>
      <c r="E25">
        <f>STDEV(A$13:A$16)/SQRT(COUNT(A$13:A$16))</f>
        <v>4.2920729768569356E-4</v>
      </c>
      <c r="G25">
        <f>STDEV(A$21:A$22)/SQRT(COUNT(A$21:A$22))</f>
        <v>4.7600411383151179E-4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Lower</v>
      </c>
      <c r="AE26" t="str">
        <f t="shared" si="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7</v>
      </c>
      <c r="C28">
        <f>AVERAGE(B$1:B$3)</f>
        <v>9.2535545750464687E-2</v>
      </c>
      <c r="D28">
        <f>AVERAGE(B$4:B$6)</f>
        <v>0.3541415185008206</v>
      </c>
      <c r="E28">
        <f>AVERAGE(B$7:B$12,B$17:B$19)</f>
        <v>0.75444268232926348</v>
      </c>
      <c r="F28">
        <f>AVERAGE(B$13:B$16)</f>
        <v>0.16916415025152015</v>
      </c>
      <c r="G28">
        <f>B$20</f>
        <v>0.10810136923207164</v>
      </c>
      <c r="H28">
        <f>AVERAGE(B$21:B$22)</f>
        <v>0.2047343855353021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Lower</v>
      </c>
      <c r="AE28" t="str">
        <f t="shared" si="1"/>
        <v>Lower</v>
      </c>
    </row>
    <row r="29" spans="1:31" x14ac:dyDescent="0.25">
      <c r="C29">
        <f>STDEV(B$1:B$3)/SQRT(COUNT(B$1:B$3))</f>
        <v>1.2057455739979463E-2</v>
      </c>
      <c r="D29">
        <f>STDEV(B$4:B$6)/SQRT(COUNT(B$4:B$6))</f>
        <v>5.7309495294150879E-2</v>
      </c>
      <c r="E29">
        <f>STDEV(B$7:B$12,B$17:B$19)/SQRT(COUNT(B$7:B$12,B$17:B$19))</f>
        <v>0.39928208436858398</v>
      </c>
      <c r="F29">
        <f>STDEV(B$13:B$16)/SQRT(COUNT(B$13:B$16))</f>
        <v>0.13741088889033834</v>
      </c>
      <c r="H29">
        <f>STDEV(B$21:B$22)/SQRT(COUNT(B$21:B$22))</f>
        <v>1.8308667441519141E-2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8</v>
      </c>
      <c r="D32">
        <f>AVERAGE(C$1:C$3)</f>
        <v>7.384890314233869E-2</v>
      </c>
      <c r="E32">
        <f>AVERAGE(C$4:C$6)</f>
        <v>5.0263555960985945E-2</v>
      </c>
      <c r="F32">
        <f>AVERAGE(C$7:C$12,C$17:C$19)</f>
        <v>6.3109847044927683E-2</v>
      </c>
      <c r="G32">
        <f>AVERAGE(C$13:C$16)</f>
        <v>8.0357873156810505E-2</v>
      </c>
      <c r="H32">
        <f>C$20</f>
        <v>9.9999999990512817E-2</v>
      </c>
      <c r="I32">
        <f>AVERAGE(C$21:C$22)</f>
        <v>9.9999300808557345E-2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Lower</v>
      </c>
    </row>
    <row r="33" spans="4:31" x14ac:dyDescent="0.25">
      <c r="D33">
        <f>STDEV(C$1:C$3)/SQRT(COUNT(C$1:C$3))</f>
        <v>2.3803754511435734E-2</v>
      </c>
      <c r="E33">
        <f>STDEV(C$4:C$6)/SQRT(COUNT(C$4:C$6))</f>
        <v>2.3947765296666392E-2</v>
      </c>
      <c r="F33">
        <f>STDEV(C$7:C$12,C$17:C$19)/SQRT(COUNT(C$7:C$12,C$17:C$19))</f>
        <v>1.0466686942143609E-2</v>
      </c>
      <c r="G33">
        <f>STDEV(C$13:C$16)/SQRT(COUNT(C$13:C$16))</f>
        <v>1.4625933793160245E-2</v>
      </c>
      <c r="I33">
        <f>STDEV(C$21:C$22)/SQRT(COUNT(C$21:C$22))</f>
        <v>6.9919142025448567E-7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>
        <f>AVERAGE(D$1:D$3)</f>
        <v>632008997.85957575</v>
      </c>
      <c r="F36">
        <f>AVERAGE(D$4:D$6)</f>
        <v>429383170.13780922</v>
      </c>
      <c r="G36">
        <f>AVERAGE(D$7:D$12,D$17:D$19)</f>
        <v>657231049.83675289</v>
      </c>
      <c r="H36">
        <f>AVERAGE(D$13:D$16)</f>
        <v>1115107642.3110452</v>
      </c>
      <c r="I36">
        <f>D$20</f>
        <v>1442195496.1246281</v>
      </c>
      <c r="J36">
        <f>AVERAGE(D$21:D$22)</f>
        <v>1568574263.3403835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25">
      <c r="E37">
        <f>STDEV(D$1:D$3)/SQRT(COUNT(D$1:D$3))</f>
        <v>304779407.73467177</v>
      </c>
      <c r="F37">
        <f>STDEV(D$4:D$6)/SQRT(COUNT(D$4:D$6))</f>
        <v>337009161.21699256</v>
      </c>
      <c r="G37">
        <f>STDEV(D$7:D$12,D$17:D$19)/SQRT(COUNT(D$7:D$12,D$17:D$19))</f>
        <v>217752834.47134462</v>
      </c>
      <c r="H37">
        <f>STDEV(D$13:D$16)/SQRT(COUNT(D$13:D$16))</f>
        <v>556079536.85988617</v>
      </c>
      <c r="J37">
        <f>STDEV(D$21:D$22)/SQRT(COUNT(D$21:D$22))</f>
        <v>498174883.8265568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Upper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Ok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Ok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>
        <f>AVERAGE(E$1:E$3)</f>
        <v>20.569031590712743</v>
      </c>
      <c r="G40">
        <f>AVERAGE(E$4:E$6)</f>
        <v>22.076323769486507</v>
      </c>
      <c r="H40">
        <f>AVERAGE(E$7:E$12,E$17:E$19)</f>
        <v>27.049486754336399</v>
      </c>
      <c r="I40">
        <f>AVERAGE(E$13:E$16)</f>
        <v>30.414474382495143</v>
      </c>
      <c r="J40">
        <f>E$20</f>
        <v>21.071901191010653</v>
      </c>
      <c r="K40">
        <f>AVERAGE(E$21:E$22)</f>
        <v>15.38764891000403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Ok</v>
      </c>
      <c r="AE40" t="str">
        <f t="shared" si="1"/>
        <v>Lower</v>
      </c>
    </row>
    <row r="41" spans="4:31" x14ac:dyDescent="0.25">
      <c r="F41">
        <f>STDEV(E$1:E$3)/SQRT(COUNT(E$1:E$3))</f>
        <v>1.6353604324085522</v>
      </c>
      <c r="G41">
        <f>STDEV(E$4:E$6)/SQRT(COUNT(E$4:E$6))</f>
        <v>5.4277614734308957</v>
      </c>
      <c r="H41">
        <f>STDEV(E$7:E$12,E$17:E$19)/SQRT(COUNT(E$7:E$12,E$17:E$19))</f>
        <v>3.3683323128668317</v>
      </c>
      <c r="I41">
        <f>STDEV(E$13:E$16)/SQRT(COUNT(E$13:E$16))</f>
        <v>5.0446973617418731</v>
      </c>
      <c r="K41">
        <f>STDEV(E$21:E$22)/SQRT(COUNT(E$21:E$22))</f>
        <v>0.23556790877395525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Ok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Ok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Ok</v>
      </c>
      <c r="AD43" t="str">
        <f t="shared" si="1"/>
        <v>Upper</v>
      </c>
      <c r="AE43" t="str">
        <f t="shared" si="1"/>
        <v>Ok</v>
      </c>
    </row>
    <row r="44" spans="4:31" x14ac:dyDescent="0.25">
      <c r="F44" t="s">
        <v>11</v>
      </c>
      <c r="G44">
        <f>AVERAGE(F$1:F$3)</f>
        <v>62.929200798475335</v>
      </c>
      <c r="H44">
        <f>AVERAGE(F$4:F$6)</f>
        <v>61.049871234843614</v>
      </c>
      <c r="I44">
        <f>AVERAGE(F$7:F$12,F$17:F$19)</f>
        <v>62.565940988884485</v>
      </c>
      <c r="J44">
        <f>AVERAGE(F$13:F$16)</f>
        <v>61.88435213689619</v>
      </c>
      <c r="K44">
        <f>F$20</f>
        <v>66.224947910183658</v>
      </c>
      <c r="L44">
        <f>AVERAGE(F$21:F$22)</f>
        <v>72.176785082741588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25">
      <c r="G45">
        <f>STDEV(F$1:F$3)/SQRT(COUNT(F$1:F$3))</f>
        <v>3.0934409159415974</v>
      </c>
      <c r="H45">
        <f>STDEV(F$4:F$6)/SQRT(COUNT(F$4:F$6))</f>
        <v>4.888968988250177</v>
      </c>
      <c r="I45">
        <f>STDEV(F$7:F$12,F$17:F$19)/SQRT(COUNT(F$7:F$12,F$17:F$19))</f>
        <v>3.824336547084958</v>
      </c>
      <c r="J45">
        <f>STDEV(F$13:F$16)/SQRT(COUNT(F$13:F$16))</f>
        <v>2.8813852312930881</v>
      </c>
      <c r="L45">
        <f>STDEV(F$21:F$22)/SQRT(COUNT(F$21:F$22))</f>
        <v>2.9472292420093491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>
        <f>AVERAGE(G$1:G$3)</f>
        <v>0.43030529517923882</v>
      </c>
      <c r="I48">
        <f>AVERAGE(G$4:G$6)</f>
        <v>0.19506446675691699</v>
      </c>
      <c r="J48">
        <f>AVERAGE(G$7:G$12,G$17:G$19)</f>
        <v>0.41603336191621143</v>
      </c>
      <c r="K48">
        <f>AVERAGE(G$13:G$16)</f>
        <v>0.34656142030851494</v>
      </c>
      <c r="L48">
        <f>G$20</f>
        <v>0.64179913127875132</v>
      </c>
      <c r="M48">
        <f>AVERAGE(G$21:G$22)</f>
        <v>0.58216172922031317</v>
      </c>
    </row>
    <row r="49" spans="8:17" x14ac:dyDescent="0.25">
      <c r="H49">
        <f>STDEV(G$1:G$3)/SQRT(COUNT(G$1:G$3))</f>
        <v>0.21660481975386786</v>
      </c>
      <c r="I49">
        <f>STDEV(G$4:G$6)/SQRT(COUNT(G$4:G$6))</f>
        <v>0.19506444923262076</v>
      </c>
      <c r="J49">
        <f>STDEV(G$7:G$12,G$17:G$19)/SQRT(COUNT(G$7:G$12,G$17:G$19))</f>
        <v>0.10216020479600753</v>
      </c>
      <c r="K49">
        <f>STDEV(G$13:G$16)/SQRT(COUNT(G$13:G$16))</f>
        <v>0.20068232101892192</v>
      </c>
      <c r="M49">
        <f>STDEV(G$21:G$22)/SQRT(COUNT(G$21:G$22))</f>
        <v>3.8283269949590908E-2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13</v>
      </c>
      <c r="I52">
        <f>AVERAGE(H$1:H$3)</f>
        <v>3.6340015217690251E-2</v>
      </c>
      <c r="J52">
        <f>AVERAGE(H$4:H$6)</f>
        <v>0.20403788869996353</v>
      </c>
      <c r="K52">
        <f>AVERAGE(H$7:H$12,H$17:H$19)</f>
        <v>1.6742312906554444</v>
      </c>
      <c r="L52">
        <f>AVERAGE(H$13:H$16)</f>
        <v>0.7445921275636318</v>
      </c>
      <c r="M52">
        <f>H$20</f>
        <v>0.1195542193137312</v>
      </c>
      <c r="N52">
        <f>AVERAGE(H$21:H$22)</f>
        <v>0.16373508288464522</v>
      </c>
    </row>
    <row r="53" spans="8:17" x14ac:dyDescent="0.25">
      <c r="I53">
        <f>STDEV(H$1:H$3)/SQRT(COUNT(H$1:H$3))</f>
        <v>1.6672231507992838E-2</v>
      </c>
      <c r="J53">
        <f>STDEV(H$4:H$6)/SQRT(COUNT(H$4:H$6))</f>
        <v>4.6989865419873371E-2</v>
      </c>
      <c r="K53">
        <f>STDEV(H$7:H$12,H$17:H$19)/SQRT(COUNT(H$7:H$12,H$17:H$19))</f>
        <v>1.1308765015832429</v>
      </c>
      <c r="L53">
        <f>STDEV(H$13:H$16)/SQRT(COUNT(H$13:H$16))</f>
        <v>0.7333214675380374</v>
      </c>
      <c r="N53">
        <f>STDEV(H$21:H$22)/SQRT(COUNT(H$21:H$22))</f>
        <v>1.8938160200325939E-2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14</v>
      </c>
      <c r="J56">
        <f>AVERAGE(I$1:I$3)</f>
        <v>3.3334323368655015E-3</v>
      </c>
      <c r="K56">
        <f>AVERAGE(I$4:I$6)</f>
        <v>3.547600000994643E-4</v>
      </c>
      <c r="L56">
        <f>AVERAGE(I$7:I$12,I$17:I$19)</f>
        <v>2.3075847901287152E-3</v>
      </c>
      <c r="M56">
        <f>AVERAGE(I$13:I$16)</f>
        <v>2.5302835043647456E-3</v>
      </c>
      <c r="N56">
        <f>I$20</f>
        <v>1.001442476453742E-9</v>
      </c>
      <c r="O56">
        <f>AVERAGE(I$21:I$22)</f>
        <v>3.9440761052938893E-7</v>
      </c>
    </row>
    <row r="57" spans="8:17" x14ac:dyDescent="0.25">
      <c r="J57">
        <f>STDEV(I$1:I$3)/SQRT(COUNT(I$1:I$3))</f>
        <v>3.3332838326588514E-3</v>
      </c>
      <c r="K57">
        <f>STDEV(I$4:I$6)/SQRT(COUNT(I$4:I$6))</f>
        <v>3.5468109480131071E-4</v>
      </c>
      <c r="L57">
        <f>STDEV(I$7:I$12,I$17:I$19)/SQRT(COUNT(I$7:I$12,I$17:I$19))</f>
        <v>1.1718468534149583E-3</v>
      </c>
      <c r="M57">
        <f>STDEV(I$13:I$16)/SQRT(COUNT(I$13:I$16))</f>
        <v>2.4900647751280795E-3</v>
      </c>
      <c r="O57">
        <f>STDEV(I$21:I$22)/SQRT(COUNT(I$21:I$22))</f>
        <v>3.9440757832449011E-7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15</v>
      </c>
      <c r="K60">
        <f>AVERAGE(J$1:J$3)</f>
        <v>3.2650559954686166E-3</v>
      </c>
      <c r="L60">
        <f>AVERAGE(J$4:J$6)</f>
        <v>6.7002828792823597E-3</v>
      </c>
      <c r="M60">
        <f>AVERAGE(J$7:J$12,J$17:J$19)</f>
        <v>2.3435920833815606E-3</v>
      </c>
      <c r="N60">
        <f>AVERAGE(J$13:J$16)</f>
        <v>5.0000426325554747E-3</v>
      </c>
      <c r="O60">
        <f>J$20</f>
        <v>9.9992167257435018E-3</v>
      </c>
      <c r="P60">
        <f>AVERAGE(J$21:J$22)</f>
        <v>5.0002088107608767E-3</v>
      </c>
    </row>
    <row r="61" spans="8:17" x14ac:dyDescent="0.25">
      <c r="K61">
        <f>STDEV(J$1:J$3)/SQRT(COUNT(J$1:J$3))</f>
        <v>3.2650525106723968E-3</v>
      </c>
      <c r="L61">
        <f>STDEV(J$4:J$6)/SQRT(COUNT(J$4:J$6))</f>
        <v>3.299717120689041E-3</v>
      </c>
      <c r="M61">
        <f>STDEV(J$7:J$12,J$17:J$19)/SQRT(COUNT(J$7:J$12,J$17:J$19))</f>
        <v>1.4092513298116012E-3</v>
      </c>
      <c r="N61">
        <f>STDEV(J$13:J$16)/SQRT(COUNT(J$13:J$16))</f>
        <v>2.8867255386663773E-3</v>
      </c>
      <c r="P61">
        <f>STDEV(J$21:J$22)/SQRT(COUNT(J$21:J$22))</f>
        <v>4.9997905818977978E-3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16</v>
      </c>
      <c r="L64">
        <f>AVERAGE(K$1:K$3)</f>
        <v>0.9932352089703107</v>
      </c>
      <c r="M64">
        <f>AVERAGE(K$4:K$6)</f>
        <v>0.99460154687993896</v>
      </c>
      <c r="N64">
        <f>AVERAGE(K$7:K$12,K$17:K$19)</f>
        <v>0.98980700276706002</v>
      </c>
      <c r="O64">
        <f>AVERAGE(K$13:K$16)</f>
        <v>0.99704870081823149</v>
      </c>
      <c r="P64">
        <f>K$20</f>
        <v>0.99428979846547727</v>
      </c>
      <c r="Q64">
        <f>AVERAGE(K$21:K$22)</f>
        <v>0.99053303382368307</v>
      </c>
    </row>
    <row r="65" spans="12:21" x14ac:dyDescent="0.25">
      <c r="L65">
        <f>STDEV(K$1:K$3)/SQRT(COUNT(K$1:K$3))</f>
        <v>1.6545761070459102E-3</v>
      </c>
      <c r="M65">
        <f>STDEV(K$4:K$6)/SQRT(COUNT(K$4:K$6))</f>
        <v>5.9931845335933754E-4</v>
      </c>
      <c r="N65">
        <f>STDEV(K$7:K$12,K$17:K$19)/SQRT(COUNT(K$7:K$12,K$17:K$19))</f>
        <v>3.5494686118128726E-3</v>
      </c>
      <c r="O65">
        <f>STDEV(K$13:K$16)/SQRT(COUNT(K$13:K$16))</f>
        <v>1.1623652663539574E-3</v>
      </c>
      <c r="Q65">
        <f>STDEV(K$21:K$22)/SQRT(COUNT(K$21:K$22))</f>
        <v>1.0950206721773159E-3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17</v>
      </c>
      <c r="M68">
        <f>AVERAGE(L$1:L$3)</f>
        <v>0.98300514614760737</v>
      </c>
      <c r="N68">
        <f>AVERAGE(L$4:L$6)</f>
        <v>0.96470484724003958</v>
      </c>
      <c r="O68">
        <f>AVERAGE(L$7:L$12,L$17:L$19)</f>
        <v>0.96747248940537267</v>
      </c>
      <c r="P68">
        <f>AVERAGE(L$13:L$16)</f>
        <v>0.98513044742139777</v>
      </c>
      <c r="Q68">
        <f>L$20</f>
        <v>0.99141974525984633</v>
      </c>
      <c r="R68">
        <f>AVERAGE(L$21:L$22)</f>
        <v>0.95949525542250658</v>
      </c>
    </row>
    <row r="69" spans="12:21" x14ac:dyDescent="0.25">
      <c r="M69">
        <f>STDEV(L$1:L$3)/SQRT(COUNT(L$1:L$3))</f>
        <v>1.1135097074706298E-3</v>
      </c>
      <c r="N69">
        <f>STDEV(L$4:L$6)/SQRT(COUNT(L$4:L$6))</f>
        <v>1.4925704264611933E-2</v>
      </c>
      <c r="O69">
        <f>STDEV(L$7:L$12,L$17:L$19)/SQRT(COUNT(L$7:L$12,L$17:L$19))</f>
        <v>9.002615948162809E-3</v>
      </c>
      <c r="P69">
        <f>STDEV(L$13:L$16)/SQRT(COUNT(L$13:L$16))</f>
        <v>6.9876079366928689E-3</v>
      </c>
      <c r="R69">
        <f>STDEV(L$21:L$22)/SQRT(COUNT(L$21:L$22))</f>
        <v>2.1065396159277605E-2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18</v>
      </c>
      <c r="N72">
        <f>AVERAGE(M$1:M$3)</f>
        <v>0.98559997593529081</v>
      </c>
      <c r="O72">
        <f>AVERAGE(M$4:M$6)</f>
        <v>0.9693800503323432</v>
      </c>
      <c r="P72">
        <f>AVERAGE(M$7:M$12,M$17:M$19)</f>
        <v>0.98251601658270615</v>
      </c>
      <c r="Q72">
        <f>AVERAGE(M$13:M$16)</f>
        <v>0.97197594133035303</v>
      </c>
      <c r="R72">
        <f>M$20</f>
        <v>0.99018690753118732</v>
      </c>
      <c r="S72">
        <f>AVERAGE(M$21:M$22)</f>
        <v>0.98683977489400232</v>
      </c>
    </row>
    <row r="73" spans="12:21" x14ac:dyDescent="0.25">
      <c r="N73">
        <f>STDEV(M$1:M$3)/SQRT(COUNT(M$1:M$3))</f>
        <v>8.2849690622160601E-3</v>
      </c>
      <c r="O73">
        <f>STDEV(M$4:M$6)/SQRT(COUNT(M$4:M$6))</f>
        <v>1.6432640774470039E-2</v>
      </c>
      <c r="P73">
        <f>STDEV(M$7:M$12,M$17:M$19)/SQRT(COUNT(M$7:M$12,M$17:M$19))</f>
        <v>6.3852535677238918E-3</v>
      </c>
      <c r="Q73">
        <f>STDEV(M$13:M$16)/SQRT(COUNT(M$13:M$16))</f>
        <v>1.9575133590441086E-2</v>
      </c>
      <c r="S73">
        <f>STDEV(M$21:M$22)/SQRT(COUNT(M$21:M$22))</f>
        <v>5.278263947113504E-3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19</v>
      </c>
      <c r="O76">
        <f>AVERAGE(N$1:N$3)</f>
        <v>8.0362041918497926E-2</v>
      </c>
      <c r="P76">
        <f>AVERAGE(N$4:N$6)</f>
        <v>7.2878411067648224E-2</v>
      </c>
      <c r="Q76">
        <f>AVERAGE(N$7:N$12,N$17:N$19)</f>
        <v>9.0554912863946804E-2</v>
      </c>
      <c r="R76">
        <f>AVERAGE(N$13:N$16)</f>
        <v>5.1207290162989402E-2</v>
      </c>
      <c r="S76">
        <f>N$20</f>
        <v>7.5187096759866429E-2</v>
      </c>
      <c r="T76">
        <f>AVERAGE(N$21:N$22)</f>
        <v>9.6648036792624958E-2</v>
      </c>
    </row>
    <row r="77" spans="12:21" x14ac:dyDescent="0.25">
      <c r="O77">
        <f>STDEV(N$1:N$3)/SQRT(COUNT(N$1:N$3))</f>
        <v>1.0933557016862603E-2</v>
      </c>
      <c r="P77">
        <f>STDEV(N$4:N$6)/SQRT(COUNT(N$4:N$6))</f>
        <v>4.0746649626248136E-3</v>
      </c>
      <c r="Q77">
        <f>STDEV(N$7:N$12,N$17:N$19)/SQRT(COUNT(N$7:N$12,N$17:N$19))</f>
        <v>1.5374096155119097E-2</v>
      </c>
      <c r="R77">
        <f>STDEV(N$13:N$16)/SQRT(COUNT(N$13:N$16))</f>
        <v>9.9933248406829725E-3</v>
      </c>
      <c r="T77">
        <f>STDEV(N$21:N$22)/SQRT(COUNT(N$21:N$22))</f>
        <v>5.6083418837654725E-3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20</v>
      </c>
      <c r="P80">
        <f>AVERAGE(O$1:O$3)</f>
        <v>0.12957358367758393</v>
      </c>
      <c r="Q80">
        <f>AVERAGE(O$4:O$6)</f>
        <v>0.17825620245069648</v>
      </c>
      <c r="R80">
        <f>AVERAGE(O$7:O$12,O$17:O$19)</f>
        <v>0.16358160762849916</v>
      </c>
      <c r="S80">
        <f>AVERAGE(O$13:O$16)</f>
        <v>0.11256860779181954</v>
      </c>
      <c r="T80">
        <f>O$20</f>
        <v>9.2165352452817859E-2</v>
      </c>
      <c r="U80">
        <f>AVERAGE(O$21:O$22)</f>
        <v>0.19280785775103676</v>
      </c>
    </row>
    <row r="81" spans="16:24" x14ac:dyDescent="0.25">
      <c r="P81">
        <f>STDEV(O$1:O$3)/SQRT(COUNT(O$1:O$3))</f>
        <v>4.2185143603437458E-3</v>
      </c>
      <c r="Q81">
        <f>STDEV(O$4:O$6)/SQRT(COUNT(O$4:O$6))</f>
        <v>3.9792760146898629E-2</v>
      </c>
      <c r="R81">
        <f>STDEV(O$7:O$12,O$17:O$19)/SQRT(COUNT(O$7:O$12,O$17:O$19))</f>
        <v>2.6084832706403823E-2</v>
      </c>
      <c r="S81">
        <f>STDEV(O$13:O$16)/SQRT(COUNT(O$13:O$16))</f>
        <v>2.6135324707042343E-2</v>
      </c>
      <c r="U81">
        <f>STDEV(O$21:O$22)/SQRT(COUNT(O$21:O$22))</f>
        <v>5.4081670843035695E-2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21</v>
      </c>
      <c r="Q84">
        <f>AVERAGE(P$1:P$3)</f>
        <v>0.11022569489394717</v>
      </c>
      <c r="R84">
        <f>AVERAGE(P$4:P$6)</f>
        <v>0.16197315664774298</v>
      </c>
      <c r="S84">
        <f>AVERAGE(P$7:P$12,P$17:P$19)</f>
        <v>0.11909202014710722</v>
      </c>
      <c r="T84">
        <f>AVERAGE(P$13:P$16)</f>
        <v>0.14164597265955758</v>
      </c>
      <c r="U84">
        <f>P$20</f>
        <v>9.8564504483736548E-2</v>
      </c>
      <c r="V84">
        <f>AVERAGE(P$21:P$22)</f>
        <v>0.11172157128821517</v>
      </c>
    </row>
    <row r="85" spans="16:24" x14ac:dyDescent="0.25">
      <c r="Q85">
        <f>STDEV(P$1:P$3)/SQRT(COUNT(P$1:P$3))</f>
        <v>3.2452426790677315E-2</v>
      </c>
      <c r="R85">
        <f>STDEV(P$4:P$6)/SQRT(COUNT(P$4:P$6))</f>
        <v>4.5157760664951335E-2</v>
      </c>
      <c r="S85">
        <f>STDEV(P$7:P$12,P$17:P$19)/SQRT(COUNT(P$7:P$12,P$17:P$19))</f>
        <v>1.9768403098527287E-2</v>
      </c>
      <c r="T85">
        <f>STDEV(P$13:P$16)/SQRT(COUNT(P$13:P$16))</f>
        <v>5.0597221637419386E-2</v>
      </c>
      <c r="V85">
        <f>STDEV(P$21:P$22)/SQRT(COUNT(P$21:P$22))</f>
        <v>2.3386178906139012E-2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22</v>
      </c>
      <c r="R88">
        <f>AVERAGE(Q$1:Q$3)</f>
        <v>2.0365681512952261E-2</v>
      </c>
      <c r="S88">
        <f>AVERAGE(Q$4:Q$6)</f>
        <v>1.9902792231451975E-2</v>
      </c>
      <c r="T88">
        <f>AVERAGE(Q$7:Q$12,Q$17:Q$19)</f>
        <v>2.0561912508965351E-2</v>
      </c>
      <c r="U88">
        <f>AVERAGE(Q$13:Q$16)</f>
        <v>2.0431830067845134E-2</v>
      </c>
      <c r="V88">
        <f>Q$20</f>
        <v>2.0784713283118691E-2</v>
      </c>
      <c r="W88">
        <f>AVERAGE(Q$21:Q$22)</f>
        <v>2.0754795921728013E-2</v>
      </c>
    </row>
    <row r="89" spans="16:24" x14ac:dyDescent="0.25">
      <c r="R89">
        <f>STDEV(Q$1:Q$3)/SQRT(COUNT(Q$1:Q$3))</f>
        <v>3.8194997275177109E-4</v>
      </c>
      <c r="S89">
        <f>STDEV(Q$4:Q$6)/SQRT(COUNT(Q$4:Q$6))</f>
        <v>2.9494907968756836E-4</v>
      </c>
      <c r="T89">
        <f>STDEV(Q$7:Q$12,Q$17:Q$19)/SQRT(COUNT(Q$7:Q$12,Q$17:Q$19))</f>
        <v>2.310682053692697E-4</v>
      </c>
      <c r="U89">
        <f>STDEV(Q$13:Q$16)/SQRT(COUNT(Q$13:Q$16))</f>
        <v>4.7544596282562859E-4</v>
      </c>
      <c r="W89">
        <f>STDEV(Q$21:Q$22)/SQRT(COUNT(Q$21:Q$22))</f>
        <v>1.7933404971992757E-4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23</v>
      </c>
      <c r="S92">
        <f>AVERAGE(R$1:R$3)</f>
        <v>2.6578997644427605E-2</v>
      </c>
      <c r="T92">
        <f>AVERAGE(R$4:R$6)</f>
        <v>2.6835872828472173E-2</v>
      </c>
      <c r="U92">
        <f>AVERAGE(R$7:R$12,R$17:R$19)</f>
        <v>2.6886662268571313E-2</v>
      </c>
      <c r="V92">
        <f>AVERAGE(R$13:R$16)</f>
        <v>2.6657237171290454E-2</v>
      </c>
      <c r="W92">
        <f>R$20</f>
        <v>2.6593421852223683E-2</v>
      </c>
      <c r="X92">
        <f>AVERAGE(R$21:R$22)</f>
        <v>2.6777762541119757E-2</v>
      </c>
    </row>
    <row r="93" spans="16:24" x14ac:dyDescent="0.25">
      <c r="S93">
        <f>STDEV(R$1:R$3)/SQRT(COUNT(R$1:R$3))</f>
        <v>2.1625069528551808E-5</v>
      </c>
      <c r="T93">
        <f>STDEV(R$4:R$6)/SQRT(COUNT(R$4:R$6))</f>
        <v>4.8710360305349656E-5</v>
      </c>
      <c r="U93">
        <f>STDEV(R$7:R$12,R$17:R$19)/SQRT(COUNT(R$7:R$12,R$17:R$19))</f>
        <v>1.614486351023254E-4</v>
      </c>
      <c r="V93">
        <f>STDEV(R$13:R$16)/SQRT(COUNT(R$13:R$16))</f>
        <v>1.279616788292203E-4</v>
      </c>
      <c r="X93">
        <f>STDEV(R$21:R$22)/SQRT(COUNT(R$21:R$22))</f>
        <v>2.9679016567189798E-5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dimension ref="A1:X35"/>
  <sheetViews>
    <sheetView workbookViewId="0">
      <selection activeCell="T1" sqref="T1:X10"/>
    </sheetView>
  </sheetViews>
  <sheetFormatPr defaultRowHeight="15" x14ac:dyDescent="0.25"/>
  <sheetData>
    <row r="1" spans="1:24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4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4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4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4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4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4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4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4" x14ac:dyDescent="0.25">
      <c r="A9" t="s">
        <v>0</v>
      </c>
      <c r="B9">
        <v>2.0365681512952261E-2</v>
      </c>
      <c r="C9">
        <v>2.3173268963984188E-3</v>
      </c>
      <c r="D9">
        <v>0.43030529517923882</v>
      </c>
      <c r="E9">
        <v>7.384890314233869E-2</v>
      </c>
      <c r="F9">
        <v>3.2650559954686166E-3</v>
      </c>
      <c r="G9">
        <v>9.2535545750464687E-2</v>
      </c>
      <c r="H9">
        <v>2.6578997644427605E-2</v>
      </c>
      <c r="I9">
        <v>3.6340015217690251E-2</v>
      </c>
      <c r="J9">
        <v>3.3334323368655015E-3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4" x14ac:dyDescent="0.25">
      <c r="A10" t="s">
        <v>1</v>
      </c>
      <c r="B10">
        <v>1.9902792231451975E-2</v>
      </c>
      <c r="C10">
        <v>6.5132119631182801E-3</v>
      </c>
      <c r="D10">
        <v>0.19506446675691699</v>
      </c>
      <c r="E10">
        <v>5.0263555960985945E-2</v>
      </c>
      <c r="F10">
        <v>6.7002828792823597E-3</v>
      </c>
      <c r="G10">
        <v>0.3541415185008206</v>
      </c>
      <c r="H10">
        <v>2.6835872828472173E-2</v>
      </c>
      <c r="I10">
        <v>0.20403788869996353</v>
      </c>
      <c r="J10">
        <v>3.547600000994643E-4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4" x14ac:dyDescent="0.25">
      <c r="A11" t="s">
        <v>2</v>
      </c>
      <c r="B11">
        <v>2.0561912508965351E-2</v>
      </c>
      <c r="C11">
        <v>2.7535106283079838E-2</v>
      </c>
      <c r="D11">
        <v>0.41603336191621143</v>
      </c>
      <c r="E11">
        <v>6.3109847044927683E-2</v>
      </c>
      <c r="F11">
        <v>2.3435920833815606E-3</v>
      </c>
      <c r="G11">
        <v>0.75444268232926348</v>
      </c>
      <c r="H11">
        <v>2.6886662268571313E-2</v>
      </c>
      <c r="I11">
        <v>1.6742312906554444</v>
      </c>
      <c r="J11">
        <v>2.3075847901287152E-3</v>
      </c>
    </row>
    <row r="12" spans="1:24" x14ac:dyDescent="0.25">
      <c r="A12" t="s">
        <v>3</v>
      </c>
      <c r="B12">
        <v>2.0431830067845134E-2</v>
      </c>
      <c r="C12">
        <v>5.0273961825241173E-3</v>
      </c>
      <c r="D12">
        <v>0.34656142030851494</v>
      </c>
      <c r="E12">
        <v>8.0357873156810505E-2</v>
      </c>
      <c r="F12">
        <v>5.0000426325554747E-3</v>
      </c>
      <c r="G12">
        <v>0.16916415025152015</v>
      </c>
      <c r="H12">
        <v>2.6657237171290454E-2</v>
      </c>
      <c r="I12">
        <v>0.7445921275636318</v>
      </c>
      <c r="J12">
        <v>2.5302835043647456E-3</v>
      </c>
    </row>
    <row r="13" spans="1:24" x14ac:dyDescent="0.25">
      <c r="A13" t="s">
        <v>4</v>
      </c>
      <c r="B13">
        <v>2.0724037579474039E-2</v>
      </c>
      <c r="C13">
        <v>1.0781372792696553E-2</v>
      </c>
      <c r="D13">
        <v>0.65534649688981772</v>
      </c>
      <c r="E13">
        <v>9.9999997840221358E-2</v>
      </c>
      <c r="F13">
        <v>9.9999838680933338E-3</v>
      </c>
      <c r="G13">
        <v>0.10861417866800493</v>
      </c>
      <c r="H13">
        <v>2.659566477285033E-2</v>
      </c>
      <c r="I13">
        <v>0.12058263481323089</v>
      </c>
      <c r="J13">
        <v>1.9405421539302499E-7</v>
      </c>
    </row>
    <row r="14" spans="1:24" x14ac:dyDescent="0.25">
      <c r="A14" t="s">
        <v>5</v>
      </c>
      <c r="B14">
        <v>2.0754795921728013E-2</v>
      </c>
      <c r="C14">
        <v>7.218428100833273E-3</v>
      </c>
      <c r="D14">
        <v>0.58216172922031317</v>
      </c>
      <c r="E14">
        <v>9.9999300808557345E-2</v>
      </c>
      <c r="F14">
        <v>5.0002088107608767E-3</v>
      </c>
      <c r="G14">
        <v>0.2047343855353021</v>
      </c>
      <c r="H14">
        <v>2.6777762541119757E-2</v>
      </c>
      <c r="I14">
        <v>0.16373508288464522</v>
      </c>
      <c r="J14">
        <v>3.9440761052938893E-7</v>
      </c>
    </row>
    <row r="15" spans="1:24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</row>
    <row r="16" spans="1:24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</row>
    <row r="17" spans="1:10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</row>
    <row r="18" spans="1:10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</row>
    <row r="19" spans="1:10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</row>
    <row r="20" spans="1:10" x14ac:dyDescent="0.25">
      <c r="A20" t="s">
        <v>4</v>
      </c>
    </row>
    <row r="21" spans="1:10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</row>
    <row r="22" spans="1:10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</row>
    <row r="23" spans="1:10" x14ac:dyDescent="0.25">
      <c r="A23" t="s">
        <v>0</v>
      </c>
      <c r="B23">
        <v>3.8194997275177109E-4</v>
      </c>
      <c r="C23">
        <v>1.4110540454517E-4</v>
      </c>
      <c r="D23">
        <v>0.21660481975386786</v>
      </c>
      <c r="E23">
        <v>2.3803754511435734E-2</v>
      </c>
      <c r="F23">
        <v>3.2650525106723968E-3</v>
      </c>
      <c r="G23">
        <v>1.2057455739979463E-2</v>
      </c>
      <c r="H23">
        <v>2.1625069528551808E-5</v>
      </c>
      <c r="I23">
        <v>1.6672231507992838E-2</v>
      </c>
      <c r="J23">
        <v>3.3332838326588514E-3</v>
      </c>
    </row>
    <row r="24" spans="1:10" x14ac:dyDescent="0.25">
      <c r="A24" t="s">
        <v>1</v>
      </c>
      <c r="B24">
        <v>2.9494907968756836E-4</v>
      </c>
      <c r="C24">
        <v>1.1938388220454957E-3</v>
      </c>
      <c r="D24">
        <v>0.19506444923262076</v>
      </c>
      <c r="E24">
        <v>2.3947765296666392E-2</v>
      </c>
      <c r="F24">
        <v>3.299717120689041E-3</v>
      </c>
      <c r="G24">
        <v>5.7309495294150879E-2</v>
      </c>
      <c r="H24">
        <v>4.8710360305349656E-5</v>
      </c>
      <c r="I24">
        <v>4.6989865419873371E-2</v>
      </c>
      <c r="J24">
        <v>3.5468109480131071E-4</v>
      </c>
    </row>
    <row r="25" spans="1:10" x14ac:dyDescent="0.25">
      <c r="A25" t="s">
        <v>2</v>
      </c>
      <c r="B25">
        <v>2.310682053692697E-4</v>
      </c>
      <c r="C25">
        <v>1.0219978638120604E-2</v>
      </c>
      <c r="D25">
        <v>0.10216020479600753</v>
      </c>
      <c r="E25">
        <v>1.0466686942143609E-2</v>
      </c>
      <c r="F25">
        <v>1.4092513298116012E-3</v>
      </c>
      <c r="G25">
        <v>0.39928208436858398</v>
      </c>
      <c r="H25">
        <v>1.614486351023254E-4</v>
      </c>
      <c r="I25">
        <v>1.1308765015832429</v>
      </c>
      <c r="J25">
        <v>1.1718468534149583E-3</v>
      </c>
    </row>
    <row r="26" spans="1:10" x14ac:dyDescent="0.25">
      <c r="A26" t="s">
        <v>3</v>
      </c>
      <c r="B26">
        <v>4.7544596282562859E-4</v>
      </c>
      <c r="C26">
        <v>4.2920729768569356E-4</v>
      </c>
      <c r="D26">
        <v>0.20068232101892192</v>
      </c>
      <c r="E26">
        <v>1.4625933793160245E-2</v>
      </c>
      <c r="F26">
        <v>2.8867255386663773E-3</v>
      </c>
      <c r="G26">
        <v>0.13741088889033834</v>
      </c>
      <c r="H26">
        <v>1.279616788292203E-4</v>
      </c>
      <c r="I26">
        <v>0.7333214675380374</v>
      </c>
      <c r="J26">
        <v>2.4900647751280795E-3</v>
      </c>
    </row>
    <row r="27" spans="1:10" x14ac:dyDescent="0.25">
      <c r="A27" t="s">
        <v>4</v>
      </c>
    </row>
    <row r="28" spans="1:10" x14ac:dyDescent="0.25">
      <c r="A28" t="s">
        <v>5</v>
      </c>
      <c r="B28">
        <v>1.7933404971992757E-4</v>
      </c>
      <c r="C28">
        <v>4.7600411383151179E-4</v>
      </c>
      <c r="D28">
        <v>3.8283269949590908E-2</v>
      </c>
      <c r="E28">
        <v>6.9919142025448567E-7</v>
      </c>
      <c r="F28">
        <v>4.9997905818977978E-3</v>
      </c>
      <c r="G28">
        <v>1.8308667441519141E-2</v>
      </c>
      <c r="H28">
        <v>2.9679016567189798E-5</v>
      </c>
      <c r="I28">
        <v>1.8938160200325939E-2</v>
      </c>
      <c r="J28">
        <v>3.9440757832449011E-7</v>
      </c>
    </row>
    <row r="29" spans="1:10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10" x14ac:dyDescent="0.25">
      <c r="A30" t="s">
        <v>0</v>
      </c>
      <c r="B30" t="str">
        <f>IF(NOT(ISNUMBER(FIND("E",B9))),_xlfn.CONCAT(ROUND(B9,2), " ± ", ROUND(B23,2)),_xlfn.CONCAT(LEFT(B9,4),RIGHT(B9,4), " ± ",LEFT(B23,4),RIGHT(B23,4)))</f>
        <v>0.02 ± 0</v>
      </c>
      <c r="C30" t="str">
        <f t="shared" ref="C30:J30" si="0">IF(NOT(ISNUMBER(FIND("E",C9))),_xlfn.CONCAT(ROUND(C9,2), " ± ", ROUND(C23,2)),_xlfn.CONCAT(LEFT(C9,4),RIGHT(C9,4), " ± ",LEFT(C23,4),RIGHT(C23,4)))</f>
        <v>0 ± 0</v>
      </c>
      <c r="D30" t="str">
        <f t="shared" si="0"/>
        <v>0.43 ± 0.22</v>
      </c>
      <c r="E30" t="str">
        <f t="shared" si="0"/>
        <v>0.07 ± 0.02</v>
      </c>
      <c r="F30" t="str">
        <f t="shared" si="0"/>
        <v>0 ± 0</v>
      </c>
      <c r="G30" t="str">
        <f t="shared" si="0"/>
        <v>0.09 ± 0.01</v>
      </c>
      <c r="H30" t="str">
        <f t="shared" si="0"/>
        <v>0.03 ± 0</v>
      </c>
      <c r="I30" t="str">
        <f t="shared" si="0"/>
        <v>0.04 ± 0.02</v>
      </c>
      <c r="J30" t="str">
        <f t="shared" si="0"/>
        <v>0 ± 0</v>
      </c>
    </row>
    <row r="31" spans="1:10" x14ac:dyDescent="0.25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0.02 ± 0</v>
      </c>
      <c r="C31" t="str">
        <f t="shared" si="1"/>
        <v>0.01 ± 0</v>
      </c>
      <c r="D31" t="str">
        <f t="shared" si="1"/>
        <v>0.2 ± 0.2</v>
      </c>
      <c r="E31" t="str">
        <f t="shared" si="1"/>
        <v>0.05 ± 0.02</v>
      </c>
      <c r="F31" t="str">
        <f t="shared" si="1"/>
        <v>0.01 ± 0</v>
      </c>
      <c r="G31" t="str">
        <f t="shared" si="1"/>
        <v>0.35 ± 0.06</v>
      </c>
      <c r="H31" t="str">
        <f t="shared" si="1"/>
        <v>0.03 ± 0</v>
      </c>
      <c r="I31" t="str">
        <f t="shared" si="1"/>
        <v>0.2 ± 0.05</v>
      </c>
      <c r="J31" t="str">
        <f t="shared" si="1"/>
        <v>0 ± 0</v>
      </c>
    </row>
    <row r="32" spans="1:10" x14ac:dyDescent="0.25">
      <c r="A32" t="s">
        <v>2</v>
      </c>
      <c r="B32" t="str">
        <f t="shared" si="1"/>
        <v>0.02 ± 0</v>
      </c>
      <c r="C32" t="str">
        <f t="shared" si="1"/>
        <v>0.03 ± 0.01</v>
      </c>
      <c r="D32" t="str">
        <f t="shared" si="1"/>
        <v>0.42 ± 0.1</v>
      </c>
      <c r="E32" t="str">
        <f t="shared" si="1"/>
        <v>0.06 ± 0.01</v>
      </c>
      <c r="F32" t="str">
        <f t="shared" si="1"/>
        <v>0 ± 0</v>
      </c>
      <c r="G32" t="str">
        <f t="shared" si="1"/>
        <v>0.75 ± 0.4</v>
      </c>
      <c r="H32" t="str">
        <f t="shared" si="1"/>
        <v>0.03 ± 0</v>
      </c>
      <c r="I32" t="str">
        <f t="shared" si="1"/>
        <v>1.67 ± 1.13</v>
      </c>
      <c r="J32" t="str">
        <f t="shared" si="1"/>
        <v>0 ± 0</v>
      </c>
    </row>
    <row r="33" spans="1:10" x14ac:dyDescent="0.25">
      <c r="A33" t="s">
        <v>3</v>
      </c>
      <c r="B33" t="str">
        <f t="shared" si="1"/>
        <v>0.02 ± 0</v>
      </c>
      <c r="C33" t="str">
        <f t="shared" si="1"/>
        <v>0.01 ± 0</v>
      </c>
      <c r="D33" t="str">
        <f t="shared" si="1"/>
        <v>0.35 ± 0.2</v>
      </c>
      <c r="E33" t="str">
        <f t="shared" si="1"/>
        <v>0.08 ± 0.01</v>
      </c>
      <c r="F33" t="str">
        <f t="shared" si="1"/>
        <v>0.01 ± 0</v>
      </c>
      <c r="G33" t="str">
        <f t="shared" si="1"/>
        <v>0.17 ± 0.14</v>
      </c>
      <c r="H33" t="str">
        <f t="shared" si="1"/>
        <v>0.03 ± 0</v>
      </c>
      <c r="I33" t="str">
        <f t="shared" si="1"/>
        <v>0.74 ± 0.73</v>
      </c>
      <c r="J33" t="str">
        <f t="shared" si="1"/>
        <v>0 ± 0</v>
      </c>
    </row>
    <row r="34" spans="1:10" x14ac:dyDescent="0.25">
      <c r="A34" t="s">
        <v>4</v>
      </c>
      <c r="B34" t="str">
        <f t="shared" si="1"/>
        <v>0.02 ± 0</v>
      </c>
      <c r="C34" t="str">
        <f t="shared" si="1"/>
        <v>0.01 ± 0</v>
      </c>
      <c r="D34" t="str">
        <f t="shared" si="1"/>
        <v>0.66 ± 0</v>
      </c>
      <c r="E34" t="str">
        <f t="shared" si="1"/>
        <v>0.1 ± 0</v>
      </c>
      <c r="F34" t="str">
        <f t="shared" si="1"/>
        <v>0.01 ± 0</v>
      </c>
      <c r="G34" t="str">
        <f t="shared" si="1"/>
        <v>0.11 ± 0</v>
      </c>
      <c r="H34" t="str">
        <f t="shared" si="1"/>
        <v>0.03 ± 0</v>
      </c>
      <c r="I34" t="str">
        <f t="shared" si="1"/>
        <v>0.12 ± 0</v>
      </c>
      <c r="J34" t="str">
        <f t="shared" si="1"/>
        <v xml:space="preserve">1.94E-07 ± </v>
      </c>
    </row>
    <row r="35" spans="1:10" x14ac:dyDescent="0.25">
      <c r="A35" t="s">
        <v>5</v>
      </c>
      <c r="B35" t="str">
        <f t="shared" si="1"/>
        <v>0.02 ± 0</v>
      </c>
      <c r="C35" t="str">
        <f t="shared" si="1"/>
        <v>0.01 ± 0</v>
      </c>
      <c r="D35" t="str">
        <f t="shared" si="1"/>
        <v>0.58 ± 0.04</v>
      </c>
      <c r="E35" t="str">
        <f t="shared" si="1"/>
        <v>0.1 ± 0</v>
      </c>
      <c r="F35" t="str">
        <f t="shared" si="1"/>
        <v>0.01 ± 0</v>
      </c>
      <c r="G35" t="str">
        <f t="shared" si="1"/>
        <v>0.2 ± 0.02</v>
      </c>
      <c r="H35" t="str">
        <f t="shared" si="1"/>
        <v>0.03 ± 0</v>
      </c>
      <c r="I35" t="str">
        <f t="shared" si="1"/>
        <v>0.16 ± 0.02</v>
      </c>
      <c r="J35" t="str">
        <f t="shared" si="1"/>
        <v>3.94E-07 ± 3.94E-07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2020-05-18T00:41:26Z</dcterms:modified>
</cp:coreProperties>
</file>