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708E69B3-8F78-4175-996C-42213D08ED1F}" xr6:coauthVersionLast="44" xr6:coauthVersionMax="44" xr10:uidLastSave="{00000000-0000-0000-0000-000000000000}"/>
  <bookViews>
    <workbookView xWindow="-108" yWindow="-108" windowWidth="23256" windowHeight="12576" xr2:uid="{53B6AA18-EEB8-4C27-8B10-7FFFAF295B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W6" i="1"/>
  <c r="T6" i="1"/>
  <c r="AA5" i="1"/>
  <c r="P32" i="1" s="1"/>
  <c r="Z5" i="1"/>
  <c r="W5" i="1"/>
  <c r="V5" i="1"/>
  <c r="U5" i="1"/>
  <c r="J31" i="1" s="1"/>
  <c r="T5" i="1"/>
  <c r="V88" i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O32" i="1"/>
  <c r="N32" i="1"/>
  <c r="M32" i="1"/>
  <c r="L32" i="1"/>
  <c r="K32" i="1"/>
  <c r="I32" i="1"/>
  <c r="H32" i="1"/>
  <c r="G32" i="1"/>
  <c r="F32" i="1"/>
  <c r="E32" i="1"/>
  <c r="A32" i="1"/>
  <c r="Q31" i="1"/>
  <c r="O31" i="1"/>
  <c r="N31" i="1"/>
  <c r="M31" i="1"/>
  <c r="L31" i="1"/>
  <c r="K31" i="1"/>
  <c r="I31" i="1"/>
  <c r="H31" i="1"/>
  <c r="G31" i="1"/>
  <c r="F31" i="1"/>
  <c r="E31" i="1"/>
  <c r="C31" i="1"/>
  <c r="Q30" i="1"/>
  <c r="O30" i="1"/>
  <c r="N30" i="1"/>
  <c r="M30" i="1"/>
  <c r="L30" i="1"/>
  <c r="K30" i="1"/>
  <c r="I30" i="1"/>
  <c r="Q29" i="1"/>
  <c r="O29" i="1"/>
  <c r="N29" i="1"/>
  <c r="M29" i="1"/>
  <c r="L29" i="1"/>
  <c r="K29" i="1"/>
  <c r="J29" i="1"/>
  <c r="I29" i="1"/>
  <c r="Q28" i="1"/>
  <c r="O28" i="1"/>
  <c r="N28" i="1"/>
  <c r="M28" i="1"/>
  <c r="L28" i="1"/>
  <c r="K28" i="1"/>
  <c r="I28" i="1"/>
  <c r="G28" i="1"/>
  <c r="F28" i="1"/>
  <c r="E28" i="1"/>
  <c r="D28" i="1"/>
  <c r="Q27" i="1"/>
  <c r="P27" i="1"/>
  <c r="O27" i="1"/>
  <c r="N27" i="1"/>
  <c r="M27" i="1"/>
  <c r="L27" i="1"/>
  <c r="K27" i="1"/>
  <c r="I27" i="1"/>
  <c r="G27" i="1"/>
  <c r="F27" i="1"/>
  <c r="E27" i="1"/>
  <c r="D27" i="1"/>
  <c r="Q26" i="1"/>
  <c r="O26" i="1"/>
  <c r="N26" i="1"/>
  <c r="M26" i="1"/>
  <c r="L26" i="1"/>
  <c r="K26" i="1"/>
  <c r="I26" i="1"/>
  <c r="Q25" i="1"/>
  <c r="O25" i="1"/>
  <c r="N25" i="1"/>
  <c r="M25" i="1"/>
  <c r="L25" i="1"/>
  <c r="K25" i="1"/>
  <c r="J25" i="1"/>
  <c r="I25" i="1"/>
  <c r="Q24" i="1"/>
  <c r="O24" i="1"/>
  <c r="N24" i="1"/>
  <c r="M24" i="1"/>
  <c r="L24" i="1"/>
  <c r="K24" i="1"/>
  <c r="I24" i="1"/>
  <c r="F24" i="1"/>
  <c r="E24" i="1"/>
  <c r="D24" i="1"/>
  <c r="C24" i="1"/>
  <c r="Q23" i="1"/>
  <c r="P23" i="1"/>
  <c r="O23" i="1"/>
  <c r="N23" i="1"/>
  <c r="M23" i="1"/>
  <c r="L23" i="1"/>
  <c r="K23" i="1"/>
  <c r="I23" i="1"/>
  <c r="F23" i="1"/>
  <c r="E23" i="1"/>
  <c r="D23" i="1"/>
  <c r="C23" i="1"/>
  <c r="A23" i="1"/>
  <c r="T22" i="1"/>
  <c r="S22" i="1"/>
  <c r="Q22" i="1"/>
  <c r="P22" i="1"/>
  <c r="O22" i="1"/>
  <c r="N22" i="1"/>
  <c r="M22" i="1"/>
  <c r="L22" i="1"/>
  <c r="K22" i="1"/>
  <c r="I22" i="1"/>
  <c r="V21" i="1"/>
  <c r="Q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I20" i="1"/>
  <c r="E20" i="1"/>
  <c r="D20" i="1"/>
  <c r="C20" i="1"/>
  <c r="B20" i="1"/>
  <c r="Q19" i="1"/>
  <c r="O19" i="1"/>
  <c r="N19" i="1"/>
  <c r="M19" i="1"/>
  <c r="L19" i="1"/>
  <c r="K19" i="1"/>
  <c r="I19" i="1"/>
  <c r="E19" i="1"/>
  <c r="D19" i="1"/>
  <c r="C19" i="1"/>
  <c r="B19" i="1"/>
  <c r="Q18" i="1"/>
  <c r="O18" i="1"/>
  <c r="N18" i="1"/>
  <c r="M18" i="1"/>
  <c r="L18" i="1"/>
  <c r="K18" i="1"/>
  <c r="J18" i="1"/>
  <c r="I18" i="1"/>
  <c r="Q17" i="1"/>
  <c r="O17" i="1"/>
  <c r="N17" i="1"/>
  <c r="M17" i="1"/>
  <c r="L17" i="1"/>
  <c r="K17" i="1"/>
  <c r="I17" i="1"/>
  <c r="J19" i="1" l="1"/>
  <c r="P24" i="1"/>
  <c r="J26" i="1"/>
  <c r="P28" i="1"/>
  <c r="J30" i="1"/>
  <c r="P31" i="1"/>
  <c r="J32" i="1"/>
  <c r="P21" i="1"/>
  <c r="J22" i="1"/>
  <c r="J23" i="1"/>
  <c r="P25" i="1"/>
  <c r="J27" i="1"/>
  <c r="P29" i="1"/>
  <c r="P17" i="1"/>
  <c r="P18" i="1"/>
  <c r="J20" i="1"/>
  <c r="J17" i="1"/>
  <c r="P19" i="1"/>
  <c r="J24" i="1"/>
  <c r="P26" i="1"/>
  <c r="J28" i="1"/>
  <c r="P30" i="1"/>
</calcChain>
</file>

<file path=xl/sharedStrings.xml><?xml version="1.0" encoding="utf-8"?>
<sst xmlns="http://schemas.openxmlformats.org/spreadsheetml/2006/main" count="90" uniqueCount="23">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</sst>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2126-9DC9-4F28-9FD0-D7B193090CAD}">
  <dimension ref="A1:AB88"/>
  <sheetViews>
    <sheetView tabSelected="1" workbookViewId="0">
      <selection activeCell="F34" sqref="F34"/>
    </sheetView>
  </sheetViews>
  <sheetFormatPr defaultRowHeight="14.4" x14ac:dyDescent="0.3"/>
  <sheetData>
    <row r="1" spans="1:28" x14ac:dyDescent="0.3">
      <c r="A1">
        <v>47.843520902558616</v>
      </c>
      <c r="B1">
        <v>2.5054710835499868E-3</v>
      </c>
      <c r="C1">
        <v>0.26723029129594106</v>
      </c>
      <c r="D1">
        <v>30.091969934919582</v>
      </c>
      <c r="E1">
        <v>4.2292285827943754</v>
      </c>
      <c r="F1">
        <v>0.11992727176110662</v>
      </c>
      <c r="G1">
        <v>37.604011365431099</v>
      </c>
      <c r="H1">
        <v>0.10085613141711358</v>
      </c>
      <c r="I1">
        <v>0.89999999999997782</v>
      </c>
      <c r="J1">
        <v>3.5183343336118367</v>
      </c>
      <c r="K1">
        <v>19</v>
      </c>
      <c r="L1">
        <v>500000000</v>
      </c>
      <c r="M1">
        <v>0.99646893869895914</v>
      </c>
      <c r="N1">
        <v>0.993741557660617</v>
      </c>
      <c r="O1">
        <v>0.99317194111501439</v>
      </c>
      <c r="P1">
        <v>0.10037191202132248</v>
      </c>
      <c r="Q1">
        <v>0.11483120613416195</v>
      </c>
      <c r="R1">
        <v>0.15482029168130582</v>
      </c>
    </row>
    <row r="2" spans="1:28" x14ac:dyDescent="0.3">
      <c r="A2">
        <v>47.917709421997237</v>
      </c>
      <c r="B2">
        <v>2.2270002586046275E-3</v>
      </c>
      <c r="C2">
        <v>0.34459737728236672</v>
      </c>
      <c r="D2">
        <v>24.020839389907295</v>
      </c>
      <c r="E2">
        <v>5.9487280579708379</v>
      </c>
      <c r="F2">
        <v>0.14522563058086507</v>
      </c>
      <c r="G2">
        <v>37.649781006711791</v>
      </c>
      <c r="H2">
        <v>6.7458293369808936E-2</v>
      </c>
      <c r="I2">
        <v>0.89999999999997782</v>
      </c>
      <c r="J2">
        <v>3.6114128380547785</v>
      </c>
      <c r="K2">
        <v>19</v>
      </c>
      <c r="L2">
        <v>500000000</v>
      </c>
      <c r="M2">
        <v>0.99746336015978865</v>
      </c>
      <c r="N2">
        <v>0.98725969359367916</v>
      </c>
      <c r="O2">
        <v>0.99466110302293831</v>
      </c>
      <c r="P2">
        <v>8.4544188173760262E-2</v>
      </c>
      <c r="Q2">
        <v>0.15959547725891834</v>
      </c>
      <c r="R2">
        <v>0.10343645094782088</v>
      </c>
    </row>
    <row r="3" spans="1:28" x14ac:dyDescent="0.3">
      <c r="A3">
        <v>47.853932264180614</v>
      </c>
      <c r="B3">
        <v>2.307728276552329E-3</v>
      </c>
      <c r="C3">
        <v>0.31221203920690299</v>
      </c>
      <c r="D3">
        <v>25.321402489161461</v>
      </c>
      <c r="E3">
        <v>8.9610627698048901</v>
      </c>
      <c r="F3">
        <v>0.10294297941057269</v>
      </c>
      <c r="G3">
        <v>37.652607408164492</v>
      </c>
      <c r="H3">
        <v>5.8263123663876204E-2</v>
      </c>
      <c r="I3">
        <v>0.89999999999997782</v>
      </c>
      <c r="J3">
        <v>4.7730199554881851</v>
      </c>
      <c r="K3">
        <v>19</v>
      </c>
      <c r="L3">
        <v>500000000</v>
      </c>
      <c r="M3">
        <v>0.99713086812626672</v>
      </c>
      <c r="N3">
        <v>0.98862490510231416</v>
      </c>
      <c r="O3">
        <v>0.99506323258075691</v>
      </c>
      <c r="P3">
        <v>9.1291952497692147E-2</v>
      </c>
      <c r="Q3">
        <v>0.15023785303899792</v>
      </c>
      <c r="R3">
        <v>0.12620132079371424</v>
      </c>
    </row>
    <row r="4" spans="1:28" x14ac:dyDescent="0.3">
      <c r="A4">
        <v>48.989773089492765</v>
      </c>
      <c r="B4">
        <v>0.12938744342120162</v>
      </c>
      <c r="C4">
        <v>0.25155805670723619</v>
      </c>
      <c r="D4">
        <v>9.9042686499075678</v>
      </c>
      <c r="E4">
        <v>1.5664431810638917</v>
      </c>
      <c r="F4">
        <v>8.2143852465183542</v>
      </c>
      <c r="G4">
        <v>35.700000410632768</v>
      </c>
      <c r="H4">
        <v>7.8271847941107096</v>
      </c>
      <c r="I4">
        <v>0.443441055314167</v>
      </c>
      <c r="J4">
        <v>3.7405390179784384</v>
      </c>
      <c r="K4">
        <v>19</v>
      </c>
      <c r="L4">
        <v>500000000</v>
      </c>
      <c r="M4">
        <v>0.9968894059191642</v>
      </c>
      <c r="N4">
        <v>0.9672839150615129</v>
      </c>
      <c r="O4">
        <v>0.98640110369041478</v>
      </c>
      <c r="P4">
        <v>8.8165672511598028E-2</v>
      </c>
      <c r="Q4">
        <v>0.25714934448024257</v>
      </c>
      <c r="R4">
        <v>0.17030827001840407</v>
      </c>
    </row>
    <row r="5" spans="1:28" x14ac:dyDescent="0.3">
      <c r="A5">
        <v>48.569542298836033</v>
      </c>
      <c r="B5">
        <v>6.8437325225220629E-3</v>
      </c>
      <c r="C5">
        <v>0.35067328134290149</v>
      </c>
      <c r="D5">
        <v>9.9009900990143684</v>
      </c>
      <c r="E5">
        <v>9.5</v>
      </c>
      <c r="F5">
        <v>0.62187309263217483</v>
      </c>
      <c r="G5">
        <v>37.593869631177022</v>
      </c>
      <c r="H5">
        <v>0.4111983922557414</v>
      </c>
      <c r="I5">
        <v>3.3312940916278309E-2</v>
      </c>
      <c r="J5">
        <v>4.8160681464098678</v>
      </c>
      <c r="K5">
        <v>19</v>
      </c>
      <c r="L5">
        <v>500000000</v>
      </c>
      <c r="M5">
        <v>0.99621841740021067</v>
      </c>
      <c r="N5">
        <v>0.98134940913747837</v>
      </c>
      <c r="O5">
        <v>0.9868315719019114</v>
      </c>
      <c r="P5">
        <v>9.6813527704251334E-2</v>
      </c>
      <c r="Q5">
        <v>0.19128079707565215</v>
      </c>
      <c r="R5">
        <v>0.16132100358966872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3">
      <c r="A6">
        <v>49.563234876992162</v>
      </c>
      <c r="B6">
        <v>1.4404751880160058E-2</v>
      </c>
      <c r="C6">
        <v>0.33056888112091221</v>
      </c>
      <c r="D6">
        <v>9.900990099014372</v>
      </c>
      <c r="E6">
        <v>9.5000000000000018</v>
      </c>
      <c r="F6">
        <v>0.47861337885837868</v>
      </c>
      <c r="G6">
        <v>37.590290807667152</v>
      </c>
      <c r="H6">
        <v>0.23916533763718828</v>
      </c>
      <c r="I6">
        <v>4.9999589258831627E-2</v>
      </c>
      <c r="J6">
        <v>2.8009906026203648</v>
      </c>
      <c r="K6">
        <v>19</v>
      </c>
      <c r="L6">
        <v>500000000</v>
      </c>
      <c r="M6">
        <v>0.99699022961175299</v>
      </c>
      <c r="N6">
        <v>0.98687052384422724</v>
      </c>
      <c r="O6">
        <v>0.99247911206471051</v>
      </c>
      <c r="P6">
        <v>8.8661104339373381E-2</v>
      </c>
      <c r="Q6">
        <v>0.17687312383481077</v>
      </c>
      <c r="R6">
        <v>0.14910054241459117</v>
      </c>
      <c r="T6" s="1">
        <f>1/47</f>
        <v>2.1276595744680851E-2</v>
      </c>
      <c r="U6">
        <v>0.5</v>
      </c>
      <c r="V6">
        <v>10</v>
      </c>
      <c r="W6" s="1">
        <f>1/22+0.001</f>
        <v>4.6454545454545457E-2</v>
      </c>
      <c r="X6">
        <v>10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3">
      <c r="A7">
        <v>47.970658128665868</v>
      </c>
      <c r="B7">
        <v>9.5963839960449705E-3</v>
      </c>
      <c r="C7">
        <v>0.24576839613353749</v>
      </c>
      <c r="D7">
        <v>25.481481326044499</v>
      </c>
      <c r="E7">
        <v>5.5333888199279926</v>
      </c>
      <c r="F7">
        <v>7.3795237296691976E-2</v>
      </c>
      <c r="G7">
        <v>37.605097395784895</v>
      </c>
      <c r="H7">
        <v>9.2054111139732483E-2</v>
      </c>
      <c r="I7">
        <v>0.89998352108314439</v>
      </c>
      <c r="J7">
        <v>2.7047004944585327</v>
      </c>
      <c r="K7">
        <v>19</v>
      </c>
      <c r="L7">
        <v>500000000</v>
      </c>
      <c r="M7">
        <v>0.99600882718959116</v>
      </c>
      <c r="N7">
        <v>0.99806233640461584</v>
      </c>
      <c r="O7">
        <v>0.99607420963802973</v>
      </c>
      <c r="P7">
        <v>0.10515124061811383</v>
      </c>
      <c r="Q7">
        <v>6.7232349371527458E-2</v>
      </c>
      <c r="R7">
        <v>9.9475865064344846E-2</v>
      </c>
    </row>
    <row r="8" spans="1:28" x14ac:dyDescent="0.3">
      <c r="A8">
        <v>48.015279096414581</v>
      </c>
      <c r="B8">
        <v>1.3289034301908319E-2</v>
      </c>
      <c r="C8">
        <v>0.29603775677977429</v>
      </c>
      <c r="D8">
        <v>23.564429559618091</v>
      </c>
      <c r="E8">
        <v>6.7396318596257769</v>
      </c>
      <c r="F8">
        <v>0.16991956739843667</v>
      </c>
      <c r="G8">
        <v>37.400515577626706</v>
      </c>
      <c r="H8">
        <v>0.34701068605467222</v>
      </c>
      <c r="I8">
        <v>0.89999999999997782</v>
      </c>
      <c r="J8">
        <v>3.9130472719370726</v>
      </c>
      <c r="K8">
        <v>19</v>
      </c>
      <c r="L8">
        <v>500000000</v>
      </c>
      <c r="M8">
        <v>0.99635124412663223</v>
      </c>
      <c r="N8">
        <v>0.9970030393621343</v>
      </c>
      <c r="O8">
        <v>0.98928464416217032</v>
      </c>
      <c r="P8">
        <v>9.9026619185181325E-2</v>
      </c>
      <c r="Q8">
        <v>7.8575447001876145E-2</v>
      </c>
      <c r="R8">
        <v>0.15303408734748741</v>
      </c>
    </row>
    <row r="9" spans="1:28" x14ac:dyDescent="0.3">
      <c r="A9">
        <v>48.421279731344846</v>
      </c>
      <c r="B9">
        <v>2.6473133722373716E-2</v>
      </c>
      <c r="C9">
        <v>0.32510016898155197</v>
      </c>
      <c r="D9">
        <v>9.900990099014253</v>
      </c>
      <c r="E9">
        <v>9.5000000000000018</v>
      </c>
      <c r="F9">
        <v>3.4442724497264816</v>
      </c>
      <c r="G9">
        <v>35.700000000149515</v>
      </c>
      <c r="H9">
        <v>9.9999999986372394</v>
      </c>
      <c r="I9">
        <v>0.89649672655120893</v>
      </c>
      <c r="J9">
        <v>4.2882113234860197</v>
      </c>
      <c r="K9">
        <v>19</v>
      </c>
      <c r="L9">
        <v>500000000</v>
      </c>
      <c r="M9">
        <v>0.99476835929961294</v>
      </c>
      <c r="N9">
        <v>0.95877788178206225</v>
      </c>
      <c r="O9">
        <v>0.97616023854929179</v>
      </c>
      <c r="P9">
        <v>0.11067727203171211</v>
      </c>
      <c r="Q9">
        <v>0.29359827084392681</v>
      </c>
      <c r="R9">
        <v>0.22006223208173251</v>
      </c>
    </row>
    <row r="10" spans="1:28" x14ac:dyDescent="0.3">
      <c r="A10">
        <v>48.770068710454439</v>
      </c>
      <c r="B10">
        <v>6.522689440394319E-3</v>
      </c>
      <c r="C10">
        <v>0.21311695198438299</v>
      </c>
      <c r="D10">
        <v>9.900990099014253</v>
      </c>
      <c r="E10">
        <v>1.7621266652699381</v>
      </c>
      <c r="F10">
        <v>0.71743316173673732</v>
      </c>
      <c r="G10">
        <v>37.481542105377549</v>
      </c>
      <c r="H10">
        <v>0.75805477550903755</v>
      </c>
      <c r="I10">
        <v>0.3301060554524049</v>
      </c>
      <c r="J10">
        <v>1.6193816111291905</v>
      </c>
      <c r="K10">
        <v>19</v>
      </c>
      <c r="L10">
        <v>500000000</v>
      </c>
      <c r="M10">
        <v>0.99729687892240815</v>
      </c>
      <c r="N10">
        <v>0.9883237082165055</v>
      </c>
      <c r="O10">
        <v>0.98574844955210228</v>
      </c>
      <c r="P10">
        <v>9.4130677046179292E-2</v>
      </c>
      <c r="Q10">
        <v>0.15267803887704443</v>
      </c>
      <c r="R10">
        <v>0.16933333509787596</v>
      </c>
    </row>
    <row r="11" spans="1:28" x14ac:dyDescent="0.3">
      <c r="A11">
        <v>50.840257342461364</v>
      </c>
      <c r="B11">
        <v>1.0016072563218677E-2</v>
      </c>
      <c r="C11">
        <v>0.33451546614834493</v>
      </c>
      <c r="D11">
        <v>27.843383963043483</v>
      </c>
      <c r="E11">
        <v>9.5000000000000018</v>
      </c>
      <c r="F11">
        <v>0.10175973490461612</v>
      </c>
      <c r="G11">
        <v>37.585201391528507</v>
      </c>
      <c r="H11">
        <v>0.15901977261560321</v>
      </c>
      <c r="I11">
        <v>2.9014662626911767E-3</v>
      </c>
      <c r="J11">
        <v>4.481130698667652</v>
      </c>
      <c r="K11">
        <v>19</v>
      </c>
      <c r="L11">
        <v>500000000</v>
      </c>
      <c r="M11">
        <v>0.99683092527840411</v>
      </c>
      <c r="N11">
        <v>0.98624758027791459</v>
      </c>
      <c r="O11">
        <v>0.9873281168522402</v>
      </c>
      <c r="P11">
        <v>9.1688145030934129E-2</v>
      </c>
      <c r="Q11">
        <v>0.17313027592957506</v>
      </c>
      <c r="R11">
        <v>0.18398248467357989</v>
      </c>
    </row>
    <row r="12" spans="1:28" x14ac:dyDescent="0.3">
      <c r="A12">
        <v>50.746974012619752</v>
      </c>
      <c r="B12">
        <v>0.18949151318025301</v>
      </c>
      <c r="C12">
        <v>0.17700168562273033</v>
      </c>
      <c r="D12">
        <v>9.9009901045187405</v>
      </c>
      <c r="E12">
        <v>9.5000000000000018</v>
      </c>
      <c r="F12">
        <v>4.9870131447801418</v>
      </c>
      <c r="G12">
        <v>35.700000082518876</v>
      </c>
      <c r="H12">
        <v>9.999999155881234</v>
      </c>
      <c r="I12">
        <v>4.473419903958218E-2</v>
      </c>
      <c r="J12">
        <v>7.3408895358905255</v>
      </c>
      <c r="K12">
        <v>19</v>
      </c>
      <c r="L12">
        <v>500000000</v>
      </c>
      <c r="M12">
        <v>0.9971074587402049</v>
      </c>
      <c r="N12">
        <v>0.95720417247072409</v>
      </c>
      <c r="O12">
        <v>0.9750129897524985</v>
      </c>
      <c r="P12">
        <v>8.7553614434384794E-2</v>
      </c>
      <c r="Q12">
        <v>0.29239951518557905</v>
      </c>
      <c r="R12">
        <v>0.22137718952913987</v>
      </c>
    </row>
    <row r="13" spans="1:28" x14ac:dyDescent="0.3">
      <c r="A13">
        <v>47.898552347386442</v>
      </c>
      <c r="B13">
        <v>7.4778750367891049E-3</v>
      </c>
      <c r="C13">
        <v>0.33930521765705207</v>
      </c>
      <c r="D13">
        <v>25.279623743670875</v>
      </c>
      <c r="E13">
        <v>1.7757565185031829</v>
      </c>
      <c r="F13">
        <v>0.1652664135160935</v>
      </c>
      <c r="G13">
        <v>37.295338510553023</v>
      </c>
      <c r="H13">
        <v>0.54342413270027168</v>
      </c>
      <c r="I13">
        <v>0.89824214405639502</v>
      </c>
      <c r="J13">
        <v>3.3265000203244384</v>
      </c>
      <c r="K13">
        <v>19</v>
      </c>
      <c r="L13">
        <v>500000000</v>
      </c>
      <c r="M13">
        <v>0.99728568514983074</v>
      </c>
      <c r="N13">
        <v>0.99744888339363214</v>
      </c>
      <c r="O13">
        <v>0.94352089378426407</v>
      </c>
      <c r="P13">
        <v>8.6791697445972579E-2</v>
      </c>
      <c r="Q13">
        <v>7.7767118200135654E-2</v>
      </c>
      <c r="R13">
        <v>0.34335950047646963</v>
      </c>
    </row>
    <row r="14" spans="1:28" x14ac:dyDescent="0.3">
      <c r="A14">
        <v>48.103052312374402</v>
      </c>
      <c r="B14">
        <v>4.459785928090927E-3</v>
      </c>
      <c r="C14">
        <v>0.28543605501669816</v>
      </c>
      <c r="D14">
        <v>27.885716831533006</v>
      </c>
      <c r="E14">
        <v>9.5000000000000018</v>
      </c>
      <c r="F14">
        <v>3.7020776957019337E-2</v>
      </c>
      <c r="G14">
        <v>37.639052199761679</v>
      </c>
      <c r="H14">
        <v>6.8950851465654411E-2</v>
      </c>
      <c r="I14">
        <v>0.19591124395432585</v>
      </c>
      <c r="J14">
        <v>2.5658017063085969</v>
      </c>
      <c r="K14">
        <v>19</v>
      </c>
      <c r="L14">
        <v>500000000</v>
      </c>
      <c r="M14">
        <v>0.99720380595985758</v>
      </c>
      <c r="N14">
        <v>0.99716244018792288</v>
      </c>
      <c r="O14">
        <v>0.99507398920192858</v>
      </c>
      <c r="P14">
        <v>9.1330556163301657E-2</v>
      </c>
      <c r="Q14">
        <v>8.705506778003462E-2</v>
      </c>
      <c r="R14">
        <v>0.11005157316175686</v>
      </c>
    </row>
    <row r="15" spans="1:28" x14ac:dyDescent="0.3">
      <c r="A15">
        <v>48.132686581398708</v>
      </c>
      <c r="B15">
        <v>6.0880723547631797E-3</v>
      </c>
      <c r="C15">
        <v>0.41745300534916818</v>
      </c>
      <c r="D15">
        <v>18.943517151580007</v>
      </c>
      <c r="E15">
        <v>0.96975131869519171</v>
      </c>
      <c r="F15">
        <v>9.6280739626857334E-2</v>
      </c>
      <c r="G15">
        <v>37.630941170233179</v>
      </c>
      <c r="H15">
        <v>0.10220725497823177</v>
      </c>
      <c r="I15">
        <v>0.89999999999997782</v>
      </c>
      <c r="J15">
        <v>4.1031742274493235</v>
      </c>
      <c r="K15">
        <v>19</v>
      </c>
      <c r="L15">
        <v>500000000</v>
      </c>
      <c r="M15">
        <v>0.99745824349143342</v>
      </c>
      <c r="N15">
        <v>0.98765049871417387</v>
      </c>
      <c r="O15">
        <v>0.98671379491247191</v>
      </c>
      <c r="P15">
        <v>8.0557591933000133E-2</v>
      </c>
      <c r="Q15">
        <v>0.15679023395231595</v>
      </c>
      <c r="R15">
        <v>0.16593557792773636</v>
      </c>
    </row>
    <row r="16" spans="1:28" x14ac:dyDescent="0.3">
      <c r="A16">
        <v>48.01749571779132</v>
      </c>
      <c r="B16">
        <v>1.2764051732304103E-2</v>
      </c>
      <c r="C16">
        <v>0.34868169412049954</v>
      </c>
      <c r="D16">
        <v>16.922936329712023</v>
      </c>
      <c r="E16">
        <v>0.49999999999999928</v>
      </c>
      <c r="F16">
        <v>1.6155830362089532</v>
      </c>
      <c r="G16">
        <v>35.989182589867795</v>
      </c>
      <c r="H16">
        <v>8.222251229093601</v>
      </c>
      <c r="I16">
        <v>0.89789694421025057</v>
      </c>
      <c r="J16">
        <v>4.8975994027500533</v>
      </c>
      <c r="K16">
        <v>19</v>
      </c>
      <c r="L16">
        <v>500000000</v>
      </c>
      <c r="M16">
        <v>0.9920458667987937</v>
      </c>
      <c r="N16">
        <v>0.97896809466166756</v>
      </c>
      <c r="O16">
        <v>0.96241786720123135</v>
      </c>
      <c r="P16">
        <v>0.13238434032668572</v>
      </c>
      <c r="Q16">
        <v>0.22534006307173257</v>
      </c>
      <c r="R16">
        <v>0.27145791390412882</v>
      </c>
    </row>
    <row r="17" spans="1:22" x14ac:dyDescent="0.3">
      <c r="I17">
        <f>_xlfn.IFS(ABS(1/A1-T$5)&lt;=0.001*(1/A1),"Lower",ABS(1/A1-T$6)&lt;=0.001*(1/A1),"Upper",TRUE,1)</f>
        <v>1</v>
      </c>
      <c r="J17">
        <f>_xlfn.IFS(ABS(B1-U$5)&lt;=0.001*(B1),"Lower",ABS(B1-U$6)&lt;=0.001*(B1),"Upper",TRUE,1)</f>
        <v>1</v>
      </c>
      <c r="K17">
        <f>_xlfn.IFS(ABS(C1-V$5)&lt;=0.001*(C1),"Lower",ABS(C1-V$6)&lt;=0.001*(C1),"Upper",TRUE,1)</f>
        <v>1</v>
      </c>
      <c r="L17">
        <f t="shared" ref="L17:O32" si="0">_xlfn.IFS(ABS(1/D1-W$5)&lt;=0.001*(1/D1),"Lower",ABS(1/D1-W$6)&lt;=0.001*(1/D1),"Upper",TRUE,1)</f>
        <v>1</v>
      </c>
      <c r="M17">
        <f>_xlfn.IFS(ABS(E1-X$5)&lt;=0.001*(E1),"Lower",ABS(E1-X$6)&lt;=0.001*(E1),"Upper",TRUE,1)</f>
        <v>1</v>
      </c>
      <c r="N17">
        <f>_xlfn.IFS(ABS(F1-Y$5)&lt;=0.001*(F1),"Lower",ABS(F1-Y$6)&lt;=0.001*(F1),"Upper",TRUE,1)</f>
        <v>1</v>
      </c>
      <c r="O17">
        <f t="shared" si="0"/>
        <v>1</v>
      </c>
      <c r="P17">
        <f>_xlfn.IFS(ABS(H1-AA$5)&lt;=0.001*(H1),"Lower",ABS(H1-AA$6)&lt;=0.001*(H1),"Upper",TRUE,1)</f>
        <v>1</v>
      </c>
      <c r="Q17" t="str">
        <f>_xlfn.IFS(ABS(I1-AB$5)&lt;=0.001*(I1),"Lower",ABS(I1-AB$6)&lt;=0.001*(I1),"Upper",TRUE,1)</f>
        <v>Upper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ref="J18:K32" si="2">_xlfn.IFS(ABS(B2-U$5)&lt;=0.001*(B2),"Lower",ABS(B2-U$6)&lt;=0.001*(B2),"Upper",TRUE,1)</f>
        <v>1</v>
      </c>
      <c r="K18">
        <f t="shared" si="2"/>
        <v>1</v>
      </c>
      <c r="L18">
        <f t="shared" si="0"/>
        <v>1</v>
      </c>
      <c r="M18">
        <f t="shared" ref="M18:N32" si="3">_xlfn.IFS(ABS(E2-X$5)&lt;=0.001*(E2),"Lower",ABS(E2-X$6)&lt;=0.001*(E2),"Upper",TRUE,1)</f>
        <v>1</v>
      </c>
      <c r="N18">
        <f t="shared" si="3"/>
        <v>1</v>
      </c>
      <c r="O18">
        <f t="shared" si="0"/>
        <v>1</v>
      </c>
      <c r="P18">
        <f t="shared" ref="P18:Q32" si="4">_xlfn.IFS(ABS(H2-AA$5)&lt;=0.001*(H2),"Lower",ABS(H2-AA$6)&lt;=0.001*(H2),"Upper",TRUE,1)</f>
        <v>1</v>
      </c>
      <c r="Q18" t="str">
        <f t="shared" si="4"/>
        <v>Upper</v>
      </c>
    </row>
    <row r="19" spans="1:22" x14ac:dyDescent="0.3">
      <c r="A19" t="s">
        <v>4</v>
      </c>
      <c r="B19">
        <f>AVERAGE(A$1:A$3)</f>
        <v>47.871720862912156</v>
      </c>
      <c r="C19">
        <f>AVERAGE(A$4:A$6)</f>
        <v>49.040850088440322</v>
      </c>
      <c r="D19">
        <f>AVERAGE(A$7:A$12)</f>
        <v>49.127419503660143</v>
      </c>
      <c r="E19">
        <f>AVERAGE(A$13:A$16)</f>
        <v>48.03794673973772</v>
      </c>
      <c r="I19">
        <f t="shared" si="1"/>
        <v>1</v>
      </c>
      <c r="J19">
        <f t="shared" si="2"/>
        <v>1</v>
      </c>
      <c r="K19">
        <f t="shared" si="2"/>
        <v>1</v>
      </c>
      <c r="L19">
        <f t="shared" si="0"/>
        <v>1</v>
      </c>
      <c r="M19">
        <f t="shared" si="3"/>
        <v>1</v>
      </c>
      <c r="N19">
        <f t="shared" si="3"/>
        <v>1</v>
      </c>
      <c r="O19">
        <f t="shared" si="0"/>
        <v>1</v>
      </c>
      <c r="P19">
        <f t="shared" si="4"/>
        <v>1</v>
      </c>
      <c r="Q19" t="str">
        <f t="shared" si="4"/>
        <v>Upper</v>
      </c>
    </row>
    <row r="20" spans="1:22" x14ac:dyDescent="0.3">
      <c r="B20">
        <f>STDEV(A$1:A$3)/SQRT(COUNT(A$1:A$3))</f>
        <v>2.3189866951950799E-2</v>
      </c>
      <c r="C20">
        <f>STDEV(A$4:A$6)/SQRT(COUNT(A$4:A$6))</f>
        <v>0.28798893487815341</v>
      </c>
      <c r="D20">
        <f>STDEV(A$7:A$12)/SQRT(COUNT(A$7:A$12))</f>
        <v>0.54031029359920757</v>
      </c>
      <c r="E20">
        <f>STDEV(A$13:A$16)/SQRT(COUNT(A$13:A$16))</f>
        <v>5.2490804039004149E-2</v>
      </c>
      <c r="I20">
        <f t="shared" si="1"/>
        <v>1</v>
      </c>
      <c r="J20">
        <f t="shared" si="2"/>
        <v>1</v>
      </c>
      <c r="K20">
        <f t="shared" si="2"/>
        <v>1</v>
      </c>
      <c r="L20">
        <f t="shared" si="0"/>
        <v>1</v>
      </c>
      <c r="M20">
        <f t="shared" si="3"/>
        <v>1</v>
      </c>
      <c r="N20">
        <f t="shared" si="3"/>
        <v>1</v>
      </c>
      <c r="O20" t="str">
        <f t="shared" si="0"/>
        <v>Upper</v>
      </c>
      <c r="P20">
        <f t="shared" si="4"/>
        <v>1</v>
      </c>
      <c r="Q20">
        <f t="shared" si="4"/>
        <v>1</v>
      </c>
      <c r="V20" t="e">
        <f>1/W9</f>
        <v>#DIV/0!</v>
      </c>
    </row>
    <row r="21" spans="1:22" x14ac:dyDescent="0.3">
      <c r="I21">
        <f t="shared" si="1"/>
        <v>1</v>
      </c>
      <c r="J21">
        <f t="shared" si="2"/>
        <v>1</v>
      </c>
      <c r="K21">
        <f t="shared" si="2"/>
        <v>1</v>
      </c>
      <c r="L21">
        <f t="shared" si="0"/>
        <v>1</v>
      </c>
      <c r="M21">
        <f t="shared" si="3"/>
        <v>1</v>
      </c>
      <c r="N21">
        <f t="shared" si="3"/>
        <v>1</v>
      </c>
      <c r="O21">
        <f t="shared" si="0"/>
        <v>1</v>
      </c>
      <c r="P21">
        <f t="shared" si="4"/>
        <v>1</v>
      </c>
      <c r="Q21">
        <f t="shared" si="4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2"/>
        <v>1</v>
      </c>
      <c r="K22">
        <f t="shared" si="2"/>
        <v>1</v>
      </c>
      <c r="L22">
        <f t="shared" si="0"/>
        <v>1</v>
      </c>
      <c r="M22">
        <f t="shared" si="3"/>
        <v>1</v>
      </c>
      <c r="N22">
        <f t="shared" si="3"/>
        <v>1</v>
      </c>
      <c r="O22">
        <f t="shared" si="0"/>
        <v>1</v>
      </c>
      <c r="P22">
        <f t="shared" si="4"/>
        <v>1</v>
      </c>
      <c r="Q22">
        <f t="shared" si="4"/>
        <v>1</v>
      </c>
      <c r="S22">
        <f>MAX(L5:L16)</f>
        <v>500000000</v>
      </c>
      <c r="T22">
        <f>S22/10^8</f>
        <v>5</v>
      </c>
    </row>
    <row r="23" spans="1:22" x14ac:dyDescent="0.3">
      <c r="A23">
        <f>STDEV(B5:B16)/SQRT(12)</f>
        <v>1.4993329939771772E-2</v>
      </c>
      <c r="B23" t="s">
        <v>5</v>
      </c>
      <c r="C23">
        <f>AVERAGE(B$1:B$3)</f>
        <v>2.3467332062356476E-3</v>
      </c>
      <c r="D23">
        <f>AVERAGE(B$4:B$6)</f>
        <v>5.0211975941294583E-2</v>
      </c>
      <c r="E23">
        <f>AVERAGE(B$7:B$12)</f>
        <v>4.2564804534032163E-2</v>
      </c>
      <c r="F23">
        <f>AVERAGE(B$13:B$16)</f>
        <v>7.6974462629868286E-3</v>
      </c>
      <c r="I23">
        <f t="shared" si="1"/>
        <v>1</v>
      </c>
      <c r="J23">
        <f t="shared" si="2"/>
        <v>1</v>
      </c>
      <c r="K23">
        <f t="shared" si="2"/>
        <v>1</v>
      </c>
      <c r="L23">
        <f t="shared" si="0"/>
        <v>1</v>
      </c>
      <c r="M23">
        <f t="shared" si="3"/>
        <v>1</v>
      </c>
      <c r="N23">
        <f t="shared" si="3"/>
        <v>1</v>
      </c>
      <c r="O23">
        <f t="shared" si="0"/>
        <v>1</v>
      </c>
      <c r="P23">
        <f t="shared" si="4"/>
        <v>1</v>
      </c>
      <c r="Q23" t="str">
        <f t="shared" si="4"/>
        <v>Upper</v>
      </c>
    </row>
    <row r="24" spans="1:22" x14ac:dyDescent="0.3">
      <c r="C24">
        <f>STDEV(B$1:B$3)/SQRT(COUNT(B$1:B$3))</f>
        <v>8.27194827738861E-5</v>
      </c>
      <c r="D24">
        <f>STDEV(B$4:B$6)/SQRT(COUNT(B$4:B$6))</f>
        <v>3.9647859300883694E-2</v>
      </c>
      <c r="E24">
        <f>STDEV(B$7:B$12)/SQRT(COUNT(B$7:B$12))</f>
        <v>2.9523347298879028E-2</v>
      </c>
      <c r="F24">
        <f>STDEV(B$13:B$16)/SQRT(COUNT(B$13:B$16))</f>
        <v>1.7979439953670928E-3</v>
      </c>
      <c r="I24">
        <f t="shared" si="1"/>
        <v>1</v>
      </c>
      <c r="J24">
        <f t="shared" si="2"/>
        <v>1</v>
      </c>
      <c r="K24">
        <f t="shared" si="2"/>
        <v>1</v>
      </c>
      <c r="L24">
        <f t="shared" si="0"/>
        <v>1</v>
      </c>
      <c r="M24">
        <f t="shared" si="3"/>
        <v>1</v>
      </c>
      <c r="N24">
        <f t="shared" si="3"/>
        <v>1</v>
      </c>
      <c r="O24">
        <f t="shared" si="0"/>
        <v>1</v>
      </c>
      <c r="P24">
        <f t="shared" si="4"/>
        <v>1</v>
      </c>
      <c r="Q24" t="str">
        <f t="shared" si="4"/>
        <v>Upper</v>
      </c>
    </row>
    <row r="25" spans="1:22" x14ac:dyDescent="0.3">
      <c r="I25">
        <f t="shared" si="1"/>
        <v>1</v>
      </c>
      <c r="J25">
        <f t="shared" si="2"/>
        <v>1</v>
      </c>
      <c r="K25">
        <f t="shared" si="2"/>
        <v>1</v>
      </c>
      <c r="L25">
        <f t="shared" si="0"/>
        <v>1</v>
      </c>
      <c r="M25">
        <f t="shared" si="3"/>
        <v>1</v>
      </c>
      <c r="N25">
        <f t="shared" si="3"/>
        <v>1</v>
      </c>
      <c r="O25" t="str">
        <f t="shared" si="0"/>
        <v>Upper</v>
      </c>
      <c r="P25" t="str">
        <f t="shared" si="4"/>
        <v>Upper</v>
      </c>
      <c r="Q25">
        <f t="shared" si="4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6</v>
      </c>
      <c r="I26">
        <f t="shared" si="1"/>
        <v>1</v>
      </c>
      <c r="J26">
        <f t="shared" si="2"/>
        <v>1</v>
      </c>
      <c r="K26">
        <f t="shared" si="2"/>
        <v>1</v>
      </c>
      <c r="L26">
        <f t="shared" si="0"/>
        <v>1</v>
      </c>
      <c r="M26">
        <f t="shared" si="3"/>
        <v>1</v>
      </c>
      <c r="N26">
        <f t="shared" si="3"/>
        <v>1</v>
      </c>
      <c r="O26">
        <f t="shared" si="0"/>
        <v>1</v>
      </c>
      <c r="P26">
        <f t="shared" si="4"/>
        <v>1</v>
      </c>
      <c r="Q26">
        <f t="shared" si="4"/>
        <v>1</v>
      </c>
    </row>
    <row r="27" spans="1:22" x14ac:dyDescent="0.3">
      <c r="C27" t="s">
        <v>7</v>
      </c>
      <c r="D27">
        <f>AVERAGE(C$1:C$3)</f>
        <v>0.30801323592840357</v>
      </c>
      <c r="E27">
        <f>AVERAGE(C$4:C$6)</f>
        <v>0.31093340639034994</v>
      </c>
      <c r="F27">
        <f>AVERAGE(C$7:C$12)</f>
        <v>0.26525673760838703</v>
      </c>
      <c r="G27">
        <f>AVERAGE(C$13:C$16)</f>
        <v>0.34771899303585446</v>
      </c>
      <c r="I27">
        <f t="shared" si="1"/>
        <v>1</v>
      </c>
      <c r="J27">
        <f t="shared" si="2"/>
        <v>1</v>
      </c>
      <c r="K27">
        <f t="shared" si="2"/>
        <v>1</v>
      </c>
      <c r="L27">
        <f t="shared" si="0"/>
        <v>1</v>
      </c>
      <c r="M27">
        <f t="shared" si="3"/>
        <v>1</v>
      </c>
      <c r="N27">
        <f t="shared" si="3"/>
        <v>1</v>
      </c>
      <c r="O27">
        <f t="shared" si="0"/>
        <v>1</v>
      </c>
      <c r="P27">
        <f t="shared" si="4"/>
        <v>1</v>
      </c>
      <c r="Q27">
        <f t="shared" si="4"/>
        <v>1</v>
      </c>
    </row>
    <row r="28" spans="1:22" x14ac:dyDescent="0.3">
      <c r="D28">
        <f>STDEV(C$1:C$3)/SQRT(COUNT(C$1:C$3))</f>
        <v>2.2432409294265876E-2</v>
      </c>
      <c r="E28">
        <f>STDEV(C$4:C$6)/SQRT(COUNT(C$4:C$6))</f>
        <v>3.0249632722649258E-2</v>
      </c>
      <c r="F28">
        <f>STDEV(C$7:C$12)/SQRT(COUNT(C$7:C$12))</f>
        <v>2.5956878213724589E-2</v>
      </c>
      <c r="G28">
        <f>STDEV(C$13:C$16)/SQRT(COUNT(C$13:C$16))</f>
        <v>2.7101222683234009E-2</v>
      </c>
      <c r="I28">
        <f t="shared" si="1"/>
        <v>1</v>
      </c>
      <c r="J28">
        <f t="shared" si="2"/>
        <v>1</v>
      </c>
      <c r="K28">
        <f t="shared" si="2"/>
        <v>1</v>
      </c>
      <c r="L28">
        <f t="shared" si="0"/>
        <v>1</v>
      </c>
      <c r="M28">
        <f t="shared" si="3"/>
        <v>1</v>
      </c>
      <c r="N28">
        <f t="shared" si="3"/>
        <v>1</v>
      </c>
      <c r="O28" t="str">
        <f t="shared" si="0"/>
        <v>Upper</v>
      </c>
      <c r="P28" t="str">
        <f t="shared" si="4"/>
        <v>Upper</v>
      </c>
      <c r="Q28">
        <f t="shared" si="4"/>
        <v>1</v>
      </c>
    </row>
    <row r="29" spans="1:22" x14ac:dyDescent="0.3">
      <c r="I29">
        <f t="shared" si="1"/>
        <v>1</v>
      </c>
      <c r="J29">
        <f t="shared" si="2"/>
        <v>1</v>
      </c>
      <c r="K29">
        <f t="shared" si="2"/>
        <v>1</v>
      </c>
      <c r="L29">
        <f t="shared" si="0"/>
        <v>1</v>
      </c>
      <c r="M29">
        <f t="shared" si="3"/>
        <v>1</v>
      </c>
      <c r="N29">
        <f t="shared" si="3"/>
        <v>1</v>
      </c>
      <c r="O29">
        <f t="shared" si="0"/>
        <v>1</v>
      </c>
      <c r="P29">
        <f t="shared" si="4"/>
        <v>1</v>
      </c>
      <c r="Q29">
        <f t="shared" si="4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2"/>
        <v>1</v>
      </c>
      <c r="K30">
        <f t="shared" si="2"/>
        <v>1</v>
      </c>
      <c r="L30">
        <f t="shared" si="0"/>
        <v>1</v>
      </c>
      <c r="M30">
        <f t="shared" si="3"/>
        <v>1</v>
      </c>
      <c r="N30">
        <f t="shared" si="3"/>
        <v>1</v>
      </c>
      <c r="O30">
        <f t="shared" si="0"/>
        <v>1</v>
      </c>
      <c r="P30">
        <f t="shared" si="4"/>
        <v>1</v>
      </c>
      <c r="Q30">
        <f t="shared" si="4"/>
        <v>1</v>
      </c>
    </row>
    <row r="31" spans="1:22" x14ac:dyDescent="0.3">
      <c r="C31">
        <f>STDEV(D5:D16)/SQRT(12)</f>
        <v>2.2437465474206144</v>
      </c>
      <c r="D31" t="s">
        <v>8</v>
      </c>
      <c r="E31">
        <f>AVERAGE(D$1:D$3)</f>
        <v>26.478070604662779</v>
      </c>
      <c r="F31">
        <f>AVERAGE(D$4:D$6)</f>
        <v>9.9020829493121028</v>
      </c>
      <c r="G31">
        <f>AVERAGE(D$7:D$12)</f>
        <v>17.765377525208887</v>
      </c>
      <c r="H31">
        <f>AVERAGE(D$13:D$16)</f>
        <v>22.257948514123981</v>
      </c>
      <c r="I31">
        <f t="shared" si="1"/>
        <v>1</v>
      </c>
      <c r="J31">
        <f t="shared" si="2"/>
        <v>1</v>
      </c>
      <c r="K31">
        <f t="shared" si="2"/>
        <v>1</v>
      </c>
      <c r="L31">
        <f t="shared" si="0"/>
        <v>1</v>
      </c>
      <c r="M31">
        <f t="shared" si="3"/>
        <v>1</v>
      </c>
      <c r="N31">
        <f t="shared" si="3"/>
        <v>1</v>
      </c>
      <c r="O31">
        <f t="shared" si="0"/>
        <v>1</v>
      </c>
      <c r="P31">
        <f t="shared" si="4"/>
        <v>1</v>
      </c>
      <c r="Q31" t="str">
        <f t="shared" si="4"/>
        <v>Upper</v>
      </c>
    </row>
    <row r="32" spans="1:22" x14ac:dyDescent="0.3">
      <c r="A32">
        <f>MIN(D5:D14)</f>
        <v>9.900990099014253</v>
      </c>
      <c r="E32">
        <f>STDEV(D$1:D$3)/SQRT(COUNT(D$1:D$3))</f>
        <v>1.8455412368470059</v>
      </c>
      <c r="F32">
        <f>STDEV(D$4:D$6)/SQRT(COUNT(D$4:D$6))</f>
        <v>1.0928502977325394E-3</v>
      </c>
      <c r="G32">
        <f>STDEV(D$7:D$12)/SQRT(COUNT(D$7:D$12))</f>
        <v>3.5603335274726593</v>
      </c>
      <c r="H32">
        <f>STDEV(D$13:D$16)/SQRT(COUNT(D$13:D$16))</f>
        <v>2.5860218433617379</v>
      </c>
      <c r="I32">
        <f t="shared" si="1"/>
        <v>1</v>
      </c>
      <c r="J32">
        <f t="shared" si="2"/>
        <v>1</v>
      </c>
      <c r="K32">
        <f t="shared" si="2"/>
        <v>1</v>
      </c>
      <c r="L32">
        <f t="shared" si="0"/>
        <v>1</v>
      </c>
      <c r="M32">
        <f t="shared" si="3"/>
        <v>1</v>
      </c>
      <c r="N32">
        <f t="shared" si="3"/>
        <v>1</v>
      </c>
      <c r="O32">
        <f t="shared" si="0"/>
        <v>1</v>
      </c>
      <c r="P32">
        <f t="shared" si="4"/>
        <v>1</v>
      </c>
      <c r="Q32">
        <f t="shared" si="4"/>
        <v>1</v>
      </c>
    </row>
    <row r="33" spans="1:12" x14ac:dyDescent="0.3">
      <c r="A33">
        <f>MAX(G5:G14)</f>
        <v>37.639052199761679</v>
      </c>
    </row>
    <row r="34" spans="1:12" x14ac:dyDescent="0.3">
      <c r="F34" t="s">
        <v>0</v>
      </c>
      <c r="G34" t="s">
        <v>1</v>
      </c>
      <c r="H34" t="s">
        <v>2</v>
      </c>
      <c r="I34" t="s">
        <v>6</v>
      </c>
    </row>
    <row r="35" spans="1:12" x14ac:dyDescent="0.3">
      <c r="E35" t="s">
        <v>9</v>
      </c>
      <c r="F35">
        <f>AVERAGE(E$1:E$3)</f>
        <v>6.3796731368567015</v>
      </c>
      <c r="G35">
        <f>AVERAGE(E$4:E$6)</f>
        <v>6.8554810603546317</v>
      </c>
      <c r="H35">
        <f>AVERAGE(E$7:E$12)</f>
        <v>7.0891912241372852</v>
      </c>
      <c r="I35">
        <f>AVERAGE(E$13:E$16)</f>
        <v>3.1863769592995941</v>
      </c>
    </row>
    <row r="36" spans="1:12" x14ac:dyDescent="0.3">
      <c r="F36">
        <f>STDEV(E$1:E$3)/SQRT(COUNT(E$1:E$3))</f>
        <v>1.3828532025131137</v>
      </c>
      <c r="G36">
        <f>STDEV(E$4:E$6)/SQRT(COUNT(E$4:E$6))</f>
        <v>2.6445189396453692</v>
      </c>
      <c r="H36">
        <f>STDEV(E$7:E$12)/SQRT(COUNT(E$7:E$12))</f>
        <v>1.2695973974181964</v>
      </c>
      <c r="I36">
        <f>STDEV(E$13:E$16)/SQRT(COUNT(E$13:E$16))</f>
        <v>2.1209615807870481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0.4565791640762622</v>
      </c>
      <c r="F39" t="s">
        <v>10</v>
      </c>
      <c r="G39">
        <f>AVERAGE(F$1:F$3)</f>
        <v>0.12269862725084812</v>
      </c>
      <c r="H39">
        <f>AVERAGE(F$4:F$6)</f>
        <v>3.1049572393363025</v>
      </c>
      <c r="I39">
        <f>AVERAGE(F$7:F$12)</f>
        <v>1.582365549307184</v>
      </c>
      <c r="J39">
        <f>AVERAGE(F$13:F$16)</f>
        <v>0.47853774157723084</v>
      </c>
    </row>
    <row r="40" spans="1:12" x14ac:dyDescent="0.3">
      <c r="G40">
        <f>STDEV(F$1:F$3)/SQRT(COUNT(F$1:F$3))</f>
        <v>1.2284352593645968E-2</v>
      </c>
      <c r="H40">
        <f>STDEV(F$4:F$6)/SQRT(COUNT(F$4:F$6))</f>
        <v>2.5550487116576277</v>
      </c>
      <c r="I40">
        <f>STDEV(F$7:F$12)/SQRT(COUNT(F$7:F$12))</f>
        <v>0.86157631130367474</v>
      </c>
      <c r="J40">
        <f>STDEV(F$13:F$16)/SQRT(COUNT(F$13:F$16))</f>
        <v>0.3799197911639664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11</v>
      </c>
      <c r="H43">
        <f>AVERAGE(G$1:G$3)</f>
        <v>37.635466593435801</v>
      </c>
      <c r="I43">
        <f>AVERAGE(G$4:G$6)</f>
        <v>36.961386949825645</v>
      </c>
      <c r="J43">
        <f>AVERAGE(G$7:G$12)</f>
        <v>36.912059425497674</v>
      </c>
      <c r="K43">
        <f>AVERAGE(G$13:G$16)</f>
        <v>37.138628617603921</v>
      </c>
    </row>
    <row r="44" spans="1:12" x14ac:dyDescent="0.3">
      <c r="H44">
        <f>STDEV(G$1:G$3)/SQRT(COUNT(G$1:G$3))</f>
        <v>1.5748763580182901E-2</v>
      </c>
      <c r="I44">
        <f>STDEV(G$4:G$6)/SQRT(COUNT(G$4:G$6))</f>
        <v>0.6306941157532101</v>
      </c>
      <c r="J44">
        <f>STDEV(G$7:G$12)/SQRT(COUNT(G$7:G$12))</f>
        <v>0.38446922596418798</v>
      </c>
      <c r="K44">
        <f>STDEV(G$13:G$16)/SQRT(COUNT(G$13:G$16))</f>
        <v>0.391426831421746</v>
      </c>
    </row>
    <row r="46" spans="1:12" x14ac:dyDescent="0.3">
      <c r="I46" t="s">
        <v>0</v>
      </c>
      <c r="J46" t="s">
        <v>1</v>
      </c>
      <c r="K46" t="s">
        <v>2</v>
      </c>
      <c r="L46" t="s">
        <v>6</v>
      </c>
    </row>
    <row r="47" spans="1:12" x14ac:dyDescent="0.3">
      <c r="H47" t="s">
        <v>12</v>
      </c>
      <c r="I47">
        <f>AVERAGE(H$1:H$3)</f>
        <v>7.5525849483599569E-2</v>
      </c>
      <c r="J47">
        <f>AVERAGE(H$4:H$6)</f>
        <v>2.8258495080012138</v>
      </c>
      <c r="K47">
        <f>AVERAGE(H$7:H$12)</f>
        <v>3.5593564166395866</v>
      </c>
      <c r="L47">
        <f>AVERAGE(H$13:H$16)</f>
        <v>2.2342083670594395</v>
      </c>
    </row>
    <row r="48" spans="1:12" x14ac:dyDescent="0.3">
      <c r="I48">
        <f>STDEV(H$1:H$3)/SQRT(COUNT(H$1:H$3))</f>
        <v>1.2940313927203177E-2</v>
      </c>
      <c r="J48">
        <f>STDEV(H$4:H$6)/SQRT(COUNT(H$4:H$6))</f>
        <v>2.5011607189485252</v>
      </c>
      <c r="K48">
        <f>STDEV(H$7:H$12)/SQRT(COUNT(H$7:H$12))</f>
        <v>2.0389106502631775</v>
      </c>
      <c r="L48">
        <f>STDEV(H$13:H$16)/SQRT(COUNT(H$13:H$16))</f>
        <v>1.9989409174082384</v>
      </c>
    </row>
    <row r="50" spans="9:16" x14ac:dyDescent="0.3">
      <c r="J50" t="s">
        <v>0</v>
      </c>
      <c r="K50" t="s">
        <v>1</v>
      </c>
      <c r="L50" t="s">
        <v>2</v>
      </c>
      <c r="M50" t="s">
        <v>6</v>
      </c>
    </row>
    <row r="51" spans="9:16" x14ac:dyDescent="0.3">
      <c r="I51" t="s">
        <v>13</v>
      </c>
      <c r="J51">
        <f>AVERAGE(I$1:I$3)</f>
        <v>0.89999999999997782</v>
      </c>
      <c r="K51">
        <f>AVERAGE(I$4:I$6)</f>
        <v>0.17558452849642561</v>
      </c>
      <c r="L51">
        <f>AVERAGE(I$7:I$12)</f>
        <v>0.51237032806483496</v>
      </c>
      <c r="M51">
        <f>AVERAGE(I$13:I$16)</f>
        <v>0.7230125830552373</v>
      </c>
    </row>
    <row r="52" spans="9:16" x14ac:dyDescent="0.3">
      <c r="J52">
        <f>STDEV(I$1:I$3)/SQRT(COUNT(I$1:I$3))</f>
        <v>0</v>
      </c>
      <c r="K52">
        <f>STDEV(I$4:I$6)/SQRT(COUNT(I$4:I$6))</f>
        <v>0.13401486270481913</v>
      </c>
      <c r="L52">
        <f>STDEV(I$7:I$12)/SQRT(COUNT(I$7:I$12))</f>
        <v>0.17884035482026428</v>
      </c>
      <c r="M52">
        <f>STDEV(I$13:I$16)/SQRT(COUNT(I$13:I$16))</f>
        <v>0.175701049670551</v>
      </c>
    </row>
    <row r="54" spans="9:16" x14ac:dyDescent="0.3">
      <c r="K54" t="s">
        <v>0</v>
      </c>
      <c r="L54" t="s">
        <v>1</v>
      </c>
      <c r="M54" t="s">
        <v>2</v>
      </c>
      <c r="N54" t="s">
        <v>6</v>
      </c>
    </row>
    <row r="55" spans="9:16" x14ac:dyDescent="0.3">
      <c r="J55" t="s">
        <v>14</v>
      </c>
      <c r="K55">
        <f>AVERAGE(J$1:J$3)</f>
        <v>3.9675890423849332</v>
      </c>
      <c r="L55">
        <f>AVERAGE(J$4:J$6)</f>
        <v>3.7858659223362241</v>
      </c>
      <c r="M55">
        <f>AVERAGE(J$7:J$12)</f>
        <v>4.0578934892614988</v>
      </c>
      <c r="N55">
        <f>AVERAGE(J$13:J$16)</f>
        <v>3.723268839208103</v>
      </c>
    </row>
    <row r="56" spans="9:16" x14ac:dyDescent="0.3">
      <c r="K56">
        <f>STDEV(J$1:J$3)/SQRT(COUNT(J$1:J$3))</f>
        <v>0.4036108351841291</v>
      </c>
      <c r="L56">
        <f>STDEV(J$4:J$6)/SQRT(COUNT(J$4:J$6))</f>
        <v>0.5821441038852766</v>
      </c>
      <c r="M56">
        <f>STDEV(J$7:J$12)/SQRT(COUNT(J$7:J$12))</f>
        <v>0.79180576258783286</v>
      </c>
      <c r="N56">
        <f>STDEV(J$13:J$16)/SQRT(COUNT(J$13:J$16))</f>
        <v>0.50170841763123086</v>
      </c>
    </row>
    <row r="58" spans="9:16" x14ac:dyDescent="0.3">
      <c r="L58" t="s">
        <v>0</v>
      </c>
      <c r="M58" t="s">
        <v>1</v>
      </c>
      <c r="N58" t="s">
        <v>2</v>
      </c>
      <c r="O58" t="s">
        <v>6</v>
      </c>
    </row>
    <row r="59" spans="9:16" x14ac:dyDescent="0.3">
      <c r="K59" t="s">
        <v>15</v>
      </c>
      <c r="L59">
        <f>AVERAGE(K$1:K$3)</f>
        <v>19</v>
      </c>
      <c r="M59">
        <f>AVERAGE(K$4:K$6)</f>
        <v>19</v>
      </c>
      <c r="N59">
        <f>AVERAGE(K$7:K$12)</f>
        <v>19</v>
      </c>
      <c r="O59">
        <f>AVERAGE(K$13:K$16)</f>
        <v>19</v>
      </c>
    </row>
    <row r="60" spans="9:16" x14ac:dyDescent="0.3">
      <c r="L60">
        <f>STDEV(K$1:K$3)/SQRT(COUNT(K$1:K$3))</f>
        <v>0</v>
      </c>
      <c r="M60">
        <f>STDEV(K$4:K$6)/SQRT(COUNT(K$4:K$6))</f>
        <v>0</v>
      </c>
      <c r="N60">
        <f>STDEV(K$7:K$12)/SQRT(COUNT(K$7:K$12))</f>
        <v>0</v>
      </c>
      <c r="O60">
        <f>STDEV(K$13:K$16)/SQRT(COUNT(K$13:K$16))</f>
        <v>0</v>
      </c>
    </row>
    <row r="62" spans="9:16" x14ac:dyDescent="0.3">
      <c r="M62" t="s">
        <v>0</v>
      </c>
      <c r="N62" t="s">
        <v>1</v>
      </c>
      <c r="O62" t="s">
        <v>2</v>
      </c>
      <c r="P62" t="s">
        <v>6</v>
      </c>
    </row>
    <row r="63" spans="9:16" x14ac:dyDescent="0.3">
      <c r="L63" t="s">
        <v>16</v>
      </c>
      <c r="M63">
        <f>AVERAGE(L$1:L$3)</f>
        <v>500000000</v>
      </c>
      <c r="N63">
        <f>AVERAGE(L$4:L$6)</f>
        <v>500000000</v>
      </c>
      <c r="O63">
        <f>AVERAGE(L$7:L$12)</f>
        <v>500000000</v>
      </c>
      <c r="P63">
        <f>AVERAGE(L$13:L$16)</f>
        <v>500000000</v>
      </c>
    </row>
    <row r="64" spans="9:16" x14ac:dyDescent="0.3">
      <c r="M64">
        <f>STDEV(L$1:L$3)/SQRT(COUNT(L$1:L$3))</f>
        <v>0</v>
      </c>
      <c r="N64">
        <f>STDEV(L$4:L$6)/SQRT(COUNT(L$4:L$6))</f>
        <v>0</v>
      </c>
      <c r="O64">
        <f>STDEV(L$7:L$12)/SQRT(COUNT(L$7:L$12))</f>
        <v>0</v>
      </c>
      <c r="P64">
        <f>STDEV(L$13:L$16)/SQRT(COUNT(L$13:L$16))</f>
        <v>0</v>
      </c>
    </row>
    <row r="66" spans="13:20" x14ac:dyDescent="0.3">
      <c r="N66" t="s">
        <v>0</v>
      </c>
      <c r="O66" t="s">
        <v>1</v>
      </c>
      <c r="P66" t="s">
        <v>2</v>
      </c>
      <c r="Q66" t="s">
        <v>6</v>
      </c>
    </row>
    <row r="67" spans="13:20" x14ac:dyDescent="0.3">
      <c r="M67" t="s">
        <v>17</v>
      </c>
      <c r="N67">
        <f>AVERAGE(M$1:M$3)</f>
        <v>0.99702105566167154</v>
      </c>
      <c r="O67">
        <f>AVERAGE(M$4:M$6)</f>
        <v>0.99669935097704254</v>
      </c>
      <c r="P67">
        <f>AVERAGE(M$7:M$12)</f>
        <v>0.99639394892614208</v>
      </c>
      <c r="Q67">
        <f>AVERAGE(M$13:M$16)</f>
        <v>0.99599840034997889</v>
      </c>
    </row>
    <row r="68" spans="13:20" x14ac:dyDescent="0.3">
      <c r="N68">
        <f>STDEV(M$1:M$3)/SQRT(COUNT(M$1:M$3))</f>
        <v>2.9226848015419596E-4</v>
      </c>
      <c r="O68">
        <f>STDEV(M$4:M$6)/SQRT(COUNT(M$4:M$6))</f>
        <v>2.4222178765206777E-4</v>
      </c>
      <c r="P68">
        <f>STDEV(M$7:M$12)/SQRT(COUNT(M$7:M$12))</f>
        <v>3.7894640127162944E-4</v>
      </c>
      <c r="Q68">
        <f>STDEV(M$13:M$16)/SQRT(COUNT(M$13:M$16))</f>
        <v>1.3185777789962779E-3</v>
      </c>
    </row>
    <row r="70" spans="13:20" x14ac:dyDescent="0.3">
      <c r="O70" t="s">
        <v>0</v>
      </c>
      <c r="P70" t="s">
        <v>1</v>
      </c>
      <c r="Q70" t="s">
        <v>2</v>
      </c>
      <c r="R70" t="s">
        <v>6</v>
      </c>
    </row>
    <row r="71" spans="13:20" x14ac:dyDescent="0.3">
      <c r="N71" t="s">
        <v>18</v>
      </c>
      <c r="O71">
        <f>AVERAGE(N$1:N$3)</f>
        <v>0.98987538545220344</v>
      </c>
      <c r="P71">
        <f>AVERAGE(N$4:N$6)</f>
        <v>0.97850128268107284</v>
      </c>
      <c r="Q71">
        <f>AVERAGE(N$7:N$12)</f>
        <v>0.98093645308565935</v>
      </c>
      <c r="R71">
        <f>AVERAGE(N$13:N$16)</f>
        <v>0.99030747923934903</v>
      </c>
    </row>
    <row r="72" spans="13:20" x14ac:dyDescent="0.3">
      <c r="O72">
        <f>STDEV(N$1:N$3)/SQRT(COUNT(N$1:N$3))</f>
        <v>1.9728504145575284E-3</v>
      </c>
      <c r="P72">
        <f>STDEV(N$4:N$6)/SQRT(COUNT(N$4:N$6))</f>
        <v>5.8307426381074738E-3</v>
      </c>
      <c r="Q72">
        <f>STDEV(N$7:N$12)/SQRT(COUNT(N$7:N$12))</f>
        <v>7.5020755124989248E-3</v>
      </c>
      <c r="R72">
        <f>STDEV(N$13:N$16)/SQRT(COUNT(N$13:N$16))</f>
        <v>4.4124004333715083E-3</v>
      </c>
    </row>
    <row r="74" spans="13:20" x14ac:dyDescent="0.3">
      <c r="P74" t="s">
        <v>0</v>
      </c>
      <c r="Q74" t="s">
        <v>1</v>
      </c>
      <c r="R74" t="s">
        <v>2</v>
      </c>
      <c r="S74" t="s">
        <v>6</v>
      </c>
    </row>
    <row r="75" spans="13:20" x14ac:dyDescent="0.3">
      <c r="O75" t="s">
        <v>19</v>
      </c>
      <c r="P75">
        <f>AVERAGE(O$1:O$3)</f>
        <v>0.99429875890623654</v>
      </c>
      <c r="Q75">
        <f>AVERAGE(O$4:O$6)</f>
        <v>0.98857059588567886</v>
      </c>
      <c r="R75">
        <f>AVERAGE(O$7:O$12)</f>
        <v>0.9849347747510554</v>
      </c>
      <c r="S75">
        <f>AVERAGE(O$13:O$16)</f>
        <v>0.97193163627497392</v>
      </c>
    </row>
    <row r="76" spans="13:20" x14ac:dyDescent="0.3">
      <c r="P76">
        <f>STDEV(O$1:O$3)/SQRT(COUNT(O$1:O$3))</f>
        <v>5.7524365744117845E-4</v>
      </c>
      <c r="Q76">
        <f>STDEV(O$4:O$6)/SQRT(COUNT(O$4:O$6))</f>
        <v>1.958204940040001E-3</v>
      </c>
      <c r="R76">
        <f>STDEV(O$7:O$12)/SQRT(COUNT(O$7:O$12))</f>
        <v>3.2905563344400456E-3</v>
      </c>
      <c r="S76">
        <f>STDEV(O$13:O$16)/SQRT(COUNT(O$13:O$16))</f>
        <v>1.1732301578128258E-2</v>
      </c>
    </row>
    <row r="78" spans="13:20" x14ac:dyDescent="0.3">
      <c r="Q78" t="s">
        <v>0</v>
      </c>
      <c r="R78" t="s">
        <v>1</v>
      </c>
      <c r="S78" t="s">
        <v>2</v>
      </c>
      <c r="T78" t="s">
        <v>6</v>
      </c>
    </row>
    <row r="79" spans="13:20" x14ac:dyDescent="0.3">
      <c r="P79" t="s">
        <v>20</v>
      </c>
      <c r="Q79">
        <f>AVERAGE(P$1:P$3)</f>
        <v>9.2069350897591648E-2</v>
      </c>
      <c r="R79">
        <f>AVERAGE(P$4:P$6)</f>
        <v>9.1213434851740896E-2</v>
      </c>
      <c r="S79">
        <f>AVERAGE(P$7:P$12)</f>
        <v>9.8037928057750912E-2</v>
      </c>
      <c r="T79">
        <f>AVERAGE(P$13:P$16)</f>
        <v>9.7766046467240034E-2</v>
      </c>
    </row>
    <row r="80" spans="13:20" x14ac:dyDescent="0.3">
      <c r="Q80">
        <f>STDEV(P$1:P$3)/SQRT(COUNT(P$1:P$3))</f>
        <v>4.5855741826150527E-3</v>
      </c>
      <c r="R80">
        <f>STDEV(P$4:P$6)/SQRT(COUNT(P$4:P$6))</f>
        <v>2.8036965564261127E-3</v>
      </c>
      <c r="S80">
        <f>STDEV(P$7:P$12)/SQRT(COUNT(P$7:P$12))</f>
        <v>3.5441826934060278E-3</v>
      </c>
      <c r="T80">
        <f>STDEV(P$13:P$16)/SQRT(COUNT(P$13:P$16))</f>
        <v>1.1748790892004611E-2</v>
      </c>
    </row>
    <row r="82" spans="17:22" x14ac:dyDescent="0.3">
      <c r="R82" t="s">
        <v>0</v>
      </c>
      <c r="S82" t="s">
        <v>1</v>
      </c>
      <c r="T82" t="s">
        <v>2</v>
      </c>
      <c r="U82" t="s">
        <v>6</v>
      </c>
    </row>
    <row r="83" spans="17:22" x14ac:dyDescent="0.3">
      <c r="Q83" t="s">
        <v>21</v>
      </c>
      <c r="R83">
        <f>AVERAGE(Q$1:Q$3)</f>
        <v>0.14155484547735941</v>
      </c>
      <c r="S83">
        <f>AVERAGE(Q$4:Q$6)</f>
        <v>0.20843442179690183</v>
      </c>
      <c r="T83">
        <f>AVERAGE(Q$7:Q$12)</f>
        <v>0.17626898286825485</v>
      </c>
      <c r="U83">
        <f>AVERAGE(Q$13:Q$16)</f>
        <v>0.13673812075105471</v>
      </c>
    </row>
    <row r="84" spans="17:22" x14ac:dyDescent="0.3">
      <c r="R84">
        <f>STDEV(Q$1:Q$3)/SQRT(COUNT(Q$1:Q$3))</f>
        <v>1.3632142868593987E-2</v>
      </c>
      <c r="S84">
        <f>STDEV(Q$4:Q$6)/SQRT(COUNT(Q$4:Q$6))</f>
        <v>2.4710004931111144E-2</v>
      </c>
      <c r="T84">
        <f>STDEV(Q$7:Q$12)/SQRT(COUNT(Q$7:Q$12))</f>
        <v>4.0518251388397646E-2</v>
      </c>
      <c r="U84">
        <f>STDEV(Q$13:Q$16)/SQRT(COUNT(Q$13:Q$16))</f>
        <v>3.4397645657339444E-2</v>
      </c>
    </row>
    <row r="86" spans="17:22" x14ac:dyDescent="0.3">
      <c r="S86" t="s">
        <v>0</v>
      </c>
      <c r="T86" t="s">
        <v>1</v>
      </c>
      <c r="U86" t="s">
        <v>2</v>
      </c>
      <c r="V86" t="s">
        <v>6</v>
      </c>
    </row>
    <row r="87" spans="17:22" x14ac:dyDescent="0.3">
      <c r="R87" t="s">
        <v>22</v>
      </c>
      <c r="S87">
        <f>AVERAGE(R$1:R$3)</f>
        <v>0.12815268780761366</v>
      </c>
      <c r="T87">
        <f>AVERAGE(R$4:R$6)</f>
        <v>0.16024327200755464</v>
      </c>
      <c r="U87">
        <f>AVERAGE(R$7:R$12)</f>
        <v>0.17454419896569343</v>
      </c>
      <c r="V87">
        <f>AVERAGE(R$13:R$16)</f>
        <v>0.22270114136752289</v>
      </c>
    </row>
    <row r="88" spans="17:22" x14ac:dyDescent="0.3">
      <c r="S88">
        <f>STDEV(R$1:R$3)/SQRT(COUNT(R$1:R$3))</f>
        <v>1.486529119625348E-2</v>
      </c>
      <c r="T88">
        <f>STDEV(R$4:R$6)/SQRT(COUNT(R$4:R$6))</f>
        <v>6.1458131154929771E-3</v>
      </c>
      <c r="U88">
        <f>STDEV(R$7:R$12)/SQRT(COUNT(R$7:R$12))</f>
        <v>1.8689920937743711E-2</v>
      </c>
      <c r="V88">
        <f>STDEV(R$13:R$16)/SQRT(COUNT(R$13:R$16))</f>
        <v>5.2319464909209384E-2</v>
      </c>
    </row>
  </sheetData>
  <conditionalFormatting sqref="I17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2020-01-28T00:52:16Z</dcterms:created>
  <dcterms:modified xsi:type="dcterms:W3CDTF">2020-01-28T01:08:23Z</dcterms:modified>
</cp:coreProperties>
</file>