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F3DC07C-C8F4-4FBB-BE1C-1E309A88C9CC}" xr6:coauthVersionLast="44" xr6:coauthVersionMax="44" xr10:uidLastSave="{00000000-0000-0000-0000-000000000000}"/>
  <bookViews>
    <workbookView xWindow="-120" yWindow="-120" windowWidth="29040" windowHeight="15840" activeTab="1" xr2:uid="{C3D14B4C-3BE8-4F56-A36A-8E13C19772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E23" i="1" l="1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<sst xmlns="http://schemas.openxmlformats.org/spreadsheetml/2006/main" count="129" uniqueCount="23">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</sst>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sheetPr codeName="Sheet1"/>
  <dimension ref="A1:V88"/>
  <sheetViews>
    <sheetView workbookViewId="0">
      <selection activeCell="J52" sqref="J52:M52"/>
    </sheetView>
  </sheetViews>
  <sheetFormatPr defaultRowHeight="15" x14ac:dyDescent="0.25"/>
  <sheetData>
    <row r="1" spans="1:18" x14ac:dyDescent="0.25">
      <c r="A1">
        <v>48.120613911731617</v>
      </c>
      <c r="B1">
        <v>3.4795161265732725E-3</v>
      </c>
      <c r="C1">
        <v>0.12115537047460399</v>
      </c>
      <c r="D1">
        <v>28.286127101148843</v>
      </c>
      <c r="E1">
        <v>2.2204460492503131E-14</v>
      </c>
      <c r="F1">
        <v>0.22199757443326015</v>
      </c>
      <c r="G1">
        <v>37.450343333468659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18" x14ac:dyDescent="0.25">
      <c r="A2">
        <v>50.680396451715154</v>
      </c>
      <c r="B2">
        <v>3.9270147990883662E-3</v>
      </c>
      <c r="C2">
        <v>0.21794698582814859</v>
      </c>
      <c r="D2">
        <v>9.9009938275001232</v>
      </c>
      <c r="E2">
        <v>2.2205996670362198E-14</v>
      </c>
      <c r="F2">
        <v>0.11894110934795486</v>
      </c>
      <c r="G2">
        <v>37.648702144402527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18" x14ac:dyDescent="0.25">
      <c r="A3">
        <v>49.102731389712162</v>
      </c>
      <c r="B3">
        <v>3.5726191661664243E-3</v>
      </c>
      <c r="C3">
        <v>0.23160370685789064</v>
      </c>
      <c r="D3">
        <v>23.523827043276164</v>
      </c>
      <c r="E3">
        <v>2.2219642502235133E-14</v>
      </c>
      <c r="F3">
        <v>0.10008818132332642</v>
      </c>
      <c r="G3">
        <v>37.632295288329871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18" x14ac:dyDescent="0.25">
      <c r="A4">
        <v>50.012571778454578</v>
      </c>
      <c r="B4">
        <v>8.2261049334318315E-3</v>
      </c>
      <c r="C4">
        <v>7.8238786162331871E-3</v>
      </c>
      <c r="D4">
        <v>24.126393645454886</v>
      </c>
      <c r="E4">
        <v>8.4517983628408446E-7</v>
      </c>
      <c r="F4">
        <v>0.38417933083549277</v>
      </c>
      <c r="G4">
        <v>35.700042294070279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</row>
    <row r="5" spans="1:18" x14ac:dyDescent="0.25">
      <c r="A5">
        <v>49.41571153061205</v>
      </c>
      <c r="B5">
        <v>1.7952384844695909E-2</v>
      </c>
      <c r="C5">
        <v>0.32513897643519724</v>
      </c>
      <c r="D5">
        <v>10.79063676008248</v>
      </c>
      <c r="E5">
        <v>3.37910782375764E-14</v>
      </c>
      <c r="F5">
        <v>0.77012992110925338</v>
      </c>
      <c r="G5">
        <v>37.372364258487238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</row>
    <row r="6" spans="1:18" x14ac:dyDescent="0.25">
      <c r="A6">
        <v>49.428561200603092</v>
      </c>
      <c r="B6">
        <v>1.2730246353966567E-2</v>
      </c>
      <c r="C6">
        <v>1.0000022208952447E-8</v>
      </c>
      <c r="D6">
        <v>24.295808480577492</v>
      </c>
      <c r="E6">
        <v>2.2215914010445092E-14</v>
      </c>
      <c r="F6">
        <v>0.40192353025805466</v>
      </c>
      <c r="G6">
        <v>36.165937552207858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</row>
    <row r="7" spans="1:18" x14ac:dyDescent="0.25">
      <c r="A7">
        <v>49.134693742595658</v>
      </c>
      <c r="B7">
        <v>1.1336378651585302E-2</v>
      </c>
      <c r="C7">
        <v>1.6568061839038396E-2</v>
      </c>
      <c r="D7">
        <v>21.79919917966312</v>
      </c>
      <c r="E7">
        <v>2.2204460492503131E-14</v>
      </c>
      <c r="F7">
        <v>7.6265635306323493E-2</v>
      </c>
      <c r="G7">
        <v>36.153317535502289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18" x14ac:dyDescent="0.25">
      <c r="A8">
        <v>48.970224341450667</v>
      </c>
      <c r="B8">
        <v>2.8455085625926618E-2</v>
      </c>
      <c r="C8">
        <v>0.19463910134944526</v>
      </c>
      <c r="D8">
        <v>15.382937678032819</v>
      </c>
      <c r="E8">
        <v>2.4898037270932147E-3</v>
      </c>
      <c r="F8">
        <v>0.23965150048870829</v>
      </c>
      <c r="G8">
        <v>36.927912625888425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18" x14ac:dyDescent="0.25">
      <c r="A9">
        <v>50.361069671134324</v>
      </c>
      <c r="B9">
        <v>6.9060525830266173E-2</v>
      </c>
      <c r="C9">
        <v>0.25801108459089117</v>
      </c>
      <c r="D9">
        <v>13.471631554455945</v>
      </c>
      <c r="E9">
        <v>2.9250814687839763E-14</v>
      </c>
      <c r="F9">
        <v>3.2253352307515293</v>
      </c>
      <c r="G9">
        <v>35.700000003988414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18" x14ac:dyDescent="0.25">
      <c r="A10">
        <v>50.999999997994593</v>
      </c>
      <c r="B10">
        <v>1.2323139929023586E-2</v>
      </c>
      <c r="C10">
        <v>1.5598276110641449E-2</v>
      </c>
      <c r="D10">
        <v>16.049210786922742</v>
      </c>
      <c r="E10">
        <v>1.0730907695642397E-3</v>
      </c>
      <c r="F10">
        <v>1.2599420336012488</v>
      </c>
      <c r="G10">
        <v>36.583994487306306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18" x14ac:dyDescent="0.25">
      <c r="A11">
        <v>50.99993380168803</v>
      </c>
      <c r="B11">
        <v>1.601888853618769E-2</v>
      </c>
      <c r="C11">
        <v>0.1641584912521373</v>
      </c>
      <c r="D11">
        <v>22.08294010390086</v>
      </c>
      <c r="E11">
        <v>2.2204460492503131E-14</v>
      </c>
      <c r="F11">
        <v>0.11219420894660005</v>
      </c>
      <c r="G11">
        <v>37.398012035506362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18" x14ac:dyDescent="0.25">
      <c r="A12">
        <v>50.112410423624041</v>
      </c>
      <c r="B12">
        <v>7.9999999969555299E-2</v>
      </c>
      <c r="C12">
        <v>2.025498154431006</v>
      </c>
      <c r="D12">
        <v>26.715960833056617</v>
      </c>
      <c r="E12">
        <v>4.813190262085224E-11</v>
      </c>
      <c r="F12">
        <v>0.17802513032889813</v>
      </c>
      <c r="G12">
        <v>37.653887362839399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18" x14ac:dyDescent="0.25">
      <c r="A13">
        <v>50.170242659167336</v>
      </c>
      <c r="B13">
        <v>8.6403546782031753E-3</v>
      </c>
      <c r="C13">
        <v>6.9996504707704105E-2</v>
      </c>
      <c r="D13">
        <v>24.289359659065365</v>
      </c>
      <c r="E13">
        <v>5.5774294888870558E-10</v>
      </c>
      <c r="F13">
        <v>0.14710121465685502</v>
      </c>
      <c r="G13">
        <v>36.223814614921984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18" x14ac:dyDescent="0.25">
      <c r="A14">
        <v>50.757253125081057</v>
      </c>
      <c r="B14">
        <v>4.8323620306448935E-3</v>
      </c>
      <c r="C14">
        <v>5.4563962150907331E-3</v>
      </c>
      <c r="D14">
        <v>24.502054124559894</v>
      </c>
      <c r="E14">
        <v>1.7651220104339856E-5</v>
      </c>
      <c r="F14">
        <v>3.1617351973594027E-2</v>
      </c>
      <c r="G14">
        <v>36.697236947356437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18" x14ac:dyDescent="0.25">
      <c r="A15">
        <v>50.897187024056102</v>
      </c>
      <c r="B15">
        <v>1.1560450572118007E-2</v>
      </c>
      <c r="C15">
        <v>8.4848356183085338E-2</v>
      </c>
      <c r="D15">
        <v>11.269071995275183</v>
      </c>
      <c r="E15">
        <v>2.407360763413255E-14</v>
      </c>
      <c r="F15">
        <v>0.15210747569666191</v>
      </c>
      <c r="G15">
        <v>37.577766937274333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18" x14ac:dyDescent="0.25">
      <c r="A16">
        <v>49.372704065629407</v>
      </c>
      <c r="B16">
        <v>4.4712314332643145E-2</v>
      </c>
      <c r="C16">
        <v>0.33865466146936779</v>
      </c>
      <c r="D16">
        <v>9.9724964073016142</v>
      </c>
      <c r="E16">
        <v>2.2204460492503131E-14</v>
      </c>
      <c r="F16">
        <v>1.8828390630124936</v>
      </c>
      <c r="G16">
        <v>35.700000000028353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22" x14ac:dyDescent="0.25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25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25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AVERAGE(A$9:A$11)</f>
        <v>50.787001156938977</v>
      </c>
      <c r="E19">
        <f>AVERAGE(A$13:A$16)</f>
        <v>50.299346718483477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25">
      <c r="B20">
        <f>STDEV(A$1:A$3)/SQRT(COUNT(A$1:A$3))</f>
        <v>0.7455821156215362</v>
      </c>
      <c r="C20">
        <f>STDEV(A$4:A$6)/SQRT(COUNT(A$4:A$6))</f>
        <v>0.19684675716516564</v>
      </c>
      <c r="D20">
        <f>STDEV(A$9:A$11)/SQRT(COUNT(A$9:A$11))</f>
        <v>0.21296574375965627</v>
      </c>
      <c r="E20">
        <f>STDEV(A$13:A$16)/SQRT(COUNT(A$13:A$16))</f>
        <v>0.34670181381010645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25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25">
      <c r="A23">
        <f>STDEV(B5:B16)/SQRT(12)</f>
        <v>7.1901822400319594E-3</v>
      </c>
      <c r="B23" t="s">
        <v>5</v>
      </c>
      <c r="C23">
        <f>AVERAGE(B$1:B$3)</f>
        <v>3.6597166972760207E-3</v>
      </c>
      <c r="D23">
        <f>AVERAGE(B$4:B$6)</f>
        <v>1.2969578710698102E-2</v>
      </c>
      <c r="E23">
        <f>AVERAGE(B$9:B$11)</f>
        <v>3.2467518098492486E-2</v>
      </c>
      <c r="F23">
        <f>AVERAGE(B$13:B$16)</f>
        <v>1.7436370403402304E-2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25">
      <c r="C24">
        <f>STDEV(B$1:B$3)/SQRT(COUNT(B$1:B$3))</f>
        <v>1.3632467423976377E-4</v>
      </c>
      <c r="D24">
        <f>STDEV(B$4:B$6)/SQRT(COUNT(B$4:B$6))</f>
        <v>2.8102841025300172E-3</v>
      </c>
      <c r="E24">
        <f>STDEV(B$9:B$11)/SQRT(COUNT(B$9:B$11))</f>
        <v>1.8327582133541017E-2</v>
      </c>
      <c r="F24">
        <f>STDEV(B$13:B$16)/SQRT(COUNT(B$13:B$16))</f>
        <v>9.1957167148318739E-3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25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25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25">
      <c r="C27" t="s">
        <v>7</v>
      </c>
      <c r="D27">
        <f>AVERAGE(C$1:C$3)</f>
        <v>0.19023535438688108</v>
      </c>
      <c r="E27">
        <f>AVERAGE(C$4:C$6)</f>
        <v>0.11098762168381754</v>
      </c>
      <c r="F27">
        <f>AVERAGE(C$9:C$11)</f>
        <v>0.14592261731789</v>
      </c>
      <c r="G27">
        <f>AVERAGE(C$13:C$16)</f>
        <v>0.12473897964381199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25">
      <c r="D28">
        <f>STDEV(C$1:C$3)/SQRT(COUNT(C$1:C$3))</f>
        <v>3.4764251947037965E-2</v>
      </c>
      <c r="E28">
        <f>STDEV(C$4:C$6)/SQRT(COUNT(C$4:C$6))</f>
        <v>0.10709949468666879</v>
      </c>
      <c r="F28">
        <f>STDEV(C$9:C$11)/SQRT(COUNT(C$9:C$11))</f>
        <v>7.0570066251987876E-2</v>
      </c>
      <c r="G28">
        <f>STDEV(C$13:C$16)/SQRT(COUNT(C$13:C$16))</f>
        <v>7.3357716046404037E-2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25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25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25">
      <c r="C31">
        <f>STDEV(D5:D16)/SQRT(12)</f>
        <v>1.783009832631351</v>
      </c>
      <c r="D31" t="s">
        <v>8</v>
      </c>
      <c r="E31">
        <f>AVERAGE(D$1:D$3)</f>
        <v>20.57031599064171</v>
      </c>
      <c r="F31">
        <f>AVERAGE(D$4:D$6)</f>
        <v>19.737612962038288</v>
      </c>
      <c r="G31">
        <f>AVERAGE(D$9:D$11)</f>
        <v>17.201260815093182</v>
      </c>
      <c r="H31">
        <f>AVERAGE(D$13:D$16)</f>
        <v>17.508245546550516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25">
      <c r="A32">
        <f>MIN(D5:D14)</f>
        <v>10.79063676008248</v>
      </c>
      <c r="E32">
        <f>STDEV(D$1:D$3)/SQRT(COUNT(D$1:D$3))</f>
        <v>5.508953379907469</v>
      </c>
      <c r="F32">
        <f>STDEV(D$4:D$6)/SQRT(COUNT(D$4:D$6))</f>
        <v>4.47375542154324</v>
      </c>
      <c r="G32">
        <f>STDEV(D$9:D$11)/SQRT(COUNT(D$9:D$11))</f>
        <v>2.5517362183417642</v>
      </c>
      <c r="H32">
        <f>STDEV(D$13:D$16)/SQRT(COUNT(D$13:D$16))</f>
        <v>3.9855119780421515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25">
      <c r="A33">
        <f>MAX(G5:G14)</f>
        <v>37.653887362839399</v>
      </c>
    </row>
    <row r="34" spans="1:12" x14ac:dyDescent="0.25">
      <c r="F34" t="s">
        <v>0</v>
      </c>
      <c r="G34" t="s">
        <v>1</v>
      </c>
      <c r="H34" t="s">
        <v>2</v>
      </c>
      <c r="I34" t="s">
        <v>6</v>
      </c>
    </row>
    <row r="35" spans="1:12" x14ac:dyDescent="0.25">
      <c r="E35" t="s">
        <v>9</v>
      </c>
      <c r="F35">
        <f>AVERAGE(E$1:E$3)</f>
        <v>2.2210033221700154E-14</v>
      </c>
      <c r="G35">
        <f>AVERAGE(E$4:E$6)</f>
        <v>2.8172663076369224E-7</v>
      </c>
      <c r="H35">
        <f>AVERAGE(E$9:E$11)</f>
        <v>3.5769692320523168E-4</v>
      </c>
      <c r="I35">
        <f>AVERAGE(E$13:E$16)</f>
        <v>4.4129444733917032E-6</v>
      </c>
    </row>
    <row r="36" spans="1:12" x14ac:dyDescent="0.25">
      <c r="F36">
        <f>STDEV(E$1:E$3)/SQRT(COUNT(E$1:E$3))</f>
        <v>4.8250618270174104E-18</v>
      </c>
      <c r="G36">
        <f>STDEV(E$4:E$6)/SQRT(COUNT(E$4:E$6))</f>
        <v>2.8172660276019622E-7</v>
      </c>
      <c r="H36">
        <f>STDEV(E$9:E$11)/SQRT(COUNT(E$9:E$11))</f>
        <v>3.5769692317950405E-4</v>
      </c>
      <c r="I36">
        <f>STDEV(E$13:E$16)/SQRT(COUNT(E$13:E$16))</f>
        <v>4.4127585456074152E-6</v>
      </c>
    </row>
    <row r="38" spans="1:12" x14ac:dyDescent="0.25">
      <c r="G38" t="s">
        <v>0</v>
      </c>
      <c r="H38" t="s">
        <v>1</v>
      </c>
      <c r="I38" t="s">
        <v>2</v>
      </c>
      <c r="J38" t="s">
        <v>3</v>
      </c>
    </row>
    <row r="39" spans="1:12" x14ac:dyDescent="0.25">
      <c r="E39">
        <f>STDEV(F5:F16)/SQRT(12)</f>
        <v>0.28143020453412104</v>
      </c>
      <c r="F39" t="s">
        <v>10</v>
      </c>
      <c r="G39">
        <f>AVERAGE(F$1:F$3)</f>
        <v>0.14700895503484715</v>
      </c>
      <c r="H39">
        <f>AVERAGE(F$4:F$6)</f>
        <v>0.51874426073426694</v>
      </c>
      <c r="I39">
        <f>AVERAGE(F$9:F$11)</f>
        <v>1.5324904910997927</v>
      </c>
      <c r="J39">
        <f>AVERAGE(F$13:F$16)</f>
        <v>0.55341627633490109</v>
      </c>
    </row>
    <row r="40" spans="1:12" x14ac:dyDescent="0.25">
      <c r="G40">
        <f>STDEV(F$1:F$3)/SQRT(COUNT(F$1:F$3))</f>
        <v>3.7887236211488991E-2</v>
      </c>
      <c r="H40">
        <f>STDEV(F$4:F$6)/SQRT(COUNT(F$4:F$6))</f>
        <v>0.12579716058654763</v>
      </c>
      <c r="I40">
        <f>STDEV(F$9:F$11)/SQRT(COUNT(F$9:F$11))</f>
        <v>0.9089597995648262</v>
      </c>
      <c r="J40">
        <f>STDEV(F$13:F$16)/SQRT(COUNT(F$13:F$16))</f>
        <v>0.44401386483779698</v>
      </c>
    </row>
    <row r="42" spans="1:12" x14ac:dyDescent="0.25">
      <c r="H42" t="s">
        <v>0</v>
      </c>
      <c r="I42" t="s">
        <v>1</v>
      </c>
      <c r="J42" t="s">
        <v>2</v>
      </c>
      <c r="K42" t="s">
        <v>3</v>
      </c>
    </row>
    <row r="43" spans="1:12" x14ac:dyDescent="0.25">
      <c r="G43" t="s">
        <v>11</v>
      </c>
      <c r="H43">
        <f>AVERAGE(G$1:G$3)</f>
        <v>37.577113588733688</v>
      </c>
      <c r="I43">
        <f>AVERAGE(G$4:G$6)</f>
        <v>36.412781368255118</v>
      </c>
      <c r="J43">
        <f>AVERAGE(G$9:G$11)</f>
        <v>36.560668842267027</v>
      </c>
      <c r="K43">
        <f>AVERAGE(G$13:G$16)</f>
        <v>36.549704624895277</v>
      </c>
    </row>
    <row r="44" spans="1:12" x14ac:dyDescent="0.25">
      <c r="H44">
        <f>STDEV(G$1:G$3)/SQRT(COUNT(G$1:G$3))</f>
        <v>6.3561831960480958E-2</v>
      </c>
      <c r="I44">
        <f>STDEV(G$4:G$6)/SQRT(COUNT(G$4:G$6))</f>
        <v>0.49828508918370279</v>
      </c>
      <c r="J44">
        <f>STDEV(G$9:G$11)/SQRT(COUNT(G$9:G$11))</f>
        <v>0.49031258025953905</v>
      </c>
      <c r="K44">
        <f>STDEV(G$13:G$16)/SQRT(COUNT(G$13:G$16))</f>
        <v>0.39863100653210481</v>
      </c>
    </row>
    <row r="46" spans="1:12" x14ac:dyDescent="0.25">
      <c r="I46" t="s">
        <v>0</v>
      </c>
      <c r="J46" t="s">
        <v>1</v>
      </c>
      <c r="K46" t="s">
        <v>2</v>
      </c>
      <c r="L46" t="s">
        <v>6</v>
      </c>
    </row>
    <row r="47" spans="1:12" x14ac:dyDescent="0.25">
      <c r="H47" t="s">
        <v>12</v>
      </c>
      <c r="I47">
        <f>AVERAGE(H$1:H$3)</f>
        <v>7.5917629324230532E-2</v>
      </c>
      <c r="J47">
        <f>AVERAGE(H$4:H$6)</f>
        <v>0.39118585551184881</v>
      </c>
      <c r="K47">
        <f>AVERAGE(H$9:H$11)</f>
        <v>3.7994866553451856</v>
      </c>
      <c r="L47">
        <f>AVERAGE(H$13:H$16)</f>
        <v>2.6891949704917932</v>
      </c>
    </row>
    <row r="48" spans="1:12" x14ac:dyDescent="0.25">
      <c r="I48">
        <f>STDEV(H$1:H$3)/SQRT(COUNT(H$1:H$3))</f>
        <v>2.1967251752266336E-2</v>
      </c>
      <c r="J48">
        <f>STDEV(H$4:H$6)/SQRT(COUNT(H$4:H$6))</f>
        <v>0.14380117024004904</v>
      </c>
      <c r="K48">
        <f>STDEV(H$9:H$11)/SQRT(COUNT(H$9:H$11))</f>
        <v>2.9978342808046046</v>
      </c>
      <c r="L48">
        <f>STDEV(H$13:H$16)/SQRT(COUNT(H$13:H$16))</f>
        <v>2.4385643271491557</v>
      </c>
    </row>
    <row r="50" spans="9:16" x14ac:dyDescent="0.25">
      <c r="J50" t="s">
        <v>0</v>
      </c>
      <c r="K50" t="s">
        <v>1</v>
      </c>
      <c r="L50" t="s">
        <v>2</v>
      </c>
      <c r="M50" t="s">
        <v>6</v>
      </c>
    </row>
    <row r="51" spans="9:16" x14ac:dyDescent="0.25">
      <c r="I51" t="s">
        <v>13</v>
      </c>
      <c r="J51">
        <f>AVERAGE(I$1:I$3)</f>
        <v>4.7043281897724644E-2</v>
      </c>
      <c r="K51">
        <f>AVERAGE(I$4:I$6)</f>
        <v>3.4991609077748002E-14</v>
      </c>
      <c r="L51">
        <f>AVERAGE(I$9:I$11)</f>
        <v>2.9835877862400384E-9</v>
      </c>
      <c r="M51">
        <f>AVERAGE(I$13:I$16)</f>
        <v>4.0530954529238379E-6</v>
      </c>
    </row>
    <row r="52" spans="9:16" x14ac:dyDescent="0.25">
      <c r="J52">
        <f>STDEV(I$1:I$3)/SQRT(COUNT(I$1:I$3))</f>
        <v>4.7043281897702433E-2</v>
      </c>
      <c r="K52">
        <f>STDEV(I$4:I$6)/SQRT(COUNT(I$4:I$6))</f>
        <v>6.3772773096146374E-15</v>
      </c>
      <c r="L52">
        <f>STDEV(I$9:I$11)/SQRT(COUNT(I$9:I$11))</f>
        <v>2.983556279237191E-9</v>
      </c>
      <c r="M52">
        <f>STDEV(I$13:I$16)/SQRT(COUNT(I$13:I$16))</f>
        <v>4.0529326997889823E-6</v>
      </c>
    </row>
    <row r="54" spans="9:16" x14ac:dyDescent="0.25">
      <c r="K54" t="s">
        <v>0</v>
      </c>
      <c r="L54" t="s">
        <v>1</v>
      </c>
      <c r="M54" t="s">
        <v>2</v>
      </c>
      <c r="N54" t="s">
        <v>6</v>
      </c>
    </row>
    <row r="55" spans="9:16" x14ac:dyDescent="0.25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AVERAGE(J$9:J$11)</f>
        <v>3.6056343285878296</v>
      </c>
      <c r="N55">
        <f>AVERAGE(J$13:J$16)</f>
        <v>4.4114283716836216</v>
      </c>
    </row>
    <row r="56" spans="9:16" x14ac:dyDescent="0.25">
      <c r="K56">
        <f>STDEV(J$1:J$3)/SQRT(COUNT(J$1:J$3))</f>
        <v>1.0122908364969967</v>
      </c>
      <c r="L56">
        <f>STDEV(J$4:J$6)/SQRT(COUNT(J$4:J$6))</f>
        <v>0.74102585341338212</v>
      </c>
      <c r="M56">
        <f>STDEV(J$9:J$11)/SQRT(COUNT(J$9:J$11))</f>
        <v>0.42588055523052337</v>
      </c>
      <c r="N56">
        <f>STDEV(J$13:J$16)/SQRT(COUNT(J$13:J$16))</f>
        <v>0.66382289260777116</v>
      </c>
    </row>
    <row r="58" spans="9:16" x14ac:dyDescent="0.25">
      <c r="L58" t="s">
        <v>0</v>
      </c>
      <c r="M58" t="s">
        <v>1</v>
      </c>
      <c r="N58" t="s">
        <v>2</v>
      </c>
      <c r="O58" t="s">
        <v>6</v>
      </c>
    </row>
    <row r="59" spans="9:16" x14ac:dyDescent="0.25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AVERAGE(K$9:K$11)</f>
        <v>16.201058340567712</v>
      </c>
      <c r="O59">
        <f>AVERAGE(K$13:K$16)</f>
        <v>15.511444233694277</v>
      </c>
    </row>
    <row r="60" spans="9:16" x14ac:dyDescent="0.25">
      <c r="L60">
        <f>STDEV(K$1:K$3)/SQRT(COUNT(K$1:K$3))</f>
        <v>2.749667108525184</v>
      </c>
      <c r="M60">
        <f>STDEV(K$4:K$6)/SQRT(COUNT(K$4:K$6))</f>
        <v>2.7073905114872208</v>
      </c>
      <c r="N60">
        <f>STDEV(K$9:K$11)/SQRT(COUNT(K$9:K$11))</f>
        <v>3.3207187374732552</v>
      </c>
      <c r="O60">
        <f>STDEV(K$13:K$16)/SQRT(COUNT(K$13:K$16))</f>
        <v>1.694872077696727</v>
      </c>
    </row>
    <row r="62" spans="9:16" x14ac:dyDescent="0.25">
      <c r="M62" t="s">
        <v>0</v>
      </c>
      <c r="N62" t="s">
        <v>1</v>
      </c>
      <c r="O62" t="s">
        <v>2</v>
      </c>
      <c r="P62" t="s">
        <v>6</v>
      </c>
    </row>
    <row r="63" spans="9:16" x14ac:dyDescent="0.25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AVERAGE(L$9:L$11)</f>
        <v>444284473.67489415</v>
      </c>
      <c r="P63">
        <f>AVERAGE(L$13:L$16)</f>
        <v>589413319.65210319</v>
      </c>
    </row>
    <row r="64" spans="9:16" x14ac:dyDescent="0.25">
      <c r="M64">
        <f>STDEV(L$1:L$3)/SQRT(COUNT(L$1:L$3))</f>
        <v>98309638.616056696</v>
      </c>
      <c r="N64">
        <f>STDEV(L$4:L$6)/SQRT(COUNT(L$4:L$6))</f>
        <v>161012746.78001404</v>
      </c>
      <c r="O64">
        <f>STDEV(L$9:L$11)/SQRT(COUNT(L$9:L$11))</f>
        <v>380817343.30973661</v>
      </c>
      <c r="P64">
        <f>STDEV(L$13:L$16)/SQRT(COUNT(L$13:L$16))</f>
        <v>96090682.504834935</v>
      </c>
    </row>
    <row r="66" spans="13:20" x14ac:dyDescent="0.25">
      <c r="N66" t="s">
        <v>0</v>
      </c>
      <c r="O66" t="s">
        <v>1</v>
      </c>
      <c r="P66" t="s">
        <v>2</v>
      </c>
      <c r="Q66" t="s">
        <v>6</v>
      </c>
    </row>
    <row r="67" spans="13:20" x14ac:dyDescent="0.25">
      <c r="M67" t="s">
        <v>17</v>
      </c>
      <c r="N67">
        <f>AVERAGE(M$1:M$3)</f>
        <v>0.99662997411815801</v>
      </c>
      <c r="O67">
        <f>AVERAGE(M$4:M$6)</f>
        <v>0.99678502774392774</v>
      </c>
      <c r="P67">
        <f>AVERAGE(M$9:M$11)</f>
        <v>0.9944596048642399</v>
      </c>
      <c r="Q67">
        <f>AVERAGE(M$13:M$16)</f>
        <v>0.99613211356786546</v>
      </c>
    </row>
    <row r="68" spans="13:20" x14ac:dyDescent="0.25">
      <c r="N68">
        <f>STDEV(M$1:M$3)/SQRT(COUNT(M$1:M$3))</f>
        <v>4.9336913887755639E-4</v>
      </c>
      <c r="O68">
        <f>STDEV(M$4:M$6)/SQRT(COUNT(M$4:M$6))</f>
        <v>3.486949347042988E-4</v>
      </c>
      <c r="P68">
        <f>STDEV(M$9:M$11)/SQRT(COUNT(M$9:M$11))</f>
        <v>1.3127905162182648E-3</v>
      </c>
      <c r="Q68">
        <f>STDEV(M$13:M$16)/SQRT(COUNT(M$13:M$16))</f>
        <v>1.6834148194512729E-3</v>
      </c>
    </row>
    <row r="70" spans="13:20" x14ac:dyDescent="0.25">
      <c r="O70" t="s">
        <v>0</v>
      </c>
      <c r="P70" t="s">
        <v>1</v>
      </c>
      <c r="Q70" t="s">
        <v>2</v>
      </c>
      <c r="R70" t="s">
        <v>6</v>
      </c>
    </row>
    <row r="71" spans="13:20" x14ac:dyDescent="0.25">
      <c r="N71" t="s">
        <v>18</v>
      </c>
      <c r="O71">
        <f>AVERAGE(N$1:N$3)</f>
        <v>0.99199938412162059</v>
      </c>
      <c r="P71">
        <f>AVERAGE(N$4:N$6)</f>
        <v>0.97541479470508063</v>
      </c>
      <c r="Q71">
        <f>AVERAGE(N$7:N$12)</f>
        <v>0.97671749897086035</v>
      </c>
      <c r="R71">
        <f>AVERAGE(N$13:N$16)</f>
        <v>0.99258746444793977</v>
      </c>
    </row>
    <row r="72" spans="13:20" x14ac:dyDescent="0.25">
      <c r="O72">
        <f>STDEV(N$1:N$3)/SQRT(COUNT(N$1:N$3))</f>
        <v>3.3666505227571966E-3</v>
      </c>
      <c r="P72">
        <f>STDEV(N$4:N$6)/SQRT(COUNT(N$4:N$6))</f>
        <v>1.0654580102394942E-2</v>
      </c>
      <c r="Q72">
        <f>STDEV(N$9:N$11)/SQRT(COUNT(N$9:N$11))</f>
        <v>1.1077469755827695E-2</v>
      </c>
      <c r="R72">
        <f>STDEV(N$13:N$16)/SQRT(COUNT(N$13:N$16))</f>
        <v>2.5055085561655724E-3</v>
      </c>
    </row>
    <row r="74" spans="13:20" x14ac:dyDescent="0.25">
      <c r="P74" t="s">
        <v>0</v>
      </c>
      <c r="Q74" t="s">
        <v>1</v>
      </c>
      <c r="R74" t="s">
        <v>2</v>
      </c>
      <c r="S74" t="s">
        <v>6</v>
      </c>
    </row>
    <row r="75" spans="13:20" x14ac:dyDescent="0.25">
      <c r="O75" t="s">
        <v>19</v>
      </c>
      <c r="P75">
        <f>AVERAGE(O$1:O$3)</f>
        <v>0.99642630127703191</v>
      </c>
      <c r="Q75">
        <f>AVERAGE(O$4:O$6)</f>
        <v>0.98562172652789837</v>
      </c>
      <c r="R75">
        <f>AVERAGE(O$7:O$12)</f>
        <v>0.9844928740479385</v>
      </c>
      <c r="S75">
        <f>AVERAGE(O$13:O$16)</f>
        <v>0.96792446357023321</v>
      </c>
    </row>
    <row r="76" spans="13:20" x14ac:dyDescent="0.25">
      <c r="P76">
        <f>STDEV(O$1:O$3)/SQRT(COUNT(O$1:O$3))</f>
        <v>7.903214212686805E-4</v>
      </c>
      <c r="Q76">
        <f>STDEV(O$4:O$6)/SQRT(COUNT(O$4:O$6))</f>
        <v>9.0723300721945472E-3</v>
      </c>
      <c r="R76">
        <f>STDEV(O$9:O$11)/SQRT(COUNT(O$9:O$11))</f>
        <v>3.4733597153074319E-3</v>
      </c>
      <c r="S76">
        <f>STDEV(O$13:O$16)/SQRT(COUNT(O$13:O$16))</f>
        <v>9.1385974951318887E-3</v>
      </c>
    </row>
    <row r="78" spans="13:20" x14ac:dyDescent="0.25">
      <c r="Q78" t="s">
        <v>0</v>
      </c>
      <c r="R78" t="s">
        <v>1</v>
      </c>
      <c r="S78" t="s">
        <v>2</v>
      </c>
      <c r="T78" t="s">
        <v>6</v>
      </c>
    </row>
    <row r="79" spans="13:20" x14ac:dyDescent="0.25">
      <c r="P79" t="s">
        <v>20</v>
      </c>
      <c r="Q79">
        <f>AVERAGE(P$1:P$3)</f>
        <v>8.2769960386286354E-2</v>
      </c>
      <c r="R79">
        <f>AVERAGE(P$4:P$6)</f>
        <v>8.1747176174903999E-2</v>
      </c>
      <c r="S79">
        <f>AVERAGE(P$7:P$12)</f>
        <v>0.10199930527335742</v>
      </c>
      <c r="T79">
        <f>AVERAGE(P$13:P$16)</f>
        <v>8.0488259007867796E-2</v>
      </c>
    </row>
    <row r="80" spans="13:20" x14ac:dyDescent="0.25">
      <c r="Q80">
        <f>STDEV(P$1:P$3)/SQRT(COUNT(P$1:P$3))</f>
        <v>6.1728202303740097E-3</v>
      </c>
      <c r="R80">
        <f>STDEV(P$4:P$6)/SQRT(COUNT(P$4:P$6))</f>
        <v>4.7620664425895532E-3</v>
      </c>
      <c r="S80">
        <f>STDEV(P$7:P$12)/SQRT(COUNT(P$7:P$12))</f>
        <v>2.3060678578644904E-2</v>
      </c>
      <c r="T80">
        <f>STDEV(P$13:P$16)/SQRT(COUNT(P$13:P$16))</f>
        <v>2.014243603928605E-2</v>
      </c>
    </row>
    <row r="82" spans="17:22" x14ac:dyDescent="0.25">
      <c r="R82" t="s">
        <v>0</v>
      </c>
      <c r="S82" t="s">
        <v>1</v>
      </c>
      <c r="T82" t="s">
        <v>2</v>
      </c>
      <c r="U82" t="s">
        <v>6</v>
      </c>
    </row>
    <row r="83" spans="17:22" x14ac:dyDescent="0.25">
      <c r="Q83" t="s">
        <v>21</v>
      </c>
      <c r="R83">
        <f>AVERAGE(Q$1:Q$3)</f>
        <v>0.12003209288401152</v>
      </c>
      <c r="S83">
        <f>AVERAGE(Q$4:Q$6)</f>
        <v>0.21343844914888963</v>
      </c>
      <c r="T83">
        <f>AVERAGE(Q$7:Q$12)</f>
        <v>0.1782439376864948</v>
      </c>
      <c r="U83">
        <f>AVERAGE(Q$13:Q$16)</f>
        <v>0.12579060832283959</v>
      </c>
    </row>
    <row r="84" spans="17:22" x14ac:dyDescent="0.25">
      <c r="R84">
        <f>STDEV(Q$1:Q$3)/SQRT(COUNT(Q$1:Q$3))</f>
        <v>2.9915209911607666E-2</v>
      </c>
      <c r="S84">
        <f>STDEV(Q$4:Q$6)/SQRT(COUNT(Q$4:Q$6))</f>
        <v>4.3580024502883882E-2</v>
      </c>
      <c r="T84">
        <f>STDEV(Q$7:Q$12)/SQRT(COUNT(Q$7:Q$12))</f>
        <v>5.5201478463506475E-2</v>
      </c>
      <c r="U84">
        <f>STDEV(Q$13:Q$16)/SQRT(COUNT(Q$13:Q$16))</f>
        <v>2.5182325466262E-2</v>
      </c>
    </row>
    <row r="86" spans="17:22" x14ac:dyDescent="0.25">
      <c r="S86" t="s">
        <v>0</v>
      </c>
      <c r="T86" t="s">
        <v>1</v>
      </c>
      <c r="U86" t="s">
        <v>2</v>
      </c>
      <c r="V86" t="s">
        <v>6</v>
      </c>
    </row>
    <row r="87" spans="17:22" x14ac:dyDescent="0.25">
      <c r="R87" t="s">
        <v>22</v>
      </c>
      <c r="S87">
        <f>AVERAGE(R$1:R$3)</f>
        <v>9.8876526846989221E-2</v>
      </c>
      <c r="T87">
        <f>AVERAGE(R$4:R$6)</f>
        <v>0.15989821775497828</v>
      </c>
      <c r="U87">
        <f>AVERAGE(R$7:R$12)</f>
        <v>0.17305949275824631</v>
      </c>
      <c r="V87">
        <f>AVERAGE(R$13:R$16)</f>
        <v>0.24531984414001679</v>
      </c>
    </row>
    <row r="88" spans="17:22" x14ac:dyDescent="0.25">
      <c r="S88">
        <f>STDEV(R$1:R$3)/SQRT(COUNT(R$1:R$3))</f>
        <v>1.6225282641834871E-2</v>
      </c>
      <c r="T88">
        <f>STDEV(R$4:R$6)/SQRT(COUNT(R$4:R$6))</f>
        <v>4.7075848425480959E-2</v>
      </c>
      <c r="U88">
        <f>STDEV(R$7:R$12)/SQRT(COUNT(R$7:R$12))</f>
        <v>2.4291411337019984E-2</v>
      </c>
      <c r="V88">
        <f>STDEV(R$13:R$16)/SQRT(COUNT(R$13:R$16))</f>
        <v>4.2744543922925191E-2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132-172D-480B-8E20-0F35E7ADE26F}">
  <sheetPr codeName="Sheet2"/>
  <dimension ref="A1:J16"/>
  <sheetViews>
    <sheetView tabSelected="1" workbookViewId="0">
      <selection activeCell="E1" sqref="E1"/>
    </sheetView>
  </sheetViews>
  <sheetFormatPr defaultRowHeight="15" x14ac:dyDescent="0.25"/>
  <cols>
    <col min="2" max="5" width="12" bestFit="1" customWidth="1"/>
    <col min="6" max="6" width="17.7109375" bestFit="1" customWidth="1"/>
    <col min="7" max="9" width="12" bestFit="1" customWidth="1"/>
    <col min="10" max="10" width="17.7109375" bestFit="1" customWidth="1"/>
  </cols>
  <sheetData>
    <row r="1" spans="1:10" x14ac:dyDescent="0.25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</row>
    <row r="3" spans="1:10" x14ac:dyDescent="0.25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</row>
    <row r="4" spans="1:10" x14ac:dyDescent="0.25">
      <c r="A4" t="s">
        <v>2</v>
      </c>
      <c r="B4">
        <v>50.787001156938977</v>
      </c>
      <c r="C4">
        <v>3.2467518098492486E-2</v>
      </c>
      <c r="D4">
        <v>0.14592261731789</v>
      </c>
      <c r="E4">
        <v>17.201260815093182</v>
      </c>
      <c r="F4">
        <v>3.5769692320523168E-4</v>
      </c>
      <c r="G4">
        <v>1.5324904910997927</v>
      </c>
      <c r="H4">
        <v>36.560668842267027</v>
      </c>
      <c r="I4">
        <v>3.7994866553451856</v>
      </c>
      <c r="J4">
        <v>2.9835877862400384E-9</v>
      </c>
    </row>
    <row r="5" spans="1:10" x14ac:dyDescent="0.25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</row>
    <row r="7" spans="1:10" x14ac:dyDescent="0.25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</row>
    <row r="8" spans="1:10" x14ac:dyDescent="0.25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</row>
    <row r="9" spans="1:10" x14ac:dyDescent="0.25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</row>
    <row r="10" spans="1:10" x14ac:dyDescent="0.25">
      <c r="A10" t="s">
        <v>2</v>
      </c>
      <c r="B10">
        <v>0.21296574375965627</v>
      </c>
      <c r="C10">
        <v>1.8327582133541017E-2</v>
      </c>
      <c r="D10">
        <v>7.0570066251987876E-2</v>
      </c>
      <c r="E10">
        <v>2.5517362183417642</v>
      </c>
      <c r="F10">
        <v>3.5769692317950405E-4</v>
      </c>
      <c r="G10">
        <v>0.9089597995648262</v>
      </c>
      <c r="H10">
        <v>0.49031258025953905</v>
      </c>
      <c r="I10">
        <v>2.9978342808046046</v>
      </c>
      <c r="J10">
        <v>2.983556279237191E-9</v>
      </c>
    </row>
    <row r="11" spans="1:10" x14ac:dyDescent="0.25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0" x14ac:dyDescent="0.25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0" x14ac:dyDescent="0.25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tr">
        <f t="shared" ref="C13:J13" si="0">IF(NOT(ISNUMBER(FIND("E",C2))),_xlfn.CONCAT(ROUND(C2,2), " ± ", ROUND(C8,2)),_xlfn.CONCAT(LEFT(C2,4),RIGHT(C2,4), " ± ",LEFT(C8,4),RIGHT(C8,4)))</f>
        <v>0 ± 0</v>
      </c>
      <c r="D13" t="str">
        <f t="shared" si="0"/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0" x14ac:dyDescent="0.25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tr">
        <f t="shared" si="1"/>
        <v>0.01 ± 0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0" x14ac:dyDescent="0.25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17.2 ± 2.55</v>
      </c>
      <c r="F15" t="str">
        <f t="shared" si="1"/>
        <v>0 ± 0</v>
      </c>
      <c r="G15" t="str">
        <f t="shared" si="1"/>
        <v>1.53 ± 0.91</v>
      </c>
      <c r="H15" t="str">
        <f t="shared" si="1"/>
        <v>36.56 ± 0.49</v>
      </c>
      <c r="I15" t="str">
        <f t="shared" si="1"/>
        <v>3.8 ± 3</v>
      </c>
      <c r="J15" t="str">
        <f t="shared" si="1"/>
        <v>2.98E-09 ± 2.98E-09</v>
      </c>
    </row>
    <row r="16" spans="1:10" x14ac:dyDescent="0.25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2020-01-31T20:23:27Z</dcterms:modified>
</cp:coreProperties>
</file>