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BF6805F-ADB8-4DFE-AC89-AD0B7CAB689C}" xr6:coauthVersionLast="36" xr6:coauthVersionMax="36" xr10:uidLastSave="{00000000-0000-0000-0000-000000000000}"/>
  <bookViews>
    <workbookView xWindow="0" yWindow="0" windowWidth="17256" windowHeight="7848" xr2:uid="{9504484B-E6DC-4A32-8D70-AD46E444F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1" l="1"/>
  <c r="T18" i="1"/>
  <c r="C27" i="1"/>
  <c r="E35" i="1"/>
  <c r="A19" i="1"/>
  <c r="Q25" i="1"/>
  <c r="Q24" i="1"/>
  <c r="Q23" i="1"/>
  <c r="Q22" i="1"/>
  <c r="Q21" i="1"/>
  <c r="Q20" i="1"/>
  <c r="Q19" i="1"/>
  <c r="Q18" i="1"/>
  <c r="Q17" i="1"/>
  <c r="Q16" i="1"/>
  <c r="Q15" i="1"/>
  <c r="Q14" i="1"/>
  <c r="P25" i="1"/>
  <c r="P24" i="1"/>
  <c r="P23" i="1"/>
  <c r="P22" i="1"/>
  <c r="P21" i="1"/>
  <c r="P20" i="1"/>
  <c r="P19" i="1"/>
  <c r="P18" i="1"/>
  <c r="P17" i="1"/>
  <c r="P16" i="1"/>
  <c r="P15" i="1"/>
  <c r="P14" i="1"/>
  <c r="N14" i="1"/>
  <c r="N15" i="1"/>
  <c r="N16" i="1"/>
  <c r="N17" i="1"/>
  <c r="N18" i="1"/>
  <c r="N19" i="1"/>
  <c r="N20" i="1"/>
  <c r="N21" i="1"/>
  <c r="N22" i="1"/>
  <c r="N23" i="1"/>
  <c r="N24" i="1"/>
  <c r="N25" i="1"/>
  <c r="M15" i="1"/>
  <c r="M16" i="1"/>
  <c r="M17" i="1"/>
  <c r="M18" i="1"/>
  <c r="M19" i="1"/>
  <c r="M20" i="1"/>
  <c r="M21" i="1"/>
  <c r="M22" i="1"/>
  <c r="M23" i="1"/>
  <c r="M24" i="1"/>
  <c r="M25" i="1"/>
  <c r="M14" i="1"/>
  <c r="K14" i="1"/>
  <c r="K15" i="1"/>
  <c r="K16" i="1"/>
  <c r="K17" i="1"/>
  <c r="K18" i="1"/>
  <c r="K19" i="1"/>
  <c r="K20" i="1"/>
  <c r="K21" i="1"/>
  <c r="K22" i="1"/>
  <c r="K23" i="1"/>
  <c r="K24" i="1"/>
  <c r="K25" i="1"/>
  <c r="J15" i="1"/>
  <c r="J16" i="1"/>
  <c r="J17" i="1"/>
  <c r="J18" i="1"/>
  <c r="J19" i="1"/>
  <c r="J20" i="1"/>
  <c r="J21" i="1"/>
  <c r="J22" i="1"/>
  <c r="J23" i="1"/>
  <c r="J24" i="1"/>
  <c r="J25" i="1"/>
  <c r="J14" i="1"/>
  <c r="O25" i="1"/>
  <c r="O24" i="1"/>
  <c r="O23" i="1"/>
  <c r="O22" i="1"/>
  <c r="O21" i="1"/>
  <c r="O20" i="1"/>
  <c r="O19" i="1"/>
  <c r="O18" i="1"/>
  <c r="O17" i="1"/>
  <c r="O16" i="1"/>
  <c r="O15" i="1"/>
  <c r="O14" i="1"/>
  <c r="L25" i="1"/>
  <c r="L24" i="1"/>
  <c r="L23" i="1"/>
  <c r="L22" i="1"/>
  <c r="L21" i="1"/>
  <c r="L20" i="1"/>
  <c r="L19" i="1"/>
  <c r="L18" i="1"/>
  <c r="L17" i="1"/>
  <c r="L16" i="1"/>
  <c r="L15" i="1"/>
  <c r="L14" i="1"/>
  <c r="I15" i="1"/>
  <c r="I16" i="1"/>
  <c r="I17" i="1"/>
  <c r="I18" i="1"/>
  <c r="I19" i="1"/>
  <c r="I20" i="1"/>
  <c r="I21" i="1"/>
  <c r="I22" i="1"/>
  <c r="I23" i="1"/>
  <c r="I24" i="1"/>
  <c r="I25" i="1"/>
  <c r="I14" i="1"/>
  <c r="AA5" i="1"/>
  <c r="Z6" i="1"/>
  <c r="Z5" i="1"/>
  <c r="V17" i="1"/>
  <c r="V16" i="1"/>
  <c r="W6" i="1"/>
  <c r="W5" i="1"/>
  <c r="V5" i="1"/>
  <c r="U5" i="1"/>
  <c r="T6" i="1"/>
  <c r="T5" i="1"/>
  <c r="I35" i="1"/>
  <c r="E19" i="1"/>
  <c r="U84" i="1"/>
  <c r="U83" i="1"/>
  <c r="T80" i="1"/>
  <c r="T79" i="1"/>
  <c r="S76" i="1"/>
  <c r="S75" i="1"/>
  <c r="R72" i="1"/>
  <c r="R71" i="1"/>
  <c r="Q68" i="1"/>
  <c r="Q67" i="1"/>
  <c r="P64" i="1"/>
  <c r="P63" i="1"/>
  <c r="O60" i="1"/>
  <c r="O59" i="1"/>
  <c r="N56" i="1"/>
  <c r="N55" i="1"/>
  <c r="M52" i="1"/>
  <c r="M51" i="1"/>
  <c r="L48" i="1"/>
  <c r="L47" i="1"/>
  <c r="K44" i="1"/>
  <c r="K43" i="1"/>
  <c r="J40" i="1"/>
  <c r="J39" i="1"/>
  <c r="I36" i="1"/>
  <c r="H32" i="1"/>
  <c r="H31" i="1"/>
  <c r="G28" i="1"/>
  <c r="G27" i="1"/>
  <c r="F24" i="1"/>
  <c r="F23" i="1"/>
  <c r="D16" i="1"/>
  <c r="D15" i="1"/>
  <c r="T84" i="1"/>
  <c r="S84" i="1"/>
  <c r="T83" i="1"/>
  <c r="S83" i="1"/>
  <c r="S80" i="1"/>
  <c r="R80" i="1"/>
  <c r="S79" i="1"/>
  <c r="R79" i="1"/>
  <c r="R76" i="1"/>
  <c r="Q76" i="1"/>
  <c r="R75" i="1"/>
  <c r="Q75" i="1"/>
  <c r="Q72" i="1"/>
  <c r="P72" i="1"/>
  <c r="Q71" i="1"/>
  <c r="P71" i="1"/>
  <c r="P68" i="1"/>
  <c r="O68" i="1"/>
  <c r="P67" i="1"/>
  <c r="O67" i="1"/>
  <c r="O64" i="1"/>
  <c r="N64" i="1"/>
  <c r="O63" i="1"/>
  <c r="N63" i="1"/>
  <c r="N60" i="1"/>
  <c r="M60" i="1"/>
  <c r="N59" i="1"/>
  <c r="M59" i="1"/>
  <c r="M56" i="1"/>
  <c r="L56" i="1"/>
  <c r="M55" i="1"/>
  <c r="L55" i="1"/>
  <c r="L52" i="1"/>
  <c r="K52" i="1"/>
  <c r="L51" i="1"/>
  <c r="K51" i="1"/>
  <c r="K48" i="1"/>
  <c r="J48" i="1"/>
  <c r="K47" i="1"/>
  <c r="J47" i="1"/>
  <c r="J44" i="1"/>
  <c r="I44" i="1"/>
  <c r="J43" i="1"/>
  <c r="I43" i="1"/>
  <c r="I40" i="1"/>
  <c r="H40" i="1"/>
  <c r="I39" i="1"/>
  <c r="H39" i="1"/>
  <c r="H36" i="1"/>
  <c r="G36" i="1"/>
  <c r="H35" i="1"/>
  <c r="G35" i="1"/>
  <c r="G32" i="1"/>
  <c r="F32" i="1"/>
  <c r="G31" i="1"/>
  <c r="F31" i="1"/>
  <c r="A29" i="1"/>
  <c r="F28" i="1"/>
  <c r="E28" i="1"/>
  <c r="A28" i="1"/>
  <c r="F27" i="1"/>
  <c r="E27" i="1"/>
  <c r="E24" i="1"/>
  <c r="D24" i="1"/>
  <c r="E23" i="1"/>
  <c r="D23" i="1"/>
  <c r="E20" i="1"/>
  <c r="D20" i="1"/>
  <c r="C20" i="1"/>
  <c r="D19" i="1"/>
  <c r="C19" i="1"/>
  <c r="C16" i="1"/>
  <c r="B16" i="1"/>
  <c r="C15" i="1"/>
  <c r="B15" i="1"/>
</calcChain>
</file>

<file path=xl/sharedStrings.xml><?xml version="1.0" encoding="utf-8"?>
<sst xmlns="http://schemas.openxmlformats.org/spreadsheetml/2006/main" count="108" uniqueCount="22">
  <si>
    <t>HK-2</t>
  </si>
  <si>
    <t>UMRC6</t>
  </si>
  <si>
    <t>UOK262</t>
  </si>
  <si>
    <t>UOK262 with DIDS</t>
  </si>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</sst>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Sheet1!$C$20:$F$20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Sheet1!$C$20:$F$20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Sheet1!$C$18:$F$18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2.9427455164553057E-2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4D2F-9E07-769462F3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306520"/>
        <c:axId val="495297992"/>
      </c:barChart>
      <c:catAx>
        <c:axId val="4953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7992"/>
        <c:crosses val="autoZero"/>
        <c:auto val="1"/>
        <c:lblAlgn val="ctr"/>
        <c:lblOffset val="100"/>
        <c:noMultiLvlLbl val="0"/>
      </c:catAx>
      <c:valAx>
        <c:axId val="4952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MCT4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Sheet1!$G$36:$J$36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0.3751571667782469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Sheet1!$G$36:$J$36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0.3751571667782469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Sheet1!$G$34:$J$34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Sheet1!$G$35:$J$35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0.63662113827972544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5-4648-9C89-D0809BD2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01664"/>
        <c:axId val="550341528"/>
      </c:barChart>
      <c:catAx>
        <c:axId val="5502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41528"/>
        <c:crosses val="autoZero"/>
        <c:auto val="1"/>
        <c:lblAlgn val="ctr"/>
        <c:lblOffset val="100"/>
        <c:noMultiLvlLbl val="0"/>
      </c:catAx>
      <c:valAx>
        <c:axId val="5503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19</xdr:row>
      <xdr:rowOff>104775</xdr:rowOff>
    </xdr:from>
    <xdr:to>
      <xdr:col>26</xdr:col>
      <xdr:colOff>95250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BE31A-8BA7-4615-BFD8-3077C1CB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26</xdr:row>
      <xdr:rowOff>22860</xdr:rowOff>
    </xdr:from>
    <xdr:to>
      <xdr:col>18</xdr:col>
      <xdr:colOff>251460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C88DE-A1E8-4850-84FC-9E360A26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EEE9-712E-42EA-A4A9-98A1F57B117D}">
  <sheetPr codeName="Sheet1"/>
  <dimension ref="A1:AB84"/>
  <sheetViews>
    <sheetView tabSelected="1" workbookViewId="0">
      <selection activeCell="U6" sqref="U6"/>
    </sheetView>
  </sheetViews>
  <sheetFormatPr defaultRowHeight="14.4" x14ac:dyDescent="0.3"/>
  <cols>
    <col min="3" max="3" width="12" bestFit="1" customWidth="1"/>
    <col min="19" max="19" width="11" bestFit="1" customWidth="1"/>
    <col min="21" max="22" width="11" bestFit="1" customWidth="1"/>
    <col min="27" max="27" width="11" bestFit="1" customWidth="1"/>
  </cols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 s="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 s="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</row>
    <row r="4" spans="1:28" x14ac:dyDescent="0.3">
      <c r="A4">
        <v>49.945773746852097</v>
      </c>
      <c r="B4">
        <v>1.6021648777998491E-2</v>
      </c>
      <c r="C4" s="1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 s="2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1.2686629229258053E-2</v>
      </c>
      <c r="C6" s="1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>
        <v>7.6397689253241738E-2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 s="2">
        <v>21.526421020504912</v>
      </c>
      <c r="E8" s="1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 s="1">
        <v>3.0979558727401708E-3</v>
      </c>
      <c r="F9" s="1">
        <v>2.0545724025098866</v>
      </c>
      <c r="G9">
        <v>36.204829182595844</v>
      </c>
      <c r="H9" s="1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 s="2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</row>
    <row r="11" spans="1:28" x14ac:dyDescent="0.3">
      <c r="A11" s="1">
        <v>50.999977947423098</v>
      </c>
      <c r="B11">
        <v>1.5121222955127427E-2</v>
      </c>
      <c r="C11">
        <v>0.1664979146430452</v>
      </c>
      <c r="D11" s="2">
        <v>21.526420917751434</v>
      </c>
      <c r="E11">
        <v>2.2204460492503131E-14</v>
      </c>
      <c r="F11">
        <v>0.10683658436573767</v>
      </c>
      <c r="G11">
        <v>37.444286002901443</v>
      </c>
      <c r="H11">
        <v>0.16588440284886882</v>
      </c>
      <c r="I11">
        <v>2.2207282353628895E-14</v>
      </c>
      <c r="J11">
        <v>2.8623714879660294</v>
      </c>
      <c r="K11">
        <v>21.999999999761258</v>
      </c>
      <c r="L11">
        <v>44245233.706368029</v>
      </c>
      <c r="M11">
        <v>0.9921082157981802</v>
      </c>
      <c r="N11">
        <v>0.9910432498248225</v>
      </c>
      <c r="O11">
        <v>0.98183778597350124</v>
      </c>
      <c r="P11">
        <v>0.12471267753334828</v>
      </c>
      <c r="Q11">
        <v>0.13577177603876359</v>
      </c>
      <c r="R11">
        <v>0.24246597621361685</v>
      </c>
    </row>
    <row r="12" spans="1:28" x14ac:dyDescent="0.3">
      <c r="A12">
        <v>49.991074674238867</v>
      </c>
      <c r="B12" s="1">
        <v>7.9999999999952429E-2</v>
      </c>
      <c r="C12" s="1">
        <v>2.0448869503112683</v>
      </c>
      <c r="D12">
        <v>27.38454138778242</v>
      </c>
      <c r="E12">
        <v>3.6908962495858945E-13</v>
      </c>
      <c r="F12">
        <v>0.1842848490870056</v>
      </c>
      <c r="G12">
        <v>37.652820224325659</v>
      </c>
      <c r="H12">
        <v>0.38080555468265476</v>
      </c>
      <c r="I12">
        <v>2.7618463870146628E-14</v>
      </c>
      <c r="J12">
        <v>5.3409540450601751</v>
      </c>
      <c r="K12">
        <v>16.52785925672395</v>
      </c>
      <c r="L12">
        <v>1298360595.2046373</v>
      </c>
      <c r="M12">
        <v>0.97974373838846374</v>
      </c>
      <c r="N12">
        <v>0.91035265205339533</v>
      </c>
      <c r="O12">
        <v>0.97357905423648572</v>
      </c>
      <c r="P12">
        <v>0.20058027631604355</v>
      </c>
      <c r="Q12">
        <v>0.41307665399600357</v>
      </c>
      <c r="R12">
        <v>0.22775814613685802</v>
      </c>
    </row>
    <row r="13" spans="1:28" x14ac:dyDescent="0.3">
      <c r="A13" t="s">
        <v>4</v>
      </c>
      <c r="B13" t="s">
        <v>5</v>
      </c>
      <c r="C13" t="s">
        <v>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 t="s">
        <v>12</v>
      </c>
      <c r="J13" t="s">
        <v>13</v>
      </c>
      <c r="K13" t="s">
        <v>14</v>
      </c>
      <c r="L13" t="s">
        <v>15</v>
      </c>
      <c r="M13" t="s">
        <v>16</v>
      </c>
      <c r="N13" t="s">
        <v>17</v>
      </c>
      <c r="O13" t="s">
        <v>18</v>
      </c>
      <c r="P13" t="s">
        <v>19</v>
      </c>
      <c r="Q13" t="s">
        <v>20</v>
      </c>
      <c r="R13" t="s">
        <v>21</v>
      </c>
    </row>
    <row r="14" spans="1:28" x14ac:dyDescent="0.3">
      <c r="B14" t="s">
        <v>0</v>
      </c>
      <c r="C14" t="s">
        <v>1</v>
      </c>
      <c r="D14" t="s">
        <v>2</v>
      </c>
      <c r="E14" t="s">
        <v>3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3">
      <c r="A15" t="s">
        <v>4</v>
      </c>
      <c r="B15">
        <f>AVERAGE(A$1:A$3)</f>
        <v>49.279944253129365</v>
      </c>
      <c r="C15">
        <f>AVERAGE(A$4:A$6)</f>
        <v>49.445513449924647</v>
      </c>
      <c r="D15">
        <f>AVERAGE(A$7:A$12)</f>
        <v>49.95123796830557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3">
      <c r="B16">
        <f>STDEV(A$1:A$3)/SQRT(COUNT(A$1:A$3))</f>
        <v>0.72674497015044559</v>
      </c>
      <c r="C16">
        <f>STDEV(A$4:A$6)/SQRT(COUNT(A$4:A$6))</f>
        <v>0.26119761045919349</v>
      </c>
      <c r="D16">
        <f>STDEV(A$7:A$12)/SQRT(COUNT(A$7:A$12))</f>
        <v>0.31749849023441312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3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3">
      <c r="C18" t="s">
        <v>0</v>
      </c>
      <c r="D18" t="s">
        <v>1</v>
      </c>
      <c r="E18" t="s">
        <v>2</v>
      </c>
      <c r="F18" t="s">
        <v>3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  <c r="S18">
        <f>MAX(L1:L12)</f>
        <v>1298360595.2046373</v>
      </c>
      <c r="T18">
        <f>S18/10^8</f>
        <v>12.983605952046373</v>
      </c>
    </row>
    <row r="19" spans="1:22" x14ac:dyDescent="0.3">
      <c r="A19">
        <f>STDEV(B1:B12)/SQRT(12)</f>
        <v>6.2829167947589526E-3</v>
      </c>
      <c r="B19" t="s">
        <v>5</v>
      </c>
      <c r="C19">
        <f>AVERAGE(B$1:B$3)</f>
        <v>3.4773194929168887E-3</v>
      </c>
      <c r="D19">
        <f>AVERAGE(B$4:B$6)</f>
        <v>1.4706525041918205E-2</v>
      </c>
      <c r="E19">
        <f>AVERAGE(B$7:B$12)</f>
        <v>2.9427455164553057E-2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3"/>
        <v>1</v>
      </c>
      <c r="Q19">
        <f t="shared" si="3"/>
        <v>1</v>
      </c>
    </row>
    <row r="20" spans="1:22" x14ac:dyDescent="0.3">
      <c r="C20">
        <f>STDEV(B$1:B$3)/SQRT(COUNT(B$1:B$3))</f>
        <v>4.7981872361214299E-5</v>
      </c>
      <c r="D20">
        <f>STDEV(B$4:B$6)/SQRT(COUNT(B$4:B$6))</f>
        <v>1.0252018675306895E-3</v>
      </c>
      <c r="E20">
        <f>STDEV(B$7:B$9)/SQRT(COUNT(B$7:B$9))</f>
        <v>8.7627426906782702E-3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3">
      <c r="D22" t="s">
        <v>0</v>
      </c>
      <c r="E22" t="s">
        <v>1</v>
      </c>
      <c r="F22" t="s">
        <v>2</v>
      </c>
      <c r="G22" t="s">
        <v>3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3"/>
        <v>1</v>
      </c>
      <c r="Q22">
        <f t="shared" si="3"/>
        <v>1</v>
      </c>
    </row>
    <row r="23" spans="1:22" x14ac:dyDescent="0.3">
      <c r="C23" t="s">
        <v>6</v>
      </c>
      <c r="D23">
        <f>AVERAGE(C$1:C$3)</f>
        <v>0.19040901824749654</v>
      </c>
      <c r="E23">
        <f>AVERAGE(C$4:C$6)</f>
        <v>0.10917892179516948</v>
      </c>
      <c r="F23">
        <f>AVERAGE(C$7:C$12)</f>
        <v>0.45721509246029829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3">
      <c r="D24">
        <f>STDEV(C$1:C$3)/SQRT(COUNT(C$1:C$3))</f>
        <v>3.4834914086270305E-2</v>
      </c>
      <c r="E24">
        <f>STDEV(C$4:C$6)/SQRT(COUNT(C$4:C$6))</f>
        <v>0.10917830425163501</v>
      </c>
      <c r="F24">
        <f>STDEV(C$7:C$12)/SQRT(COUNT(C$7:C$12))</f>
        <v>0.32047896969470541</v>
      </c>
      <c r="G24">
        <v>7.9106246904482938E-2</v>
      </c>
      <c r="I24">
        <f t="shared" si="0"/>
        <v>0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3"/>
        <v>1</v>
      </c>
      <c r="Q24">
        <f t="shared" si="3"/>
        <v>1</v>
      </c>
    </row>
    <row r="25" spans="1:22" x14ac:dyDescent="0.3">
      <c r="I25">
        <f t="shared" si="0"/>
        <v>1</v>
      </c>
      <c r="J25">
        <f t="shared" si="1"/>
        <v>0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3">
      <c r="E26" t="s">
        <v>0</v>
      </c>
      <c r="F26" t="s">
        <v>1</v>
      </c>
      <c r="G26" t="s">
        <v>2</v>
      </c>
      <c r="H26" t="s">
        <v>3</v>
      </c>
    </row>
    <row r="27" spans="1:22" x14ac:dyDescent="0.3">
      <c r="C27">
        <f>STDEV(D1:D12)/SQRT(12)</f>
        <v>0.73210439769425306</v>
      </c>
      <c r="D27" t="s">
        <v>7</v>
      </c>
      <c r="E27">
        <f>AVERAGE(D$1:D$3)</f>
        <v>24.767779698655506</v>
      </c>
      <c r="F27">
        <f>AVERAGE(D$4:D$6)</f>
        <v>23.939549565034493</v>
      </c>
      <c r="G27">
        <f>AVERAGE(D$7:D$12)</f>
        <v>22.616930030970622</v>
      </c>
      <c r="H27">
        <v>23.142803827161774</v>
      </c>
    </row>
    <row r="28" spans="1:22" x14ac:dyDescent="0.3">
      <c r="A28">
        <f>MIN(D1:D10)</f>
        <v>21.526418822282839</v>
      </c>
      <c r="E28">
        <f>STDEV(D$1:D$3)/SQRT(COUNT(D$1:D$3))</f>
        <v>2.0103599735941002</v>
      </c>
      <c r="F28">
        <f>STDEV(D$4:D$6)/SQRT(COUNT(D$4:D$6))</f>
        <v>1.2249904338974333</v>
      </c>
      <c r="G28">
        <f>STDEV(D$7:D$12)/SQRT(COUNT(D$7:D$12))</f>
        <v>0.95600492348581656</v>
      </c>
      <c r="H28">
        <v>0.81478517034870679</v>
      </c>
    </row>
    <row r="29" spans="1:22" x14ac:dyDescent="0.3">
      <c r="A29">
        <f>MAX(G1:G10)</f>
        <v>37.631156082735345</v>
      </c>
    </row>
    <row r="30" spans="1:22" x14ac:dyDescent="0.3">
      <c r="F30" t="s">
        <v>0</v>
      </c>
      <c r="G30" t="s">
        <v>1</v>
      </c>
      <c r="H30" t="s">
        <v>2</v>
      </c>
      <c r="I30" t="s">
        <v>3</v>
      </c>
    </row>
    <row r="31" spans="1:22" x14ac:dyDescent="0.3">
      <c r="E31" t="s">
        <v>8</v>
      </c>
      <c r="F31">
        <f>AVERAGE(E$1:E$3)</f>
        <v>2.291123714965056E-14</v>
      </c>
      <c r="G31">
        <f>AVERAGE(E$4:E$6)</f>
        <v>5.0443092997256985E-7</v>
      </c>
      <c r="H31">
        <f>AVERAGE(E$7:E$12)</f>
        <v>1.6208054941489768E-2</v>
      </c>
      <c r="I31">
        <v>2.1025093985305696E-2</v>
      </c>
    </row>
    <row r="32" spans="1:22" x14ac:dyDescent="0.3">
      <c r="F32">
        <f>STDEV(E$1:E$3)/SQRT(COUNT(E$1:E$3))</f>
        <v>6.9809190067242959E-16</v>
      </c>
      <c r="G32">
        <f>STDEV(E$4:E$6)/SQRT(COUNT(E$4:E$6))</f>
        <v>5.0443090635700848E-7</v>
      </c>
      <c r="H32">
        <f>STDEV(E$7:E$12)/SQRT(COUNT(E$7:E$12))</f>
        <v>1.5596670523744451E-2</v>
      </c>
      <c r="I32">
        <v>2.1019203824217559E-2</v>
      </c>
    </row>
    <row r="34" spans="5:13" x14ac:dyDescent="0.3">
      <c r="G34" t="s">
        <v>0</v>
      </c>
      <c r="H34" t="s">
        <v>1</v>
      </c>
      <c r="I34" t="s">
        <v>2</v>
      </c>
      <c r="J34" t="s">
        <v>3</v>
      </c>
    </row>
    <row r="35" spans="5:13" x14ac:dyDescent="0.3">
      <c r="E35">
        <f>STDEV(F1:F12)/SQRT(12)</f>
        <v>0.16523853135761657</v>
      </c>
      <c r="F35" t="s">
        <v>9</v>
      </c>
      <c r="G35">
        <f>AVERAGE(F$1:F$3)</f>
        <v>0.15402494891963697</v>
      </c>
      <c r="H35">
        <f>AVERAGE(F$4:F$6)</f>
        <v>0.64579528208730841</v>
      </c>
      <c r="I35">
        <f>AVERAGE(F$8:F$12)</f>
        <v>0.63662113827972544</v>
      </c>
      <c r="J35">
        <v>0.30595667810993804</v>
      </c>
    </row>
    <row r="36" spans="5:13" x14ac:dyDescent="0.3">
      <c r="G36">
        <f>STDEV(F$1:F$3)/SQRT(COUNT(F$1:F$3))</f>
        <v>3.5738764910231549E-2</v>
      </c>
      <c r="H36">
        <f>STDEV(F$4:F$6)/SQRT(COUNT(F$4:F$6))</f>
        <v>0.12625233626649512</v>
      </c>
      <c r="I36">
        <f>STDEV(F$8:F$12)/SQRT(COUNT(F$8:F$12))</f>
        <v>0.3751571667782469</v>
      </c>
      <c r="J36">
        <v>0.22958577860583701</v>
      </c>
    </row>
    <row r="38" spans="5:13" x14ac:dyDescent="0.3">
      <c r="H38" t="s">
        <v>0</v>
      </c>
      <c r="I38" t="s">
        <v>1</v>
      </c>
      <c r="J38" t="s">
        <v>2</v>
      </c>
      <c r="K38" t="s">
        <v>3</v>
      </c>
    </row>
    <row r="39" spans="5:13" x14ac:dyDescent="0.3">
      <c r="G39" t="s">
        <v>10</v>
      </c>
      <c r="H39">
        <f>AVERAGE(G$1:G$3)</f>
        <v>37.566387165084507</v>
      </c>
      <c r="I39">
        <f>AVERAGE(G$4:G$6)</f>
        <v>36.362186545282498</v>
      </c>
      <c r="J39">
        <f>AVERAGE(G$7:G$12)</f>
        <v>36.995122597885441</v>
      </c>
      <c r="K39">
        <v>36.707801952922914</v>
      </c>
    </row>
    <row r="40" spans="5:13" x14ac:dyDescent="0.3">
      <c r="H40">
        <f>STDEV(G$1:G$3)/SQRT(COUNT(G$1:G$3))</f>
        <v>5.8353395438562765E-2</v>
      </c>
      <c r="I40">
        <f>STDEV(G$4:G$6)/SQRT(COUNT(G$4:G$6))</f>
        <v>0.45389856334947642</v>
      </c>
      <c r="J40">
        <f>STDEV(G$7:G$12)/SQRT(COUNT(G$7:G$12))</f>
        <v>0.2730048320061792</v>
      </c>
      <c r="K40">
        <v>0.33987967575418288</v>
      </c>
    </row>
    <row r="42" spans="5:13" x14ac:dyDescent="0.3">
      <c r="I42" t="s">
        <v>0</v>
      </c>
      <c r="J42" t="s">
        <v>1</v>
      </c>
      <c r="K42" t="s">
        <v>2</v>
      </c>
      <c r="L42" t="s">
        <v>3</v>
      </c>
    </row>
    <row r="43" spans="5:13" x14ac:dyDescent="0.3">
      <c r="H43" t="s">
        <v>11</v>
      </c>
      <c r="I43">
        <f>AVERAGE(H$1:H$3)</f>
        <v>8.2953265100561877E-2</v>
      </c>
      <c r="J43">
        <f>AVERAGE(H$4:H$6)</f>
        <v>0.51631397470774965</v>
      </c>
      <c r="K43">
        <f>AVERAGE(H$7:H$12)</f>
        <v>1.3236164587849906</v>
      </c>
      <c r="L43">
        <v>1.4785037205375082</v>
      </c>
    </row>
    <row r="44" spans="5:13" x14ac:dyDescent="0.3">
      <c r="I44">
        <f>STDEV(H$1:H$3)/SQRT(COUNT(H$1:H$3))</f>
        <v>1.8394282962488268E-2</v>
      </c>
      <c r="J44">
        <f>STDEV(H$4:H$6)/SQRT(COUNT(H$4:H$6))</f>
        <v>0.16733096227090485</v>
      </c>
      <c r="K44">
        <f>STDEV(H$7:H$12)/SQRT(COUNT(H$7:H$12))</f>
        <v>1.0052244583224323</v>
      </c>
      <c r="L44">
        <v>1.2973750977627638</v>
      </c>
    </row>
    <row r="46" spans="5:13" x14ac:dyDescent="0.3">
      <c r="J46" t="s">
        <v>0</v>
      </c>
      <c r="K46" t="s">
        <v>1</v>
      </c>
      <c r="L46" t="s">
        <v>2</v>
      </c>
      <c r="M46" t="s">
        <v>3</v>
      </c>
    </row>
    <row r="47" spans="5:13" x14ac:dyDescent="0.3">
      <c r="I47" t="s">
        <v>12</v>
      </c>
      <c r="J47">
        <f>AVERAGE(I$1:I$3)</f>
        <v>4.6965602690236918E-2</v>
      </c>
      <c r="K47">
        <f>AVERAGE(I$4:I$6)</f>
        <v>1.3482245654783707E-10</v>
      </c>
      <c r="L47">
        <f>AVERAGE(I$7:I$12)</f>
        <v>3.502669277817589E-9</v>
      </c>
      <c r="M47">
        <v>4.3538377364417491E-6</v>
      </c>
    </row>
    <row r="48" spans="5:13" x14ac:dyDescent="0.3">
      <c r="J48">
        <f>STDEV(I$1:I$3)/SQRT(COUNT(I$1:I$3))</f>
        <v>4.69656026902147E-2</v>
      </c>
      <c r="K48">
        <f>STDEV(I$4:I$6)/SQRT(COUNT(I$4:I$6))</f>
        <v>1.3479877560338402E-10</v>
      </c>
      <c r="L48">
        <f>STDEV(I$7:I$12)/SQRT(COUNT(I$7:I$12))</f>
        <v>3.5026459889186431E-9</v>
      </c>
      <c r="M48">
        <v>4.0545385571089105E-6</v>
      </c>
    </row>
    <row r="50" spans="10:17" x14ac:dyDescent="0.3">
      <c r="K50" t="s">
        <v>0</v>
      </c>
      <c r="L50" t="s">
        <v>1</v>
      </c>
      <c r="M50" t="s">
        <v>2</v>
      </c>
      <c r="N50" t="s">
        <v>3</v>
      </c>
    </row>
    <row r="51" spans="10:17" x14ac:dyDescent="0.3">
      <c r="J51" t="s">
        <v>13</v>
      </c>
      <c r="K51">
        <f>AVERAGE(J$1:J$3)</f>
        <v>3.6073737453264285</v>
      </c>
      <c r="L51">
        <f>AVERAGE(J$4:J$6)</f>
        <v>4.58115771132909</v>
      </c>
      <c r="M51">
        <f>AVERAGE(J$7:J$12)</f>
        <v>3.4258237249723771</v>
      </c>
      <c r="N51">
        <v>4.3538377364417491E-6</v>
      </c>
    </row>
    <row r="52" spans="10:17" x14ac:dyDescent="0.3">
      <c r="K52">
        <f>STDEV(J$1:J$3)/SQRT(COUNT(J$1:J$3))</f>
        <v>1.0122917203003896</v>
      </c>
      <c r="L52">
        <f>STDEV(J$4:J$6)/SQRT(COUNT(J$4:J$6))</f>
        <v>0.74102588658805402</v>
      </c>
      <c r="M52">
        <f>STDEV(J$7:J$12)/SQRT(COUNT(J$7:J$12))</f>
        <v>0.51597984463184787</v>
      </c>
      <c r="N52">
        <v>4.0545385571089105E-6</v>
      </c>
    </row>
    <row r="54" spans="10:17" x14ac:dyDescent="0.3">
      <c r="L54" t="s">
        <v>0</v>
      </c>
      <c r="M54" t="s">
        <v>1</v>
      </c>
      <c r="N54" t="s">
        <v>2</v>
      </c>
      <c r="O54" t="s">
        <v>3</v>
      </c>
    </row>
    <row r="55" spans="10:17" x14ac:dyDescent="0.3">
      <c r="K55" t="s">
        <v>14</v>
      </c>
      <c r="L55">
        <f>AVERAGE(K$1:K$3)</f>
        <v>18.818243658329635</v>
      </c>
      <c r="M55">
        <f>AVERAGE(K$4:K$6)</f>
        <v>14.884022111131925</v>
      </c>
      <c r="N55">
        <f>AVERAGE(K$7:K$12)</f>
        <v>17.701966953815145</v>
      </c>
      <c r="O55">
        <v>4.3538377364417491E-6</v>
      </c>
    </row>
    <row r="56" spans="10:17" x14ac:dyDescent="0.3">
      <c r="L56">
        <f>STDEV(K$1:K$3)/SQRT(COUNT(K$1:K$3))</f>
        <v>2.7496727867516153</v>
      </c>
      <c r="M56">
        <f>STDEV(K$4:K$6)/SQRT(COUNT(K$4:K$6))</f>
        <v>2.7073944668784131</v>
      </c>
      <c r="N56">
        <f>STDEV(K$7:K$12)/SQRT(COUNT(K$7:K$12))</f>
        <v>1.7513576128705022</v>
      </c>
      <c r="O56">
        <v>4.0545385571089105E-6</v>
      </c>
    </row>
    <row r="58" spans="10:17" x14ac:dyDescent="0.3">
      <c r="M58" t="s">
        <v>0</v>
      </c>
      <c r="N58" t="s">
        <v>1</v>
      </c>
      <c r="O58" t="s">
        <v>2</v>
      </c>
      <c r="P58" t="s">
        <v>3</v>
      </c>
    </row>
    <row r="59" spans="10:17" x14ac:dyDescent="0.3">
      <c r="L59" t="s">
        <v>15</v>
      </c>
      <c r="M59">
        <f>AVERAGE(L$1:L$3)</f>
        <v>302386606.80297941</v>
      </c>
      <c r="N59">
        <f>AVERAGE(L$4:L$6)</f>
        <v>307023270.74240673</v>
      </c>
      <c r="O59">
        <f>AVERAGE(L$7:L$12)</f>
        <v>537017122.62354529</v>
      </c>
      <c r="P59">
        <v>4.3538377364417491E-6</v>
      </c>
    </row>
    <row r="60" spans="10:17" x14ac:dyDescent="0.3">
      <c r="M60">
        <f>STDEV(L$1:L$3)/SQRT(COUNT(L$1:L$3))</f>
        <v>98309726.586222306</v>
      </c>
      <c r="N60">
        <f>STDEV(L$4:L$6)/SQRT(COUNT(L$4:L$6))</f>
        <v>161012976.80738807</v>
      </c>
      <c r="O60">
        <f>STDEV(L$7:L$12)/SQRT(COUNT(L$7:L$12))</f>
        <v>234170650.54706442</v>
      </c>
      <c r="P60">
        <v>4.0545385571089105E-6</v>
      </c>
    </row>
    <row r="62" spans="10:17" x14ac:dyDescent="0.3">
      <c r="N62" t="s">
        <v>0</v>
      </c>
      <c r="O62" t="s">
        <v>1</v>
      </c>
      <c r="P62" t="s">
        <v>2</v>
      </c>
      <c r="Q62" t="s">
        <v>3</v>
      </c>
    </row>
    <row r="63" spans="10:17" x14ac:dyDescent="0.3">
      <c r="M63" t="s">
        <v>16</v>
      </c>
      <c r="N63">
        <f>AVERAGE(M$1:M$3)</f>
        <v>0.99662997507473483</v>
      </c>
      <c r="O63">
        <f>AVERAGE(M$4:M$6)</f>
        <v>0.9967850327944644</v>
      </c>
      <c r="P63">
        <f>AVERAGE(M$7:M$12)</f>
        <v>0.99341286794564565</v>
      </c>
      <c r="Q63">
        <v>4.3538377364417491E-6</v>
      </c>
    </row>
    <row r="64" spans="10:17" x14ac:dyDescent="0.3">
      <c r="N64">
        <f>STDEV(M$1:M$3)/SQRT(COUNT(M$1:M$3))</f>
        <v>4.933696457849726E-4</v>
      </c>
      <c r="O64">
        <f>STDEV(M$4:M$6)/SQRT(COUNT(M$4:M$6))</f>
        <v>3.4869688206928557E-4</v>
      </c>
      <c r="P64">
        <f>STDEV(M$7:M$12)/SQRT(COUNT(M$7:M$12))</f>
        <v>2.9239663519468194E-3</v>
      </c>
      <c r="Q64">
        <v>4.0545385571089105E-6</v>
      </c>
    </row>
    <row r="66" spans="14:21" x14ac:dyDescent="0.3">
      <c r="O66" t="s">
        <v>0</v>
      </c>
      <c r="P66" t="s">
        <v>1</v>
      </c>
      <c r="Q66" t="s">
        <v>2</v>
      </c>
      <c r="R66" t="s">
        <v>3</v>
      </c>
    </row>
    <row r="67" spans="14:21" x14ac:dyDescent="0.3">
      <c r="N67" t="s">
        <v>17</v>
      </c>
      <c r="O67">
        <f>AVERAGE(N$1:N$3)</f>
        <v>0.99128423815149203</v>
      </c>
      <c r="P67">
        <f>AVERAGE(N$4:N$6)</f>
        <v>0.97749963798790329</v>
      </c>
      <c r="Q67">
        <f>AVERAGE(N$7:N$12)</f>
        <v>0.97400250644767716</v>
      </c>
      <c r="R67">
        <v>4.3538377364417491E-6</v>
      </c>
    </row>
    <row r="68" spans="14:21" x14ac:dyDescent="0.3">
      <c r="O68">
        <f>STDEV(N$1:N$3)/SQRT(COUNT(N$1:N$3))</f>
        <v>3.9812085354106975E-3</v>
      </c>
      <c r="P68">
        <f>STDEV(N$4:N$6)/SQRT(COUNT(N$4:N$6))</f>
        <v>8.4245482514552095E-3</v>
      </c>
      <c r="Q68">
        <f>STDEV(N$7:N$12)/SQRT(COUNT(N$7:N$12))</f>
        <v>1.4023818904114789E-2</v>
      </c>
      <c r="R68">
        <v>4.0545385571089105E-6</v>
      </c>
    </row>
    <row r="70" spans="14:21" x14ac:dyDescent="0.3">
      <c r="P70" t="s">
        <v>0</v>
      </c>
      <c r="Q70" t="s">
        <v>1</v>
      </c>
      <c r="R70" t="s">
        <v>2</v>
      </c>
      <c r="S70" t="s">
        <v>3</v>
      </c>
    </row>
    <row r="71" spans="14:21" x14ac:dyDescent="0.3">
      <c r="O71" t="s">
        <v>18</v>
      </c>
      <c r="P71">
        <f>AVERAGE(O$1:O$3)</f>
        <v>0.99624965421573553</v>
      </c>
      <c r="Q71">
        <f>AVERAGE(O$4:O$6)</f>
        <v>0.99088671583499932</v>
      </c>
      <c r="R71">
        <f>AVERAGE(O$7:O$12)</f>
        <v>0.98720015931445093</v>
      </c>
      <c r="S71">
        <v>4.3538377364417491E-6</v>
      </c>
    </row>
    <row r="72" spans="14:21" x14ac:dyDescent="0.3">
      <c r="P72">
        <f>STDEV(O$1:O$3)/SQRT(COUNT(O$1:O$3))</f>
        <v>7.4492730876164987E-4</v>
      </c>
      <c r="Q72">
        <f>STDEV(O$4:O$6)/SQRT(COUNT(O$4:O$6))</f>
        <v>3.976402697124533E-3</v>
      </c>
      <c r="R72">
        <f>STDEV(O$7:O$12)/SQRT(COUNT(O$7:O$12))</f>
        <v>3.8814576264279894E-3</v>
      </c>
      <c r="S72">
        <v>4.0545385571089105E-6</v>
      </c>
    </row>
    <row r="74" spans="14:21" x14ac:dyDescent="0.3">
      <c r="Q74" t="s">
        <v>0</v>
      </c>
      <c r="R74" t="s">
        <v>1</v>
      </c>
      <c r="S74" t="s">
        <v>2</v>
      </c>
      <c r="T74" t="s">
        <v>3</v>
      </c>
    </row>
    <row r="75" spans="14:21" x14ac:dyDescent="0.3">
      <c r="P75" t="s">
        <v>19</v>
      </c>
      <c r="Q75">
        <f>AVERAGE(P$1:P$3)</f>
        <v>8.2769960385176228E-2</v>
      </c>
      <c r="R75">
        <f>AVERAGE(P$4:P$6)</f>
        <v>8.1747179110733495E-2</v>
      </c>
      <c r="S75">
        <f>AVERAGE(P$7:P$12)</f>
        <v>0.10204825661506922</v>
      </c>
      <c r="T75">
        <v>4.3538377364417491E-6</v>
      </c>
    </row>
    <row r="76" spans="14:21" x14ac:dyDescent="0.3">
      <c r="Q76">
        <f>STDEV(P$1:P$3)/SQRT(COUNT(P$1:P$3))</f>
        <v>6.1728202309430874E-3</v>
      </c>
      <c r="R76">
        <f>STDEV(P$4:P$6)/SQRT(COUNT(P$4:P$6))</f>
        <v>4.7620640023491459E-3</v>
      </c>
      <c r="S76">
        <f>STDEV(P$7:P$12)/SQRT(COUNT(P$7:P$12))</f>
        <v>2.3070096418727207E-2</v>
      </c>
      <c r="T76">
        <v>4.0545385571089105E-6</v>
      </c>
    </row>
    <row r="78" spans="14:21" x14ac:dyDescent="0.3">
      <c r="R78" t="s">
        <v>0</v>
      </c>
      <c r="S78" t="s">
        <v>1</v>
      </c>
      <c r="T78" t="s">
        <v>2</v>
      </c>
      <c r="U78" t="s">
        <v>3</v>
      </c>
    </row>
    <row r="79" spans="14:21" x14ac:dyDescent="0.3">
      <c r="Q79" t="s">
        <v>20</v>
      </c>
      <c r="R79">
        <f>AVERAGE(Q$1:Q$3)</f>
        <v>0.12410190280811084</v>
      </c>
      <c r="S79">
        <f>AVERAGE(Q$4:Q$6)</f>
        <v>0.20700475970978705</v>
      </c>
      <c r="T79">
        <f>AVERAGE(Q$7:Q$12)</f>
        <v>0.18976731255577051</v>
      </c>
      <c r="U79">
        <v>4.3538377364417491E-6</v>
      </c>
    </row>
    <row r="80" spans="14:21" x14ac:dyDescent="0.3">
      <c r="R80">
        <f>STDEV(Q$1:Q$3)/SQRT(COUNT(Q$1:Q$3))</f>
        <v>3.315570676963165E-2</v>
      </c>
      <c r="S80">
        <f>STDEV(Q$4:Q$6)/SQRT(COUNT(Q$4:Q$6))</f>
        <v>3.634928024455876E-2</v>
      </c>
      <c r="T80">
        <f>STDEV(Q$7:Q$12)/SQRT(COUNT(Q$7:Q$12))</f>
        <v>5.6234297304032961E-2</v>
      </c>
      <c r="U80">
        <v>4.0545385571089105E-6</v>
      </c>
    </row>
    <row r="82" spans="18:22" x14ac:dyDescent="0.3">
      <c r="S82" t="s">
        <v>0</v>
      </c>
      <c r="T82" t="s">
        <v>1</v>
      </c>
      <c r="U82" t="s">
        <v>2</v>
      </c>
      <c r="V82" t="s">
        <v>3</v>
      </c>
    </row>
    <row r="83" spans="18:22" x14ac:dyDescent="0.3">
      <c r="R83" t="s">
        <v>21</v>
      </c>
      <c r="S83">
        <f>AVERAGE(R$1:R$3)</f>
        <v>0.10098483530707907</v>
      </c>
      <c r="T83">
        <f>AVERAGE(R$4:R$6)</f>
        <v>0.13675296901760078</v>
      </c>
      <c r="U83">
        <f>AVERAGE(R$7:R$12)</f>
        <v>0.16071484536999628</v>
      </c>
      <c r="V83">
        <v>4.3538377364417491E-6</v>
      </c>
    </row>
    <row r="84" spans="18:22" x14ac:dyDescent="0.3">
      <c r="S84">
        <f>STDEV(R$1:R$3)/SQRT(COUNT(R$1:R$3))</f>
        <v>1.5042962959551367E-2</v>
      </c>
      <c r="T84">
        <f>STDEV(R$4:R$6)/SQRT(COUNT(R$4:R$6))</f>
        <v>2.5025569435978487E-2</v>
      </c>
      <c r="U84">
        <f>STDEV(R$7:R$12)/SQRT(COUNT(R$7:R$12))</f>
        <v>2.8805431525202069E-2</v>
      </c>
      <c r="V84">
        <v>4.0545385571089105E-6</v>
      </c>
    </row>
  </sheetData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2019-02-22T19:50:05Z</dcterms:created>
  <dcterms:modified xsi:type="dcterms:W3CDTF">2019-04-04T04:14:16Z</dcterms:modified>
</cp:coreProperties>
</file>