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436C7CC-890D-4F80-8F30-586EB33AC353}" xr6:coauthVersionLast="36" xr6:coauthVersionMax="36" xr10:uidLastSave="{00000000-0000-0000-0000-000000000000}"/>
  <bookViews>
    <workbookView xWindow="0" yWindow="0" windowWidth="26970" windowHeight="12765" xr2:uid="{9E4ADB0A-6CD2-48D7-B85E-387B470A8B5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C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S18" i="1"/>
  <c r="T18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<sst xmlns="http://schemas.openxmlformats.org/spreadsheetml/2006/main" count="90" uniqueCount="22">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</sst>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52B7-64E5-4D05-84A0-917CCF69B4CD}">
  <dimension ref="A1:AB84"/>
  <sheetViews>
    <sheetView tabSelected="1" workbookViewId="0">
      <selection activeCell="U7" sqref="U7"/>
    </sheetView>
  </sheetViews>
  <sheetFormatPr defaultRowHeight="15" x14ac:dyDescent="0.25"/>
  <sheetData>
    <row r="1" spans="1:28" x14ac:dyDescent="0.25">
      <c r="A1">
        <v>48.69566591054727</v>
      </c>
      <c r="B1">
        <v>4.8817362632049702E-3</v>
      </c>
      <c r="C1">
        <v>0.36075930839532583</v>
      </c>
      <c r="D1">
        <v>27.093327791602107</v>
      </c>
      <c r="E1">
        <v>2.2204460492503131E-14</v>
      </c>
      <c r="F1">
        <v>0.21509877219012261</v>
      </c>
      <c r="G1">
        <v>37.613505873455537</v>
      </c>
      <c r="H1">
        <v>0.12213994751512207</v>
      </c>
      <c r="I1">
        <v>0.13931982283515634</v>
      </c>
      <c r="J1">
        <v>2.3337109189356071</v>
      </c>
      <c r="K1">
        <v>21.999999998885269</v>
      </c>
      <c r="L1">
        <v>417093714.31776237</v>
      </c>
      <c r="M1">
        <v>0.99719272093825828</v>
      </c>
      <c r="N1">
        <v>0.99837900849760275</v>
      </c>
      <c r="O1">
        <v>0.99503322948567519</v>
      </c>
      <c r="P1">
        <v>7.4743598594653932E-2</v>
      </c>
      <c r="Q1">
        <v>5.6801984045740418E-2</v>
      </c>
      <c r="R1">
        <v>0.13534669591706078</v>
      </c>
    </row>
    <row r="2" spans="1:28" x14ac:dyDescent="0.25">
      <c r="A2">
        <v>50.936102916712791</v>
      </c>
      <c r="B2">
        <v>2.4232445200903265E-3</v>
      </c>
      <c r="C2">
        <v>6.3865073296982188E-3</v>
      </c>
      <c r="D2">
        <v>21.526422287903578</v>
      </c>
      <c r="E2">
        <v>2.2204460492503131E-14</v>
      </c>
      <c r="F2">
        <v>0.13715381594244738</v>
      </c>
      <c r="G2">
        <v>37.265653664147045</v>
      </c>
      <c r="H2">
        <v>6.0952351560758906E-2</v>
      </c>
      <c r="I2">
        <v>2.2205234336612682E-14</v>
      </c>
      <c r="J2">
        <v>5.4109811910192498</v>
      </c>
      <c r="K2">
        <v>13.194359605735675</v>
      </c>
      <c r="L2">
        <v>58371967.592527404</v>
      </c>
      <c r="M2">
        <v>0.99547093547098919</v>
      </c>
      <c r="N2">
        <v>0.98277101903832476</v>
      </c>
      <c r="O2">
        <v>0.99519553989313958</v>
      </c>
      <c r="P2">
        <v>0.10195894803696649</v>
      </c>
      <c r="Q2">
        <v>0.19264986882932639</v>
      </c>
      <c r="R2">
        <v>0.10249205230435128</v>
      </c>
    </row>
    <row r="3" spans="1:28" x14ac:dyDescent="0.25">
      <c r="A3">
        <v>49.102560588045712</v>
      </c>
      <c r="B3">
        <v>3.5598835129729469E-3</v>
      </c>
      <c r="C3">
        <v>0.23161636488802925</v>
      </c>
      <c r="D3">
        <v>24.328150592039812</v>
      </c>
      <c r="E3">
        <v>2.2212537399197866E-14</v>
      </c>
      <c r="F3">
        <v>0.10084809969407453</v>
      </c>
      <c r="G3">
        <v>37.63115839591925</v>
      </c>
      <c r="H3">
        <v>6.1149881208792625E-2</v>
      </c>
      <c r="I3">
        <v>2.2218322638958143E-14</v>
      </c>
      <c r="J3">
        <v>2.8545008768021503</v>
      </c>
      <c r="K3">
        <v>21.325821608394509</v>
      </c>
      <c r="L3">
        <v>491427684.12519908</v>
      </c>
      <c r="M3">
        <v>0.99564380003491582</v>
      </c>
      <c r="N3">
        <v>0.99189556230147014</v>
      </c>
      <c r="O3">
        <v>0.99745041029650072</v>
      </c>
      <c r="P3">
        <v>9.5112350349498859E-2</v>
      </c>
      <c r="Q3">
        <v>0.12731948804212517</v>
      </c>
      <c r="R3">
        <v>8.7349005990100745E-2</v>
      </c>
    </row>
    <row r="4" spans="1:28" x14ac:dyDescent="0.25">
      <c r="A4">
        <v>49.945773746852097</v>
      </c>
      <c r="B4">
        <v>1.6024949298327151E-2</v>
      </c>
      <c r="C4">
        <v>1.0000022208558972E-8</v>
      </c>
      <c r="D4">
        <v>25.558928270864083</v>
      </c>
      <c r="E4">
        <v>6.1650945116680919E-12</v>
      </c>
      <c r="F4">
        <v>0.81829634532549944</v>
      </c>
      <c r="G4">
        <v>35.745706701322703</v>
      </c>
      <c r="H4">
        <v>0.73809933659224192</v>
      </c>
      <c r="I4">
        <v>2.2204460492503131E-14</v>
      </c>
      <c r="J4">
        <v>5.740538016350528</v>
      </c>
      <c r="K4">
        <v>11.932985887860143</v>
      </c>
      <c r="L4">
        <v>142098772.2977812</v>
      </c>
      <c r="M4">
        <v>0.99706206612927195</v>
      </c>
      <c r="N4">
        <v>0.96118449362926017</v>
      </c>
      <c r="O4">
        <v>0.98290700118702423</v>
      </c>
      <c r="P4">
        <v>7.846580793035618E-2</v>
      </c>
      <c r="Q4">
        <v>0.27617456873533236</v>
      </c>
      <c r="R4">
        <v>0.18491074441693575</v>
      </c>
    </row>
    <row r="5" spans="1:28" x14ac:dyDescent="0.25">
      <c r="A5">
        <v>49.06508632675574</v>
      </c>
      <c r="B5">
        <v>1.5410965092471623E-2</v>
      </c>
      <c r="C5">
        <v>0.32753586235722448</v>
      </c>
      <c r="D5">
        <v>21.526460876879828</v>
      </c>
      <c r="E5">
        <v>2.3584282137192423E-14</v>
      </c>
      <c r="F5">
        <v>0.70975318489290462</v>
      </c>
      <c r="G5">
        <v>37.231088953651359</v>
      </c>
      <c r="H5">
        <v>0.59990131315690565</v>
      </c>
      <c r="I5">
        <v>2.3522444761527202E-14</v>
      </c>
      <c r="J5">
        <v>3.2019451544874276</v>
      </c>
      <c r="K5">
        <v>20.291269270471243</v>
      </c>
      <c r="L5">
        <v>629017289.17440271</v>
      </c>
      <c r="M5">
        <v>0.99609224843052824</v>
      </c>
      <c r="N5">
        <v>0.98183940582759788</v>
      </c>
      <c r="O5">
        <v>0.99349084992988357</v>
      </c>
      <c r="P5">
        <v>9.1131006254148203E-2</v>
      </c>
      <c r="Q5">
        <v>0.19027232975338068</v>
      </c>
      <c r="R5">
        <v>0.11506936319632113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49.325680276166111</v>
      </c>
      <c r="B6">
        <v>1.2686629176134948E-2</v>
      </c>
      <c r="C6">
        <v>1.000002225272684E-8</v>
      </c>
      <c r="D6">
        <v>25.512913928665913</v>
      </c>
      <c r="E6">
        <v>2.2295669132204512E-14</v>
      </c>
      <c r="F6">
        <v>0.40226781463633732</v>
      </c>
      <c r="G6">
        <v>36.23732175041328</v>
      </c>
      <c r="H6">
        <v>0.19393806553421655</v>
      </c>
      <c r="I6">
        <v>2.2433796210126926E-14</v>
      </c>
      <c r="J6">
        <v>4.8009899631493136</v>
      </c>
      <c r="K6">
        <v>12.427811175064384</v>
      </c>
      <c r="L6">
        <v>149953750.75503626</v>
      </c>
      <c r="M6">
        <v>0.99720074968787209</v>
      </c>
      <c r="N6">
        <v>0.9894291247981386</v>
      </c>
      <c r="O6">
        <v>0.99609231640871143</v>
      </c>
      <c r="P6">
        <v>7.5644733087936719E-2</v>
      </c>
      <c r="Q6">
        <v>0.15410273636560162</v>
      </c>
      <c r="R6">
        <v>0.10852776078047703</v>
      </c>
      <c r="T6">
        <f>1/47</f>
        <v>2.1276595744680851E-2</v>
      </c>
      <c r="U6">
        <v>1</v>
      </c>
      <c r="V6">
        <v>10</v>
      </c>
      <c r="W6">
        <f>1/22+0.001</f>
        <v>4.6454545454545457E-2</v>
      </c>
      <c r="X6">
        <v>0.1</v>
      </c>
      <c r="Y6">
        <v>1</v>
      </c>
      <c r="Z6">
        <f>1/35.7</f>
        <v>2.8011204481792715E-2</v>
      </c>
      <c r="AA6">
        <v>1</v>
      </c>
      <c r="AB6">
        <v>0.9</v>
      </c>
    </row>
    <row r="7" spans="1:28" x14ac:dyDescent="0.25">
      <c r="A7">
        <v>48.221896245735991</v>
      </c>
      <c r="B7">
        <v>1.4194340360412869E-2</v>
      </c>
      <c r="C7">
        <v>0.1138898828485802</v>
      </c>
      <c r="D7">
        <v>23.464289741538941</v>
      </c>
      <c r="E7">
        <v>9.1456349864835565E-6</v>
      </c>
      <c r="F7">
        <v>9.2386029688931684E-2</v>
      </c>
      <c r="G7">
        <v>37.38235567403062</v>
      </c>
      <c r="H7">
        <v>0.14145272983223139</v>
      </c>
      <c r="I7">
        <v>5.2362778202281479E-8</v>
      </c>
      <c r="J7">
        <v>2.7105163819522375</v>
      </c>
      <c r="K7">
        <v>17.035164902021549</v>
      </c>
      <c r="L7">
        <v>233203397.51867586</v>
      </c>
      <c r="M7">
        <v>0.99888380722169379</v>
      </c>
      <c r="N7">
        <v>0.998807700740312</v>
      </c>
      <c r="O7">
        <v>0.99356487358447831</v>
      </c>
      <c r="P7">
        <v>4.6956299589700747E-2</v>
      </c>
      <c r="Q7">
        <v>5.4159455221538866E-2</v>
      </c>
      <c r="R7">
        <v>0.12371660370648108</v>
      </c>
    </row>
    <row r="8" spans="1:28" x14ac:dyDescent="0.25">
      <c r="A8">
        <v>48.406494464418095</v>
      </c>
      <c r="B8">
        <v>5.6931277120569015E-2</v>
      </c>
      <c r="C8">
        <v>0.50259140583620177</v>
      </c>
      <c r="D8">
        <v>28.651399421628938</v>
      </c>
      <c r="E8">
        <v>2.2204460492503131E-14</v>
      </c>
      <c r="F8">
        <v>0.3415605807020165</v>
      </c>
      <c r="G8">
        <v>37.216730558451225</v>
      </c>
      <c r="H8">
        <v>0.91408900542270233</v>
      </c>
      <c r="I8">
        <v>2.2205185996009496E-14</v>
      </c>
      <c r="J8">
        <v>2.2911350836709552</v>
      </c>
      <c r="K8">
        <v>19.863141795629804</v>
      </c>
      <c r="L8">
        <v>612804763.3295362</v>
      </c>
      <c r="M8">
        <v>0.98016545432078084</v>
      </c>
      <c r="N8">
        <v>0.98601340144127536</v>
      </c>
      <c r="O8">
        <v>0.97958640354714377</v>
      </c>
      <c r="P8">
        <v>0.20135092602096805</v>
      </c>
      <c r="Q8">
        <v>0.17280100451967714</v>
      </c>
      <c r="R8">
        <v>0.2191890644561196</v>
      </c>
    </row>
    <row r="9" spans="1:28" x14ac:dyDescent="0.25">
      <c r="A9">
        <v>50.946779846119739</v>
      </c>
      <c r="B9">
        <v>1.0859208142369061E-2</v>
      </c>
      <c r="C9">
        <v>1.0000044408861296E-8</v>
      </c>
      <c r="D9">
        <v>28.905432866804205</v>
      </c>
      <c r="E9">
        <v>2.4940812709349079E-14</v>
      </c>
      <c r="F9">
        <v>1.198703945338671</v>
      </c>
      <c r="G9">
        <v>36.347800264387985</v>
      </c>
      <c r="H9">
        <v>3.4592274806947252</v>
      </c>
      <c r="I9">
        <v>3.215697762294924E-10</v>
      </c>
      <c r="J9">
        <v>5.6712777040232556</v>
      </c>
      <c r="K9">
        <v>12.951876808199405</v>
      </c>
      <c r="L9">
        <v>368333040.99581748</v>
      </c>
      <c r="M9">
        <v>0.99280265810247614</v>
      </c>
      <c r="N9">
        <v>0.95332658645001911</v>
      </c>
      <c r="O9">
        <v>0.97701676150889849</v>
      </c>
      <c r="P9">
        <v>0.12077374839046592</v>
      </c>
      <c r="Q9">
        <v>0.3157224727569593</v>
      </c>
      <c r="R9">
        <v>0.22241587588249384</v>
      </c>
    </row>
    <row r="10" spans="1:28" x14ac:dyDescent="0.25">
      <c r="A10">
        <v>50.351254132469947</v>
      </c>
      <c r="B10">
        <v>7.4322614840079413E-3</v>
      </c>
      <c r="C10">
        <v>2.0226522683168338E-2</v>
      </c>
      <c r="D10">
        <v>21.526418822290555</v>
      </c>
      <c r="E10">
        <v>3.8857290913092658E-14</v>
      </c>
      <c r="F10">
        <v>0.75338380935629001</v>
      </c>
      <c r="G10">
        <v>36.840186653486178</v>
      </c>
      <c r="H10">
        <v>0.83334537920745599</v>
      </c>
      <c r="I10">
        <v>3.8863382219889078E-14</v>
      </c>
      <c r="J10">
        <v>3.6193816075263863</v>
      </c>
      <c r="K10">
        <v>10.497878790435767</v>
      </c>
      <c r="L10">
        <v>83209589.828360915</v>
      </c>
      <c r="M10">
        <v>0.9966826815573222</v>
      </c>
      <c r="N10">
        <v>0.98846140799019433</v>
      </c>
      <c r="O10">
        <v>0.99297799237639661</v>
      </c>
      <c r="P10">
        <v>8.1022431853020271E-2</v>
      </c>
      <c r="Q10">
        <v>0.15361513396274593</v>
      </c>
      <c r="R10">
        <v>0.11817590722989295</v>
      </c>
    </row>
    <row r="11" spans="1:28" x14ac:dyDescent="0.25">
      <c r="A11">
        <v>50.907433863279991</v>
      </c>
      <c r="B11">
        <v>0.12812186963732292</v>
      </c>
      <c r="C11">
        <v>3.0279394130694977</v>
      </c>
      <c r="D11">
        <v>21.529786417325607</v>
      </c>
      <c r="E11">
        <v>9.999999999977794E-3</v>
      </c>
      <c r="F11">
        <v>9.1689076120794952E-2</v>
      </c>
      <c r="G11">
        <v>37.682516859343259</v>
      </c>
      <c r="H11">
        <v>0.18820151628223342</v>
      </c>
      <c r="I11">
        <v>2.2204863770164698E-14</v>
      </c>
      <c r="J11">
        <v>4.4678932072102375</v>
      </c>
      <c r="K11">
        <v>16.900320289811521</v>
      </c>
      <c r="L11">
        <v>84089115.978405267</v>
      </c>
      <c r="M11">
        <v>0.98845893433657173</v>
      </c>
      <c r="N11">
        <v>0.99221696404911985</v>
      </c>
      <c r="O11">
        <v>0.99186085993056872</v>
      </c>
      <c r="P11">
        <v>0.1506925935661233</v>
      </c>
      <c r="Q11">
        <v>0.13120431765701235</v>
      </c>
      <c r="R11">
        <v>0.15171243331931492</v>
      </c>
    </row>
    <row r="12" spans="1:28" x14ac:dyDescent="0.25">
      <c r="A12">
        <v>50.112379580063902</v>
      </c>
      <c r="B12">
        <v>0.99999999999996569</v>
      </c>
      <c r="C12">
        <v>1.8616421326437504</v>
      </c>
      <c r="D12">
        <v>28.128005807827112</v>
      </c>
      <c r="E12">
        <v>4.9223710156178617E-7</v>
      </c>
      <c r="F12">
        <v>0.81266302683114822</v>
      </c>
      <c r="G12">
        <v>37.42366435133917</v>
      </c>
      <c r="H12">
        <v>2.3907001722390104</v>
      </c>
      <c r="I12">
        <v>7.5880743847841584E-5</v>
      </c>
      <c r="J12">
        <v>5.3408895358905601</v>
      </c>
      <c r="K12">
        <v>16.528286829967154</v>
      </c>
      <c r="L12">
        <v>1300249383.1199305</v>
      </c>
      <c r="M12">
        <v>0.97975123890125071</v>
      </c>
      <c r="N12">
        <v>0.94193262169196956</v>
      </c>
      <c r="O12">
        <v>0.9840295182606027</v>
      </c>
      <c r="P12">
        <v>0.20052872841468766</v>
      </c>
      <c r="Q12">
        <v>0.33592352082566351</v>
      </c>
      <c r="R12">
        <v>0.17748837029897122</v>
      </c>
    </row>
    <row r="14" spans="1:28" x14ac:dyDescent="0.25">
      <c r="B14" t="s">
        <v>0</v>
      </c>
      <c r="C14" t="s">
        <v>1</v>
      </c>
      <c r="D14" t="s">
        <v>2</v>
      </c>
      <c r="E14" t="s">
        <v>3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25">
      <c r="A15" t="s">
        <v>4</v>
      </c>
      <c r="B15">
        <f>AVERAGE(A$1:A$3)</f>
        <v>49.578109805101924</v>
      </c>
      <c r="C15">
        <f>AVERAGE(A$4:A$6)</f>
        <v>49.445513449924647</v>
      </c>
      <c r="D15">
        <f>AVERAGE(A$7:A$12)</f>
        <v>49.824373022014619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25">
      <c r="B16">
        <f>STDEV(A$1:A$3)/SQRT(COUNT(A$1:A$3))</f>
        <v>0.68908146301944684</v>
      </c>
      <c r="C16">
        <f>STDEV(A$4:A$6)/SQRT(COUNT(A$4:A$6))</f>
        <v>0.26119761045919349</v>
      </c>
      <c r="D16">
        <f>STDEV(A$7:A$12)/SQRT(COUNT(A$7:A$12))</f>
        <v>0.49570423874586661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25">
      <c r="I17">
        <f t="shared" si="0"/>
        <v>1</v>
      </c>
      <c r="J17">
        <f t="shared" si="1"/>
        <v>1</v>
      </c>
      <c r="K17">
        <f t="shared" si="1"/>
        <v>0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1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25">
      <c r="C18" t="s">
        <v>0</v>
      </c>
      <c r="D18" t="s">
        <v>1</v>
      </c>
      <c r="E18" t="s">
        <v>2</v>
      </c>
      <c r="F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  <c r="S18">
        <f>MAX(L1:L12)</f>
        <v>1300249383.1199305</v>
      </c>
      <c r="T18">
        <f>S18/10^8</f>
        <v>13.002493831199304</v>
      </c>
    </row>
    <row r="19" spans="1:22" x14ac:dyDescent="0.25">
      <c r="A19">
        <f>STDEV(B1:B12)/SQRT(12)</f>
        <v>8.1917596957836153E-2</v>
      </c>
      <c r="B19" t="s">
        <v>5</v>
      </c>
      <c r="C19">
        <f>AVERAGE(B$1:B$3)</f>
        <v>3.6216214320894148E-3</v>
      </c>
      <c r="D19">
        <f>AVERAGE(B$4:B$6)</f>
        <v>1.4707514522311241E-2</v>
      </c>
      <c r="E19">
        <f>AVERAGE(B$7:B$12)</f>
        <v>0.20292315945744124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3"/>
        <v>1</v>
      </c>
      <c r="Q19">
        <f t="shared" si="3"/>
        <v>1</v>
      </c>
    </row>
    <row r="20" spans="1:22" x14ac:dyDescent="0.25">
      <c r="C20">
        <f>STDEV(B$1:B$3)/SQRT(COUNT(B$1:B$3))</f>
        <v>7.1037644732290677E-4</v>
      </c>
      <c r="D20">
        <f>STDEV(B$4:B$6)/SQRT(COUNT(B$4:B$6))</f>
        <v>1.0258699297104818E-3</v>
      </c>
      <c r="E20">
        <f>STDEV(B$7:B$9)/SQRT(COUNT(B$7:B$9))</f>
        <v>1.4832779784587911E-2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25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25">
      <c r="D22" t="s">
        <v>0</v>
      </c>
      <c r="E22" t="s">
        <v>1</v>
      </c>
      <c r="F22" t="s">
        <v>2</v>
      </c>
      <c r="G22" t="s">
        <v>3</v>
      </c>
      <c r="I22">
        <f t="shared" si="0"/>
        <v>1</v>
      </c>
      <c r="J22">
        <f t="shared" si="1"/>
        <v>1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3"/>
        <v>1</v>
      </c>
      <c r="Q22">
        <f t="shared" si="3"/>
        <v>1</v>
      </c>
    </row>
    <row r="23" spans="1:22" x14ac:dyDescent="0.25">
      <c r="C23" t="s">
        <v>6</v>
      </c>
      <c r="D23">
        <f>AVERAGE(C$1:C$3)</f>
        <v>0.19958739353768443</v>
      </c>
      <c r="E23">
        <f>AVERAGE(C$4:C$6)</f>
        <v>0.10917862745242297</v>
      </c>
      <c r="F23">
        <f>AVERAGE(C$7:C$12)</f>
        <v>0.92104822784687379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25">
      <c r="D24">
        <f>STDEV(C$1:C$3)/SQRT(COUNT(C$1:C$3))</f>
        <v>0.10354453436097859</v>
      </c>
      <c r="E24">
        <f>STDEV(C$4:C$6)/SQRT(COUNT(C$4:C$6))</f>
        <v>0.10917861745240076</v>
      </c>
      <c r="F24">
        <f>STDEV(C$7:C$12)/SQRT(COUNT(C$7:C$12))</f>
        <v>0.5102328759168161</v>
      </c>
      <c r="G24">
        <v>7.9106246904482938E-2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0</v>
      </c>
      <c r="P24">
        <f t="shared" si="3"/>
        <v>1</v>
      </c>
      <c r="Q24">
        <f t="shared" si="3"/>
        <v>1</v>
      </c>
    </row>
    <row r="25" spans="1:22" x14ac:dyDescent="0.25"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25">
      <c r="E26" t="s">
        <v>0</v>
      </c>
      <c r="F26" t="s">
        <v>1</v>
      </c>
      <c r="G26" t="s">
        <v>2</v>
      </c>
      <c r="H26" t="s">
        <v>3</v>
      </c>
    </row>
    <row r="27" spans="1:22" x14ac:dyDescent="0.25">
      <c r="C27">
        <f>STDEV(D1:D12)/SQRT(12)</f>
        <v>0.84367028291170754</v>
      </c>
      <c r="D27" t="s">
        <v>7</v>
      </c>
      <c r="E27">
        <f>AVERAGE(D$1:D$3)</f>
        <v>24.315966890515167</v>
      </c>
      <c r="F27">
        <f>AVERAGE(D$4:D$6)</f>
        <v>24.199434358803273</v>
      </c>
      <c r="G27">
        <f>AVERAGE(D$7:D$12)</f>
        <v>25.367555512902559</v>
      </c>
      <c r="H27">
        <v>23.142803827161774</v>
      </c>
    </row>
    <row r="28" spans="1:22" x14ac:dyDescent="0.25">
      <c r="A28">
        <f>MIN(D1:D10)</f>
        <v>21.526418822290555</v>
      </c>
      <c r="E28">
        <f>STDEV(D$1:D$3)/SQRT(COUNT(D$1:D$3))</f>
        <v>1.6070387418804783</v>
      </c>
      <c r="F28">
        <f>STDEV(D$4:D$6)/SQRT(COUNT(D$4:D$6))</f>
        <v>1.3365527494542881</v>
      </c>
      <c r="G28">
        <f>STDEV(D$7:D$12)/SQRT(COUNT(D$7:D$12))</f>
        <v>1.4608846192433593</v>
      </c>
      <c r="H28">
        <v>0.81478517034870679</v>
      </c>
    </row>
    <row r="29" spans="1:22" x14ac:dyDescent="0.25">
      <c r="A29">
        <f>MAX(G1:G10)</f>
        <v>37.63115839591925</v>
      </c>
    </row>
    <row r="30" spans="1:22" x14ac:dyDescent="0.25">
      <c r="F30" t="s">
        <v>0</v>
      </c>
      <c r="G30" t="s">
        <v>1</v>
      </c>
      <c r="H30" t="s">
        <v>2</v>
      </c>
      <c r="I30" t="s">
        <v>3</v>
      </c>
    </row>
    <row r="31" spans="1:22" x14ac:dyDescent="0.25">
      <c r="E31" t="s">
        <v>8</v>
      </c>
      <c r="F31">
        <f>AVERAGE(E$1:E$3)</f>
        <v>2.2207152794734709E-14</v>
      </c>
      <c r="G31">
        <f>AVERAGE(E$4:E$6)</f>
        <v>2.0703248209791627E-12</v>
      </c>
      <c r="H31">
        <f>AVERAGE(E$7:E$12)</f>
        <v>1.6682729786919738E-3</v>
      </c>
      <c r="I31">
        <v>2.1025093985305696E-2</v>
      </c>
    </row>
    <row r="32" spans="1:22" x14ac:dyDescent="0.25">
      <c r="F32">
        <f>STDEV(E$1:E$3)/SQRT(COUNT(E$1:E$3))</f>
        <v>2.6923022315782736E-18</v>
      </c>
      <c r="G32">
        <f>STDEV(E$4:E$6)/SQRT(COUNT(E$4:E$6))</f>
        <v>2.0473848791380515E-12</v>
      </c>
      <c r="H32">
        <f>STDEV(E$7:E$12)/SQRT(COUNT(E$7:E$12))</f>
        <v>1.6663460574551515E-3</v>
      </c>
      <c r="I32">
        <v>2.1019203824217559E-2</v>
      </c>
    </row>
    <row r="34" spans="5:13" x14ac:dyDescent="0.25">
      <c r="G34" t="s">
        <v>0</v>
      </c>
      <c r="H34" t="s">
        <v>1</v>
      </c>
      <c r="I34" t="s">
        <v>2</v>
      </c>
      <c r="J34" t="s">
        <v>3</v>
      </c>
    </row>
    <row r="35" spans="5:13" x14ac:dyDescent="0.25">
      <c r="E35">
        <f>STDEV(F1:F12)/SQRT(12)</f>
        <v>0.10752943998580139</v>
      </c>
      <c r="F35" t="s">
        <v>9</v>
      </c>
      <c r="G35">
        <f>AVERAGE(F$1:F$3)</f>
        <v>0.15103356260888151</v>
      </c>
      <c r="H35">
        <f>AVERAGE(F$4:F$6)</f>
        <v>0.64343911495158046</v>
      </c>
      <c r="I35">
        <f>AVERAGE(F$8:F$12)</f>
        <v>0.63960008766978416</v>
      </c>
      <c r="J35">
        <v>0.30595667810993804</v>
      </c>
    </row>
    <row r="36" spans="5:13" x14ac:dyDescent="0.25">
      <c r="G36">
        <f>STDEV(F$1:F$3)/SQRT(COUNT(F$1:F$3))</f>
        <v>3.3703558501999437E-2</v>
      </c>
      <c r="H36">
        <f>STDEV(F$4:F$6)/SQRT(COUNT(F$4:F$6))</f>
        <v>0.12459013001435668</v>
      </c>
      <c r="I36">
        <f>STDEV(F$8:F$12)/SQRT(COUNT(F$8:F$12))</f>
        <v>0.19294152795373776</v>
      </c>
      <c r="J36">
        <v>0.22958577860583701</v>
      </c>
    </row>
    <row r="38" spans="5:13" x14ac:dyDescent="0.25">
      <c r="H38" t="s">
        <v>0</v>
      </c>
      <c r="I38" t="s">
        <v>1</v>
      </c>
      <c r="J38" t="s">
        <v>2</v>
      </c>
      <c r="K38" t="s">
        <v>3</v>
      </c>
    </row>
    <row r="39" spans="5:13" x14ac:dyDescent="0.25">
      <c r="G39" t="s">
        <v>10</v>
      </c>
      <c r="H39">
        <f>AVERAGE(G$1:G$3)</f>
        <v>37.503439311173942</v>
      </c>
      <c r="I39">
        <f>AVERAGE(G$4:G$6)</f>
        <v>36.404705801795785</v>
      </c>
      <c r="J39">
        <f>AVERAGE(G$7:G$12)</f>
        <v>37.148875726839741</v>
      </c>
      <c r="K39">
        <v>36.707801952922914</v>
      </c>
    </row>
    <row r="40" spans="5:13" x14ac:dyDescent="0.25">
      <c r="H40">
        <f>STDEV(G$1:G$3)/SQRT(COUNT(G$1:G$3))</f>
        <v>0.11900197944618925</v>
      </c>
      <c r="I40">
        <f>STDEV(G$4:G$6)/SQRT(COUNT(G$4:G$6))</f>
        <v>0.43688410910909853</v>
      </c>
      <c r="J40">
        <f>STDEV(G$7:G$12)/SQRT(COUNT(G$7:G$12))</f>
        <v>0.19633386963005822</v>
      </c>
      <c r="K40">
        <v>0.33987967575418288</v>
      </c>
    </row>
    <row r="42" spans="5:13" x14ac:dyDescent="0.25">
      <c r="I42" t="s">
        <v>0</v>
      </c>
      <c r="J42" t="s">
        <v>1</v>
      </c>
      <c r="K42" t="s">
        <v>2</v>
      </c>
      <c r="L42" t="s">
        <v>3</v>
      </c>
    </row>
    <row r="43" spans="5:13" x14ac:dyDescent="0.25">
      <c r="H43" t="s">
        <v>11</v>
      </c>
      <c r="I43">
        <f>AVERAGE(H$1:H$3)</f>
        <v>8.1414060094891202E-2</v>
      </c>
      <c r="J43">
        <f>AVERAGE(H$4:H$6)</f>
        <v>0.510646238427788</v>
      </c>
      <c r="K43">
        <f>AVERAGE(H$7:H$12)</f>
        <v>1.3211693806130598</v>
      </c>
      <c r="L43">
        <v>1.4785037205375082</v>
      </c>
    </row>
    <row r="44" spans="5:13" x14ac:dyDescent="0.25">
      <c r="I44">
        <f>STDEV(H$1:H$3)/SQRT(COUNT(H$1:H$3))</f>
        <v>2.0363023548534018E-2</v>
      </c>
      <c r="J44">
        <f>STDEV(H$4:H$6)/SQRT(COUNT(H$4:H$6))</f>
        <v>0.16330209582605576</v>
      </c>
      <c r="K44">
        <f>STDEV(H$7:H$12)/SQRT(COUNT(H$7:H$12))</f>
        <v>0.5414247500656405</v>
      </c>
      <c r="L44">
        <v>1.2973750977627638</v>
      </c>
    </row>
    <row r="46" spans="5:13" x14ac:dyDescent="0.25">
      <c r="J46" t="s">
        <v>0</v>
      </c>
      <c r="K46" t="s">
        <v>1</v>
      </c>
      <c r="L46" t="s">
        <v>2</v>
      </c>
      <c r="M46" t="s">
        <v>3</v>
      </c>
    </row>
    <row r="47" spans="5:13" x14ac:dyDescent="0.25">
      <c r="I47" t="s">
        <v>12</v>
      </c>
      <c r="J47">
        <f>AVERAGE(I$1:I$3)</f>
        <v>4.643994094506692E-2</v>
      </c>
      <c r="K47">
        <f>AVERAGE(I$4:I$6)</f>
        <v>2.272023382138575E-14</v>
      </c>
      <c r="L47">
        <f>AVERAGE(I$7:I$12)</f>
        <v>1.265557137984892E-5</v>
      </c>
      <c r="M47">
        <v>4.3538377364417491E-6</v>
      </c>
    </row>
    <row r="48" spans="5:13" x14ac:dyDescent="0.25">
      <c r="J48">
        <f>STDEV(I$1:I$3)/SQRT(COUNT(I$1:I$3))</f>
        <v>4.6439940945044715E-2</v>
      </c>
      <c r="K48">
        <f>STDEV(I$4:I$6)/SQRT(COUNT(I$4:I$6))</f>
        <v>4.0653229154499562E-16</v>
      </c>
      <c r="L48">
        <f>STDEV(I$7:I$12)/SQRT(COUNT(I$7:I$12))</f>
        <v>1.2645037375933943E-5</v>
      </c>
      <c r="M48">
        <v>4.0545385571089105E-6</v>
      </c>
    </row>
    <row r="50" spans="10:17" x14ac:dyDescent="0.25">
      <c r="K50" t="s">
        <v>0</v>
      </c>
      <c r="L50" t="s">
        <v>1</v>
      </c>
      <c r="M50" t="s">
        <v>2</v>
      </c>
      <c r="N50" t="s">
        <v>3</v>
      </c>
    </row>
    <row r="51" spans="10:17" x14ac:dyDescent="0.25">
      <c r="J51" t="s">
        <v>13</v>
      </c>
      <c r="K51">
        <f>AVERAGE(J$1:J$3)</f>
        <v>3.5330643289190022</v>
      </c>
      <c r="L51">
        <f>AVERAGE(J$4:J$6)</f>
        <v>4.58115771132909</v>
      </c>
      <c r="M51">
        <f>AVERAGE(J$7:J$12)</f>
        <v>4.0168489200456055</v>
      </c>
      <c r="N51">
        <v>4.3538377364417491E-6</v>
      </c>
    </row>
    <row r="52" spans="10:17" x14ac:dyDescent="0.25">
      <c r="K52">
        <f>STDEV(J$1:J$3)/SQRT(COUNT(J$1:J$3))</f>
        <v>0.95091786374603871</v>
      </c>
      <c r="L52">
        <f>STDEV(J$4:J$6)/SQRT(COUNT(J$4:J$6))</f>
        <v>0.74102588658805402</v>
      </c>
      <c r="M52">
        <f>STDEV(J$7:J$12)/SQRT(COUNT(J$7:J$12))</f>
        <v>0.56380352110471721</v>
      </c>
      <c r="N52">
        <v>4.0545385571089105E-6</v>
      </c>
    </row>
    <row r="54" spans="10:17" x14ac:dyDescent="0.25">
      <c r="L54" t="s">
        <v>0</v>
      </c>
      <c r="M54" t="s">
        <v>1</v>
      </c>
      <c r="N54" t="s">
        <v>2</v>
      </c>
      <c r="O54" t="s">
        <v>3</v>
      </c>
    </row>
    <row r="55" spans="10:17" x14ac:dyDescent="0.25">
      <c r="K55" t="s">
        <v>14</v>
      </c>
      <c r="L55">
        <f>AVERAGE(K$1:K$3)</f>
        <v>18.840060404338484</v>
      </c>
      <c r="M55">
        <f>AVERAGE(K$4:K$6)</f>
        <v>14.884022111131925</v>
      </c>
      <c r="N55">
        <f>AVERAGE(K$7:K$12)</f>
        <v>15.629444902677532</v>
      </c>
      <c r="O55">
        <v>4.3538377364417491E-6</v>
      </c>
    </row>
    <row r="56" spans="10:17" x14ac:dyDescent="0.25">
      <c r="L56">
        <f>STDEV(K$1:K$3)/SQRT(COUNT(K$1:K$3))</f>
        <v>2.8295513340492469</v>
      </c>
      <c r="M56">
        <f>STDEV(K$4:K$6)/SQRT(COUNT(K$4:K$6))</f>
        <v>2.7073944668784131</v>
      </c>
      <c r="N56">
        <f>STDEV(K$7:K$12)/SQRT(COUNT(K$7:K$12))</f>
        <v>1.3641312354107982</v>
      </c>
      <c r="O56">
        <v>4.0545385571089105E-6</v>
      </c>
    </row>
    <row r="58" spans="10:17" x14ac:dyDescent="0.25">
      <c r="M58" t="s">
        <v>0</v>
      </c>
      <c r="N58" t="s">
        <v>1</v>
      </c>
      <c r="O58" t="s">
        <v>2</v>
      </c>
      <c r="P58" t="s">
        <v>3</v>
      </c>
    </row>
    <row r="59" spans="10:17" x14ac:dyDescent="0.25">
      <c r="L59" t="s">
        <v>15</v>
      </c>
      <c r="M59">
        <f>AVERAGE(L$1:L$3)</f>
        <v>322297788.6784963</v>
      </c>
      <c r="N59">
        <f>AVERAGE(L$4:L$6)</f>
        <v>307023270.74240673</v>
      </c>
      <c r="O59">
        <f>AVERAGE(L$7:L$12)</f>
        <v>446981548.4617877</v>
      </c>
      <c r="P59">
        <v>4.3538377364417491E-6</v>
      </c>
    </row>
    <row r="60" spans="10:17" x14ac:dyDescent="0.25">
      <c r="M60">
        <f>STDEV(L$1:L$3)/SQRT(COUNT(L$1:L$3))</f>
        <v>133696190.47646844</v>
      </c>
      <c r="N60">
        <f>STDEV(L$4:L$6)/SQRT(COUNT(L$4:L$6))</f>
        <v>161012976.80738807</v>
      </c>
      <c r="O60">
        <f>STDEV(L$7:L$12)/SQRT(COUNT(L$7:L$12))</f>
        <v>188985976.30867198</v>
      </c>
      <c r="P60">
        <v>4.0545385571089105E-6</v>
      </c>
    </row>
    <row r="62" spans="10:17" x14ac:dyDescent="0.25">
      <c r="N62" t="s">
        <v>0</v>
      </c>
      <c r="O62" t="s">
        <v>1</v>
      </c>
      <c r="P62" t="s">
        <v>2</v>
      </c>
      <c r="Q62" t="s">
        <v>3</v>
      </c>
    </row>
    <row r="63" spans="10:17" x14ac:dyDescent="0.25">
      <c r="M63" t="s">
        <v>16</v>
      </c>
      <c r="N63">
        <f>AVERAGE(M$1:M$3)</f>
        <v>0.99610248548138769</v>
      </c>
      <c r="O63">
        <f>AVERAGE(M$4:M$6)</f>
        <v>0.99678502141589076</v>
      </c>
      <c r="P63">
        <f>AVERAGE(M$7:M$12)</f>
        <v>0.98945746240668253</v>
      </c>
      <c r="Q63">
        <v>4.3538377364417491E-6</v>
      </c>
    </row>
    <row r="64" spans="10:17" x14ac:dyDescent="0.25">
      <c r="N64">
        <f>STDEV(M$1:M$3)/SQRT(COUNT(M$1:M$3))</f>
        <v>5.473970383943254E-4</v>
      </c>
      <c r="O64">
        <f>STDEV(M$4:M$6)/SQRT(COUNT(M$4:M$6))</f>
        <v>3.4869236168508927E-4</v>
      </c>
      <c r="P64">
        <f>STDEV(M$7:M$12)/SQRT(COUNT(M$7:M$12))</f>
        <v>3.3356626023529163E-3</v>
      </c>
      <c r="Q64">
        <v>4.0545385571089105E-6</v>
      </c>
    </row>
    <row r="66" spans="14:21" x14ac:dyDescent="0.25">
      <c r="O66" t="s">
        <v>0</v>
      </c>
      <c r="P66" t="s">
        <v>1</v>
      </c>
      <c r="Q66" t="s">
        <v>2</v>
      </c>
      <c r="R66" t="s">
        <v>3</v>
      </c>
    </row>
    <row r="67" spans="14:21" x14ac:dyDescent="0.25">
      <c r="N67" t="s">
        <v>17</v>
      </c>
      <c r="O67">
        <f>AVERAGE(N$1:N$3)</f>
        <v>0.99101519661246584</v>
      </c>
      <c r="P67">
        <f>AVERAGE(N$4:N$6)</f>
        <v>0.97748434141833229</v>
      </c>
      <c r="Q67">
        <f>AVERAGE(N$7:N$12)</f>
        <v>0.97679311372714839</v>
      </c>
      <c r="R67">
        <v>4.3538377364417491E-6</v>
      </c>
    </row>
    <row r="68" spans="14:21" x14ac:dyDescent="0.25">
      <c r="O68">
        <f>STDEV(N$1:N$3)/SQRT(COUNT(N$1:N$3))</f>
        <v>4.5270894457703241E-3</v>
      </c>
      <c r="P68">
        <f>STDEV(N$4:N$6)/SQRT(COUNT(N$4:N$6))</f>
        <v>8.4392878248727068E-3</v>
      </c>
      <c r="Q68">
        <f>STDEV(N$7:N$12)/SQRT(COUNT(N$7:N$12))</f>
        <v>9.5037392711817426E-3</v>
      </c>
      <c r="R68">
        <v>4.0545385571089105E-6</v>
      </c>
    </row>
    <row r="70" spans="14:21" x14ac:dyDescent="0.25">
      <c r="P70" t="s">
        <v>0</v>
      </c>
      <c r="Q70" t="s">
        <v>1</v>
      </c>
      <c r="R70" t="s">
        <v>2</v>
      </c>
      <c r="S70" t="s">
        <v>3</v>
      </c>
    </row>
    <row r="71" spans="14:21" x14ac:dyDescent="0.25">
      <c r="O71" t="s">
        <v>18</v>
      </c>
      <c r="P71">
        <f>AVERAGE(O$1:O$3)</f>
        <v>0.99589305989177179</v>
      </c>
      <c r="Q71">
        <f>AVERAGE(O$4:O$6)</f>
        <v>0.99083005584187311</v>
      </c>
      <c r="R71">
        <f>AVERAGE(O$7:O$12)</f>
        <v>0.98650606820134812</v>
      </c>
      <c r="S71">
        <v>4.3538377364417491E-6</v>
      </c>
    </row>
    <row r="72" spans="14:21" x14ac:dyDescent="0.25">
      <c r="P72">
        <f>STDEV(O$1:O$3)/SQRT(COUNT(O$1:O$3))</f>
        <v>7.8008362359957908E-4</v>
      </c>
      <c r="Q72">
        <f>STDEV(O$4:O$6)/SQRT(COUNT(O$4:O$6))</f>
        <v>4.0320798296457272E-3</v>
      </c>
      <c r="R72">
        <f>STDEV(O$7:O$12)/SQRT(COUNT(O$7:O$12))</f>
        <v>2.9689971958380985E-3</v>
      </c>
      <c r="S72">
        <v>4.0545385571089105E-6</v>
      </c>
    </row>
    <row r="74" spans="14:21" x14ac:dyDescent="0.25">
      <c r="Q74" t="s">
        <v>0</v>
      </c>
      <c r="R74" t="s">
        <v>1</v>
      </c>
      <c r="S74" t="s">
        <v>2</v>
      </c>
      <c r="T74" t="s">
        <v>3</v>
      </c>
    </row>
    <row r="75" spans="14:21" x14ac:dyDescent="0.25">
      <c r="P75" t="s">
        <v>19</v>
      </c>
      <c r="Q75">
        <f>AVERAGE(P$1:P$3)</f>
        <v>9.0604965660373085E-2</v>
      </c>
      <c r="R75">
        <f>AVERAGE(P$4:P$6)</f>
        <v>8.1747182424147039E-2</v>
      </c>
      <c r="S75">
        <f>AVERAGE(P$7:P$12)</f>
        <v>0.13355412130582767</v>
      </c>
      <c r="T75">
        <v>4.3538377364417491E-6</v>
      </c>
    </row>
    <row r="76" spans="14:21" x14ac:dyDescent="0.25">
      <c r="Q76">
        <f>STDEV(P$1:P$3)/SQRT(COUNT(P$1:P$3))</f>
        <v>8.1732531032349953E-3</v>
      </c>
      <c r="R76">
        <f>STDEV(P$4:P$6)/SQRT(COUNT(P$4:P$6))</f>
        <v>4.7620628608131014E-3</v>
      </c>
      <c r="S76">
        <f>STDEV(P$7:P$12)/SQRT(COUNT(P$7:P$12))</f>
        <v>2.56890579903753E-2</v>
      </c>
      <c r="T76">
        <v>4.0545385571089105E-6</v>
      </c>
    </row>
    <row r="78" spans="14:21" x14ac:dyDescent="0.25">
      <c r="R78" t="s">
        <v>0</v>
      </c>
      <c r="S78" t="s">
        <v>1</v>
      </c>
      <c r="T78" t="s">
        <v>2</v>
      </c>
      <c r="U78" t="s">
        <v>3</v>
      </c>
    </row>
    <row r="79" spans="14:21" x14ac:dyDescent="0.25">
      <c r="Q79" t="s">
        <v>20</v>
      </c>
      <c r="R79">
        <f>AVERAGE(Q$1:Q$3)</f>
        <v>0.12559044697239732</v>
      </c>
      <c r="S79">
        <f>AVERAGE(Q$4:Q$6)</f>
        <v>0.20684987828477155</v>
      </c>
      <c r="T79">
        <f>AVERAGE(Q$7:Q$12)</f>
        <v>0.19390431749059953</v>
      </c>
      <c r="U79">
        <v>4.3538377364417491E-6</v>
      </c>
    </row>
    <row r="80" spans="14:21" x14ac:dyDescent="0.25">
      <c r="R80">
        <f>STDEV(Q$1:Q$3)/SQRT(COUNT(Q$1:Q$3))</f>
        <v>3.9225434509211045E-2</v>
      </c>
      <c r="S80">
        <f>STDEV(Q$4:Q$6)/SQRT(COUNT(Q$4:Q$6))</f>
        <v>3.6200802942332917E-2</v>
      </c>
      <c r="T80">
        <f>STDEV(Q$7:Q$12)/SQRT(COUNT(Q$7:Q$12))</f>
        <v>4.4921265085274685E-2</v>
      </c>
      <c r="U80">
        <v>4.0545385571089105E-6</v>
      </c>
    </row>
    <row r="82" spans="18:22" x14ac:dyDescent="0.25">
      <c r="S82" t="s">
        <v>0</v>
      </c>
      <c r="T82" t="s">
        <v>1</v>
      </c>
      <c r="U82" t="s">
        <v>2</v>
      </c>
      <c r="V82" t="s">
        <v>3</v>
      </c>
    </row>
    <row r="83" spans="18:22" x14ac:dyDescent="0.25">
      <c r="R83" t="s">
        <v>21</v>
      </c>
      <c r="S83">
        <f>AVERAGE(R$1:R$3)</f>
        <v>0.10839591807050426</v>
      </c>
      <c r="T83">
        <f>AVERAGE(R$4:R$6)</f>
        <v>0.13616928946457799</v>
      </c>
      <c r="U83">
        <f>AVERAGE(R$7:R$12)</f>
        <v>0.16878304248221224</v>
      </c>
      <c r="V83">
        <v>4.3538377364417491E-6</v>
      </c>
    </row>
    <row r="84" spans="18:22" x14ac:dyDescent="0.25">
      <c r="S84">
        <f>STDEV(R$1:R$3)/SQRT(COUNT(R$1:R$3))</f>
        <v>1.4166701366463941E-2</v>
      </c>
      <c r="T84">
        <f>STDEV(R$4:R$6)/SQRT(COUNT(R$4:R$6))</f>
        <v>2.4443780488407032E-2</v>
      </c>
      <c r="U84">
        <f>STDEV(R$7:R$12)/SQRT(COUNT(R$7:R$12))</f>
        <v>1.859794105247432E-2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2019-03-29T02:29:05Z</dcterms:created>
  <dcterms:modified xsi:type="dcterms:W3CDTF">2019-03-29T03:39:32Z</dcterms:modified>
</cp:coreProperties>
</file>