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1E76871-5A08-42E7-B506-10C6BB666AC9}" xr6:coauthVersionLast="36" xr6:coauthVersionMax="36" xr10:uidLastSave="{00000000-0000-0000-0000-000000000000}"/>
  <bookViews>
    <workbookView xWindow="0" yWindow="0" windowWidth="17256" windowHeight="7848" xr2:uid="{80342F48-6C4F-441C-9394-A01645CE8BA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<sst xmlns="http://schemas.openxmlformats.org/spreadsheetml/2006/main" count="108" uniqueCount="22">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</sst>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E8AD-CD44-4778-88DC-EFF2765D0D40}">
  <dimension ref="A1:AB84"/>
  <sheetViews>
    <sheetView tabSelected="1" workbookViewId="0">
      <selection activeCell="H9" sqref="H9"/>
    </sheetView>
  </sheetViews>
  <sheetFormatPr defaultRowHeight="14.4" x14ac:dyDescent="0.3"/>
  <sheetData>
    <row r="1" spans="1:28" x14ac:dyDescent="0.3">
      <c r="A1">
        <v>48.119285841969266</v>
      </c>
      <c r="B1">
        <v>3.4783425102987344E-3</v>
      </c>
      <c r="C1">
        <v>0.1211547539628616</v>
      </c>
      <c r="D1">
        <v>28.448762603365822</v>
      </c>
      <c r="E1">
        <v>2.2204460492503131E-14</v>
      </c>
      <c r="F1">
        <v>0.22197749313104859</v>
      </c>
      <c r="G1">
        <v>37.449924798378881</v>
      </c>
      <c r="H1">
        <v>0.1195166494734108</v>
      </c>
      <c r="I1">
        <v>0.14089676416331007</v>
      </c>
      <c r="J1">
        <v>2.3562075211223834</v>
      </c>
      <c r="K1">
        <v>21.803103161393558</v>
      </c>
      <c r="L1">
        <v>254684978.18913868</v>
      </c>
      <c r="M1">
        <v>0.9971519574954486</v>
      </c>
      <c r="N1">
        <v>0.99785381396535655</v>
      </c>
      <c r="O1">
        <v>0.9948853358431704</v>
      </c>
      <c r="P1">
        <v>7.6353436466533642E-2</v>
      </c>
      <c r="Q1">
        <v>6.5133802686102055E-2</v>
      </c>
      <c r="R1">
        <v>0.13102801657963675</v>
      </c>
    </row>
    <row r="2" spans="1:28" x14ac:dyDescent="0.3">
      <c r="A2">
        <v>50.617986329373096</v>
      </c>
      <c r="B2">
        <v>3.3937053549091805E-3</v>
      </c>
      <c r="C2">
        <v>0.21845596301245207</v>
      </c>
      <c r="D2">
        <v>21.526425900560891</v>
      </c>
      <c r="E2">
        <v>2.220781815983206E-14</v>
      </c>
      <c r="F2">
        <v>0.13924795213013813</v>
      </c>
      <c r="G2">
        <v>37.618080649474507</v>
      </c>
      <c r="H2">
        <v>6.8191179510292951E-2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0.99709416769382775</v>
      </c>
      <c r="N2">
        <v>0.98410322407667505</v>
      </c>
      <c r="O2">
        <v>0.99641342621880136</v>
      </c>
      <c r="P2">
        <v>7.6844094339496835E-2</v>
      </c>
      <c r="Q2">
        <v>0.17985333568995296</v>
      </c>
      <c r="R2">
        <v>8.4574832638151937E-2</v>
      </c>
    </row>
    <row r="3" spans="1:28" x14ac:dyDescent="0.3">
      <c r="A3">
        <v>49.102560588045712</v>
      </c>
      <c r="B3">
        <v>3.5598976225072552E-3</v>
      </c>
      <c r="C3">
        <v>0.23161635076781614</v>
      </c>
      <c r="D3">
        <v>24.328150592039812</v>
      </c>
      <c r="E3">
        <v>2.221745156921223E-14</v>
      </c>
      <c r="F3">
        <v>0.10084876070351056</v>
      </c>
      <c r="G3">
        <v>37.631157176030833</v>
      </c>
      <c r="H3">
        <v>6.1150966763556573E-2</v>
      </c>
      <c r="I3">
        <v>2.2226674374617371E-14</v>
      </c>
      <c r="J3">
        <v>2.8545008768021503</v>
      </c>
      <c r="K3">
        <v>21.325821608394509</v>
      </c>
      <c r="L3">
        <v>491427684.12519908</v>
      </c>
      <c r="M3">
        <v>0.9956438000349227</v>
      </c>
      <c r="N3">
        <v>0.99189562186835833</v>
      </c>
      <c r="O3">
        <v>0.99745030043991312</v>
      </c>
      <c r="P3">
        <v>9.5112350349498567E-2</v>
      </c>
      <c r="Q3">
        <v>0.12731900752149941</v>
      </c>
      <c r="R3">
        <v>8.735039562177084E-2</v>
      </c>
    </row>
    <row r="4" spans="1:28" x14ac:dyDescent="0.3">
      <c r="A4">
        <v>49.945773746852097</v>
      </c>
      <c r="B4">
        <v>1.2781162908281343E-2</v>
      </c>
      <c r="C4">
        <v>3.2429329175975232E-3</v>
      </c>
      <c r="D4">
        <v>24.31595033337722</v>
      </c>
      <c r="E4">
        <v>1.276863047015582E-7</v>
      </c>
      <c r="F4">
        <v>0.63206899728573152</v>
      </c>
      <c r="G4" s="1">
        <v>35.700000075812817</v>
      </c>
      <c r="H4">
        <v>0.56162725224318322</v>
      </c>
      <c r="I4">
        <v>3.3138841931322538E-14</v>
      </c>
      <c r="J4">
        <v>5.740538016350528</v>
      </c>
      <c r="K4">
        <v>11.932985887860143</v>
      </c>
      <c r="L4">
        <v>142098772.2977812</v>
      </c>
      <c r="M4">
        <v>0.99706208011930642</v>
      </c>
      <c r="N4">
        <v>0.95963883615871803</v>
      </c>
      <c r="O4">
        <v>0.9795697956942655</v>
      </c>
      <c r="P4">
        <v>7.8465802758766454E-2</v>
      </c>
      <c r="Q4">
        <v>0.28141902828732418</v>
      </c>
      <c r="R4">
        <v>0.20221844711095002</v>
      </c>
    </row>
    <row r="5" spans="1:28" x14ac:dyDescent="0.3">
      <c r="A5">
        <v>49.06508632675574</v>
      </c>
      <c r="B5">
        <v>1.5410376448658726E-2</v>
      </c>
      <c r="C5">
        <v>0.32753644956433847</v>
      </c>
      <c r="D5">
        <v>21.526460876879828</v>
      </c>
      <c r="E5">
        <v>2.3218271909607209E-14</v>
      </c>
      <c r="F5">
        <v>0.70972844079131203</v>
      </c>
      <c r="G5">
        <v>36.507587717232106</v>
      </c>
      <c r="H5">
        <v>0.59934142775438493</v>
      </c>
      <c r="I5">
        <v>2.2799475728303491E-14</v>
      </c>
      <c r="J5">
        <v>3.2019451544874276</v>
      </c>
      <c r="K5">
        <v>20.291269270471243</v>
      </c>
      <c r="L5">
        <v>629017289.17440271</v>
      </c>
      <c r="M5">
        <v>0.99609224843089095</v>
      </c>
      <c r="N5">
        <v>0.98183928153335742</v>
      </c>
      <c r="O5">
        <v>0.99349093350123918</v>
      </c>
      <c r="P5">
        <v>9.1131006254124958E-2</v>
      </c>
      <c r="Q5">
        <v>0.19027297012901367</v>
      </c>
      <c r="R5">
        <v>0.11506870108315767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1.2686629131113604E-2</v>
      </c>
      <c r="C6" s="1">
        <v>1.0000022224834886E-8</v>
      </c>
      <c r="D6">
        <v>25.512913928665913</v>
      </c>
      <c r="E6">
        <v>2.2246981670183737E-14</v>
      </c>
      <c r="F6">
        <v>0.40226780335447826</v>
      </c>
      <c r="G6">
        <v>35.784569540404078</v>
      </c>
      <c r="H6">
        <v>0.19358890945989324</v>
      </c>
      <c r="I6">
        <v>2.232664288203876E-14</v>
      </c>
      <c r="J6">
        <v>4.8009899631493136</v>
      </c>
      <c r="K6">
        <v>12.427811175064384</v>
      </c>
      <c r="L6">
        <v>149953750.75503626</v>
      </c>
      <c r="M6">
        <v>0.99720074968848027</v>
      </c>
      <c r="N6">
        <v>0.98942912461767907</v>
      </c>
      <c r="O6">
        <v>0.99609231627871098</v>
      </c>
      <c r="P6">
        <v>7.5644733087553429E-2</v>
      </c>
      <c r="Q6">
        <v>0.15410273600992444</v>
      </c>
      <c r="R6">
        <v>0.10852776125907064</v>
      </c>
      <c r="T6">
        <f>1/47</f>
        <v>2.1276595744680851E-2</v>
      </c>
      <c r="U6">
        <v>0.08</v>
      </c>
      <c r="V6">
        <v>1</v>
      </c>
      <c r="W6">
        <f>1/22+0.001</f>
        <v>4.6454545454545457E-2</v>
      </c>
      <c r="X6">
        <v>0.01</v>
      </c>
      <c r="Y6">
        <v>1</v>
      </c>
      <c r="Z6">
        <f>1/35.7</f>
        <v>2.8011204481792715E-2</v>
      </c>
      <c r="AA6">
        <v>1</v>
      </c>
      <c r="AB6">
        <v>0.9</v>
      </c>
    </row>
    <row r="7" spans="1:28" x14ac:dyDescent="0.3">
      <c r="A7">
        <v>49.1325998295506</v>
      </c>
      <c r="B7">
        <v>1.1331689182108924E-2</v>
      </c>
      <c r="C7">
        <v>1.6571888531435146E-2</v>
      </c>
      <c r="D7">
        <v>21.896082089129703</v>
      </c>
      <c r="E7">
        <v>2.2204460492503131E-14</v>
      </c>
      <c r="F7">
        <v>7.639770178878301E-2</v>
      </c>
      <c r="G7">
        <v>36.127656567519288</v>
      </c>
      <c r="H7">
        <v>9.8819372392370528E-2</v>
      </c>
      <c r="I7">
        <v>2.2204873293752713E-14</v>
      </c>
      <c r="J7">
        <v>1.9528988409772545</v>
      </c>
      <c r="K7">
        <v>19.644723064471108</v>
      </c>
      <c r="L7">
        <v>132744892.09675699</v>
      </c>
      <c r="M7">
        <v>0.99900216768820227</v>
      </c>
      <c r="N7">
        <v>0.99812499811569699</v>
      </c>
      <c r="O7">
        <v>0.99659094980390628</v>
      </c>
      <c r="P7">
        <v>4.4448064955177537E-2</v>
      </c>
      <c r="Q7">
        <v>6.3875569138726676E-2</v>
      </c>
      <c r="R7">
        <v>9.134598617446657E-2</v>
      </c>
    </row>
    <row r="8" spans="1:28" x14ac:dyDescent="0.3">
      <c r="A8">
        <v>48.957430118470043</v>
      </c>
      <c r="B8">
        <v>2.157303291390282E-2</v>
      </c>
      <c r="C8">
        <v>0.20214196303201593</v>
      </c>
      <c r="D8">
        <v>21.526421020504912</v>
      </c>
      <c r="E8" s="1">
        <v>9.9999999999777957E-3</v>
      </c>
      <c r="F8">
        <v>0.16929135466700065</v>
      </c>
      <c r="G8">
        <v>37.200653982680507</v>
      </c>
      <c r="H8">
        <v>0.36947415728090799</v>
      </c>
      <c r="I8">
        <v>2.2204622902597552E-14</v>
      </c>
      <c r="J8">
        <v>2.4430250038494852</v>
      </c>
      <c r="K8">
        <v>21.436054557247271</v>
      </c>
      <c r="L8">
        <v>457958739.78640902</v>
      </c>
      <c r="M8">
        <v>0.99837974109276972</v>
      </c>
      <c r="N8">
        <v>0.99735712607588811</v>
      </c>
      <c r="O8">
        <v>0.98777293080711814</v>
      </c>
      <c r="P8">
        <v>5.7511254751067095E-2</v>
      </c>
      <c r="Q8">
        <v>7.2247082157080852E-2</v>
      </c>
      <c r="R8">
        <v>0.15856882168457853</v>
      </c>
    </row>
    <row r="9" spans="1:28" x14ac:dyDescent="0.3">
      <c r="A9">
        <v>50.275091107680822</v>
      </c>
      <c r="B9">
        <v>6.5187672992333264E-3</v>
      </c>
      <c r="C9">
        <v>0.32067206116811398</v>
      </c>
      <c r="D9">
        <v>21.526474902678476</v>
      </c>
      <c r="E9" s="1">
        <v>9.9999845340442584E-3</v>
      </c>
      <c r="F9">
        <v>0.36884754965177602</v>
      </c>
      <c r="G9" s="1">
        <v>35.701795270419886</v>
      </c>
      <c r="H9" s="1">
        <v>0.99907726743922975</v>
      </c>
      <c r="I9">
        <v>7.4102783971610522E-7</v>
      </c>
      <c r="J9">
        <v>4.3363113644549305</v>
      </c>
      <c r="K9">
        <v>16.105286054251508</v>
      </c>
      <c r="L9">
        <v>1205583685.1187401</v>
      </c>
      <c r="M9">
        <v>0.9945579217849394</v>
      </c>
      <c r="N9">
        <v>0.95075296113962204</v>
      </c>
      <c r="O9">
        <v>0.97356501705749965</v>
      </c>
      <c r="P9">
        <v>0.10398663671010673</v>
      </c>
      <c r="Q9">
        <v>0.32159128602598491</v>
      </c>
      <c r="R9">
        <v>0.26332904501477539</v>
      </c>
    </row>
    <row r="10" spans="1:28" x14ac:dyDescent="0.3">
      <c r="A10">
        <v>50.351254132469947</v>
      </c>
      <c r="B10">
        <v>7.4322554393172714E-3</v>
      </c>
      <c r="C10">
        <v>2.0226528728320405E-2</v>
      </c>
      <c r="D10">
        <v>21.526418822282839</v>
      </c>
      <c r="E10">
        <v>2.2204460492503131E-14</v>
      </c>
      <c r="F10">
        <v>0.75338314957436692</v>
      </c>
      <c r="G10">
        <v>35.88656728512214</v>
      </c>
      <c r="H10">
        <v>0.83262325982571428</v>
      </c>
      <c r="I10">
        <v>2.2208188941493909E-14</v>
      </c>
      <c r="J10">
        <v>3.6193816075263863</v>
      </c>
      <c r="K10">
        <v>10.497878790435767</v>
      </c>
      <c r="L10">
        <v>83209589.828360915</v>
      </c>
      <c r="M10">
        <v>0.9966826815573212</v>
      </c>
      <c r="N10">
        <v>0.98846140464850563</v>
      </c>
      <c r="O10">
        <v>0.99297799698815348</v>
      </c>
      <c r="P10">
        <v>8.1022431853020341E-2</v>
      </c>
      <c r="Q10">
        <v>0.1536151550369729</v>
      </c>
      <c r="R10">
        <v>0.11817586837899009</v>
      </c>
    </row>
    <row r="11" spans="1:28" x14ac:dyDescent="0.3">
      <c r="A11" s="1">
        <v>50.999977947423098</v>
      </c>
      <c r="B11">
        <v>1.5121221289173356E-2</v>
      </c>
      <c r="C11">
        <v>0.16649791631090852</v>
      </c>
      <c r="D11">
        <v>21.526420917751434</v>
      </c>
      <c r="E11">
        <v>2.2204460492503131E-14</v>
      </c>
      <c r="F11">
        <v>0.10683656300238817</v>
      </c>
      <c r="G11">
        <v>37.444286097946453</v>
      </c>
      <c r="H11">
        <v>0.16588435118996944</v>
      </c>
      <c r="I11">
        <v>2.2207307936098543E-14</v>
      </c>
      <c r="J11">
        <v>2.8623714879660294</v>
      </c>
      <c r="K11">
        <v>21.999999999761258</v>
      </c>
      <c r="L11">
        <v>44245233.706368029</v>
      </c>
      <c r="M11">
        <v>0.99210821579817998</v>
      </c>
      <c r="N11">
        <v>0.99104324958934242</v>
      </c>
      <c r="O11">
        <v>0.98183778625473017</v>
      </c>
      <c r="P11">
        <v>0.1247126775333484</v>
      </c>
      <c r="Q11">
        <v>0.13577177737729115</v>
      </c>
      <c r="R11">
        <v>0.24246597205772677</v>
      </c>
    </row>
    <row r="12" spans="1:28" x14ac:dyDescent="0.3">
      <c r="A12">
        <v>49.991074674238867</v>
      </c>
      <c r="B12" s="1">
        <v>7.9999999999977797E-2</v>
      </c>
      <c r="C12" s="1">
        <v>0.9999999999999778</v>
      </c>
      <c r="D12">
        <v>27.384541387625905</v>
      </c>
      <c r="E12">
        <v>2.2204460492503131E-14</v>
      </c>
      <c r="F12">
        <v>0.38624983346491637</v>
      </c>
      <c r="G12">
        <v>35.886793882908094</v>
      </c>
      <c r="H12">
        <v>0.90188411182062656</v>
      </c>
      <c r="I12">
        <v>2.2204478143004059E-14</v>
      </c>
      <c r="J12">
        <v>5.3409540450601751</v>
      </c>
      <c r="K12">
        <v>16.52785925672395</v>
      </c>
      <c r="L12">
        <v>1298360595.2046373</v>
      </c>
      <c r="M12">
        <v>0.97964247617292377</v>
      </c>
      <c r="N12">
        <v>0.92410562440232424</v>
      </c>
      <c r="O12">
        <v>0.98341679398517678</v>
      </c>
      <c r="P12">
        <v>0.20556708583663577</v>
      </c>
      <c r="Q12">
        <v>0.38140548466878371</v>
      </c>
      <c r="R12">
        <v>0.18126107398943861</v>
      </c>
    </row>
    <row r="13" spans="1:28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28" x14ac:dyDescent="0.3">
      <c r="B14" t="s">
        <v>18</v>
      </c>
      <c r="C14" t="s">
        <v>19</v>
      </c>
      <c r="D14" t="s">
        <v>20</v>
      </c>
      <c r="E14" t="s">
        <v>21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3">
      <c r="A15" t="s">
        <v>0</v>
      </c>
      <c r="B15">
        <f>AVERAGE(A$1:A$3)</f>
        <v>49.279944253129365</v>
      </c>
      <c r="C15">
        <f>AVERAGE(A$4:A$6)</f>
        <v>49.445513449924647</v>
      </c>
      <c r="D15">
        <f>AVERAGE(A$7:A$12)</f>
        <v>49.95123796830557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3">
      <c r="B16">
        <f>STDEV(A$1:A$3)/SQRT(COUNT(A$1:A$3))</f>
        <v>0.72674497015044559</v>
      </c>
      <c r="C16">
        <f>STDEV(A$4:A$6)/SQRT(COUNT(A$4:A$6))</f>
        <v>0.26119761045919349</v>
      </c>
      <c r="D16">
        <f>STDEV(A$7:A$12)/SQRT(COUNT(A$7:A$12))</f>
        <v>0.31749849023441312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3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0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3">
      <c r="C18" t="s">
        <v>18</v>
      </c>
      <c r="D18" t="s">
        <v>19</v>
      </c>
      <c r="E18" t="s">
        <v>20</v>
      </c>
      <c r="F18" t="s">
        <v>21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</row>
    <row r="19" spans="1:22" x14ac:dyDescent="0.3">
      <c r="A19">
        <f>STDEV(B1:B10)/SQRT(10)</f>
        <v>1.9030952953004749E-3</v>
      </c>
      <c r="B19" t="s">
        <v>1</v>
      </c>
      <c r="C19">
        <f>AVERAGE(B$1:B$3)</f>
        <v>3.4773151625717234E-3</v>
      </c>
      <c r="D19">
        <f>AVERAGE(B$4:B$6)</f>
        <v>1.3626056162684558E-2</v>
      </c>
      <c r="E19">
        <f>AVERAGE(B$7:B$12)</f>
        <v>2.3662827687285583E-2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3"/>
        <v>1</v>
      </c>
      <c r="Q19">
        <f t="shared" si="3"/>
        <v>1</v>
      </c>
    </row>
    <row r="20" spans="1:22" x14ac:dyDescent="0.3">
      <c r="C20">
        <f>STDEV(B$1:B$3)/SQRT(COUNT(B$1:B$3))</f>
        <v>4.7978325088389876E-5</v>
      </c>
      <c r="D20">
        <f>STDEV(B$4:B$6)/SQRT(COUNT(B$4:B$6))</f>
        <v>8.9257741418893269E-4</v>
      </c>
      <c r="E20">
        <f>STDEV(B$7:B$9)/SQRT(COUNT(B$7:B$9))</f>
        <v>4.4389704241739386E-3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0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3">
      <c r="D22" t="s">
        <v>18</v>
      </c>
      <c r="E22" t="s">
        <v>19</v>
      </c>
      <c r="F22" t="s">
        <v>20</v>
      </c>
      <c r="G22" t="s">
        <v>21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0</v>
      </c>
      <c r="M22">
        <f t="shared" si="3"/>
        <v>0</v>
      </c>
      <c r="N22">
        <f t="shared" si="3"/>
        <v>1</v>
      </c>
      <c r="O22">
        <f t="shared" si="4"/>
        <v>0</v>
      </c>
      <c r="P22">
        <f t="shared" si="3"/>
        <v>0</v>
      </c>
      <c r="Q22">
        <f t="shared" si="3"/>
        <v>1</v>
      </c>
    </row>
    <row r="23" spans="1:22" x14ac:dyDescent="0.3">
      <c r="C23" t="s">
        <v>2</v>
      </c>
      <c r="D23">
        <f>AVERAGE(C$1:C$3)</f>
        <v>0.19040902258104328</v>
      </c>
      <c r="E23">
        <f>AVERAGE(C$4:C$6)</f>
        <v>0.11025979749398607</v>
      </c>
      <c r="F23">
        <f>AVERAGE(C$7:C$12)</f>
        <v>0.28768505962846197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3">
      <c r="D24">
        <f>STDEV(C$1:C$3)/SQRT(COUNT(C$1:C$3))</f>
        <v>3.4834916596461762E-2</v>
      </c>
      <c r="E24">
        <f>STDEV(C$4:C$6)/SQRT(COUNT(C$4:C$6))</f>
        <v>0.10864235943135941</v>
      </c>
      <c r="F24">
        <f>STDEV(C$7:C$12)/SQRT(COUNT(C$7:C$12))</f>
        <v>0.15005788648844587</v>
      </c>
      <c r="G24">
        <v>7.9106246904482938E-2</v>
      </c>
      <c r="I24">
        <f t="shared" si="0"/>
        <v>0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3"/>
        <v>1</v>
      </c>
      <c r="Q24">
        <f t="shared" si="3"/>
        <v>1</v>
      </c>
    </row>
    <row r="25" spans="1:22" x14ac:dyDescent="0.3">
      <c r="I25">
        <f t="shared" si="0"/>
        <v>1</v>
      </c>
      <c r="J25">
        <f t="shared" si="1"/>
        <v>0</v>
      </c>
      <c r="K25">
        <f t="shared" si="1"/>
        <v>0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3">
      <c r="E26" t="s">
        <v>18</v>
      </c>
      <c r="F26" t="s">
        <v>19</v>
      </c>
      <c r="G26" t="s">
        <v>20</v>
      </c>
      <c r="H26" t="s">
        <v>21</v>
      </c>
    </row>
    <row r="27" spans="1:22" x14ac:dyDescent="0.3">
      <c r="D27" t="s">
        <v>3</v>
      </c>
      <c r="E27">
        <f>AVERAGE(D$1:D$3)</f>
        <v>24.767779698655506</v>
      </c>
      <c r="F27">
        <f>AVERAGE(D$4:D$6)</f>
        <v>23.785108379640988</v>
      </c>
      <c r="G27">
        <f>AVERAGE(D$7:D$12)</f>
        <v>22.564393189995545</v>
      </c>
      <c r="H27">
        <v>23.142803827161774</v>
      </c>
    </row>
    <row r="28" spans="1:22" x14ac:dyDescent="0.3">
      <c r="A28">
        <f>MIN(D1:D10)</f>
        <v>21.526418822282839</v>
      </c>
      <c r="E28">
        <f>STDEV(D$1:D$3)/SQRT(COUNT(D$1:D$3))</f>
        <v>2.0103599735941002</v>
      </c>
      <c r="F28">
        <f>STDEV(D$4:D$6)/SQRT(COUNT(D$4:D$6))</f>
        <v>1.1810019571545347</v>
      </c>
      <c r="G28">
        <f>STDEV(D$7:D$12)/SQRT(COUNT(D$7:D$12))</f>
        <v>0.96591763272755671</v>
      </c>
      <c r="H28">
        <v>0.81478517034870679</v>
      </c>
    </row>
    <row r="29" spans="1:22" x14ac:dyDescent="0.3">
      <c r="A29">
        <f>MAX(G1:G10)</f>
        <v>37.631157176030833</v>
      </c>
    </row>
    <row r="30" spans="1:22" x14ac:dyDescent="0.3">
      <c r="F30" t="s">
        <v>18</v>
      </c>
      <c r="G30" t="s">
        <v>19</v>
      </c>
      <c r="H30" t="s">
        <v>20</v>
      </c>
      <c r="I30" t="s">
        <v>21</v>
      </c>
    </row>
    <row r="31" spans="1:22" x14ac:dyDescent="0.3">
      <c r="E31" t="s">
        <v>4</v>
      </c>
      <c r="F31">
        <f>AVERAGE(E$1:E$3)</f>
        <v>2.2209910073849139E-14</v>
      </c>
      <c r="G31">
        <f>AVERAGE(E$4:E$6)</f>
        <v>4.2562116722270591E-8</v>
      </c>
      <c r="H31">
        <f>AVERAGE(E$7:E$12)</f>
        <v>3.3333307556851453E-3</v>
      </c>
      <c r="I31">
        <v>2.1025093985305696E-2</v>
      </c>
    </row>
    <row r="32" spans="1:22" x14ac:dyDescent="0.3">
      <c r="F32">
        <f>STDEV(E$1:E$3)/SQRT(COUNT(E$1:E$3))</f>
        <v>3.8933317654062442E-18</v>
      </c>
      <c r="G32">
        <f>STDEV(E$4:E$6)/SQRT(COUNT(E$4:E$6))</f>
        <v>4.2562093989643802E-8</v>
      </c>
      <c r="H32">
        <f>STDEV(E$7:E$12)/SQRT(COUNT(E$7:E$12))</f>
        <v>2.1081834765179657E-3</v>
      </c>
      <c r="I32">
        <v>2.1019203824217559E-2</v>
      </c>
    </row>
    <row r="34" spans="5:13" x14ac:dyDescent="0.3">
      <c r="G34" t="s">
        <v>18</v>
      </c>
      <c r="H34" t="s">
        <v>19</v>
      </c>
      <c r="I34" t="s">
        <v>20</v>
      </c>
      <c r="J34" t="s">
        <v>21</v>
      </c>
    </row>
    <row r="35" spans="5:13" x14ac:dyDescent="0.3">
      <c r="E35">
        <f>STDEV(F1:F10)/SQRT(10)</f>
        <v>8.1963438503440816E-2</v>
      </c>
      <c r="F35" t="s">
        <v>5</v>
      </c>
      <c r="G35">
        <f>AVERAGE(F$1:F$3)</f>
        <v>0.15402473532156577</v>
      </c>
      <c r="H35">
        <f>AVERAGE(F$4:F$6)</f>
        <v>0.58135508047717399</v>
      </c>
      <c r="I35">
        <f>AVERAGE(F$8:F$12)</f>
        <v>0.35692169007208963</v>
      </c>
      <c r="J35">
        <v>0.30595667810993804</v>
      </c>
    </row>
    <row r="36" spans="5:13" x14ac:dyDescent="0.3">
      <c r="G36">
        <f>STDEV(F$1:F$3)/SQRT(COUNT(F$1:F$3))</f>
        <v>3.5738902454656558E-2</v>
      </c>
      <c r="H36">
        <f>STDEV(F$4:F$6)/SQRT(COUNT(F$4:F$6))</f>
        <v>9.2307343355074706E-2</v>
      </c>
      <c r="I36">
        <f>STDEV(F$8:F$12)/SQRT(COUNT(F$8:F$12))</f>
        <v>0.11312200681961833</v>
      </c>
      <c r="J36">
        <v>0.22958577860583701</v>
      </c>
    </row>
    <row r="38" spans="5:13" x14ac:dyDescent="0.3">
      <c r="H38" t="s">
        <v>18</v>
      </c>
      <c r="I38" t="s">
        <v>19</v>
      </c>
      <c r="J38" t="s">
        <v>20</v>
      </c>
      <c r="K38" t="s">
        <v>21</v>
      </c>
    </row>
    <row r="39" spans="5:13" x14ac:dyDescent="0.3">
      <c r="G39" t="s">
        <v>6</v>
      </c>
      <c r="H39">
        <f>AVERAGE(G$1:G$3)</f>
        <v>37.566387541294738</v>
      </c>
      <c r="I39">
        <f>AVERAGE(G$4:G$6)</f>
        <v>35.997385777816334</v>
      </c>
      <c r="J39">
        <f>AVERAGE(G$7:G$12)</f>
        <v>36.374625514432729</v>
      </c>
      <c r="K39">
        <v>36.707801952922914</v>
      </c>
    </row>
    <row r="40" spans="5:13" x14ac:dyDescent="0.3">
      <c r="H40">
        <f>STDEV(G$1:G$3)/SQRT(COUNT(G$1:G$3))</f>
        <v>5.8353596725219829E-2</v>
      </c>
      <c r="I40">
        <f>STDEV(G$4:G$6)/SQRT(COUNT(G$4:G$6))</f>
        <v>0.25626647122544444</v>
      </c>
      <c r="J40">
        <f>STDEV(G$7:G$12)/SQRT(COUNT(G$7:G$12))</f>
        <v>0.30639688467685067</v>
      </c>
      <c r="K40">
        <v>0.33987967575418288</v>
      </c>
    </row>
    <row r="42" spans="5:13" x14ac:dyDescent="0.3">
      <c r="I42" t="s">
        <v>18</v>
      </c>
      <c r="J42" t="s">
        <v>19</v>
      </c>
      <c r="K42" t="s">
        <v>20</v>
      </c>
      <c r="L42" t="s">
        <v>21</v>
      </c>
    </row>
    <row r="43" spans="5:13" x14ac:dyDescent="0.3">
      <c r="H43" t="s">
        <v>7</v>
      </c>
      <c r="I43">
        <f>AVERAGE(H$1:H$3)</f>
        <v>8.2952931915753439E-2</v>
      </c>
      <c r="J43">
        <f>AVERAGE(H$4:H$6)</f>
        <v>0.45151919648582045</v>
      </c>
      <c r="K43">
        <f>AVERAGE(H$7:H$12)</f>
        <v>0.56129375332480302</v>
      </c>
      <c r="L43">
        <v>1.4785037205375082</v>
      </c>
    </row>
    <row r="44" spans="5:13" x14ac:dyDescent="0.3">
      <c r="I44">
        <f>STDEV(H$1:H$3)/SQRT(COUNT(H$1:H$3))</f>
        <v>1.8394475892750447E-2</v>
      </c>
      <c r="J44">
        <f>STDEV(H$4:H$6)/SQRT(COUNT(H$4:H$6))</f>
        <v>0.12942387013553613</v>
      </c>
      <c r="K44">
        <f>STDEV(H$7:H$12)/SQRT(COUNT(H$7:H$12))</f>
        <v>0.16210097720974473</v>
      </c>
      <c r="L44">
        <v>1.2973750977627638</v>
      </c>
    </row>
    <row r="46" spans="5:13" x14ac:dyDescent="0.3">
      <c r="J46" t="s">
        <v>18</v>
      </c>
      <c r="K46" t="s">
        <v>19</v>
      </c>
      <c r="L46" t="s">
        <v>20</v>
      </c>
      <c r="M46" t="s">
        <v>21</v>
      </c>
    </row>
    <row r="47" spans="5:13" x14ac:dyDescent="0.3">
      <c r="I47" t="s">
        <v>8</v>
      </c>
      <c r="J47">
        <f>AVERAGE(I$1:I$3)</f>
        <v>4.6965588054451501E-2</v>
      </c>
      <c r="K47">
        <f>AVERAGE(I$4:I$6)</f>
        <v>2.6088320180554931E-14</v>
      </c>
      <c r="L47">
        <f>AVERAGE(I$7:I$12)</f>
        <v>1.2350465845759607E-7</v>
      </c>
      <c r="M47">
        <v>4.3538377364417491E-6</v>
      </c>
    </row>
    <row r="48" spans="5:13" x14ac:dyDescent="0.3">
      <c r="J48">
        <f>STDEV(I$1:I$3)/SQRT(COUNT(I$1:I$3))</f>
        <v>4.6965588054429283E-2</v>
      </c>
      <c r="K48">
        <f>STDEV(I$4:I$6)/SQRT(COUNT(I$4:I$6))</f>
        <v>3.52790237221601E-15</v>
      </c>
      <c r="L48">
        <f>STDEV(I$7:I$12)/SQRT(COUNT(I$7:I$12))</f>
        <v>1.2350463625170185E-7</v>
      </c>
      <c r="M48">
        <v>4.0545385571089105E-6</v>
      </c>
    </row>
    <row r="50" spans="10:17" x14ac:dyDescent="0.3">
      <c r="K50" t="s">
        <v>18</v>
      </c>
      <c r="L50" t="s">
        <v>19</v>
      </c>
      <c r="M50" t="s">
        <v>20</v>
      </c>
      <c r="N50" t="s">
        <v>21</v>
      </c>
    </row>
    <row r="51" spans="10:17" x14ac:dyDescent="0.3">
      <c r="J51" t="s">
        <v>9</v>
      </c>
      <c r="K51">
        <f>AVERAGE(J$1:J$3)</f>
        <v>3.6073737453264285</v>
      </c>
      <c r="L51">
        <f>AVERAGE(J$4:J$6)</f>
        <v>4.58115771132909</v>
      </c>
      <c r="M51">
        <f>AVERAGE(J$7:J$12)</f>
        <v>3.4258237249723771</v>
      </c>
      <c r="N51">
        <v>4.3538377364417491E-6</v>
      </c>
    </row>
    <row r="52" spans="10:17" x14ac:dyDescent="0.3">
      <c r="K52">
        <f>STDEV(J$1:J$3)/SQRT(COUNT(J$1:J$3))</f>
        <v>1.0122917203003896</v>
      </c>
      <c r="L52">
        <f>STDEV(J$4:J$6)/SQRT(COUNT(J$4:J$6))</f>
        <v>0.74102588658805402</v>
      </c>
      <c r="M52">
        <f>STDEV(J$7:J$12)/SQRT(COUNT(J$7:J$12))</f>
        <v>0.51597984463184787</v>
      </c>
      <c r="N52">
        <v>4.0545385571089105E-6</v>
      </c>
    </row>
    <row r="54" spans="10:17" x14ac:dyDescent="0.3">
      <c r="L54" t="s">
        <v>18</v>
      </c>
      <c r="M54" t="s">
        <v>19</v>
      </c>
      <c r="N54" t="s">
        <v>20</v>
      </c>
      <c r="O54" t="s">
        <v>21</v>
      </c>
    </row>
    <row r="55" spans="10:17" x14ac:dyDescent="0.3">
      <c r="K55" t="s">
        <v>10</v>
      </c>
      <c r="L55">
        <f>AVERAGE(K$1:K$3)</f>
        <v>18.818243658329635</v>
      </c>
      <c r="M55">
        <f>AVERAGE(K$4:K$6)</f>
        <v>14.884022111131925</v>
      </c>
      <c r="N55">
        <f>AVERAGE(K$7:K$12)</f>
        <v>17.701966953815145</v>
      </c>
      <c r="O55">
        <v>4.3538377364417491E-6</v>
      </c>
    </row>
    <row r="56" spans="10:17" x14ac:dyDescent="0.3">
      <c r="L56">
        <f>STDEV(K$1:K$3)/SQRT(COUNT(K$1:K$3))</f>
        <v>2.7496727867516153</v>
      </c>
      <c r="M56">
        <f>STDEV(K$4:K$6)/SQRT(COUNT(K$4:K$6))</f>
        <v>2.7073944668784131</v>
      </c>
      <c r="N56">
        <f>STDEV(K$7:K$12)/SQRT(COUNT(K$7:K$12))</f>
        <v>1.7513576128705022</v>
      </c>
      <c r="O56">
        <v>4.0545385571089105E-6</v>
      </c>
    </row>
    <row r="58" spans="10:17" x14ac:dyDescent="0.3">
      <c r="M58" t="s">
        <v>18</v>
      </c>
      <c r="N58" t="s">
        <v>19</v>
      </c>
      <c r="O58" t="s">
        <v>20</v>
      </c>
      <c r="P58" t="s">
        <v>21</v>
      </c>
    </row>
    <row r="59" spans="10:17" x14ac:dyDescent="0.3">
      <c r="L59" t="s">
        <v>11</v>
      </c>
      <c r="M59">
        <f>AVERAGE(L$1:L$3)</f>
        <v>302386606.80297941</v>
      </c>
      <c r="N59">
        <f>AVERAGE(L$4:L$6)</f>
        <v>307023270.74240673</v>
      </c>
      <c r="O59">
        <f>AVERAGE(L$7:L$12)</f>
        <v>537017122.62354529</v>
      </c>
      <c r="P59">
        <v>4.3538377364417491E-6</v>
      </c>
    </row>
    <row r="60" spans="10:17" x14ac:dyDescent="0.3">
      <c r="M60">
        <f>STDEV(L$1:L$3)/SQRT(COUNT(L$1:L$3))</f>
        <v>98309726.586222306</v>
      </c>
      <c r="N60">
        <f>STDEV(L$4:L$6)/SQRT(COUNT(L$4:L$6))</f>
        <v>161012976.80738807</v>
      </c>
      <c r="O60">
        <f>STDEV(L$7:L$12)/SQRT(COUNT(L$7:L$12))</f>
        <v>234170650.54706442</v>
      </c>
      <c r="P60">
        <v>4.0545385571089105E-6</v>
      </c>
    </row>
    <row r="62" spans="10:17" x14ac:dyDescent="0.3">
      <c r="N62" t="s">
        <v>18</v>
      </c>
      <c r="O62" t="s">
        <v>19</v>
      </c>
      <c r="P62" t="s">
        <v>20</v>
      </c>
      <c r="Q62" t="s">
        <v>21</v>
      </c>
    </row>
    <row r="63" spans="10:17" x14ac:dyDescent="0.3">
      <c r="M63" t="s">
        <v>12</v>
      </c>
      <c r="N63">
        <f>AVERAGE(M$1:M$3)</f>
        <v>0.99662997507473294</v>
      </c>
      <c r="O63">
        <f>AVERAGE(M$4:M$6)</f>
        <v>0.99678502607955932</v>
      </c>
      <c r="P63">
        <f>AVERAGE(M$7:M$12)</f>
        <v>0.99339553401572267</v>
      </c>
      <c r="Q63">
        <v>4.3538377364417491E-6</v>
      </c>
    </row>
    <row r="64" spans="10:17" x14ac:dyDescent="0.3">
      <c r="N64">
        <f>STDEV(M$1:M$3)/SQRT(COUNT(M$1:M$3))</f>
        <v>4.9336964578684361E-4</v>
      </c>
      <c r="O64">
        <f>STDEV(M$4:M$6)/SQRT(COUNT(M$4:M$6))</f>
        <v>3.4869421428354748E-4</v>
      </c>
      <c r="P64">
        <f>STDEV(M$7:M$12)/SQRT(COUNT(M$7:M$12))</f>
        <v>2.9395971029554349E-3</v>
      </c>
      <c r="Q64">
        <v>4.0545385571089105E-6</v>
      </c>
    </row>
    <row r="66" spans="14:21" x14ac:dyDescent="0.3">
      <c r="O66" t="s">
        <v>18</v>
      </c>
      <c r="P66" t="s">
        <v>19</v>
      </c>
      <c r="Q66" t="s">
        <v>20</v>
      </c>
      <c r="R66" t="s">
        <v>21</v>
      </c>
    </row>
    <row r="67" spans="14:21" x14ac:dyDescent="0.3">
      <c r="N67" t="s">
        <v>13</v>
      </c>
      <c r="O67">
        <f>AVERAGE(N$1:N$3)</f>
        <v>0.99128421997013005</v>
      </c>
      <c r="P67">
        <f>AVERAGE(N$4:N$6)</f>
        <v>0.97696908076991817</v>
      </c>
      <c r="Q67">
        <f>AVERAGE(N$7:N$12)</f>
        <v>0.9749742273285632</v>
      </c>
      <c r="R67">
        <v>4.3538377364417491E-6</v>
      </c>
    </row>
    <row r="68" spans="14:21" x14ac:dyDescent="0.3">
      <c r="O68">
        <f>STDEV(N$1:N$3)/SQRT(COUNT(N$1:N$3))</f>
        <v>3.9812075129096779E-3</v>
      </c>
      <c r="P68">
        <f>STDEV(N$4:N$6)/SQRT(COUNT(N$4:N$6))</f>
        <v>8.9378308931600762E-3</v>
      </c>
      <c r="Q68">
        <f>STDEV(N$7:N$12)/SQRT(COUNT(N$7:N$12))</f>
        <v>1.2451712428833911E-2</v>
      </c>
      <c r="R68">
        <v>4.0545385571089105E-6</v>
      </c>
    </row>
    <row r="70" spans="14:21" x14ac:dyDescent="0.3">
      <c r="P70" t="s">
        <v>18</v>
      </c>
      <c r="Q70" t="s">
        <v>19</v>
      </c>
      <c r="R70" t="s">
        <v>20</v>
      </c>
      <c r="S70" t="s">
        <v>21</v>
      </c>
    </row>
    <row r="71" spans="14:21" x14ac:dyDescent="0.3">
      <c r="O71" t="s">
        <v>14</v>
      </c>
      <c r="P71">
        <f>AVERAGE(O$1:O$3)</f>
        <v>0.99624968750062826</v>
      </c>
      <c r="Q71">
        <f>AVERAGE(O$4:O$6)</f>
        <v>0.98971768182473863</v>
      </c>
      <c r="R71">
        <f>AVERAGE(O$7:O$12)</f>
        <v>0.9860269124827642</v>
      </c>
      <c r="S71">
        <v>4.3538377364417491E-6</v>
      </c>
    </row>
    <row r="72" spans="14:21" x14ac:dyDescent="0.3">
      <c r="P72">
        <f>STDEV(O$1:O$3)/SQRT(COUNT(O$1:O$3))</f>
        <v>7.449538288841792E-4</v>
      </c>
      <c r="Q72">
        <f>STDEV(O$4:O$6)/SQRT(COUNT(O$4:O$6))</f>
        <v>5.1292134802039336E-3</v>
      </c>
      <c r="R72">
        <f>STDEV(O$7:O$12)/SQRT(COUNT(O$7:O$12))</f>
        <v>3.3794741949431796E-3</v>
      </c>
      <c r="S72">
        <v>4.0545385571089105E-6</v>
      </c>
    </row>
    <row r="74" spans="14:21" x14ac:dyDescent="0.3">
      <c r="Q74" t="s">
        <v>18</v>
      </c>
      <c r="R74" t="s">
        <v>19</v>
      </c>
      <c r="S74" t="s">
        <v>20</v>
      </c>
      <c r="T74" t="s">
        <v>21</v>
      </c>
    </row>
    <row r="75" spans="14:21" x14ac:dyDescent="0.3">
      <c r="P75" t="s">
        <v>15</v>
      </c>
      <c r="Q75">
        <f>AVERAGE(P$1:P$3)</f>
        <v>8.2769960385176353E-2</v>
      </c>
      <c r="R75">
        <f>AVERAGE(P$4:P$6)</f>
        <v>8.1747180700148289E-2</v>
      </c>
      <c r="S75">
        <f>AVERAGE(P$7:P$12)</f>
        <v>0.10287469193989264</v>
      </c>
      <c r="T75">
        <v>4.3538377364417491E-6</v>
      </c>
    </row>
    <row r="76" spans="14:21" x14ac:dyDescent="0.3">
      <c r="Q76">
        <f>STDEV(P$1:P$3)/SQRT(COUNT(P$1:P$3))</f>
        <v>6.1728202309432748E-3</v>
      </c>
      <c r="R76">
        <f>STDEV(P$4:P$6)/SQRT(COUNT(P$4:P$6))</f>
        <v>4.7620634548151764E-3</v>
      </c>
      <c r="S76">
        <f>STDEV(P$7:P$12)/SQRT(COUNT(P$7:P$12))</f>
        <v>2.3785776734213601E-2</v>
      </c>
      <c r="T76">
        <v>4.0545385571089105E-6</v>
      </c>
    </row>
    <row r="78" spans="14:21" x14ac:dyDescent="0.3">
      <c r="R78" t="s">
        <v>18</v>
      </c>
      <c r="S78" t="s">
        <v>19</v>
      </c>
      <c r="T78" t="s">
        <v>20</v>
      </c>
      <c r="U78" t="s">
        <v>21</v>
      </c>
    </row>
    <row r="79" spans="14:21" x14ac:dyDescent="0.3">
      <c r="Q79" t="s">
        <v>16</v>
      </c>
      <c r="R79">
        <f>AVERAGE(Q$1:Q$3)</f>
        <v>0.12410204863251813</v>
      </c>
      <c r="S79">
        <f>AVERAGE(Q$4:Q$6)</f>
        <v>0.20859824480875411</v>
      </c>
      <c r="T79">
        <f>AVERAGE(Q$7:Q$12)</f>
        <v>0.18808439240080668</v>
      </c>
      <c r="U79">
        <v>4.3538377364417491E-6</v>
      </c>
    </row>
    <row r="80" spans="14:21" x14ac:dyDescent="0.3">
      <c r="R80">
        <f>STDEV(Q$1:Q$3)/SQRT(COUNT(Q$1:Q$3))</f>
        <v>3.3155715603424306E-2</v>
      </c>
      <c r="S80">
        <f>STDEV(Q$4:Q$6)/SQRT(COUNT(Q$4:Q$6))</f>
        <v>3.7877967821597892E-2</v>
      </c>
      <c r="T80">
        <f>STDEV(Q$7:Q$12)/SQRT(COUNT(Q$7:Q$12))</f>
        <v>5.4150403998746252E-2</v>
      </c>
      <c r="U80">
        <v>4.0545385571089105E-6</v>
      </c>
    </row>
    <row r="82" spans="18:22" x14ac:dyDescent="0.3">
      <c r="S82" t="s">
        <v>18</v>
      </c>
      <c r="T82" t="s">
        <v>19</v>
      </c>
      <c r="U82" t="s">
        <v>20</v>
      </c>
      <c r="V82" t="s">
        <v>21</v>
      </c>
    </row>
    <row r="83" spans="18:22" x14ac:dyDescent="0.3">
      <c r="R83" t="s">
        <v>17</v>
      </c>
      <c r="S83">
        <f>AVERAGE(R$1:R$3)</f>
        <v>0.10098441494651984</v>
      </c>
      <c r="T83">
        <f>AVERAGE(R$4:R$6)</f>
        <v>0.14193830315105946</v>
      </c>
      <c r="U83">
        <f>AVERAGE(R$7:R$12)</f>
        <v>0.17585779454999598</v>
      </c>
      <c r="V83">
        <v>4.3538377364417491E-6</v>
      </c>
    </row>
    <row r="84" spans="18:22" x14ac:dyDescent="0.3">
      <c r="S84">
        <f>STDEV(R$1:R$3)/SQRT(COUNT(R$1:R$3))</f>
        <v>1.5043153889018489E-2</v>
      </c>
      <c r="T84">
        <f>STDEV(R$4:R$6)/SQRT(COUNT(R$4:R$6))</f>
        <v>3.0199159979015022E-2</v>
      </c>
      <c r="U84">
        <f>STDEV(R$7:R$12)/SQRT(COUNT(R$7:R$12))</f>
        <v>2.7619693060034131E-2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2019-02-27T21:52:59Z</dcterms:created>
  <dcterms:modified xsi:type="dcterms:W3CDTF">2019-02-28T03:32:42Z</dcterms:modified>
</cp:coreProperties>
</file>