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4EEE8F5-8BAC-4176-AA80-94B8A73348FB}" xr6:coauthVersionLast="36" xr6:coauthVersionMax="36" xr10:uidLastSave="{00000000-0000-0000-0000-000000000000}"/>
  <bookViews>
    <workbookView xWindow="0" yWindow="0" windowWidth="17256" windowHeight="7848" xr2:uid="{84CEF630-FA5A-4F96-9422-A703561F2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3" i="1" l="1"/>
  <c r="G43" i="1"/>
  <c r="F43" i="1"/>
  <c r="H42" i="1"/>
  <c r="G42" i="1"/>
  <c r="F42" i="1"/>
  <c r="A40" i="1"/>
  <c r="G39" i="1"/>
  <c r="F39" i="1"/>
  <c r="E39" i="1"/>
  <c r="A39" i="1"/>
  <c r="G38" i="1"/>
  <c r="F38" i="1"/>
  <c r="E38" i="1"/>
  <c r="F35" i="1"/>
  <c r="E35" i="1"/>
  <c r="D35" i="1"/>
  <c r="F34" i="1"/>
  <c r="E34" i="1"/>
  <c r="D34" i="1"/>
  <c r="E31" i="1"/>
  <c r="D31" i="1"/>
  <c r="C31" i="1"/>
  <c r="E30" i="1"/>
  <c r="D30" i="1"/>
  <c r="C30" i="1"/>
  <c r="A30" i="1"/>
  <c r="D27" i="1"/>
  <c r="C27" i="1"/>
  <c r="B27" i="1"/>
  <c r="D26" i="1"/>
  <c r="C26" i="1"/>
  <c r="B26" i="1"/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L6" i="1"/>
  <c r="O5" i="1"/>
  <c r="N5" i="1"/>
  <c r="L5" i="1"/>
</calcChain>
</file>

<file path=xl/sharedStrings.xml><?xml version="1.0" encoding="utf-8"?>
<sst xmlns="http://schemas.openxmlformats.org/spreadsheetml/2006/main" count="25" uniqueCount="9">
  <si>
    <t>UMRC6</t>
  </si>
  <si>
    <t>T1P</t>
  </si>
  <si>
    <t>Kpl</t>
  </si>
  <si>
    <t>Klp</t>
  </si>
  <si>
    <t>HK-2</t>
  </si>
  <si>
    <t>UOK262</t>
  </si>
  <si>
    <t>UOK262 with DIDS</t>
  </si>
  <si>
    <t>Flow_pyr</t>
  </si>
  <si>
    <t>Fraction Intracellular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</si>
</sst>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Sheet1!$C$31:$E$31</c:f>
                <c:numCache>
                  <c:formatCode>General</c:formatCode>
                  <c:ptCount val="3"/>
                  <c:pt idx="0">
                    <c:v>1.2485065087456111E-3</c:v>
                  </c:pt>
                  <c:pt idx="1">
                    <c:v>1.6240307168442468E-3</c:v>
                  </c:pt>
                  <c:pt idx="2">
                    <c:v>9.9823294160250294E-4</c:v>
                  </c:pt>
                </c:numCache>
              </c:numRef>
            </c:plus>
            <c:minus>
              <c:numRef>
                <c:f>Sheet1!$C$31:$E$31</c:f>
                <c:numCache>
                  <c:formatCode>General</c:formatCode>
                  <c:ptCount val="3"/>
                  <c:pt idx="0">
                    <c:v>1.2485065087456111E-3</c:v>
                  </c:pt>
                  <c:pt idx="1">
                    <c:v>1.6240307168442468E-3</c:v>
                  </c:pt>
                  <c:pt idx="2">
                    <c:v>9.9823294160250294E-4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Sheet1!$C$29:$E$29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Sheet1!$C$30:$E$30</c:f>
              <c:numCache>
                <c:formatCode>General</c:formatCode>
                <c:ptCount val="3"/>
                <c:pt idx="0">
                  <c:v>6.3175095573096965E-3</c:v>
                </c:pt>
                <c:pt idx="1">
                  <c:v>6.5273459862569853E-3</c:v>
                </c:pt>
                <c:pt idx="2">
                  <c:v>2.2013056638155434E-2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5-4214-85A3-8BC65BA3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24144"/>
        <c:axId val="650721848"/>
      </c:barChart>
      <c:catAx>
        <c:axId val="6507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1848"/>
        <c:crosses val="autoZero"/>
        <c:auto val="1"/>
        <c:lblAlgn val="ctr"/>
        <c:lblOffset val="100"/>
        <c:noMultiLvlLbl val="0"/>
      </c:catAx>
      <c:valAx>
        <c:axId val="6507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-25000"/>
              <a:t>In </a:t>
            </a:r>
            <a:r>
              <a:rPr lang="en-US" baseline="0"/>
              <a:t>(Fraction Intracellular)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Sheet1!$F$43:$H$43</c:f>
                <c:numCache>
                  <c:formatCode>General</c:formatCode>
                  <c:ptCount val="3"/>
                  <c:pt idx="0">
                    <c:v>0.2192663145238907</c:v>
                  </c:pt>
                  <c:pt idx="1">
                    <c:v>4.4215037763637222E-2</c:v>
                  </c:pt>
                  <c:pt idx="2">
                    <c:v>1.9816812856763871E-2</c:v>
                  </c:pt>
                </c:numCache>
              </c:numRef>
            </c:plus>
            <c:minus>
              <c:numRef>
                <c:f>Sheet1!$F$43:$H$43</c:f>
                <c:numCache>
                  <c:formatCode>General</c:formatCode>
                  <c:ptCount val="3"/>
                  <c:pt idx="0">
                    <c:v>0.2192663145238907</c:v>
                  </c:pt>
                  <c:pt idx="1">
                    <c:v>4.4215037763637222E-2</c:v>
                  </c:pt>
                  <c:pt idx="2">
                    <c:v>1.9816812856763871E-2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Sheet1!$F$41:$H$41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Sheet1!$F$42:$H$42</c:f>
              <c:numCache>
                <c:formatCode>General</c:formatCode>
                <c:ptCount val="3"/>
                <c:pt idx="0">
                  <c:v>0.46639491042439102</c:v>
                </c:pt>
                <c:pt idx="1">
                  <c:v>0.93885552820027718</c:v>
                </c:pt>
                <c:pt idx="2">
                  <c:v>0.95841345486604845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5-4826-AF3D-AFDE2B95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00256"/>
        <c:axId val="538958712"/>
      </c:barChart>
      <c:catAx>
        <c:axId val="4471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8712"/>
        <c:crosses val="autoZero"/>
        <c:auto val="1"/>
        <c:lblAlgn val="ctr"/>
        <c:lblOffset val="100"/>
        <c:noMultiLvlLbl val="0"/>
      </c:catAx>
      <c:valAx>
        <c:axId val="5389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16</xdr:row>
      <xdr:rowOff>22860</xdr:rowOff>
    </xdr:from>
    <xdr:to>
      <xdr:col>14</xdr:col>
      <xdr:colOff>205740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E82DE-89BA-4B08-B21F-65E92CD9E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31</xdr:row>
      <xdr:rowOff>15240</xdr:rowOff>
    </xdr:from>
    <xdr:to>
      <xdr:col>17</xdr:col>
      <xdr:colOff>464820</xdr:colOff>
      <xdr:row>46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0211B-3FB1-4FBB-8CB3-8C774AAD0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2DB6-DF11-499D-9103-B7CABCF27F63}">
  <dimension ref="A1:P43"/>
  <sheetViews>
    <sheetView tabSelected="1" topLeftCell="A19" workbookViewId="0">
      <selection activeCell="F41" sqref="F41:H42"/>
    </sheetView>
  </sheetViews>
  <sheetFormatPr defaultRowHeight="14.4" x14ac:dyDescent="0.3"/>
  <cols>
    <col min="5" max="5" width="18.109375" bestFit="1" customWidth="1"/>
  </cols>
  <sheetData>
    <row r="1" spans="1:16" x14ac:dyDescent="0.3">
      <c r="A1">
        <v>2.0791098992267883E-2</v>
      </c>
      <c r="B1">
        <v>8.4019849108467673E-3</v>
      </c>
      <c r="C1">
        <v>0.11622085835455981</v>
      </c>
      <c r="D1">
        <v>1.1056407054042639E-13</v>
      </c>
      <c r="E1">
        <v>3.5937999928640892E-2</v>
      </c>
      <c r="F1">
        <v>0.9971519590297212</v>
      </c>
      <c r="G1">
        <v>0.98996491186510016</v>
      </c>
      <c r="H1">
        <v>7.635343657339505E-2</v>
      </c>
      <c r="I1">
        <v>0.15134360863720814</v>
      </c>
    </row>
    <row r="2" spans="1:16" x14ac:dyDescent="0.3">
      <c r="A2">
        <v>1.9615299576055123E-2</v>
      </c>
      <c r="B2">
        <v>4.0846722910431463E-3</v>
      </c>
      <c r="C2">
        <v>0.21790457452323483</v>
      </c>
      <c r="D2">
        <v>2.2204470492502813E-14</v>
      </c>
      <c r="E2">
        <v>0.75417187502641891</v>
      </c>
      <c r="F2">
        <v>0.99709416800136941</v>
      </c>
      <c r="G2">
        <v>0.99723727022054232</v>
      </c>
      <c r="H2">
        <v>7.6844094345727185E-2</v>
      </c>
      <c r="I2">
        <v>7.5215533208678756E-2</v>
      </c>
    </row>
    <row r="3" spans="1:16" x14ac:dyDescent="0.3">
      <c r="A3">
        <v>2.0373356380556946E-2</v>
      </c>
      <c r="B3">
        <v>6.4658714700391749E-3</v>
      </c>
      <c r="C3">
        <v>0.22947121587743019</v>
      </c>
      <c r="D3">
        <v>2.2442839966408279E-2</v>
      </c>
      <c r="E3">
        <v>0.60907485631811342</v>
      </c>
      <c r="F3">
        <v>0.99564379226143196</v>
      </c>
      <c r="G3">
        <v>0.99763831782708312</v>
      </c>
      <c r="H3">
        <v>9.5124130901406798E-2</v>
      </c>
      <c r="I3">
        <v>7.5297129546990083E-2</v>
      </c>
    </row>
    <row r="4" spans="1:16" x14ac:dyDescent="0.3">
      <c r="A4">
        <v>2.0000848747635976E-2</v>
      </c>
      <c r="B4">
        <v>4.1192420275219174E-3</v>
      </c>
      <c r="C4">
        <v>1.1925001750572498E-2</v>
      </c>
      <c r="D4">
        <v>3.9355665319394576E-11</v>
      </c>
      <c r="E4">
        <v>0.96756921904431026</v>
      </c>
      <c r="F4">
        <v>0.99706209165954118</v>
      </c>
      <c r="G4">
        <v>0.91975381013931923</v>
      </c>
      <c r="H4">
        <v>7.8465799589802265E-2</v>
      </c>
      <c r="I4">
        <v>0.39810653324421791</v>
      </c>
    </row>
    <row r="5" spans="1:16" x14ac:dyDescent="0.3">
      <c r="A5">
        <v>2.0401440651053912E-2</v>
      </c>
      <c r="B5">
        <v>9.6190430065960161E-3</v>
      </c>
      <c r="C5">
        <v>0.33330430378480752</v>
      </c>
      <c r="D5">
        <v>1.4342917936195078E-9</v>
      </c>
      <c r="E5">
        <v>0.85206559874958943</v>
      </c>
      <c r="F5">
        <v>0.99609224922168405</v>
      </c>
      <c r="G5">
        <v>0.98842871031871893</v>
      </c>
      <c r="H5">
        <v>9.1131006333310019E-2</v>
      </c>
      <c r="I5">
        <v>0.15294766355261075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v>0</v>
      </c>
    </row>
    <row r="6" spans="1:16" x14ac:dyDescent="0.3">
      <c r="A6">
        <v>2.0222937934468371E-2</v>
      </c>
      <c r="B6">
        <v>5.8437529246530224E-3</v>
      </c>
      <c r="C6">
        <v>6.8905974330808048E-3</v>
      </c>
      <c r="D6">
        <v>2.2204470492444652E-14</v>
      </c>
      <c r="E6">
        <v>0.99693176680693218</v>
      </c>
      <c r="F6">
        <v>0.99720078698109005</v>
      </c>
      <c r="G6">
        <v>0.96785858065092345</v>
      </c>
      <c r="H6">
        <v>7.5644717810936818E-2</v>
      </c>
      <c r="I6">
        <v>0.25956624904808634</v>
      </c>
      <c r="L6">
        <f>1/47+0.0001</f>
        <v>2.137659574468085E-2</v>
      </c>
      <c r="M6">
        <v>0.08</v>
      </c>
      <c r="N6">
        <v>25</v>
      </c>
      <c r="O6">
        <v>0.1</v>
      </c>
      <c r="P6">
        <v>1</v>
      </c>
    </row>
    <row r="7" spans="1:16" x14ac:dyDescent="0.3">
      <c r="A7">
        <v>2.0583240617067369E-2</v>
      </c>
      <c r="B7">
        <v>8.250413649740251E-3</v>
      </c>
      <c r="C7">
        <v>1.936217913136104E-2</v>
      </c>
      <c r="D7">
        <v>2.2204470492503132E-14</v>
      </c>
      <c r="E7">
        <v>0.9999999999999778</v>
      </c>
      <c r="F7">
        <v>0.99900208919053313</v>
      </c>
      <c r="G7">
        <v>0.99348511783569937</v>
      </c>
      <c r="H7">
        <v>4.445256328107864E-2</v>
      </c>
      <c r="I7">
        <v>0.16903901289505696</v>
      </c>
    </row>
    <row r="8" spans="1:16" x14ac:dyDescent="0.3">
      <c r="A8">
        <v>2.0532716744877298E-2</v>
      </c>
      <c r="B8">
        <v>9.4759815888698674E-3</v>
      </c>
      <c r="C8">
        <v>0.21310308447543416</v>
      </c>
      <c r="D8">
        <v>2.220459486297805E-14</v>
      </c>
      <c r="E8">
        <v>0.9999999999999778</v>
      </c>
      <c r="F8">
        <v>0.99837916979470487</v>
      </c>
      <c r="G8">
        <v>0.97805273450140462</v>
      </c>
      <c r="H8">
        <v>5.7514066552167856E-2</v>
      </c>
      <c r="I8">
        <v>0.22788197734057974</v>
      </c>
    </row>
    <row r="9" spans="1:16" x14ac:dyDescent="0.3">
      <c r="A9">
        <v>1.9821916251475766E-2</v>
      </c>
      <c r="B9">
        <v>6.0628925517746193E-3</v>
      </c>
      <c r="C9">
        <v>0.32104214288933758</v>
      </c>
      <c r="D9">
        <v>4.422348279116656E-14</v>
      </c>
      <c r="E9">
        <v>0.91120189561295239</v>
      </c>
      <c r="F9">
        <v>0.99455792365461337</v>
      </c>
      <c r="G9">
        <v>0.95238281346961051</v>
      </c>
      <c r="H9">
        <v>0.10398649259391819</v>
      </c>
      <c r="I9">
        <v>0.31413504778326556</v>
      </c>
    </row>
    <row r="10" spans="1:16" x14ac:dyDescent="0.3">
      <c r="A10">
        <v>2.0294429910828044E-2</v>
      </c>
      <c r="B10">
        <v>6.1926326011469725E-3</v>
      </c>
      <c r="C10">
        <v>2.1032377478306569E-2</v>
      </c>
      <c r="D10">
        <v>2.2204470492503142E-14</v>
      </c>
      <c r="E10">
        <v>0.89359064943909283</v>
      </c>
      <c r="F10">
        <v>0.99668268118822656</v>
      </c>
      <c r="G10">
        <v>0.99585720472030148</v>
      </c>
      <c r="H10">
        <v>8.1022431908416889E-2</v>
      </c>
      <c r="I10">
        <v>9.1381502807116266E-2</v>
      </c>
    </row>
    <row r="11" spans="1:16" x14ac:dyDescent="0.3">
      <c r="A11">
        <v>1.9607990307270198E-2</v>
      </c>
      <c r="B11">
        <v>1.1000022555750677E-3</v>
      </c>
      <c r="C11">
        <v>0.18023348019445984</v>
      </c>
      <c r="D11">
        <v>2.2204470492503132E-14</v>
      </c>
      <c r="E11">
        <v>0.9999999999999778</v>
      </c>
      <c r="F11">
        <v>0.99210815747055892</v>
      </c>
      <c r="G11">
        <v>0.98772517452633746</v>
      </c>
      <c r="H11">
        <v>0.12471663796554736</v>
      </c>
      <c r="I11">
        <v>1.2297012599942891</v>
      </c>
    </row>
    <row r="12" spans="1:16" x14ac:dyDescent="0.3">
      <c r="A12">
        <v>1.994208037073095E-2</v>
      </c>
      <c r="B12">
        <v>0.10099641718182584</v>
      </c>
      <c r="C12">
        <v>1.8895276516953148</v>
      </c>
      <c r="D12">
        <v>1.3827803571307505E-8</v>
      </c>
      <c r="E12">
        <v>0.94568818414431211</v>
      </c>
      <c r="F12">
        <v>0.97974159787931647</v>
      </c>
      <c r="G12">
        <v>0.9374742937328</v>
      </c>
      <c r="H12">
        <v>0.20060070610893052</v>
      </c>
      <c r="I12">
        <v>0.34742932722220488</v>
      </c>
    </row>
    <row r="13" spans="1:16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6" x14ac:dyDescent="0.3">
      <c r="A14">
        <f t="shared" ref="A14:A24" si="1">IF(OR(ABS(A2-L$5)&lt;=0.001*L$5,ABS(A2-L$6)&lt;=0.001*L$6),0,1)</f>
        <v>0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6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6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si="1"/>
        <v>0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0</v>
      </c>
      <c r="F23">
        <f t="shared" si="0"/>
        <v>1</v>
      </c>
    </row>
    <row r="24" spans="1:6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6" x14ac:dyDescent="0.3">
      <c r="B25" t="s">
        <v>4</v>
      </c>
      <c r="C25" t="s">
        <v>0</v>
      </c>
      <c r="D25" t="s">
        <v>5</v>
      </c>
      <c r="E25" t="s">
        <v>6</v>
      </c>
    </row>
    <row r="26" spans="1:6" x14ac:dyDescent="0.3">
      <c r="A26" t="s">
        <v>1</v>
      </c>
      <c r="B26">
        <f>AVERAGE(A$1:A$3)</f>
        <v>2.0259918316293316E-2</v>
      </c>
      <c r="C26">
        <f>AVERAGE(A$4:A$6)</f>
        <v>2.020840911105275E-2</v>
      </c>
      <c r="D26">
        <f>AVERAGE(A$7:A$12)</f>
        <v>2.0130395700374937E-2</v>
      </c>
      <c r="E26">
        <v>50.251253074076111</v>
      </c>
    </row>
    <row r="27" spans="1:6" x14ac:dyDescent="0.3">
      <c r="B27">
        <f>STDEV(A$1:A$3)/SQRT(COUNT(A$1:A$3))</f>
        <v>3.441304077475458E-4</v>
      </c>
      <c r="C27">
        <f>STDEV(A$4:A$6)/SQRT(COUNT(A$4:A$6))</f>
        <v>1.1586886740820848E-4</v>
      </c>
      <c r="D27">
        <f>STDEV(A$7:A$12)/SQRT(COUNT(A$7:A$12))</f>
        <v>1.6303042580446936E-4</v>
      </c>
      <c r="E27">
        <v>0.27528273450313556</v>
      </c>
    </row>
    <row r="29" spans="1:6" x14ac:dyDescent="0.3">
      <c r="C29" t="s">
        <v>4</v>
      </c>
      <c r="D29" t="s">
        <v>0</v>
      </c>
      <c r="E29" t="s">
        <v>5</v>
      </c>
      <c r="F29" t="s">
        <v>6</v>
      </c>
    </row>
    <row r="30" spans="1:6" x14ac:dyDescent="0.3">
      <c r="A30">
        <f>STDEV(B12:B21)/SQRT(10)</f>
        <v>8.990035828181743E-2</v>
      </c>
      <c r="B30" t="s">
        <v>2</v>
      </c>
      <c r="C30">
        <f>AVERAGE(B$1:B$3)</f>
        <v>6.3175095573096965E-3</v>
      </c>
      <c r="D30">
        <f>AVERAGE(B$4:B$6)</f>
        <v>6.5273459862569853E-3</v>
      </c>
      <c r="E30">
        <f>AVERAGE(B$7:B$12)</f>
        <v>2.2013056638155434E-2</v>
      </c>
      <c r="F30">
        <v>1.0690668644567594E-2</v>
      </c>
    </row>
    <row r="31" spans="1:6" x14ac:dyDescent="0.3">
      <c r="C31">
        <f>STDEV(B$1:B$3)/SQRT(COUNT(B$1:B$3))</f>
        <v>1.2485065087456111E-3</v>
      </c>
      <c r="D31">
        <f>STDEV(B$4:B$6)/SQRT(COUNT(B$4:B$6))</f>
        <v>1.6240307168442468E-3</v>
      </c>
      <c r="E31">
        <f>STDEV(B$7:B$9)/SQRT(COUNT(B$7:B$9))</f>
        <v>9.9823294160250294E-4</v>
      </c>
      <c r="F31">
        <v>3.2812668392862032E-3</v>
      </c>
    </row>
    <row r="33" spans="1:9" x14ac:dyDescent="0.3">
      <c r="D33" t="s">
        <v>4</v>
      </c>
      <c r="E33" t="s">
        <v>0</v>
      </c>
      <c r="F33" t="s">
        <v>5</v>
      </c>
      <c r="G33" t="s">
        <v>6</v>
      </c>
    </row>
    <row r="34" spans="1:9" x14ac:dyDescent="0.3">
      <c r="C34" t="s">
        <v>7</v>
      </c>
      <c r="D34">
        <f>AVERAGE(C$1:C$3)</f>
        <v>0.18786554958507495</v>
      </c>
      <c r="E34">
        <f>AVERAGE(C$4:C$6)</f>
        <v>0.11737330098948694</v>
      </c>
      <c r="F34">
        <f>AVERAGE(C$7:C$12)</f>
        <v>0.44071681931070233</v>
      </c>
      <c r="G34">
        <v>0.13231072396110866</v>
      </c>
    </row>
    <row r="35" spans="1:9" x14ac:dyDescent="0.3">
      <c r="D35">
        <f>STDEV(C$1:C$3)/SQRT(COUNT(C$1:C$3))</f>
        <v>3.5977623296483574E-2</v>
      </c>
      <c r="E35">
        <f>STDEV(C$4:C$6)/SQRT(COUNT(C$4:C$6))</f>
        <v>0.10797528233018977</v>
      </c>
      <c r="F35">
        <f>STDEV(C$7:C$12)/SQRT(COUNT(C$7:C$12))</f>
        <v>0.29363862154986758</v>
      </c>
      <c r="G35">
        <v>7.9106246904482938E-2</v>
      </c>
    </row>
    <row r="37" spans="1:9" x14ac:dyDescent="0.3">
      <c r="E37" t="s">
        <v>4</v>
      </c>
      <c r="F37" t="s">
        <v>0</v>
      </c>
      <c r="G37" t="s">
        <v>5</v>
      </c>
      <c r="H37" t="s">
        <v>6</v>
      </c>
    </row>
    <row r="38" spans="1:9" x14ac:dyDescent="0.3">
      <c r="D38" t="s">
        <v>3</v>
      </c>
      <c r="E38">
        <f>AVERAGE(D$1:D$3)</f>
        <v>7.4809466555136829E-3</v>
      </c>
      <c r="F38">
        <f>AVERAGE(D$4:D$6)</f>
        <v>4.9122322113646495E-10</v>
      </c>
      <c r="G38">
        <f>AVERAGE(D$7:D$12)</f>
        <v>2.3046561021327729E-9</v>
      </c>
      <c r="H38">
        <v>23.142803827161774</v>
      </c>
    </row>
    <row r="39" spans="1:9" x14ac:dyDescent="0.3">
      <c r="A39">
        <f>MIN(D12:D21)</f>
        <v>1.3827803571307505E-8</v>
      </c>
      <c r="E39">
        <f>STDEV(D$1:D$3)/SQRT(COUNT(D$1:D$3))</f>
        <v>7.4809466554472976E-3</v>
      </c>
      <c r="F39">
        <f>STDEV(D$4:D$6)/SQRT(COUNT(D$4:D$6))</f>
        <v>4.7167097627812959E-10</v>
      </c>
      <c r="G39">
        <f>STDEV(D$7:D$12)/SQRT(COUNT(D$7:D$12))</f>
        <v>2.3046294938377513E-9</v>
      </c>
      <c r="H39">
        <v>0.81478517034870679</v>
      </c>
    </row>
    <row r="40" spans="1:9" x14ac:dyDescent="0.3">
      <c r="A40">
        <f>MAX(G12:G21)</f>
        <v>0.9374742937328</v>
      </c>
    </row>
    <row r="41" spans="1:9" x14ac:dyDescent="0.3">
      <c r="F41" t="s">
        <v>4</v>
      </c>
      <c r="G41" t="s">
        <v>0</v>
      </c>
      <c r="H41" t="s">
        <v>5</v>
      </c>
      <c r="I41" t="s">
        <v>6</v>
      </c>
    </row>
    <row r="42" spans="1:9" x14ac:dyDescent="0.3">
      <c r="E42" t="s">
        <v>8</v>
      </c>
      <c r="F42">
        <f>AVERAGE(E$1:E$3)</f>
        <v>0.46639491042439102</v>
      </c>
      <c r="G42">
        <f>AVERAGE(E$4:E$6)</f>
        <v>0.93885552820027718</v>
      </c>
      <c r="H42">
        <f>AVERAGE(E$7:E$12)</f>
        <v>0.95841345486604845</v>
      </c>
      <c r="I42">
        <v>2.1025093985305696E-2</v>
      </c>
    </row>
    <row r="43" spans="1:9" x14ac:dyDescent="0.3">
      <c r="F43">
        <f>STDEV(E$1:E$3)/SQRT(COUNT(E$1:E$3))</f>
        <v>0.2192663145238907</v>
      </c>
      <c r="G43">
        <f>STDEV(E$4:E$6)/SQRT(COUNT(E$4:E$6))</f>
        <v>4.4215037763637222E-2</v>
      </c>
      <c r="H43">
        <f>STDEV(E$7:E$12)/SQRT(COUNT(E$7:E$12))</f>
        <v>1.9816812856763871E-2</v>
      </c>
      <c r="I43">
        <v>2.1019203824217559E-2</v>
      </c>
    </row>
  </sheetData>
  <conditionalFormatting sqref="A13:F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J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2019-02-22T22:24:50Z</dcterms:created>
  <dcterms:modified xsi:type="dcterms:W3CDTF">2019-04-04T04:14:02Z</dcterms:modified>
</cp:coreProperties>
</file>