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91DBC1E-B990-4EEE-A91C-8A1F9D699357}" xr6:coauthVersionLast="36" xr6:coauthVersionMax="36" xr10:uidLastSave="{00000000-0000-0000-0000-000000000000}"/>
  <bookViews>
    <workbookView xWindow="0" yWindow="0" windowWidth="17256" windowHeight="7848" xr2:uid="{8FCD1DDF-7E94-4885-91AB-328265B6B96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S22" i="1"/>
  <c r="T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<sst xmlns="http://schemas.openxmlformats.org/spreadsheetml/2006/main" count="90" uniqueCount="22">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</sst>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[1]Sheet1!$G$39:$J$39</c:f>
              <c:numCache>
                <c:formatCode>General</c:formatCode>
                <c:ptCount val="4"/>
                <c:pt idx="0">
                  <c:v>0.15046191720849153</c:v>
                </c:pt>
                <c:pt idx="1">
                  <c:v>0.5726882105994241</c:v>
                </c:pt>
                <c:pt idx="2">
                  <c:v>0.53626227833500584</c:v>
                </c:pt>
                <c:pt idx="3">
                  <c:v>0.37367147741979712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9-4B55-9C7D-AE5B296B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7576"/>
        <c:axId val="437948560"/>
      </c:barChart>
      <c:catAx>
        <c:axId val="4379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8560"/>
        <c:crosses val="autoZero"/>
        <c:auto val="1"/>
        <c:lblAlgn val="ctr"/>
        <c:lblOffset val="100"/>
        <c:noMultiLvlLbl val="0"/>
      </c:catAx>
      <c:valAx>
        <c:axId val="437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42</xdr:row>
      <xdr:rowOff>76200</xdr:rowOff>
    </xdr:from>
    <xdr:to>
      <xdr:col>18</xdr:col>
      <xdr:colOff>297180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1BD7B-9415-4A72-8B66-1701934B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0405_back_exceptKMC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UOK262 with DIDS</v>
          </cell>
        </row>
        <row r="39">
          <cell r="G39">
            <v>0.15046191720849153</v>
          </cell>
          <cell r="H39">
            <v>0.5726882105994241</v>
          </cell>
          <cell r="I39">
            <v>0.53626227833500584</v>
          </cell>
          <cell r="J39">
            <v>0.37367147741979712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F45F-9303-4C52-9DF3-CAC623AD6EC7}">
  <dimension ref="A1:AB88"/>
  <sheetViews>
    <sheetView tabSelected="1" topLeftCell="A64" workbookViewId="0">
      <selection activeCell="A17" sqref="A17:V88"/>
    </sheetView>
  </sheetViews>
  <sheetFormatPr defaultRowHeight="14.4" x14ac:dyDescent="0.3"/>
  <sheetData>
    <row r="1" spans="1:28" x14ac:dyDescent="0.3">
      <c r="A1">
        <v>48.664235663454924</v>
      </c>
      <c r="B1">
        <v>4.890434049634451E-3</v>
      </c>
      <c r="C1">
        <v>0.36073734724575479</v>
      </c>
      <c r="D1">
        <v>26.330204434632346</v>
      </c>
      <c r="E1">
        <v>2.2204460492503131E-14</v>
      </c>
      <c r="F1">
        <v>0.21503313362100013</v>
      </c>
      <c r="G1">
        <v>37.614283073769009</v>
      </c>
      <c r="H1">
        <v>0.12103595314407678</v>
      </c>
      <c r="I1">
        <v>0.14035326797753797</v>
      </c>
      <c r="J1">
        <v>2.3337109189356071</v>
      </c>
      <c r="K1">
        <v>21.999999998885269</v>
      </c>
      <c r="L1">
        <v>417093714.31776237</v>
      </c>
      <c r="M1">
        <v>0.99719272093825362</v>
      </c>
      <c r="N1">
        <v>0.99837794594357954</v>
      </c>
      <c r="O1">
        <v>0.99503371182860911</v>
      </c>
      <c r="P1">
        <v>7.4743598594653973E-2</v>
      </c>
      <c r="Q1">
        <v>5.6819300383871216E-2</v>
      </c>
      <c r="R1">
        <v>0.13533247138965504</v>
      </c>
    </row>
    <row r="2" spans="1:28" x14ac:dyDescent="0.3">
      <c r="A2">
        <v>50.999999999942247</v>
      </c>
      <c r="B2">
        <v>2.5459742844379731E-3</v>
      </c>
      <c r="C2">
        <v>6.2883743813544092E-3</v>
      </c>
      <c r="D2">
        <v>15.386273990605376</v>
      </c>
      <c r="E2">
        <v>2.2204460492503131E-14</v>
      </c>
      <c r="F2">
        <v>0.13003785513368823</v>
      </c>
      <c r="G2">
        <v>37.3647672349597</v>
      </c>
      <c r="H2">
        <v>5.4086013186455659E-2</v>
      </c>
      <c r="I2">
        <v>2.2204523182636571E-14</v>
      </c>
      <c r="J2">
        <v>5.4109811910192498</v>
      </c>
      <c r="K2">
        <v>13.194359605735675</v>
      </c>
      <c r="L2">
        <v>58371967.592527404</v>
      </c>
      <c r="M2">
        <v>0.9954709354845277</v>
      </c>
      <c r="N2">
        <v>0.98341394120984238</v>
      </c>
      <c r="O2">
        <v>0.9953302353543334</v>
      </c>
      <c r="P2">
        <v>0.10195894803682529</v>
      </c>
      <c r="Q2">
        <v>0.1893420087724598</v>
      </c>
      <c r="R2">
        <v>0.10149982358296809</v>
      </c>
    </row>
    <row r="3" spans="1:28" x14ac:dyDescent="0.3">
      <c r="A3">
        <v>49.085628980458765</v>
      </c>
      <c r="B3">
        <v>3.6099583279958236E-3</v>
      </c>
      <c r="C3">
        <v>0.23155926596324358</v>
      </c>
      <c r="D3">
        <v>21.512518625612554</v>
      </c>
      <c r="E3">
        <v>2.2229071562705336E-14</v>
      </c>
      <c r="F3">
        <v>9.8005962779402919E-2</v>
      </c>
      <c r="G3">
        <v>37.635405939632882</v>
      </c>
      <c r="H3">
        <v>5.7368582534390714E-2</v>
      </c>
      <c r="I3">
        <v>2.2246794051636828E-14</v>
      </c>
      <c r="J3">
        <v>2.8545008768021503</v>
      </c>
      <c r="K3">
        <v>21.325821608394509</v>
      </c>
      <c r="L3">
        <v>491427684.12519908</v>
      </c>
      <c r="M3">
        <v>0.9956438000344372</v>
      </c>
      <c r="N3">
        <v>0.99211854397235844</v>
      </c>
      <c r="O3">
        <v>0.99763643395030455</v>
      </c>
      <c r="P3">
        <v>9.5112350349523964E-2</v>
      </c>
      <c r="Q3">
        <v>0.12556550083710502</v>
      </c>
      <c r="R3">
        <v>8.4651189307505592E-2</v>
      </c>
    </row>
    <row r="4" spans="1:28" x14ac:dyDescent="0.3">
      <c r="A4">
        <v>49.945669859861972</v>
      </c>
      <c r="B4">
        <v>9.4050976786582627E-3</v>
      </c>
      <c r="C4">
        <v>6.6184864154580124E-3</v>
      </c>
      <c r="D4">
        <v>20.292442774702899</v>
      </c>
      <c r="E4">
        <v>8.8515946475167999E-8</v>
      </c>
      <c r="F4">
        <v>0.45576169265734612</v>
      </c>
      <c r="G4">
        <v>36.665505659991304</v>
      </c>
      <c r="H4">
        <v>0.36199795788349187</v>
      </c>
      <c r="I4">
        <v>4.4408920985001705E-14</v>
      </c>
      <c r="J4">
        <v>5.740538016350528</v>
      </c>
      <c r="K4">
        <v>11.932985887860143</v>
      </c>
      <c r="L4">
        <v>142098772.2977812</v>
      </c>
      <c r="M4">
        <v>0.99706208769633031</v>
      </c>
      <c r="N4">
        <v>0.95681146718995147</v>
      </c>
      <c r="O4">
        <v>0.97214625435605795</v>
      </c>
      <c r="P4">
        <v>7.8465800571153349E-2</v>
      </c>
      <c r="Q4">
        <v>0.29266361251798817</v>
      </c>
      <c r="R4">
        <v>0.23503844685888511</v>
      </c>
    </row>
    <row r="5" spans="1:28" x14ac:dyDescent="0.3">
      <c r="A5">
        <v>49.164308547151535</v>
      </c>
      <c r="B5">
        <v>3.2022437913186055E-2</v>
      </c>
      <c r="C5">
        <v>0.31096513176494706</v>
      </c>
      <c r="D5">
        <v>12.018626553757773</v>
      </c>
      <c r="E5">
        <v>3.8976919544469822E-14</v>
      </c>
      <c r="F5">
        <v>1.3191410683213363</v>
      </c>
      <c r="G5">
        <v>36.697643242332312</v>
      </c>
      <c r="H5">
        <v>1.2297917535697742</v>
      </c>
      <c r="I5">
        <v>3.4233951930849726E-6</v>
      </c>
      <c r="J5">
        <v>3.2019451544874276</v>
      </c>
      <c r="K5">
        <v>20.291269270471243</v>
      </c>
      <c r="L5">
        <v>629017289.17440271</v>
      </c>
      <c r="M5">
        <v>0.99609224852918354</v>
      </c>
      <c r="N5">
        <v>0.98311310542110775</v>
      </c>
      <c r="O5">
        <v>0.99201307853753973</v>
      </c>
      <c r="P5">
        <v>9.113100624983804E-2</v>
      </c>
      <c r="Q5">
        <v>0.18367898747928665</v>
      </c>
      <c r="R5">
        <v>0.126673227827162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0.00000001</f>
        <v>1E-8</v>
      </c>
      <c r="AB5">
        <v>0</v>
      </c>
    </row>
    <row r="6" spans="1:28" x14ac:dyDescent="0.3">
      <c r="A6">
        <v>49.323982491206927</v>
      </c>
      <c r="B6">
        <v>1.2686225297810097E-2</v>
      </c>
      <c r="C6">
        <v>1.0000022204460493E-8</v>
      </c>
      <c r="D6">
        <v>21.401576648829668</v>
      </c>
      <c r="E6">
        <v>2.3420578936550762E-14</v>
      </c>
      <c r="F6">
        <v>0.39489837026253294</v>
      </c>
      <c r="G6">
        <v>36.47383639277578</v>
      </c>
      <c r="H6">
        <v>0.18909470261829642</v>
      </c>
      <c r="I6">
        <v>2.2204741975095031E-14</v>
      </c>
      <c r="J6">
        <v>4.8009899631493136</v>
      </c>
      <c r="K6">
        <v>12.427811175064384</v>
      </c>
      <c r="L6">
        <v>149953750.75503626</v>
      </c>
      <c r="M6">
        <v>0.99720074571683692</v>
      </c>
      <c r="N6">
        <v>0.98943154036196845</v>
      </c>
      <c r="O6">
        <v>0.99603819098135515</v>
      </c>
      <c r="P6">
        <v>7.5644735683882733E-2</v>
      </c>
      <c r="Q6">
        <v>0.15411499197080714</v>
      </c>
      <c r="R6">
        <v>0.10893755824713222</v>
      </c>
      <c r="T6">
        <f>1/47</f>
        <v>2.1276595744680851E-2</v>
      </c>
      <c r="U6">
        <v>0.08</v>
      </c>
      <c r="V6">
        <v>10</v>
      </c>
      <c r="W6">
        <f>1/12+0.001</f>
        <v>8.433333333333333E-2</v>
      </c>
      <c r="X6">
        <v>0.1</v>
      </c>
      <c r="Y6">
        <v>2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48.22189621029721</v>
      </c>
      <c r="B7">
        <v>1.3956455013866336E-2</v>
      </c>
      <c r="C7">
        <v>0.11412772578674636</v>
      </c>
      <c r="D7">
        <v>23.038435917323966</v>
      </c>
      <c r="E7">
        <v>3.3998246897567636E-14</v>
      </c>
      <c r="F7">
        <v>8.8608626249684685E-2</v>
      </c>
      <c r="G7">
        <v>37.403782230072984</v>
      </c>
      <c r="H7">
        <v>0.13183553526329225</v>
      </c>
      <c r="I7">
        <v>5.0436536498700873E-8</v>
      </c>
      <c r="J7">
        <v>2.7105163819522375</v>
      </c>
      <c r="K7">
        <v>17.035164902021549</v>
      </c>
      <c r="L7">
        <v>233203397.51867586</v>
      </c>
      <c r="M7">
        <v>0.99888381021328709</v>
      </c>
      <c r="N7">
        <v>0.99877128542550009</v>
      </c>
      <c r="O7">
        <v>0.99448431142331961</v>
      </c>
      <c r="P7">
        <v>4.6956237854288194E-2</v>
      </c>
      <c r="Q7">
        <v>5.4645293654080954E-2</v>
      </c>
      <c r="R7">
        <v>0.11546466232022608</v>
      </c>
    </row>
    <row r="8" spans="1:28" x14ac:dyDescent="0.3">
      <c r="A8">
        <v>49.754277153446722</v>
      </c>
      <c r="B8">
        <v>5.6350900893731314E-2</v>
      </c>
      <c r="C8">
        <v>0.50373190008473423</v>
      </c>
      <c r="D8">
        <v>21.644570141019283</v>
      </c>
      <c r="E8">
        <v>2.2204460492503131E-14</v>
      </c>
      <c r="F8">
        <v>0.32664149349288812</v>
      </c>
      <c r="G8">
        <v>37.239586328666952</v>
      </c>
      <c r="H8">
        <v>0.87130463970325389</v>
      </c>
      <c r="I8">
        <v>2.2205004631951537E-14</v>
      </c>
      <c r="J8">
        <v>2.2911350836709552</v>
      </c>
      <c r="K8">
        <v>19.863141795629804</v>
      </c>
      <c r="L8">
        <v>612804763.3295362</v>
      </c>
      <c r="M8">
        <v>0.98016545525790399</v>
      </c>
      <c r="N8">
        <v>0.98597711243397856</v>
      </c>
      <c r="O8">
        <v>0.97995744299369625</v>
      </c>
      <c r="P8">
        <v>0.20135092603620233</v>
      </c>
      <c r="Q8">
        <v>0.17298283982276053</v>
      </c>
      <c r="R8">
        <v>0.21735570827479028</v>
      </c>
    </row>
    <row r="9" spans="1:28" x14ac:dyDescent="0.3">
      <c r="A9">
        <v>50.99999999991779</v>
      </c>
      <c r="B9">
        <v>8.5394913173565488E-3</v>
      </c>
      <c r="C9">
        <v>2.3415318863526653E-3</v>
      </c>
      <c r="D9">
        <v>13.238567177176922</v>
      </c>
      <c r="E9">
        <v>4.0411789374314458E-10</v>
      </c>
      <c r="F9">
        <v>0.91096010669470673</v>
      </c>
      <c r="G9">
        <v>36.574750791068261</v>
      </c>
      <c r="H9">
        <v>1.2225365578370839</v>
      </c>
      <c r="I9">
        <v>4.189380293094852E-2</v>
      </c>
      <c r="J9">
        <v>5.6712777040232556</v>
      </c>
      <c r="K9">
        <v>12.951876808199405</v>
      </c>
      <c r="L9">
        <v>368333040.99581748</v>
      </c>
      <c r="M9">
        <v>0.99280263273344227</v>
      </c>
      <c r="N9">
        <v>0.95257362735141293</v>
      </c>
      <c r="O9">
        <v>0.97542651533353808</v>
      </c>
      <c r="P9">
        <v>0.12077375078820123</v>
      </c>
      <c r="Q9">
        <v>0.31791797595092058</v>
      </c>
      <c r="R9">
        <v>1.2976058683328415</v>
      </c>
    </row>
    <row r="10" spans="1:28" x14ac:dyDescent="0.3">
      <c r="A10">
        <v>49.787894971275094</v>
      </c>
      <c r="B10">
        <v>1.0669968779694042E-2</v>
      </c>
      <c r="C10">
        <v>1.6764073757951435E-2</v>
      </c>
      <c r="D10">
        <v>11.973848873990324</v>
      </c>
      <c r="E10">
        <v>3.7247687122440722E-14</v>
      </c>
      <c r="F10">
        <v>1.0650604051869883</v>
      </c>
      <c r="G10">
        <v>36.579356215464927</v>
      </c>
      <c r="H10">
        <v>1.210862731611303</v>
      </c>
      <c r="I10">
        <v>1.5984841827651852E-11</v>
      </c>
      <c r="J10">
        <v>3.6193816075263863</v>
      </c>
      <c r="K10">
        <v>10.497878790435767</v>
      </c>
      <c r="L10">
        <v>83209589.828360915</v>
      </c>
      <c r="M10">
        <v>0.99668268159200235</v>
      </c>
      <c r="N10">
        <v>0.98947049835416834</v>
      </c>
      <c r="O10">
        <v>0.99126694088990175</v>
      </c>
      <c r="P10">
        <v>8.1022431849830101E-2</v>
      </c>
      <c r="Q10">
        <v>0.14710825451419016</v>
      </c>
      <c r="R10">
        <v>0.13198824207051932</v>
      </c>
    </row>
    <row r="11" spans="1:28" x14ac:dyDescent="0.3">
      <c r="A11">
        <v>50.999998644228782</v>
      </c>
      <c r="B11">
        <v>7.9999999999977797E-2</v>
      </c>
      <c r="C11">
        <v>2.1511932956367739</v>
      </c>
      <c r="D11">
        <v>24.116569072130048</v>
      </c>
      <c r="E11">
        <v>2.2205204722164265E-14</v>
      </c>
      <c r="F11">
        <v>8.9920160468584753E-2</v>
      </c>
      <c r="G11">
        <v>37.683528422416515</v>
      </c>
      <c r="H11">
        <v>0.17312487330521167</v>
      </c>
      <c r="I11">
        <v>2.2205282238732882E-14</v>
      </c>
      <c r="J11">
        <v>4.4678932072102375</v>
      </c>
      <c r="K11">
        <v>16.900320289811521</v>
      </c>
      <c r="L11">
        <v>84089115.978405267</v>
      </c>
      <c r="M11">
        <v>0.98845962736561388</v>
      </c>
      <c r="N11">
        <v>0.99163689053681114</v>
      </c>
      <c r="O11">
        <v>0.99287446196191254</v>
      </c>
      <c r="P11">
        <v>0.15069607541942889</v>
      </c>
      <c r="Q11">
        <v>0.13517217432993855</v>
      </c>
      <c r="R11">
        <v>0.14339729198509529</v>
      </c>
    </row>
    <row r="12" spans="1:28" x14ac:dyDescent="0.3">
      <c r="A12">
        <v>50.112358062251545</v>
      </c>
      <c r="B12">
        <v>7.9999999999973315E-2</v>
      </c>
      <c r="C12">
        <v>2.024998963171516</v>
      </c>
      <c r="D12">
        <v>25.725082948925557</v>
      </c>
      <c r="E12">
        <v>3.2271689858217212E-14</v>
      </c>
      <c r="F12">
        <v>0.17663822146282585</v>
      </c>
      <c r="G12">
        <v>37.653723727578665</v>
      </c>
      <c r="H12">
        <v>0.37041076513855514</v>
      </c>
      <c r="I12">
        <v>3.4369066812195506E-14</v>
      </c>
      <c r="J12">
        <v>5.3408895358905601</v>
      </c>
      <c r="K12">
        <v>16.528286829967154</v>
      </c>
      <c r="L12">
        <v>1300249383.1199305</v>
      </c>
      <c r="M12">
        <v>0.97974715674370128</v>
      </c>
      <c r="N12">
        <v>0.92111914552823793</v>
      </c>
      <c r="O12">
        <v>0.966456362934215</v>
      </c>
      <c r="P12">
        <v>0.20055748746600341</v>
      </c>
      <c r="Q12">
        <v>0.3889140196955031</v>
      </c>
      <c r="R12">
        <v>0.25576865253052239</v>
      </c>
    </row>
    <row r="13" spans="1:28" x14ac:dyDescent="0.3">
      <c r="A13">
        <v>50.213896130886631</v>
      </c>
      <c r="B13">
        <v>9.4905459464627983E-3</v>
      </c>
      <c r="C13">
        <v>6.9163266194001649E-2</v>
      </c>
      <c r="D13">
        <v>19.181471128136334</v>
      </c>
      <c r="E13">
        <v>2.2204807499661208E-14</v>
      </c>
      <c r="F13">
        <v>0.15886716020298478</v>
      </c>
      <c r="G13">
        <v>36.922250491064709</v>
      </c>
      <c r="H13">
        <v>0.53420826479093986</v>
      </c>
      <c r="I13">
        <v>2.2204793104898524E-14</v>
      </c>
      <c r="J13">
        <v>4.079138265678818</v>
      </c>
      <c r="K13">
        <v>14.773602809897632</v>
      </c>
      <c r="L13">
        <v>566450101.24093688</v>
      </c>
      <c r="M13">
        <v>0.99898533056977867</v>
      </c>
      <c r="N13">
        <v>0.99759526287829914</v>
      </c>
      <c r="O13">
        <v>0.94418215750630452</v>
      </c>
      <c r="P13">
        <v>4.4815903413539811E-2</v>
      </c>
      <c r="Q13">
        <v>7.5369451358782397E-2</v>
      </c>
      <c r="R13">
        <v>0.34102246251584162</v>
      </c>
    </row>
    <row r="14" spans="1:28" x14ac:dyDescent="0.3">
      <c r="A14">
        <v>50.752990176849188</v>
      </c>
      <c r="B14">
        <v>4.9978308335052266E-3</v>
      </c>
      <c r="C14">
        <v>5.3019039987769094E-3</v>
      </c>
      <c r="D14">
        <v>25.045244065065862</v>
      </c>
      <c r="E14">
        <v>4.0594442746741951E-14</v>
      </c>
      <c r="F14">
        <v>3.6537685032853838E-2</v>
      </c>
      <c r="G14">
        <v>36.69572457693662</v>
      </c>
      <c r="H14">
        <v>6.1852739126033847E-2</v>
      </c>
      <c r="I14">
        <v>1.7190501068214741E-8</v>
      </c>
      <c r="J14">
        <v>4.5658015789717235</v>
      </c>
      <c r="K14">
        <v>13.024656688038769</v>
      </c>
      <c r="L14">
        <v>351051597.04502159</v>
      </c>
      <c r="M14">
        <v>0.99208185198003873</v>
      </c>
      <c r="N14">
        <v>0.99522565890520998</v>
      </c>
      <c r="O14">
        <v>0.99039284200309696</v>
      </c>
      <c r="P14">
        <v>0.1257314786012535</v>
      </c>
      <c r="Q14">
        <v>0.10128749526550776</v>
      </c>
      <c r="R14">
        <v>0.15941471611731872</v>
      </c>
    </row>
    <row r="15" spans="1:28" x14ac:dyDescent="0.3">
      <c r="A15">
        <v>50.699921156417844</v>
      </c>
      <c r="B15">
        <v>9.5735298745053248E-3</v>
      </c>
      <c r="C15">
        <v>8.9132568950316515E-2</v>
      </c>
      <c r="D15">
        <v>11.857873632583038</v>
      </c>
      <c r="E15">
        <v>5.9099188790425215E-2</v>
      </c>
      <c r="F15">
        <v>4.988050206383593E-2</v>
      </c>
      <c r="G15">
        <v>37.680328933968816</v>
      </c>
      <c r="H15">
        <v>1.8497220737605818E-2</v>
      </c>
      <c r="I15">
        <v>2.2204482497947681E-14</v>
      </c>
      <c r="J15">
        <v>6.103174227275729</v>
      </c>
      <c r="K15">
        <v>13.766984665745582</v>
      </c>
      <c r="L15">
        <v>621934175.95001173</v>
      </c>
      <c r="M15">
        <v>0.99881935339761685</v>
      </c>
      <c r="N15">
        <v>0.99056473797463496</v>
      </c>
      <c r="O15">
        <v>0.99546597369583578</v>
      </c>
      <c r="P15">
        <v>4.8336900527333804E-2</v>
      </c>
      <c r="Q15">
        <v>0.13715765902921109</v>
      </c>
      <c r="R15">
        <v>9.5247749929733949E-2</v>
      </c>
    </row>
    <row r="16" spans="1:28" x14ac:dyDescent="0.3">
      <c r="A16">
        <v>49.56059346600113</v>
      </c>
      <c r="B16">
        <v>3.5391732937027735E-2</v>
      </c>
      <c r="C16">
        <v>0.34805201860429502</v>
      </c>
      <c r="D16">
        <v>11.857782664627715</v>
      </c>
      <c r="E16">
        <v>2.9127236278333443E-14</v>
      </c>
      <c r="F16">
        <v>1.5547477979118318</v>
      </c>
      <c r="G16">
        <v>35.777216473702303</v>
      </c>
      <c r="H16">
        <v>8.317634935975331</v>
      </c>
      <c r="I16">
        <v>2.5153608073092593E-8</v>
      </c>
      <c r="J16">
        <v>2.8975994027540488</v>
      </c>
      <c r="K16">
        <v>20.4810419967835</v>
      </c>
      <c r="L16">
        <v>818269300.73777747</v>
      </c>
      <c r="M16">
        <v>0.99463967383808705</v>
      </c>
      <c r="N16">
        <v>0.98551651903078785</v>
      </c>
      <c r="O16">
        <v>0.96934966899522057</v>
      </c>
      <c r="P16">
        <v>0.10311916123845168</v>
      </c>
      <c r="Q16">
        <v>0.19774626154184782</v>
      </c>
      <c r="R16">
        <v>0.24655228670255599</v>
      </c>
    </row>
    <row r="17" spans="1:22" x14ac:dyDescent="0.3">
      <c r="I17">
        <f t="shared" ref="I17:I32" si="0">IF(OR(ABS(1/A1-T$5)&lt;=0.001*(1/A1),ABS(1/A1-T$6)&lt;=0.001*(1/A1)),0,1)</f>
        <v>1</v>
      </c>
      <c r="J17">
        <f t="shared" ref="J17:K32" si="1">IF(OR(ABS(B1-U$5)&lt;=0.001*(B1),ABS(B1-U$6)&lt;=0.001*(B1)),0,1)</f>
        <v>1</v>
      </c>
      <c r="K17">
        <f t="shared" si="1"/>
        <v>1</v>
      </c>
      <c r="L17">
        <f t="shared" ref="L17:L32" si="2">IF(OR(ABS(1/D1-W$5)&lt;=0.001*(1/D1),ABS(1/D1-W$6)&lt;=0.001*(1/D1)),0,1)</f>
        <v>1</v>
      </c>
      <c r="M17">
        <f t="shared" ref="M17:N32" si="3">IF(OR(ABS(E1-X$5)&lt;=0.001*(E1),ABS(E1-X$6)&lt;=0.001*(E1)),0,1)</f>
        <v>1</v>
      </c>
      <c r="N17">
        <f t="shared" si="3"/>
        <v>1</v>
      </c>
      <c r="O17">
        <f t="shared" ref="O17:O32" si="4">IF(OR(ABS(1/G1-Z$5)&lt;=0.001*(1/G1),ABS(1/G1-Z$6)&lt;=0.001*(1/G1)),0,1)</f>
        <v>1</v>
      </c>
      <c r="P17">
        <f t="shared" ref="P17:Q32" si="5">IF(OR(ABS(H1-AA$5)&lt;=0.001*(H1),ABS(H1-AA$6)&lt;=0.001*(H1)),0,1)</f>
        <v>1</v>
      </c>
      <c r="Q17">
        <f t="shared" si="5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si="0"/>
        <v>0</v>
      </c>
      <c r="J18">
        <f t="shared" si="1"/>
        <v>1</v>
      </c>
      <c r="K18">
        <f t="shared" si="1"/>
        <v>1</v>
      </c>
      <c r="L18">
        <f t="shared" si="2"/>
        <v>1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5"/>
        <v>1</v>
      </c>
    </row>
    <row r="19" spans="1:22" x14ac:dyDescent="0.3">
      <c r="A19" t="s">
        <v>4</v>
      </c>
      <c r="B19">
        <f>AVERAGE(A$1:A$3)</f>
        <v>49.583288214618641</v>
      </c>
      <c r="C19">
        <f>AVERAGE(A$4:A$6)</f>
        <v>49.477986966073473</v>
      </c>
      <c r="D19">
        <f>AVERAGE(A$7:A$12)</f>
        <v>49.97940417356952</v>
      </c>
      <c r="E19">
        <f>AVERAGE(A$13:A$16)</f>
        <v>50.3068502325387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5"/>
        <v>1</v>
      </c>
    </row>
    <row r="20" spans="1:22" x14ac:dyDescent="0.3">
      <c r="B20">
        <f>STDEV(A$1:A$3)/SQRT(COUNT(A$1:A$3))</f>
        <v>0.71872509670711726</v>
      </c>
      <c r="C20">
        <f>STDEV(A$4:A$6)/SQRT(COUNT(A$4:A$6))</f>
        <v>0.23834107840049748</v>
      </c>
      <c r="D20">
        <f>STDEV(A$7:A$12)/SQRT(COUNT(A$7:A$12))</f>
        <v>0.4194082276070194</v>
      </c>
      <c r="E20">
        <f>STDEV(A$13:A$16)/SQRT(COUNT(A$13:A$16))</f>
        <v>0.27674977081074847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5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5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0"/>
        <v>1</v>
      </c>
      <c r="J22">
        <f t="shared" si="1"/>
        <v>1</v>
      </c>
      <c r="K22">
        <f t="shared" si="1"/>
        <v>0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5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8.0615783832866227E-3</v>
      </c>
      <c r="B23" t="s">
        <v>5</v>
      </c>
      <c r="C23">
        <f>AVERAGE(B$1:B$3)</f>
        <v>3.6821222206894159E-3</v>
      </c>
      <c r="D23">
        <f>AVERAGE(B$4:B$6)</f>
        <v>1.8037920296551473E-2</v>
      </c>
      <c r="E23">
        <f>AVERAGE(B$7:B$12)</f>
        <v>4.1586136000766556E-2</v>
      </c>
      <c r="F23">
        <f>AVERAGE(B$13:B$16)</f>
        <v>1.4863409897875272E-2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5"/>
        <v>1</v>
      </c>
    </row>
    <row r="24" spans="1:22" x14ac:dyDescent="0.3">
      <c r="C24">
        <f>STDEV(B$1:B$3)/SQRT(COUNT(B$1:B$3))</f>
        <v>6.7774838453337545E-4</v>
      </c>
      <c r="D24">
        <f>STDEV(B$4:B$6)/SQRT(COUNT(B$4:B$6))</f>
        <v>7.0561202592917477E-3</v>
      </c>
      <c r="E24">
        <f>STDEV(B$7:B$9)/SQRT(COUNT(B$7:B$9))</f>
        <v>1.5115414176024944E-2</v>
      </c>
      <c r="F24">
        <f>STDEV(B$13:B$16)/SQRT(COUNT(B$13:B$16))</f>
        <v>6.9257502287788921E-3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5"/>
        <v>1</v>
      </c>
    </row>
    <row r="25" spans="1:22" x14ac:dyDescent="0.3">
      <c r="I25">
        <f t="shared" si="0"/>
        <v>0</v>
      </c>
      <c r="J25">
        <f t="shared" si="1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5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 t="shared" si="0"/>
        <v>1</v>
      </c>
      <c r="J26">
        <f t="shared" si="1"/>
        <v>1</v>
      </c>
      <c r="K26">
        <f t="shared" si="1"/>
        <v>1</v>
      </c>
      <c r="L26">
        <f t="shared" si="2"/>
        <v>1</v>
      </c>
      <c r="M26">
        <f t="shared" si="3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5"/>
        <v>1</v>
      </c>
    </row>
    <row r="27" spans="1:22" x14ac:dyDescent="0.3">
      <c r="C27" t="s">
        <v>6</v>
      </c>
      <c r="D27">
        <f>AVERAGE(C$1:C$3)</f>
        <v>0.19952832919678429</v>
      </c>
      <c r="E27">
        <f>AVERAGE(C$4:C$6)</f>
        <v>0.10586120939347576</v>
      </c>
      <c r="F27">
        <f>AVERAGE(C$7:C$12)</f>
        <v>0.80219291505401247</v>
      </c>
      <c r="G27">
        <f>AVERAGE(C$13:C$16)</f>
        <v>0.12791243943684752</v>
      </c>
      <c r="I27">
        <f t="shared" si="0"/>
        <v>0</v>
      </c>
      <c r="J27">
        <f t="shared" si="1"/>
        <v>0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3"/>
        <v>1</v>
      </c>
      <c r="O27">
        <f t="shared" si="4"/>
        <v>0</v>
      </c>
      <c r="P27">
        <f t="shared" si="5"/>
        <v>1</v>
      </c>
      <c r="Q27">
        <f t="shared" si="5"/>
        <v>1</v>
      </c>
    </row>
    <row r="28" spans="1:22" x14ac:dyDescent="0.3">
      <c r="D28">
        <f>STDEV(C$1:C$3)/SQRT(COUNT(C$1:C$3))</f>
        <v>0.10356641069664721</v>
      </c>
      <c r="E28">
        <f>STDEV(C$4:C$6)/SQRT(COUNT(C$4:C$6))</f>
        <v>0.10256975721695832</v>
      </c>
      <c r="F28">
        <f>STDEV(C$7:C$12)/SQRT(COUNT(C$7:C$12))</f>
        <v>0.41369191596960014</v>
      </c>
      <c r="G28">
        <f>STDEV(C$13:C$16)/SQRT(COUNT(C$13:C$16))</f>
        <v>7.5526000726075168E-2</v>
      </c>
      <c r="I28">
        <f t="shared" si="0"/>
        <v>1</v>
      </c>
      <c r="J28">
        <f t="shared" si="1"/>
        <v>0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5"/>
        <v>1</v>
      </c>
    </row>
    <row r="29" spans="1:22" x14ac:dyDescent="0.3">
      <c r="I29">
        <f t="shared" si="0"/>
        <v>1</v>
      </c>
      <c r="J29">
        <f t="shared" si="1"/>
        <v>1</v>
      </c>
      <c r="K29">
        <f t="shared" si="1"/>
        <v>1</v>
      </c>
      <c r="L29">
        <f t="shared" si="2"/>
        <v>1</v>
      </c>
      <c r="M29">
        <f t="shared" si="3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5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 t="shared" si="0"/>
        <v>1</v>
      </c>
      <c r="J30">
        <f t="shared" si="1"/>
        <v>1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5"/>
        <v>1</v>
      </c>
    </row>
    <row r="31" spans="1:22" x14ac:dyDescent="0.3">
      <c r="C31">
        <f>STDEV(D5:D16)/SQRT(12)</f>
        <v>1.6660787529807424</v>
      </c>
      <c r="D31" t="s">
        <v>7</v>
      </c>
      <c r="E31">
        <f>AVERAGE(D$1:D$3)</f>
        <v>21.076332350283426</v>
      </c>
      <c r="F31">
        <f>AVERAGE(D$4:D$6)</f>
        <v>17.904215325763449</v>
      </c>
      <c r="G31">
        <f>AVERAGE(D$7:D$12)</f>
        <v>19.956179021761017</v>
      </c>
      <c r="H31">
        <f>AVERAGE(D$13:D$16)</f>
        <v>16.985592872603238</v>
      </c>
      <c r="I31">
        <f t="shared" si="0"/>
        <v>1</v>
      </c>
      <c r="J31">
        <f t="shared" si="1"/>
        <v>1</v>
      </c>
      <c r="K31">
        <f t="shared" si="1"/>
        <v>1</v>
      </c>
      <c r="L31">
        <f t="shared" si="2"/>
        <v>0</v>
      </c>
      <c r="M31">
        <f t="shared" si="3"/>
        <v>1</v>
      </c>
      <c r="N31">
        <f t="shared" si="3"/>
        <v>1</v>
      </c>
      <c r="O31">
        <f t="shared" si="4"/>
        <v>0</v>
      </c>
      <c r="P31">
        <f t="shared" si="5"/>
        <v>1</v>
      </c>
      <c r="Q31">
        <f t="shared" si="5"/>
        <v>1</v>
      </c>
    </row>
    <row r="32" spans="1:22" x14ac:dyDescent="0.3">
      <c r="A32">
        <f>MIN(D5:D14)</f>
        <v>11.973848873990324</v>
      </c>
      <c r="E32">
        <f>STDEV(D$1:D$3)/SQRT(COUNT(D$1:D$3))</f>
        <v>3.1667595025522113</v>
      </c>
      <c r="F32">
        <f>STDEV(D$4:D$6)/SQRT(COUNT(D$4:D$6))</f>
        <v>2.9601610813463779</v>
      </c>
      <c r="G32">
        <f>STDEV(D$7:D$12)/SQRT(COUNT(D$7:D$12))</f>
        <v>2.3929338583727806</v>
      </c>
      <c r="H32">
        <f>STDEV(D$13:D$16)/SQRT(COUNT(D$13:D$16))</f>
        <v>3.1933237750915366</v>
      </c>
      <c r="I32">
        <f t="shared" si="0"/>
        <v>1</v>
      </c>
      <c r="J32">
        <f t="shared" si="1"/>
        <v>1</v>
      </c>
      <c r="K32">
        <f t="shared" si="1"/>
        <v>1</v>
      </c>
      <c r="L32">
        <f t="shared" si="2"/>
        <v>0</v>
      </c>
      <c r="M32">
        <f t="shared" si="3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5"/>
        <v>1</v>
      </c>
    </row>
    <row r="33" spans="1:12" x14ac:dyDescent="0.3">
      <c r="A33">
        <f>MAX(G5:G14)</f>
        <v>37.683528422416515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2.2212664182570532E-14</v>
      </c>
      <c r="G35">
        <f>AVERAGE(E$4:E$6)</f>
        <v>2.9505336290888825E-8</v>
      </c>
      <c r="H35">
        <f>AVERAGE(E$7:E$12)</f>
        <v>6.7377636838706246E-11</v>
      </c>
      <c r="I35">
        <f>AVERAGE(E$13:E$16)</f>
        <v>1.4774797197629285E-2</v>
      </c>
    </row>
    <row r="36" spans="1:12" x14ac:dyDescent="0.3">
      <c r="F36">
        <f>STDEV(E$1:E$3)/SQRT(COUNT(E$1:E$3))</f>
        <v>8.2036900674016E-18</v>
      </c>
      <c r="G36">
        <f>STDEV(E$4:E$6)/SQRT(COUNT(E$4:E$6))</f>
        <v>2.9505305092139929E-8</v>
      </c>
      <c r="H36">
        <f>STDEV(E$7:E$12)/SQRT(COUNT(E$7:E$12))</f>
        <v>6.7348051428982494E-11</v>
      </c>
      <c r="I36">
        <f>STDEV(E$13:E$16)/SQRT(COUNT(E$13:E$16))</f>
        <v>1.4774797197598643E-2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0.15777936167493542</v>
      </c>
      <c r="F39" t="s">
        <v>9</v>
      </c>
      <c r="G39">
        <f>AVERAGE(F$1:F$3)</f>
        <v>0.14769231717803041</v>
      </c>
      <c r="H39">
        <f>AVERAGE(F$4:F$6)</f>
        <v>0.72326704374707174</v>
      </c>
      <c r="I39">
        <f>AVERAGE(F$8:F$12)</f>
        <v>0.51384407746119876</v>
      </c>
      <c r="J39">
        <f>AVERAGE(F$13:F$16)</f>
        <v>0.45000828630287659</v>
      </c>
    </row>
    <row r="40" spans="1:12" x14ac:dyDescent="0.3">
      <c r="G40">
        <f>STDEV(F$1:F$3)/SQRT(COUNT(F$1:F$3))</f>
        <v>3.4917043122967097E-2</v>
      </c>
      <c r="H40">
        <f>STDEV(F$4:F$6)/SQRT(COUNT(F$4:F$6))</f>
        <v>0.29845461736249618</v>
      </c>
      <c r="I40">
        <f>STDEV(F$8:F$12)/SQRT(COUNT(F$8:F$12))</f>
        <v>0.19874665592005089</v>
      </c>
      <c r="J40">
        <f>STDEV(F$13:F$16)/SQRT(COUNT(F$13:F$16))</f>
        <v>0.36926421498832696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37.5381520827872</v>
      </c>
      <c r="I43">
        <f>AVERAGE(G$4:G$6)</f>
        <v>36.612328431699801</v>
      </c>
      <c r="J43">
        <f>AVERAGE(G$7:G$12)</f>
        <v>37.189121285878052</v>
      </c>
      <c r="K43">
        <f>AVERAGE(G$13:G$16)</f>
        <v>36.768880118918112</v>
      </c>
    </row>
    <row r="44" spans="1:12" x14ac:dyDescent="0.3">
      <c r="H44">
        <f>STDEV(G$1:G$3)/SQRT(COUNT(G$1:G$3))</f>
        <v>8.6906603043533662E-2</v>
      </c>
      <c r="I44">
        <f>STDEV(G$4:G$6)/SQRT(COUNT(G$4:G$6))</f>
        <v>6.9864725681562961E-2</v>
      </c>
      <c r="J44">
        <f>STDEV(G$7:G$12)/SQRT(COUNT(G$7:G$12))</f>
        <v>0.20479131109411763</v>
      </c>
      <c r="K44">
        <f>STDEV(G$13:G$16)/SQRT(COUNT(G$13:G$16))</f>
        <v>0.39189815131772759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7.7496849621641051E-2</v>
      </c>
      <c r="J47">
        <f>AVERAGE(H$4:H$6)</f>
        <v>0.59362813802385406</v>
      </c>
      <c r="K47">
        <f>AVERAGE(H$7:H$12)</f>
        <v>0.66334585047645001</v>
      </c>
      <c r="L47">
        <f>AVERAGE(H$13:H$16)</f>
        <v>2.2330482901574777</v>
      </c>
    </row>
    <row r="48" spans="1:12" x14ac:dyDescent="0.3">
      <c r="I48">
        <f>STDEV(H$1:H$3)/SQRT(COUNT(H$1:H$3))</f>
        <v>2.1790165725498221E-2</v>
      </c>
      <c r="J48">
        <f>STDEV(H$4:H$6)/SQRT(COUNT(H$4:H$6))</f>
        <v>0.32197411553760463</v>
      </c>
      <c r="K48">
        <f>STDEV(H$7:H$12)/SQRT(COUNT(H$7:H$12))</f>
        <v>0.20529220038775908</v>
      </c>
      <c r="L48">
        <f>STDEV(H$13:H$16)/SQRT(COUNT(H$13:H$16))</f>
        <v>2.0315547954325472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4.6784422659194143E-2</v>
      </c>
      <c r="K51">
        <f>AVERAGE(I$4:I$6)</f>
        <v>1.1411317532328786E-6</v>
      </c>
      <c r="L51">
        <f>AVERAGE(I$7:I$12)</f>
        <v>6.9823088972581051E-3</v>
      </c>
      <c r="M51">
        <f>AVERAGE(I$13:I$16)</f>
        <v>1.0586038387645735E-8</v>
      </c>
    </row>
    <row r="52" spans="9:16" x14ac:dyDescent="0.3">
      <c r="J52">
        <f>STDEV(I$1:I$3)/SQRT(COUNT(I$1:I$3))</f>
        <v>4.6784422659171918E-2</v>
      </c>
      <c r="K52">
        <f>STDEV(I$4:I$6)/SQRT(COUNT(I$4:I$6))</f>
        <v>1.1411317199260473E-6</v>
      </c>
      <c r="L52">
        <f>STDEV(I$7:I$12)/SQRT(COUNT(I$7:I$12))</f>
        <v>6.9822988067429403E-3</v>
      </c>
      <c r="M52">
        <f>STDEV(I$13:I$16)/SQRT(COUNT(I$13:I$16))</f>
        <v>6.3242950272025754E-9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3.5330643289190022</v>
      </c>
      <c r="L55">
        <f>AVERAGE(J$4:J$6)</f>
        <v>4.58115771132909</v>
      </c>
      <c r="M55">
        <f>AVERAGE(J$7:J$12)</f>
        <v>4.0168489200456055</v>
      </c>
      <c r="N55">
        <f>AVERAGE(J$13:J$16)</f>
        <v>4.4114283686700801</v>
      </c>
    </row>
    <row r="56" spans="9:16" x14ac:dyDescent="0.3">
      <c r="K56">
        <f>STDEV(J$1:J$3)/SQRT(COUNT(J$1:J$3))</f>
        <v>0.95091786374603871</v>
      </c>
      <c r="L56">
        <f>STDEV(J$4:J$6)/SQRT(COUNT(J$4:J$6))</f>
        <v>0.74102588658805402</v>
      </c>
      <c r="M56">
        <f>STDEV(J$7:J$12)/SQRT(COUNT(J$7:J$12))</f>
        <v>0.56380352110471721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18.840060404338484</v>
      </c>
      <c r="M59">
        <f>AVERAGE(K$4:K$6)</f>
        <v>14.884022111131925</v>
      </c>
      <c r="N59">
        <f>AVERAGE(K$7:K$12)</f>
        <v>15.629444902677532</v>
      </c>
      <c r="O59">
        <f>AVERAGE(K$13:K$16)</f>
        <v>15.511571540116371</v>
      </c>
    </row>
    <row r="60" spans="9:16" x14ac:dyDescent="0.3">
      <c r="L60">
        <f>STDEV(K$1:K$3)/SQRT(COUNT(K$1:K$3))</f>
        <v>2.8295513340492469</v>
      </c>
      <c r="M60">
        <f>STDEV(K$4:K$6)/SQRT(COUNT(K$4:K$6))</f>
        <v>2.7073944668784131</v>
      </c>
      <c r="N60">
        <f>STDEV(K$7:K$12)/SQRT(COUNT(K$7:K$12))</f>
        <v>1.3641312354107982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322297788.6784963</v>
      </c>
      <c r="N63">
        <f>AVERAGE(L$4:L$6)</f>
        <v>307023270.74240673</v>
      </c>
      <c r="O63">
        <f>AVERAGE(L$7:L$12)</f>
        <v>446981548.4617877</v>
      </c>
      <c r="P63">
        <f>AVERAGE(L$13:L$16)</f>
        <v>589426293.74343693</v>
      </c>
    </row>
    <row r="64" spans="9:16" x14ac:dyDescent="0.3">
      <c r="M64">
        <f>STDEV(L$1:L$3)/SQRT(COUNT(L$1:L$3))</f>
        <v>133696190.47646844</v>
      </c>
      <c r="N64">
        <f>STDEV(L$4:L$6)/SQRT(COUNT(L$4:L$6))</f>
        <v>161012976.80738807</v>
      </c>
      <c r="O64">
        <f>STDEV(L$7:L$12)/SQRT(COUNT(L$7:L$12))</f>
        <v>188985976.30867198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0.99610248548573954</v>
      </c>
      <c r="O67">
        <f>AVERAGE(M$4:M$6)</f>
        <v>0.99678502731411689</v>
      </c>
      <c r="P67">
        <f>AVERAGE(M$7:M$12)</f>
        <v>0.98945689398432524</v>
      </c>
      <c r="Q67">
        <f>AVERAGE(M$13:M$16)</f>
        <v>0.9961315524463803</v>
      </c>
    </row>
    <row r="68" spans="13:20" x14ac:dyDescent="0.3">
      <c r="N68">
        <f>STDEV(M$1:M$3)/SQRT(COUNT(M$1:M$3))</f>
        <v>5.4739703585631654E-4</v>
      </c>
      <c r="O68">
        <f>STDEV(M$4:M$6)/SQRT(COUNT(M$4:M$6))</f>
        <v>3.4869439595106461E-4</v>
      </c>
      <c r="P68">
        <f>STDEV(M$7:M$12)/SQRT(COUNT(M$7:M$12))</f>
        <v>3.3360510363505337E-3</v>
      </c>
      <c r="Q68">
        <f>STDEV(M$13:M$16)/SQRT(COUNT(M$13:M$16))</f>
        <v>1.6831047496621971E-3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0.99130347704192678</v>
      </c>
      <c r="P71">
        <f>AVERAGE(N$4:N$6)</f>
        <v>0.97645203765767585</v>
      </c>
      <c r="Q71">
        <f>AVERAGE(N$7:N$12)</f>
        <v>0.97325809327168467</v>
      </c>
      <c r="R71">
        <f>AVERAGE(N$13:N$16)</f>
        <v>0.99222554469723301</v>
      </c>
    </row>
    <row r="72" spans="13:20" x14ac:dyDescent="0.3">
      <c r="O72">
        <f>STDEV(N$1:N$3)/SQRT(COUNT(N$1:N$3))</f>
        <v>4.3389172994208079E-3</v>
      </c>
      <c r="P72">
        <f>STDEV(N$4:N$6)/SQRT(COUNT(N$4:N$6))</f>
        <v>9.9882374362498492E-3</v>
      </c>
      <c r="Q72">
        <f>STDEV(N$7:N$12)/SQRT(COUNT(N$7:N$12))</f>
        <v>1.2328335508088976E-2</v>
      </c>
      <c r="R72">
        <f>STDEV(N$13:N$16)/SQRT(COUNT(N$13:N$16))</f>
        <v>2.6708903473034382E-3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0.99600012704441576</v>
      </c>
      <c r="Q75">
        <f>AVERAGE(O$4:O$6)</f>
        <v>0.98673250795831757</v>
      </c>
      <c r="R75">
        <f>AVERAGE(O$7:O$12)</f>
        <v>0.98341100592276387</v>
      </c>
      <c r="S75">
        <f>AVERAGE(O$13:O$16)</f>
        <v>0.9748476605501144</v>
      </c>
    </row>
    <row r="76" spans="13:20" x14ac:dyDescent="0.3">
      <c r="P76">
        <f>STDEV(O$1:O$3)/SQRT(COUNT(O$1:O$3))</f>
        <v>8.2261914395862618E-4</v>
      </c>
      <c r="Q76">
        <f>STDEV(O$4:O$6)/SQRT(COUNT(O$4:O$6))</f>
        <v>7.3851083981756639E-3</v>
      </c>
      <c r="R76">
        <f>STDEV(O$7:O$12)/SQRT(COUNT(O$7:O$12))</f>
        <v>4.6080723188228869E-3</v>
      </c>
      <c r="S76">
        <f>STDEV(O$13:O$16)/SQRT(COUNT(O$13:O$16))</f>
        <v>1.1681069055844078E-2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9.0604965660334422E-2</v>
      </c>
      <c r="R79">
        <f>AVERAGE(P$4:P$6)</f>
        <v>8.1747180834958036E-2</v>
      </c>
      <c r="S79">
        <f>AVERAGE(P$7:P$12)</f>
        <v>0.13355948490232569</v>
      </c>
      <c r="T79">
        <f>AVERAGE(P$13:P$16)</f>
        <v>8.0500860945144692E-2</v>
      </c>
    </row>
    <row r="80" spans="13:20" x14ac:dyDescent="0.3">
      <c r="Q80">
        <f>STDEV(P$1:P$3)/SQRT(COUNT(P$1:P$3))</f>
        <v>8.1732531032045024E-3</v>
      </c>
      <c r="R80">
        <f>STDEV(P$4:P$6)/SQRT(COUNT(P$4:P$6))</f>
        <v>4.7620631501223169E-3</v>
      </c>
      <c r="S80">
        <f>STDEV(P$7:P$12)/SQRT(COUNT(P$7:P$12))</f>
        <v>2.5691641904597762E-2</v>
      </c>
      <c r="T80">
        <f>STDEV(P$13:P$16)/SQRT(COUNT(P$13:P$16))</f>
        <v>2.0135650029864664E-2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0.12390893666447866</v>
      </c>
      <c r="S83">
        <f>AVERAGE(Q$4:Q$6)</f>
        <v>0.21015253065602732</v>
      </c>
      <c r="T83">
        <f>AVERAGE(Q$7:Q$12)</f>
        <v>0.20279009299456563</v>
      </c>
      <c r="U83">
        <f>AVERAGE(Q$13:Q$16)</f>
        <v>0.12789021679883728</v>
      </c>
    </row>
    <row r="84" spans="17:22" x14ac:dyDescent="0.3">
      <c r="R84">
        <f>STDEV(Q$1:Q$3)/SQRT(COUNT(Q$1:Q$3))</f>
        <v>3.8264976211087383E-2</v>
      </c>
      <c r="S84">
        <f>STDEV(Q$4:Q$6)/SQRT(COUNT(Q$4:Q$6))</f>
        <v>4.2129033655068843E-2</v>
      </c>
      <c r="T84">
        <f>STDEV(Q$7:Q$12)/SQRT(COUNT(Q$7:Q$12))</f>
        <v>5.1122255264206093E-2</v>
      </c>
      <c r="U84">
        <f>STDEV(Q$13:Q$16)/SQRT(COUNT(Q$13:Q$16))</f>
        <v>2.6507684527352842E-2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0.10716116142670958</v>
      </c>
      <c r="T87">
        <f>AVERAGE(R$4:R$6)</f>
        <v>0.15688307764439313</v>
      </c>
      <c r="U87">
        <f>AVERAGE(R$7:R$12)</f>
        <v>0.3602634042523325</v>
      </c>
      <c r="V87">
        <f>AVERAGE(R$13:R$16)</f>
        <v>0.21055930381636256</v>
      </c>
    </row>
    <row r="88" spans="17:22" x14ac:dyDescent="0.3">
      <c r="S88">
        <f>STDEV(R$1:R$3)/SQRT(COUNT(R$1:R$3))</f>
        <v>1.4901746519657021E-2</v>
      </c>
      <c r="T88">
        <f>STDEV(R$4:R$6)/SQRT(COUNT(R$4:R$6))</f>
        <v>3.9411651393351392E-2</v>
      </c>
      <c r="U88">
        <f>STDEV(R$7:R$12)/SQRT(COUNT(R$7:R$12))</f>
        <v>0.18876966052538863</v>
      </c>
      <c r="V88">
        <f>STDEV(R$13:R$16)/SQRT(COUNT(R$13:R$16))</f>
        <v>5.3407750612267019E-2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2019-04-05T19:41:04Z</dcterms:created>
  <dcterms:modified xsi:type="dcterms:W3CDTF">2019-04-20T03:40:58Z</dcterms:modified>
</cp:coreProperties>
</file>