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791DC48-DD4E-4860-A12C-32382E27A697}" xr6:coauthVersionLast="36" xr6:coauthVersionMax="36" xr10:uidLastSave="{00000000-0000-0000-0000-000000000000}"/>
  <bookViews>
    <workbookView xWindow="0" yWindow="0" windowWidth="17256" windowHeight="7848" xr2:uid="{22CE86E4-3E47-4B1C-AA95-9BA3B42104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Z5" i="1"/>
  <c r="O32" i="1" s="1"/>
  <c r="W5" i="1"/>
  <c r="V5" i="1"/>
  <c r="U5" i="1"/>
  <c r="J32" i="1" s="1"/>
  <c r="T5" i="1"/>
  <c r="I31" i="1" s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N32" i="1"/>
  <c r="M32" i="1"/>
  <c r="L32" i="1"/>
  <c r="K32" i="1"/>
  <c r="H32" i="1"/>
  <c r="G32" i="1"/>
  <c r="F32" i="1"/>
  <c r="E32" i="1"/>
  <c r="A32" i="1"/>
  <c r="Q31" i="1"/>
  <c r="P31" i="1"/>
  <c r="N31" i="1"/>
  <c r="M31" i="1"/>
  <c r="L31" i="1"/>
  <c r="K31" i="1"/>
  <c r="H31" i="1"/>
  <c r="G31" i="1"/>
  <c r="F31" i="1"/>
  <c r="E31" i="1"/>
  <c r="C31" i="1"/>
  <c r="Q30" i="1"/>
  <c r="P30" i="1"/>
  <c r="N30" i="1"/>
  <c r="M30" i="1"/>
  <c r="L30" i="1"/>
  <c r="K30" i="1"/>
  <c r="Q29" i="1"/>
  <c r="P29" i="1"/>
  <c r="N29" i="1"/>
  <c r="M29" i="1"/>
  <c r="L29" i="1"/>
  <c r="K29" i="1"/>
  <c r="Q28" i="1"/>
  <c r="P28" i="1"/>
  <c r="N28" i="1"/>
  <c r="M28" i="1"/>
  <c r="L28" i="1"/>
  <c r="K28" i="1"/>
  <c r="J28" i="1"/>
  <c r="G28" i="1"/>
  <c r="F28" i="1"/>
  <c r="E28" i="1"/>
  <c r="D28" i="1"/>
  <c r="Q27" i="1"/>
  <c r="P27" i="1"/>
  <c r="N27" i="1"/>
  <c r="M27" i="1"/>
  <c r="L27" i="1"/>
  <c r="K27" i="1"/>
  <c r="G27" i="1"/>
  <c r="F27" i="1"/>
  <c r="E27" i="1"/>
  <c r="D27" i="1"/>
  <c r="Q26" i="1"/>
  <c r="P26" i="1"/>
  <c r="N26" i="1"/>
  <c r="M26" i="1"/>
  <c r="L26" i="1"/>
  <c r="K26" i="1"/>
  <c r="Q25" i="1"/>
  <c r="P25" i="1"/>
  <c r="N25" i="1"/>
  <c r="M25" i="1"/>
  <c r="L25" i="1"/>
  <c r="K25" i="1"/>
  <c r="J25" i="1"/>
  <c r="Q24" i="1"/>
  <c r="P24" i="1"/>
  <c r="N24" i="1"/>
  <c r="M24" i="1"/>
  <c r="L24" i="1"/>
  <c r="K24" i="1"/>
  <c r="F24" i="1"/>
  <c r="E24" i="1"/>
  <c r="D24" i="1"/>
  <c r="C24" i="1"/>
  <c r="Q23" i="1"/>
  <c r="P23" i="1"/>
  <c r="N23" i="1"/>
  <c r="M23" i="1"/>
  <c r="L23" i="1"/>
  <c r="K23" i="1"/>
  <c r="F23" i="1"/>
  <c r="E23" i="1"/>
  <c r="D23" i="1"/>
  <c r="C23" i="1"/>
  <c r="A23" i="1"/>
  <c r="S22" i="1"/>
  <c r="T22" i="1" s="1"/>
  <c r="Q22" i="1"/>
  <c r="P22" i="1"/>
  <c r="N22" i="1"/>
  <c r="M22" i="1"/>
  <c r="L22" i="1"/>
  <c r="K22" i="1"/>
  <c r="V21" i="1"/>
  <c r="Q21" i="1"/>
  <c r="P21" i="1"/>
  <c r="N21" i="1"/>
  <c r="M21" i="1"/>
  <c r="L21" i="1"/>
  <c r="K21" i="1"/>
  <c r="V20" i="1"/>
  <c r="Q20" i="1"/>
  <c r="P20" i="1"/>
  <c r="N20" i="1"/>
  <c r="M20" i="1"/>
  <c r="L20" i="1"/>
  <c r="K20" i="1"/>
  <c r="E20" i="1"/>
  <c r="D20" i="1"/>
  <c r="C20" i="1"/>
  <c r="B20" i="1"/>
  <c r="Q19" i="1"/>
  <c r="P19" i="1"/>
  <c r="N19" i="1"/>
  <c r="M19" i="1"/>
  <c r="L19" i="1"/>
  <c r="K19" i="1"/>
  <c r="E19" i="1"/>
  <c r="D19" i="1"/>
  <c r="C19" i="1"/>
  <c r="B19" i="1"/>
  <c r="Q18" i="1"/>
  <c r="P18" i="1"/>
  <c r="N18" i="1"/>
  <c r="M18" i="1"/>
  <c r="L18" i="1"/>
  <c r="K18" i="1"/>
  <c r="Q17" i="1"/>
  <c r="P17" i="1"/>
  <c r="N17" i="1"/>
  <c r="M17" i="1"/>
  <c r="L17" i="1"/>
  <c r="K17" i="1"/>
  <c r="J24" i="1" l="1"/>
  <c r="J20" i="1"/>
  <c r="J21" i="1"/>
  <c r="J22" i="1"/>
  <c r="J29" i="1"/>
  <c r="I19" i="1"/>
  <c r="J17" i="1"/>
  <c r="J18" i="1"/>
  <c r="J19" i="1"/>
  <c r="J23" i="1"/>
  <c r="J27" i="1"/>
  <c r="I17" i="1"/>
  <c r="O17" i="1"/>
  <c r="J26" i="1"/>
  <c r="J30" i="1"/>
  <c r="J31" i="1"/>
  <c r="I25" i="1"/>
  <c r="O27" i="1"/>
  <c r="O19" i="1"/>
  <c r="O23" i="1"/>
  <c r="I29" i="1"/>
  <c r="I18" i="1"/>
  <c r="O20" i="1"/>
  <c r="I21" i="1"/>
  <c r="O22" i="1"/>
  <c r="O24" i="1"/>
  <c r="I26" i="1"/>
  <c r="O28" i="1"/>
  <c r="I30" i="1"/>
  <c r="O31" i="1"/>
  <c r="I32" i="1"/>
  <c r="I23" i="1"/>
  <c r="O25" i="1"/>
  <c r="I27" i="1"/>
  <c r="O29" i="1"/>
  <c r="O18" i="1"/>
  <c r="I20" i="1"/>
  <c r="O21" i="1"/>
  <c r="I22" i="1"/>
  <c r="I24" i="1"/>
  <c r="O26" i="1"/>
  <c r="I28" i="1"/>
  <c r="O30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<sst xmlns="http://schemas.openxmlformats.org/spreadsheetml/2006/main" count="90" uniqueCount="22">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</sst>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AC81-0D07-4673-9F9E-26FEF2DF4B25}">
  <dimension ref="A1:AB88"/>
  <sheetViews>
    <sheetView tabSelected="1" workbookViewId="0">
      <selection activeCell="G20" sqref="G20"/>
    </sheetView>
  </sheetViews>
  <sheetFormatPr defaultRowHeight="14.4" x14ac:dyDescent="0.3"/>
  <cols>
    <col min="1" max="4" width="9.109375" bestFit="1" customWidth="1"/>
    <col min="5" max="5" width="12.109375" bestFit="1" customWidth="1"/>
    <col min="6" max="8" width="9.109375" bestFit="1" customWidth="1"/>
    <col min="9" max="9" width="12" bestFit="1" customWidth="1"/>
    <col min="10" max="11" width="9.109375" bestFit="1" customWidth="1"/>
    <col min="12" max="12" width="12.109375" bestFit="1" customWidth="1"/>
    <col min="13" max="15" width="9.109375" bestFit="1" customWidth="1"/>
  </cols>
  <sheetData>
    <row r="1" spans="1:28" x14ac:dyDescent="0.3">
      <c r="A1" s="1">
        <v>48</v>
      </c>
      <c r="B1" s="1">
        <v>8.6951306334420095E-3</v>
      </c>
      <c r="C1" s="1">
        <v>0.20344861651633911</v>
      </c>
      <c r="D1" s="1">
        <v>22.494948935372527</v>
      </c>
      <c r="E1" s="1">
        <v>7.3170559195028295E-7</v>
      </c>
      <c r="F1" s="1">
        <v>0.92182934779679349</v>
      </c>
      <c r="G1" s="1">
        <v>36.700000000000003</v>
      </c>
      <c r="H1" s="1">
        <v>0.5</v>
      </c>
      <c r="I1" s="1">
        <v>0.89999999859875512</v>
      </c>
      <c r="J1" s="1">
        <v>2.1625189804597844</v>
      </c>
      <c r="K1" s="1">
        <v>23.49878758171954</v>
      </c>
      <c r="L1" s="1">
        <v>329529718.59732395</v>
      </c>
      <c r="M1" s="1">
        <v>0.99743988929576355</v>
      </c>
      <c r="N1" s="1">
        <v>0.99227898409880932</v>
      </c>
      <c r="O1" s="1">
        <v>0.97889731601834262</v>
      </c>
      <c r="P1">
        <v>7.2640721819208734E-2</v>
      </c>
      <c r="Q1">
        <v>0.12468457358531293</v>
      </c>
      <c r="R1">
        <v>0.23363335685718895</v>
      </c>
    </row>
    <row r="2" spans="1:28" x14ac:dyDescent="0.3">
      <c r="A2">
        <v>48</v>
      </c>
      <c r="B2">
        <v>6.7802348259945033E-3</v>
      </c>
      <c r="C2">
        <v>1.0897339937070614E-3</v>
      </c>
      <c r="D2">
        <v>22.660063163417906</v>
      </c>
      <c r="E2">
        <v>2.980459808233166E-14</v>
      </c>
      <c r="F2">
        <v>0.53899402360773341</v>
      </c>
      <c r="G2">
        <v>36.700000000000003</v>
      </c>
      <c r="H2">
        <v>0.5</v>
      </c>
      <c r="I2">
        <v>2.908935003021829E-8</v>
      </c>
      <c r="J2">
        <v>5.4109811910207481</v>
      </c>
      <c r="K2">
        <v>13.194359624490323</v>
      </c>
      <c r="L2">
        <v>58371968.526514933</v>
      </c>
      <c r="M2">
        <v>0.99547094790284618</v>
      </c>
      <c r="N2">
        <v>0.98797255102477721</v>
      </c>
      <c r="O2">
        <v>0.9550522114205775</v>
      </c>
      <c r="P2">
        <v>0.10195894800583576</v>
      </c>
      <c r="Q2">
        <v>0.1637969975089171</v>
      </c>
      <c r="R2">
        <v>0.29518774684863031</v>
      </c>
    </row>
    <row r="3" spans="1:28" x14ac:dyDescent="0.3">
      <c r="A3">
        <v>48</v>
      </c>
      <c r="B3">
        <v>9.3797337963065532E-3</v>
      </c>
      <c r="C3">
        <v>0.22558134303875085</v>
      </c>
      <c r="D3">
        <v>22.494889418630496</v>
      </c>
      <c r="E3">
        <v>2.2319303317681269E-14</v>
      </c>
      <c r="F3">
        <v>0.37589854553854335</v>
      </c>
      <c r="G3">
        <v>36.700000000000003</v>
      </c>
      <c r="H3">
        <v>0.5</v>
      </c>
      <c r="I3">
        <v>2.2204460492503131E-14</v>
      </c>
      <c r="J3">
        <v>2.8544887565760555</v>
      </c>
      <c r="K3">
        <v>21.325929658193235</v>
      </c>
      <c r="L3">
        <v>491421240.84767276</v>
      </c>
      <c r="M3">
        <v>0.99564382969578813</v>
      </c>
      <c r="N3">
        <v>0.99610758049384085</v>
      </c>
      <c r="O3">
        <v>0.94510052581688242</v>
      </c>
      <c r="P3">
        <v>9.5112350425388237E-2</v>
      </c>
      <c r="Q3">
        <v>8.840874356872909E-2</v>
      </c>
      <c r="R3">
        <v>0.34354484987825074</v>
      </c>
    </row>
    <row r="4" spans="1:28" x14ac:dyDescent="0.3">
      <c r="A4">
        <v>48</v>
      </c>
      <c r="B4">
        <v>1.2495814113357907E-2</v>
      </c>
      <c r="C4">
        <v>3.2563122482459233E-3</v>
      </c>
      <c r="D4">
        <v>21.916657573175897</v>
      </c>
      <c r="E4">
        <v>1.6285039771266191E-2</v>
      </c>
      <c r="F4">
        <v>0.61999705156957075</v>
      </c>
      <c r="G4">
        <v>36.700000000000003</v>
      </c>
      <c r="H4">
        <v>0.5</v>
      </c>
      <c r="I4">
        <v>1.3818430444102868E-5</v>
      </c>
      <c r="J4">
        <v>5.7405382529075313</v>
      </c>
      <c r="K4">
        <v>11.932948197307793</v>
      </c>
      <c r="L4">
        <v>142095986.8603937</v>
      </c>
      <c r="M4">
        <v>0.99706254181774434</v>
      </c>
      <c r="N4">
        <v>0.95970668919026136</v>
      </c>
      <c r="O4">
        <v>0.97863421988680233</v>
      </c>
      <c r="P4">
        <v>7.8467157349904018E-2</v>
      </c>
      <c r="Q4">
        <v>0.28364267824523254</v>
      </c>
      <c r="R4">
        <v>0.21227946124580482</v>
      </c>
    </row>
    <row r="5" spans="1:28" x14ac:dyDescent="0.3">
      <c r="A5">
        <v>48</v>
      </c>
      <c r="B5">
        <v>1.3277897992491586E-2</v>
      </c>
      <c r="C5">
        <v>0.32947843467543564</v>
      </c>
      <c r="D5">
        <v>21.756937712193395</v>
      </c>
      <c r="E5">
        <v>3.7937664158982178E-14</v>
      </c>
      <c r="F5">
        <v>0.62145300887445787</v>
      </c>
      <c r="G5">
        <v>36.700000000000003</v>
      </c>
      <c r="H5">
        <v>0.5</v>
      </c>
      <c r="I5">
        <v>3.1576992637549533E-8</v>
      </c>
      <c r="J5">
        <v>3.2019457836211829</v>
      </c>
      <c r="K5">
        <v>20.291264649221233</v>
      </c>
      <c r="L5">
        <v>629017439.45034647</v>
      </c>
      <c r="M5">
        <v>0.99609224708565791</v>
      </c>
      <c r="N5">
        <v>0.98130554572198525</v>
      </c>
      <c r="O5">
        <v>0.99375796760960733</v>
      </c>
      <c r="P5">
        <v>9.1131006255414315E-2</v>
      </c>
      <c r="Q5">
        <v>0.19328959778201965</v>
      </c>
      <c r="R5">
        <v>0.1131039090342722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0.01</v>
      </c>
      <c r="Z5">
        <f>1/37.7</f>
        <v>2.652519893899204E-2</v>
      </c>
      <c r="AA5">
        <v>0.45</v>
      </c>
      <c r="AB5">
        <v>0</v>
      </c>
    </row>
    <row r="6" spans="1:28" x14ac:dyDescent="0.3">
      <c r="A6" s="1">
        <v>48</v>
      </c>
      <c r="B6" s="1">
        <v>1.2601312614246678E-2</v>
      </c>
      <c r="C6" s="1">
        <v>1.0000022215232188E-8</v>
      </c>
      <c r="D6" s="1">
        <v>24.207968196285812</v>
      </c>
      <c r="E6" s="1">
        <v>2.2213583770474895E-14</v>
      </c>
      <c r="F6" s="1">
        <v>0.45874745448626036</v>
      </c>
      <c r="G6" s="1">
        <v>36.700000000000003</v>
      </c>
      <c r="H6" s="1">
        <v>0.5</v>
      </c>
      <c r="I6" s="1">
        <v>2.2204460492503131E-14</v>
      </c>
      <c r="J6" s="1">
        <v>4.8009906026203426</v>
      </c>
      <c r="K6" s="1">
        <v>12.427864063073073</v>
      </c>
      <c r="L6" s="1">
        <v>149956613.66902128</v>
      </c>
      <c r="M6" s="1">
        <v>0.9971975010131312</v>
      </c>
      <c r="N6" s="1">
        <v>0.99022899451171376</v>
      </c>
      <c r="O6" s="1">
        <v>0.9953276308371628</v>
      </c>
      <c r="P6">
        <v>7.5694585350663451E-2</v>
      </c>
      <c r="Q6">
        <v>0.2162513415389456</v>
      </c>
      <c r="R6">
        <v>0.6846630405093298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</v>
      </c>
      <c r="Z6">
        <f>1/35.7</f>
        <v>2.8011204481792715E-2</v>
      </c>
      <c r="AA6">
        <v>0.55000000000000004</v>
      </c>
      <c r="AB6">
        <v>0.9</v>
      </c>
    </row>
    <row r="7" spans="1:28" x14ac:dyDescent="0.3">
      <c r="A7" s="1">
        <v>48</v>
      </c>
      <c r="B7" s="1">
        <v>2.4709154429053033E-2</v>
      </c>
      <c r="C7" s="1">
        <v>0.10350862881969349</v>
      </c>
      <c r="D7" s="1">
        <v>26.45329371740053</v>
      </c>
      <c r="E7" s="1">
        <v>3.164793195847605E-14</v>
      </c>
      <c r="F7" s="1">
        <v>0.58537226875087212</v>
      </c>
      <c r="G7" s="1">
        <v>36.700000000000003</v>
      </c>
      <c r="H7" s="1">
        <v>0.5</v>
      </c>
      <c r="I7" s="1">
        <v>0.89999999192896751</v>
      </c>
      <c r="J7" s="1">
        <v>2.7104459484427319</v>
      </c>
      <c r="K7" s="1">
        <v>17.035474663408237</v>
      </c>
      <c r="L7" s="1">
        <v>233186837.71739611</v>
      </c>
      <c r="M7" s="1">
        <v>0.99888380889516903</v>
      </c>
      <c r="N7" s="1">
        <v>0.99793262143914374</v>
      </c>
      <c r="O7" s="1">
        <v>0.9572746952334088</v>
      </c>
      <c r="P7">
        <v>4.695627215538719E-2</v>
      </c>
      <c r="Q7">
        <v>7.1219258577792668E-2</v>
      </c>
      <c r="R7">
        <v>0.30288685137412835</v>
      </c>
    </row>
    <row r="8" spans="1:28" x14ac:dyDescent="0.3">
      <c r="A8">
        <v>48</v>
      </c>
      <c r="B8">
        <v>3.8056841262946207E-2</v>
      </c>
      <c r="C8">
        <v>0.52157053044709067</v>
      </c>
      <c r="D8">
        <v>22.834962583125524</v>
      </c>
      <c r="E8">
        <v>2.2204460492503131E-14</v>
      </c>
      <c r="F8">
        <v>0.20907682498642191</v>
      </c>
      <c r="G8">
        <v>36.700000000000003</v>
      </c>
      <c r="H8">
        <v>0.5</v>
      </c>
      <c r="I8">
        <v>2.2228404835970256E-14</v>
      </c>
      <c r="J8">
        <v>2.2911350836709508</v>
      </c>
      <c r="K8">
        <v>19.863142820934826</v>
      </c>
      <c r="L8">
        <v>612804711.51763582</v>
      </c>
      <c r="M8">
        <v>0.98016548716521945</v>
      </c>
      <c r="N8">
        <v>0.98372525545071809</v>
      </c>
      <c r="O8">
        <v>0.9878928441797773</v>
      </c>
      <c r="P8">
        <v>0.20135092694432255</v>
      </c>
      <c r="Q8">
        <v>0.18430636400710299</v>
      </c>
      <c r="R8">
        <v>0.17373596787499695</v>
      </c>
    </row>
    <row r="9" spans="1:28" x14ac:dyDescent="0.3">
      <c r="A9">
        <v>48</v>
      </c>
      <c r="B9">
        <v>2.490275199632061E-3</v>
      </c>
      <c r="C9">
        <v>7.4278424827038982E-3</v>
      </c>
      <c r="D9">
        <v>21.526418852201665</v>
      </c>
      <c r="E9">
        <v>2.2205497634941771E-14</v>
      </c>
      <c r="F9">
        <v>0.21833816759190366</v>
      </c>
      <c r="G9">
        <v>36.700000000000003</v>
      </c>
      <c r="H9">
        <v>0.5</v>
      </c>
      <c r="I9">
        <v>2.2204460492503131E-14</v>
      </c>
      <c r="J9">
        <v>5.671278652516353</v>
      </c>
      <c r="K9">
        <v>12.951947185502732</v>
      </c>
      <c r="L9">
        <v>368343672.66467804</v>
      </c>
      <c r="M9">
        <v>0.99280266129030836</v>
      </c>
      <c r="N9">
        <v>0.93804779158319018</v>
      </c>
      <c r="O9">
        <v>0.95714842155822788</v>
      </c>
      <c r="P9">
        <v>0.12077373041023598</v>
      </c>
      <c r="Q9">
        <v>0.35663401618527402</v>
      </c>
      <c r="R9">
        <v>0.32216464959857555</v>
      </c>
    </row>
    <row r="10" spans="1:28" x14ac:dyDescent="0.3">
      <c r="A10">
        <v>48</v>
      </c>
      <c r="B10">
        <v>5.8669120590597139E-3</v>
      </c>
      <c r="C10">
        <v>2.1473194412493297E-2</v>
      </c>
      <c r="D10">
        <v>21.817257831877143</v>
      </c>
      <c r="E10">
        <v>5.2216524181069972E-2</v>
      </c>
      <c r="F10">
        <v>0.63915238947975406</v>
      </c>
      <c r="G10">
        <v>36.700000000000003</v>
      </c>
      <c r="H10">
        <v>0.5</v>
      </c>
      <c r="I10">
        <v>1.5066758249090346E-5</v>
      </c>
      <c r="J10">
        <v>3.6193816111291479</v>
      </c>
      <c r="K10">
        <v>10.497886310554549</v>
      </c>
      <c r="L10">
        <v>83209794.716739804</v>
      </c>
      <c r="M10">
        <v>0.99668174580963487</v>
      </c>
      <c r="N10">
        <v>0.98807861215337167</v>
      </c>
      <c r="O10">
        <v>0.99447189286829496</v>
      </c>
      <c r="P10">
        <v>8.1035940366732534E-2</v>
      </c>
      <c r="Q10">
        <v>0.22805411131968215</v>
      </c>
      <c r="R10">
        <v>0.20231487510350618</v>
      </c>
    </row>
    <row r="11" spans="1:28" x14ac:dyDescent="0.3">
      <c r="A11" s="1">
        <v>48</v>
      </c>
      <c r="B11" s="1">
        <v>2.3744287329577757E-2</v>
      </c>
      <c r="C11" s="1">
        <v>0.11210192301387939</v>
      </c>
      <c r="D11" s="1">
        <v>28.817871002816585</v>
      </c>
      <c r="E11" s="1">
        <v>3.9252829442185926E-14</v>
      </c>
      <c r="F11" s="1">
        <v>0.60983551513869116</v>
      </c>
      <c r="G11" s="1">
        <v>36.700000000000003</v>
      </c>
      <c r="H11" s="1">
        <v>0.5</v>
      </c>
      <c r="I11" s="1">
        <v>0.89999999938290265</v>
      </c>
      <c r="J11" s="1">
        <v>4.0956964249979366</v>
      </c>
      <c r="K11" s="1">
        <v>17.615546197635805</v>
      </c>
      <c r="L11" s="1">
        <v>38587331.167100564</v>
      </c>
      <c r="M11" s="1">
        <v>0.9888487299100559</v>
      </c>
      <c r="N11" s="1">
        <v>0.99291544336529558</v>
      </c>
      <c r="O11" s="1">
        <v>0.98100021385954772</v>
      </c>
      <c r="P11">
        <v>0.14814047755600865</v>
      </c>
      <c r="Q11">
        <v>0.12627468831914418</v>
      </c>
      <c r="R11">
        <v>0.21575489292001879</v>
      </c>
    </row>
    <row r="12" spans="1:28" x14ac:dyDescent="0.3">
      <c r="A12" s="1">
        <v>48</v>
      </c>
      <c r="B12" s="1">
        <v>7.9999999999977797E-2</v>
      </c>
      <c r="C12" s="1">
        <v>1.8281269203323545</v>
      </c>
      <c r="D12" s="1">
        <v>28.274565677246766</v>
      </c>
      <c r="E12" s="1">
        <v>2.2204460492503131E-14</v>
      </c>
      <c r="F12" s="1">
        <v>0.20313936183778927</v>
      </c>
      <c r="G12" s="1">
        <v>36.700000000000003</v>
      </c>
      <c r="H12" s="1">
        <v>0.5</v>
      </c>
      <c r="I12" s="1">
        <v>2.2210217618733449E-14</v>
      </c>
      <c r="J12" s="1">
        <v>5.3408895358905557</v>
      </c>
      <c r="K12" s="1">
        <v>16.528286774584569</v>
      </c>
      <c r="L12" s="1">
        <v>1300249450.8826482</v>
      </c>
      <c r="M12" s="1">
        <v>0.9797434864604484</v>
      </c>
      <c r="N12" s="1">
        <v>0.92394829560868974</v>
      </c>
      <c r="O12" s="1">
        <v>0.97088702447250008</v>
      </c>
      <c r="P12">
        <v>0.20059584745069561</v>
      </c>
      <c r="Q12">
        <v>0.38264214607084474</v>
      </c>
      <c r="R12">
        <v>0.28317939119184365</v>
      </c>
    </row>
    <row r="13" spans="1:28" x14ac:dyDescent="0.3">
      <c r="A13">
        <v>48</v>
      </c>
      <c r="B13">
        <v>8.8272485264283152E-3</v>
      </c>
      <c r="C13">
        <v>6.9189061309771219E-2</v>
      </c>
      <c r="D13">
        <v>24.716764554111311</v>
      </c>
      <c r="E13">
        <v>1.0097481083003439E-3</v>
      </c>
      <c r="F13">
        <v>0.15190091558559188</v>
      </c>
      <c r="G13">
        <v>36.700000000000003</v>
      </c>
      <c r="H13">
        <v>0.5</v>
      </c>
      <c r="I13">
        <v>2.2309384159100085E-14</v>
      </c>
      <c r="J13">
        <v>4.0790839724278181</v>
      </c>
      <c r="K13">
        <v>14.773593078523819</v>
      </c>
      <c r="L13">
        <v>566395405.95740914</v>
      </c>
      <c r="M13">
        <v>0.99898530944105135</v>
      </c>
      <c r="N13">
        <v>0.99716320343849429</v>
      </c>
      <c r="O13">
        <v>0.94809528669340293</v>
      </c>
      <c r="P13">
        <v>4.4816139321308283E-2</v>
      </c>
      <c r="Q13">
        <v>8.0631794324534642E-2</v>
      </c>
      <c r="R13">
        <v>0.32973907900161575</v>
      </c>
    </row>
    <row r="14" spans="1:28" x14ac:dyDescent="0.3">
      <c r="A14">
        <v>48</v>
      </c>
      <c r="B14">
        <v>8.3149217063269078E-3</v>
      </c>
      <c r="C14">
        <v>1.1054891157838795E-3</v>
      </c>
      <c r="D14">
        <v>29.537747745741228</v>
      </c>
      <c r="E14">
        <v>2.3373111569149285E-14</v>
      </c>
      <c r="F14">
        <v>0.26631545506597237</v>
      </c>
      <c r="G14">
        <v>36.700000000000003</v>
      </c>
      <c r="H14">
        <v>0.5</v>
      </c>
      <c r="I14">
        <v>0.69287076617721188</v>
      </c>
      <c r="J14">
        <v>4.5658017063085543</v>
      </c>
      <c r="K14">
        <v>13.024328196730536</v>
      </c>
      <c r="L14">
        <v>351007776.75934732</v>
      </c>
      <c r="M14">
        <v>0.99208187590515062</v>
      </c>
      <c r="N14">
        <v>0.99342908990501511</v>
      </c>
      <c r="O14">
        <v>0.92592689493436275</v>
      </c>
      <c r="P14">
        <v>0.12573147373039245</v>
      </c>
      <c r="Q14">
        <v>0.12610816034498049</v>
      </c>
      <c r="R14">
        <v>0.40498788937806385</v>
      </c>
    </row>
    <row r="15" spans="1:28" x14ac:dyDescent="0.3">
      <c r="A15">
        <v>48</v>
      </c>
      <c r="B15">
        <v>1.5277793051670234E-2</v>
      </c>
      <c r="C15">
        <v>8.0205975744022134E-2</v>
      </c>
      <c r="D15">
        <v>22.49488836934804</v>
      </c>
      <c r="E15">
        <v>4.6612764054167326E-8</v>
      </c>
      <c r="F15">
        <v>0.46099164877077492</v>
      </c>
      <c r="G15">
        <v>36.700000000000003</v>
      </c>
      <c r="H15">
        <v>0.5</v>
      </c>
      <c r="I15">
        <v>0.35333659245917298</v>
      </c>
      <c r="J15">
        <v>6.1031742274493013</v>
      </c>
      <c r="K15">
        <v>13.766984155353663</v>
      </c>
      <c r="L15">
        <v>621933940.33836877</v>
      </c>
      <c r="M15">
        <v>0.99882163163457294</v>
      </c>
      <c r="N15">
        <v>0.9933536281195664</v>
      </c>
      <c r="O15">
        <v>0.93807236233303315</v>
      </c>
      <c r="P15">
        <v>4.8286263935553547E-2</v>
      </c>
      <c r="Q15">
        <v>0.11539068510961903</v>
      </c>
      <c r="R15">
        <v>0.35224566526712436</v>
      </c>
    </row>
    <row r="16" spans="1:28" x14ac:dyDescent="0.3">
      <c r="A16">
        <v>48</v>
      </c>
      <c r="B16">
        <v>3.2076687381232777E-3</v>
      </c>
      <c r="C16">
        <v>0.37984208302470091</v>
      </c>
      <c r="D16">
        <v>21.526418932963512</v>
      </c>
      <c r="E16">
        <v>2.2204628249007863E-14</v>
      </c>
      <c r="F16">
        <v>0.13330413502846761</v>
      </c>
      <c r="G16">
        <v>36.700000000000003</v>
      </c>
      <c r="H16">
        <v>0.5</v>
      </c>
      <c r="I16">
        <v>2.220466323553487E-14</v>
      </c>
      <c r="J16">
        <v>2.8975994027500755</v>
      </c>
      <c r="K16">
        <v>20.481042145936698</v>
      </c>
      <c r="L16">
        <v>818269373.68122697</v>
      </c>
      <c r="M16">
        <v>0.9946396739038863</v>
      </c>
      <c r="N16">
        <v>0.96975468893753125</v>
      </c>
      <c r="O16">
        <v>0.98469149761537689</v>
      </c>
      <c r="P16">
        <v>0.10311916124389739</v>
      </c>
      <c r="Q16">
        <v>0.26295361494923203</v>
      </c>
      <c r="R16">
        <v>0.34380667170609747</v>
      </c>
    </row>
    <row r="17" spans="1:22" x14ac:dyDescent="0.3">
      <c r="I17">
        <f>IF(OR(ABS(1/A1-T$5)&lt;=0.001*(1/A1),ABS(1/A1-T$6)&lt;=0.001*(1/A1)),0,1)</f>
        <v>1</v>
      </c>
      <c r="J17">
        <f>IF(OR(ABS(B1-U$5)&lt;=0.001*(B1),ABS(B1-U$6)&lt;=0.001*(B1)),0,1)</f>
        <v>1</v>
      </c>
      <c r="K17">
        <f>IF(OR(ABS(C1-V$5)&lt;=0.001*(C1),ABS(C1-V$6)&lt;=0.001*(C1)),0,1)</f>
        <v>1</v>
      </c>
      <c r="L17">
        <f>IF(OR(ABS(1/D1-W$5)&lt;=0.001*(1/D1),ABS(1/D1-W$6)&lt;=0.001*(1/D1)),0,1)</f>
        <v>1</v>
      </c>
      <c r="M17">
        <f>IF(OR(ABS(E1-X$5)&lt;=0.001*(E1),ABS(E1-X$6)&lt;=0.001*(E1)),0,1)</f>
        <v>1</v>
      </c>
      <c r="N17">
        <f>IF(OR(ABS(F1-Y$5)&lt;=0.001*(F1),ABS(F1-Y$6)&lt;=0.001*(F1)),0,1)</f>
        <v>1</v>
      </c>
      <c r="O17">
        <f>IF(OR(ABS(1/G1-Z$5)&lt;=0.001*(1/G1),ABS(1/G1-Z$6)&lt;=0.001*(1/G1)),0,1)</f>
        <v>1</v>
      </c>
      <c r="P17">
        <f>IF(OR(ABS(H1-AA$5)&lt;=0.001*(H1),ABS(H1-AA$6)&lt;=0.001*(H1)),0,1)</f>
        <v>1</v>
      </c>
      <c r="Q17">
        <f>IF(OR(ABS(I1-AB$5)&lt;=0.001*(I1),ABS(I1-AB$6)&lt;=0.001*(I1)),0,1)</f>
        <v>0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>IF(OR(ABS(1/A2-T$5)&lt;=0.001*(1/A2),ABS(1/A2-T$6)&lt;=0.001*(1/A2)),0,1)</f>
        <v>1</v>
      </c>
      <c r="J18">
        <f>IF(OR(ABS(B2-U$5)&lt;=0.001*(B2),ABS(B2-U$6)&lt;=0.001*(B2)),0,1)</f>
        <v>1</v>
      </c>
      <c r="K18">
        <f>IF(OR(ABS(C2-V$5)&lt;=0.001*(C2),ABS(C2-V$6)&lt;=0.001*(C2)),0,1)</f>
        <v>1</v>
      </c>
      <c r="L18">
        <f>IF(OR(ABS(1/D2-W$5)&lt;=0.001*(1/D2),ABS(1/D2-W$6)&lt;=0.001*(1/D2)),0,1)</f>
        <v>1</v>
      </c>
      <c r="M18">
        <f>IF(OR(ABS(E2-X$5)&lt;=0.001*(E2),ABS(E2-X$6)&lt;=0.001*(E2)),0,1)</f>
        <v>1</v>
      </c>
      <c r="N18">
        <f>IF(OR(ABS(F2-Y$5)&lt;=0.001*(F2),ABS(F2-Y$6)&lt;=0.001*(F2)),0,1)</f>
        <v>1</v>
      </c>
      <c r="O18">
        <f>IF(OR(ABS(1/G2-Z$5)&lt;=0.001*(1/G2),ABS(1/G2-Z$6)&lt;=0.001*(1/G2)),0,1)</f>
        <v>1</v>
      </c>
      <c r="P18">
        <f>IF(OR(ABS(H2-AA$5)&lt;=0.001*(H2),ABS(H2-AA$6)&lt;=0.001*(H2)),0,1)</f>
        <v>1</v>
      </c>
      <c r="Q18">
        <f>IF(OR(ABS(I2-AB$5)&lt;=0.001*(I2),ABS(I2-AB$6)&lt;=0.001*(I2)),0,1)</f>
        <v>1</v>
      </c>
    </row>
    <row r="19" spans="1:22" x14ac:dyDescent="0.3">
      <c r="A19" t="s">
        <v>4</v>
      </c>
      <c r="B19">
        <f>AVERAGE(A$1:A$3)</f>
        <v>48</v>
      </c>
      <c r="C19">
        <f>AVERAGE(A$4:A$6)</f>
        <v>48</v>
      </c>
      <c r="D19">
        <f>AVERAGE(A$7:A$12)</f>
        <v>48</v>
      </c>
      <c r="E19">
        <f>AVERAGE(A$13:A$16)</f>
        <v>48</v>
      </c>
      <c r="I19">
        <f>IF(OR(ABS(1/A3-T$5)&lt;=0.001*(1/A3),ABS(1/A3-T$6)&lt;=0.001*(1/A3)),0,1)</f>
        <v>1</v>
      </c>
      <c r="J19">
        <f>IF(OR(ABS(B3-U$5)&lt;=0.001*(B3),ABS(B3-U$6)&lt;=0.001*(B3)),0,1)</f>
        <v>1</v>
      </c>
      <c r="K19">
        <f>IF(OR(ABS(C3-V$5)&lt;=0.001*(C3),ABS(C3-V$6)&lt;=0.001*(C3)),0,1)</f>
        <v>1</v>
      </c>
      <c r="L19">
        <f>IF(OR(ABS(1/D3-W$5)&lt;=0.001*(1/D3),ABS(1/D3-W$6)&lt;=0.001*(1/D3)),0,1)</f>
        <v>1</v>
      </c>
      <c r="M19">
        <f>IF(OR(ABS(E3-X$5)&lt;=0.001*(E3),ABS(E3-X$6)&lt;=0.001*(E3)),0,1)</f>
        <v>1</v>
      </c>
      <c r="N19">
        <f>IF(OR(ABS(F3-Y$5)&lt;=0.001*(F3),ABS(F3-Y$6)&lt;=0.001*(F3)),0,1)</f>
        <v>1</v>
      </c>
      <c r="O19">
        <f>IF(OR(ABS(1/G3-Z$5)&lt;=0.001*(1/G3),ABS(1/G3-Z$6)&lt;=0.001*(1/G3)),0,1)</f>
        <v>1</v>
      </c>
      <c r="P19">
        <f>IF(OR(ABS(H3-AA$5)&lt;=0.001*(H3),ABS(H3-AA$6)&lt;=0.001*(H3)),0,1)</f>
        <v>1</v>
      </c>
      <c r="Q19">
        <f>IF(OR(ABS(I3-AB$5)&lt;=0.001*(I3),ABS(I3-AB$6)&lt;=0.001*(I3)),0,1)</f>
        <v>1</v>
      </c>
    </row>
    <row r="20" spans="1:22" x14ac:dyDescent="0.3">
      <c r="B20">
        <f>STDEV(A$1:A$3)/SQRT(COUNT(A$1:A$3))</f>
        <v>0</v>
      </c>
      <c r="C20">
        <f>STDEV(A$4:A$6)/SQRT(COUNT(A$4:A$6))</f>
        <v>0</v>
      </c>
      <c r="D20">
        <f>STDEV(A$7:A$12)/SQRT(COUNT(A$7:A$12))</f>
        <v>0</v>
      </c>
      <c r="E20">
        <f>STDEV(A$13:A$16)/SQRT(COUNT(A$13:A$16))</f>
        <v>0</v>
      </c>
      <c r="I20">
        <f>IF(OR(ABS(1/A4-T$5)&lt;=0.001*(1/A4),ABS(1/A4-T$6)&lt;=0.001*(1/A4)),0,1)</f>
        <v>1</v>
      </c>
      <c r="J20">
        <f>IF(OR(ABS(B4-U$5)&lt;=0.001*(B4),ABS(B4-U$6)&lt;=0.001*(B4)),0,1)</f>
        <v>1</v>
      </c>
      <c r="K20">
        <f>IF(OR(ABS(C4-V$5)&lt;=0.001*(C4),ABS(C4-V$6)&lt;=0.001*(C4)),0,1)</f>
        <v>1</v>
      </c>
      <c r="L20">
        <f>IF(OR(ABS(1/D4-W$5)&lt;=0.001*(1/D4),ABS(1/D4-W$6)&lt;=0.001*(1/D4)),0,1)</f>
        <v>1</v>
      </c>
      <c r="M20">
        <f>IF(OR(ABS(E4-X$5)&lt;=0.001*(E4),ABS(E4-X$6)&lt;=0.001*(E4)),0,1)</f>
        <v>1</v>
      </c>
      <c r="N20">
        <f>IF(OR(ABS(F4-Y$5)&lt;=0.001*(F4),ABS(F4-Y$6)&lt;=0.001*(F4)),0,1)</f>
        <v>1</v>
      </c>
      <c r="O20">
        <f>IF(OR(ABS(1/G4-Z$5)&lt;=0.001*(1/G4),ABS(1/G4-Z$6)&lt;=0.001*(1/G4)),0,1)</f>
        <v>1</v>
      </c>
      <c r="P20">
        <f>IF(OR(ABS(H4-AA$5)&lt;=0.001*(H4),ABS(H4-AA$6)&lt;=0.001*(H4)),0,1)</f>
        <v>1</v>
      </c>
      <c r="Q20">
        <f>IF(OR(ABS(I4-AB$5)&lt;=0.001*(I4),ABS(I4-AB$6)&lt;=0.001*(I4)),0,1)</f>
        <v>1</v>
      </c>
      <c r="V20" t="e">
        <f>1/W9</f>
        <v>#DIV/0!</v>
      </c>
    </row>
    <row r="21" spans="1:22" x14ac:dyDescent="0.3">
      <c r="I21">
        <f>IF(OR(ABS(1/A5-T$5)&lt;=0.001*(1/A5),ABS(1/A5-T$6)&lt;=0.001*(1/A5)),0,1)</f>
        <v>1</v>
      </c>
      <c r="J21">
        <f>IF(OR(ABS(B5-U$5)&lt;=0.001*(B5),ABS(B5-U$6)&lt;=0.001*(B5)),0,1)</f>
        <v>1</v>
      </c>
      <c r="K21">
        <f>IF(OR(ABS(C5-V$5)&lt;=0.001*(C5),ABS(C5-V$6)&lt;=0.001*(C5)),0,1)</f>
        <v>1</v>
      </c>
      <c r="L21">
        <f>IF(OR(ABS(1/D5-W$5)&lt;=0.001*(1/D5),ABS(1/D5-W$6)&lt;=0.001*(1/D5)),0,1)</f>
        <v>1</v>
      </c>
      <c r="M21">
        <f>IF(OR(ABS(E5-X$5)&lt;=0.001*(E5),ABS(E5-X$6)&lt;=0.001*(E5)),0,1)</f>
        <v>1</v>
      </c>
      <c r="N21">
        <f>IF(OR(ABS(F5-Y$5)&lt;=0.001*(F5),ABS(F5-Y$6)&lt;=0.001*(F5)),0,1)</f>
        <v>1</v>
      </c>
      <c r="O21">
        <f>IF(OR(ABS(1/G5-Z$5)&lt;=0.001*(1/G5),ABS(1/G5-Z$6)&lt;=0.001*(1/G5)),0,1)</f>
        <v>1</v>
      </c>
      <c r="P21">
        <f>IF(OR(ABS(H5-AA$5)&lt;=0.001*(H5),ABS(H5-AA$6)&lt;=0.001*(H5)),0,1)</f>
        <v>1</v>
      </c>
      <c r="Q21">
        <f>IF(OR(ABS(I5-AB$5)&lt;=0.001*(I5),ABS(I5-AB$6)&lt;=0.001*(I5)),0,1)</f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>IF(OR(ABS(1/A6-T$5)&lt;=0.001*(1/A6),ABS(1/A6-T$6)&lt;=0.001*(1/A6)),0,1)</f>
        <v>1</v>
      </c>
      <c r="J22">
        <f>IF(OR(ABS(B6-U$5)&lt;=0.001*(B6),ABS(B6-U$6)&lt;=0.001*(B6)),0,1)</f>
        <v>1</v>
      </c>
      <c r="K22">
        <f>IF(OR(ABS(C6-V$5)&lt;=0.001*(C6),ABS(C6-V$6)&lt;=0.001*(C6)),0,1)</f>
        <v>0</v>
      </c>
      <c r="L22">
        <f>IF(OR(ABS(1/D6-W$5)&lt;=0.001*(1/D6),ABS(1/D6-W$6)&lt;=0.001*(1/D6)),0,1)</f>
        <v>1</v>
      </c>
      <c r="M22">
        <f>IF(OR(ABS(E6-X$5)&lt;=0.001*(E6),ABS(E6-X$6)&lt;=0.001*(E6)),0,1)</f>
        <v>1</v>
      </c>
      <c r="N22">
        <f>IF(OR(ABS(F6-Y$5)&lt;=0.001*(F6),ABS(F6-Y$6)&lt;=0.001*(F6)),0,1)</f>
        <v>1</v>
      </c>
      <c r="O22">
        <f>IF(OR(ABS(1/G6-Z$5)&lt;=0.001*(1/G6),ABS(1/G6-Z$6)&lt;=0.001*(1/G6)),0,1)</f>
        <v>1</v>
      </c>
      <c r="P22">
        <f>IF(OR(ABS(H6-AA$5)&lt;=0.001*(H6),ABS(H6-AA$6)&lt;=0.001*(H6)),0,1)</f>
        <v>1</v>
      </c>
      <c r="Q22">
        <f>IF(OR(ABS(I6-AB$5)&lt;=0.001*(I6),ABS(I6-AB$6)&lt;=0.001*(I6)),0,1)</f>
        <v>1</v>
      </c>
      <c r="S22">
        <f>MAX(L5:L16)</f>
        <v>1300249450.8826482</v>
      </c>
      <c r="T22">
        <f>S22/10^8</f>
        <v>13.002494508826482</v>
      </c>
    </row>
    <row r="23" spans="1:22" x14ac:dyDescent="0.3">
      <c r="A23">
        <f>STDEV(B5:B16)/SQRT(12)</f>
        <v>6.235932530837757E-3</v>
      </c>
      <c r="B23" t="s">
        <v>5</v>
      </c>
      <c r="C23">
        <f>AVERAGE(B$1:B$3)</f>
        <v>8.2850330852476881E-3</v>
      </c>
      <c r="D23">
        <f>AVERAGE(B$4:B$6)</f>
        <v>1.2791674906698724E-2</v>
      </c>
      <c r="E23">
        <f>AVERAGE(B$7:B$12)</f>
        <v>2.9144578380041097E-2</v>
      </c>
      <c r="F23">
        <f>AVERAGE(B$13:B$16)</f>
        <v>8.9069080056371833E-3</v>
      </c>
      <c r="I23">
        <f>IF(OR(ABS(1/A7-T$5)&lt;=0.001*(1/A7),ABS(1/A7-T$6)&lt;=0.001*(1/A7)),0,1)</f>
        <v>1</v>
      </c>
      <c r="J23">
        <f>IF(OR(ABS(B7-U$5)&lt;=0.001*(B7),ABS(B7-U$6)&lt;=0.001*(B7)),0,1)</f>
        <v>1</v>
      </c>
      <c r="K23">
        <f>IF(OR(ABS(C7-V$5)&lt;=0.001*(C7),ABS(C7-V$6)&lt;=0.001*(C7)),0,1)</f>
        <v>1</v>
      </c>
      <c r="L23">
        <f>IF(OR(ABS(1/D7-W$5)&lt;=0.001*(1/D7),ABS(1/D7-W$6)&lt;=0.001*(1/D7)),0,1)</f>
        <v>1</v>
      </c>
      <c r="M23">
        <f>IF(OR(ABS(E7-X$5)&lt;=0.001*(E7),ABS(E7-X$6)&lt;=0.001*(E7)),0,1)</f>
        <v>1</v>
      </c>
      <c r="N23">
        <f>IF(OR(ABS(F7-Y$5)&lt;=0.001*(F7),ABS(F7-Y$6)&lt;=0.001*(F7)),0,1)</f>
        <v>1</v>
      </c>
      <c r="O23">
        <f>IF(OR(ABS(1/G7-Z$5)&lt;=0.001*(1/G7),ABS(1/G7-Z$6)&lt;=0.001*(1/G7)),0,1)</f>
        <v>1</v>
      </c>
      <c r="P23">
        <f>IF(OR(ABS(H7-AA$5)&lt;=0.001*(H7),ABS(H7-AA$6)&lt;=0.001*(H7)),0,1)</f>
        <v>1</v>
      </c>
      <c r="Q23">
        <f>IF(OR(ABS(I7-AB$5)&lt;=0.001*(I7),ABS(I7-AB$6)&lt;=0.001*(I7)),0,1)</f>
        <v>0</v>
      </c>
    </row>
    <row r="24" spans="1:22" x14ac:dyDescent="0.3">
      <c r="C24">
        <f>STDEV(B$1:B$3)/SQRT(COUNT(B$1:B$3))</f>
        <v>7.779211021347425E-4</v>
      </c>
      <c r="D24">
        <f>STDEV(B$4:B$6)/SQRT(COUNT(B$4:B$6))</f>
        <v>2.4501166658677992E-4</v>
      </c>
      <c r="E24">
        <f>STDEV(B$7:B$9)/SQRT(COUNT(B$7:B$9))</f>
        <v>1.0373095433120804E-2</v>
      </c>
      <c r="F24">
        <f>STDEV(B$13:B$16)/SQRT(COUNT(B$13:B$16))</f>
        <v>2.4736325836937825E-3</v>
      </c>
      <c r="I24">
        <f>IF(OR(ABS(1/A8-T$5)&lt;=0.001*(1/A8),ABS(1/A8-T$6)&lt;=0.001*(1/A8)),0,1)</f>
        <v>1</v>
      </c>
      <c r="J24">
        <f>IF(OR(ABS(B8-U$5)&lt;=0.001*(B8),ABS(B8-U$6)&lt;=0.001*(B8)),0,1)</f>
        <v>1</v>
      </c>
      <c r="K24">
        <f>IF(OR(ABS(C8-V$5)&lt;=0.001*(C8),ABS(C8-V$6)&lt;=0.001*(C8)),0,1)</f>
        <v>1</v>
      </c>
      <c r="L24">
        <f>IF(OR(ABS(1/D8-W$5)&lt;=0.001*(1/D8),ABS(1/D8-W$6)&lt;=0.001*(1/D8)),0,1)</f>
        <v>1</v>
      </c>
      <c r="M24">
        <f>IF(OR(ABS(E8-X$5)&lt;=0.001*(E8),ABS(E8-X$6)&lt;=0.001*(E8)),0,1)</f>
        <v>1</v>
      </c>
      <c r="N24">
        <f>IF(OR(ABS(F8-Y$5)&lt;=0.001*(F8),ABS(F8-Y$6)&lt;=0.001*(F8)),0,1)</f>
        <v>1</v>
      </c>
      <c r="O24">
        <f>IF(OR(ABS(1/G8-Z$5)&lt;=0.001*(1/G8),ABS(1/G8-Z$6)&lt;=0.001*(1/G8)),0,1)</f>
        <v>1</v>
      </c>
      <c r="P24">
        <f>IF(OR(ABS(H8-AA$5)&lt;=0.001*(H8),ABS(H8-AA$6)&lt;=0.001*(H8)),0,1)</f>
        <v>1</v>
      </c>
      <c r="Q24">
        <f>IF(OR(ABS(I8-AB$5)&lt;=0.001*(I8),ABS(I8-AB$6)&lt;=0.001*(I8)),0,1)</f>
        <v>1</v>
      </c>
    </row>
    <row r="25" spans="1:22" x14ac:dyDescent="0.3">
      <c r="I25">
        <f>IF(OR(ABS(1/A9-T$5)&lt;=0.001*(1/A9),ABS(1/A9-T$6)&lt;=0.001*(1/A9)),0,1)</f>
        <v>1</v>
      </c>
      <c r="J25">
        <f>IF(OR(ABS(B9-U$5)&lt;=0.001*(B9),ABS(B9-U$6)&lt;=0.001*(B9)),0,1)</f>
        <v>1</v>
      </c>
      <c r="K25">
        <f>IF(OR(ABS(C9-V$5)&lt;=0.001*(C9),ABS(C9-V$6)&lt;=0.001*(C9)),0,1)</f>
        <v>1</v>
      </c>
      <c r="L25">
        <f>IF(OR(ABS(1/D9-W$5)&lt;=0.001*(1/D9),ABS(1/D9-W$6)&lt;=0.001*(1/D9)),0,1)</f>
        <v>0</v>
      </c>
      <c r="M25">
        <f>IF(OR(ABS(E9-X$5)&lt;=0.001*(E9),ABS(E9-X$6)&lt;=0.001*(E9)),0,1)</f>
        <v>1</v>
      </c>
      <c r="N25">
        <f>IF(OR(ABS(F9-Y$5)&lt;=0.001*(F9),ABS(F9-Y$6)&lt;=0.001*(F9)),0,1)</f>
        <v>1</v>
      </c>
      <c r="O25">
        <f>IF(OR(ABS(1/G9-Z$5)&lt;=0.001*(1/G9),ABS(1/G9-Z$6)&lt;=0.001*(1/G9)),0,1)</f>
        <v>1</v>
      </c>
      <c r="P25">
        <f>IF(OR(ABS(H9-AA$5)&lt;=0.001*(H9),ABS(H9-AA$6)&lt;=0.001*(H9)),0,1)</f>
        <v>1</v>
      </c>
      <c r="Q25">
        <f>IF(OR(ABS(I9-AB$5)&lt;=0.001*(I9),ABS(I9-AB$6)&lt;=0.001*(I9)),0,1)</f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>IF(OR(ABS(1/A10-T$5)&lt;=0.001*(1/A10),ABS(1/A10-T$6)&lt;=0.001*(1/A10)),0,1)</f>
        <v>1</v>
      </c>
      <c r="J26">
        <f>IF(OR(ABS(B10-U$5)&lt;=0.001*(B10),ABS(B10-U$6)&lt;=0.001*(B10)),0,1)</f>
        <v>1</v>
      </c>
      <c r="K26">
        <f>IF(OR(ABS(C10-V$5)&lt;=0.001*(C10),ABS(C10-V$6)&lt;=0.001*(C10)),0,1)</f>
        <v>1</v>
      </c>
      <c r="L26">
        <f>IF(OR(ABS(1/D10-W$5)&lt;=0.001*(1/D10),ABS(1/D10-W$6)&lt;=0.001*(1/D10)),0,1)</f>
        <v>1</v>
      </c>
      <c r="M26">
        <f>IF(OR(ABS(E10-X$5)&lt;=0.001*(E10),ABS(E10-X$6)&lt;=0.001*(E10)),0,1)</f>
        <v>1</v>
      </c>
      <c r="N26">
        <f>IF(OR(ABS(F10-Y$5)&lt;=0.001*(F10),ABS(F10-Y$6)&lt;=0.001*(F10)),0,1)</f>
        <v>1</v>
      </c>
      <c r="O26">
        <f>IF(OR(ABS(1/G10-Z$5)&lt;=0.001*(1/G10),ABS(1/G10-Z$6)&lt;=0.001*(1/G10)),0,1)</f>
        <v>1</v>
      </c>
      <c r="P26">
        <f>IF(OR(ABS(H10-AA$5)&lt;=0.001*(H10),ABS(H10-AA$6)&lt;=0.001*(H10)),0,1)</f>
        <v>1</v>
      </c>
      <c r="Q26">
        <f>IF(OR(ABS(I10-AB$5)&lt;=0.001*(I10),ABS(I10-AB$6)&lt;=0.001*(I10)),0,1)</f>
        <v>1</v>
      </c>
    </row>
    <row r="27" spans="1:22" x14ac:dyDescent="0.3">
      <c r="C27" t="s">
        <v>6</v>
      </c>
      <c r="D27">
        <f>AVERAGE(C$1:C$3)</f>
        <v>0.14337323118293235</v>
      </c>
      <c r="E27">
        <f>AVERAGE(C$4:C$6)</f>
        <v>0.11091158564123459</v>
      </c>
      <c r="F27">
        <f>AVERAGE(C$7:C$12)</f>
        <v>0.43236817325136917</v>
      </c>
      <c r="G27">
        <f>AVERAGE(C$13:C$16)</f>
        <v>0.13258565229856953</v>
      </c>
      <c r="I27">
        <f>IF(OR(ABS(1/A11-T$5)&lt;=0.001*(1/A11),ABS(1/A11-T$6)&lt;=0.001*(1/A11)),0,1)</f>
        <v>1</v>
      </c>
      <c r="J27">
        <f>IF(OR(ABS(B11-U$5)&lt;=0.001*(B11),ABS(B11-U$6)&lt;=0.001*(B11)),0,1)</f>
        <v>1</v>
      </c>
      <c r="K27">
        <f>IF(OR(ABS(C11-V$5)&lt;=0.001*(C11),ABS(C11-V$6)&lt;=0.001*(C11)),0,1)</f>
        <v>1</v>
      </c>
      <c r="L27">
        <f>IF(OR(ABS(1/D11-W$5)&lt;=0.001*(1/D11),ABS(1/D11-W$6)&lt;=0.001*(1/D11)),0,1)</f>
        <v>1</v>
      </c>
      <c r="M27">
        <f>IF(OR(ABS(E11-X$5)&lt;=0.001*(E11),ABS(E11-X$6)&lt;=0.001*(E11)),0,1)</f>
        <v>1</v>
      </c>
      <c r="N27">
        <f>IF(OR(ABS(F11-Y$5)&lt;=0.001*(F11),ABS(F11-Y$6)&lt;=0.001*(F11)),0,1)</f>
        <v>1</v>
      </c>
      <c r="O27">
        <f>IF(OR(ABS(1/G11-Z$5)&lt;=0.001*(1/G11),ABS(1/G11-Z$6)&lt;=0.001*(1/G11)),0,1)</f>
        <v>1</v>
      </c>
      <c r="P27">
        <f>IF(OR(ABS(H11-AA$5)&lt;=0.001*(H11),ABS(H11-AA$6)&lt;=0.001*(H11)),0,1)</f>
        <v>1</v>
      </c>
      <c r="Q27">
        <f>IF(OR(ABS(I11-AB$5)&lt;=0.001*(I11),ABS(I11-AB$6)&lt;=0.001*(I11)),0,1)</f>
        <v>0</v>
      </c>
    </row>
    <row r="28" spans="1:22" x14ac:dyDescent="0.3">
      <c r="D28">
        <f>STDEV(C$1:C$3)/SQRT(COUNT(C$1:C$3))</f>
        <v>7.1428074721186438E-2</v>
      </c>
      <c r="E28">
        <f>STDEV(C$4:C$6)/SQRT(COUNT(C$4:C$6))</f>
        <v>0.10928746725743896</v>
      </c>
      <c r="F28">
        <f>STDEV(C$7:C$12)/SQRT(COUNT(C$7:C$12))</f>
        <v>0.28961051891210321</v>
      </c>
      <c r="G28">
        <f>STDEV(C$13:C$16)/SQRT(COUNT(C$13:C$16))</f>
        <v>8.4254344156527092E-2</v>
      </c>
      <c r="I28">
        <f>IF(OR(ABS(1/A12-T$5)&lt;=0.001*(1/A12),ABS(1/A12-T$6)&lt;=0.001*(1/A12)),0,1)</f>
        <v>1</v>
      </c>
      <c r="J28">
        <f>IF(OR(ABS(B12-U$5)&lt;=0.001*(B12),ABS(B12-U$6)&lt;=0.001*(B12)),0,1)</f>
        <v>0</v>
      </c>
      <c r="K28">
        <f>IF(OR(ABS(C12-V$5)&lt;=0.001*(C12),ABS(C12-V$6)&lt;=0.001*(C12)),0,1)</f>
        <v>1</v>
      </c>
      <c r="L28">
        <f>IF(OR(ABS(1/D12-W$5)&lt;=0.001*(1/D12),ABS(1/D12-W$6)&lt;=0.001*(1/D12)),0,1)</f>
        <v>1</v>
      </c>
      <c r="M28">
        <f>IF(OR(ABS(E12-X$5)&lt;=0.001*(E12),ABS(E12-X$6)&lt;=0.001*(E12)),0,1)</f>
        <v>1</v>
      </c>
      <c r="N28">
        <f>IF(OR(ABS(F12-Y$5)&lt;=0.001*(F12),ABS(F12-Y$6)&lt;=0.001*(F12)),0,1)</f>
        <v>1</v>
      </c>
      <c r="O28">
        <f>IF(OR(ABS(1/G12-Z$5)&lt;=0.001*(1/G12),ABS(1/G12-Z$6)&lt;=0.001*(1/G12)),0,1)</f>
        <v>1</v>
      </c>
      <c r="P28">
        <f>IF(OR(ABS(H12-AA$5)&lt;=0.001*(H12),ABS(H12-AA$6)&lt;=0.001*(H12)),0,1)</f>
        <v>1</v>
      </c>
      <c r="Q28">
        <f>IF(OR(ABS(I12-AB$5)&lt;=0.001*(I12),ABS(I12-AB$6)&lt;=0.001*(I12)),0,1)</f>
        <v>1</v>
      </c>
    </row>
    <row r="29" spans="1:22" x14ac:dyDescent="0.3">
      <c r="I29">
        <f>IF(OR(ABS(1/A13-T$5)&lt;=0.001*(1/A13),ABS(1/A13-T$6)&lt;=0.001*(1/A13)),0,1)</f>
        <v>1</v>
      </c>
      <c r="J29">
        <f>IF(OR(ABS(B13-U$5)&lt;=0.001*(B13),ABS(B13-U$6)&lt;=0.001*(B13)),0,1)</f>
        <v>1</v>
      </c>
      <c r="K29">
        <f>IF(OR(ABS(C13-V$5)&lt;=0.001*(C13),ABS(C13-V$6)&lt;=0.001*(C13)),0,1)</f>
        <v>1</v>
      </c>
      <c r="L29">
        <f>IF(OR(ABS(1/D13-W$5)&lt;=0.001*(1/D13),ABS(1/D13-W$6)&lt;=0.001*(1/D13)),0,1)</f>
        <v>1</v>
      </c>
      <c r="M29">
        <f>IF(OR(ABS(E13-X$5)&lt;=0.001*(E13),ABS(E13-X$6)&lt;=0.001*(E13)),0,1)</f>
        <v>1</v>
      </c>
      <c r="N29">
        <f>IF(OR(ABS(F13-Y$5)&lt;=0.001*(F13),ABS(F13-Y$6)&lt;=0.001*(F13)),0,1)</f>
        <v>1</v>
      </c>
      <c r="O29">
        <f>IF(OR(ABS(1/G13-Z$5)&lt;=0.001*(1/G13),ABS(1/G13-Z$6)&lt;=0.001*(1/G13)),0,1)</f>
        <v>1</v>
      </c>
      <c r="P29">
        <f>IF(OR(ABS(H13-AA$5)&lt;=0.001*(H13),ABS(H13-AA$6)&lt;=0.001*(H13)),0,1)</f>
        <v>1</v>
      </c>
      <c r="Q29">
        <f>IF(OR(ABS(I13-AB$5)&lt;=0.001*(I13),ABS(I13-AB$6)&lt;=0.001*(I13)),0,1)</f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>IF(OR(ABS(1/A14-T$5)&lt;=0.001*(1/A14),ABS(1/A14-T$6)&lt;=0.001*(1/A14)),0,1)</f>
        <v>1</v>
      </c>
      <c r="J30">
        <f>IF(OR(ABS(B14-U$5)&lt;=0.001*(B14),ABS(B14-U$6)&lt;=0.001*(B14)),0,1)</f>
        <v>1</v>
      </c>
      <c r="K30">
        <f>IF(OR(ABS(C14-V$5)&lt;=0.001*(C14),ABS(C14-V$6)&lt;=0.001*(C14)),0,1)</f>
        <v>1</v>
      </c>
      <c r="L30">
        <f>IF(OR(ABS(1/D14-W$5)&lt;=0.001*(1/D14),ABS(1/D14-W$6)&lt;=0.001*(1/D14)),0,1)</f>
        <v>1</v>
      </c>
      <c r="M30">
        <f>IF(OR(ABS(E14-X$5)&lt;=0.001*(E14),ABS(E14-X$6)&lt;=0.001*(E14)),0,1)</f>
        <v>1</v>
      </c>
      <c r="N30">
        <f>IF(OR(ABS(F14-Y$5)&lt;=0.001*(F14),ABS(F14-Y$6)&lt;=0.001*(F14)),0,1)</f>
        <v>1</v>
      </c>
      <c r="O30">
        <f>IF(OR(ABS(1/G14-Z$5)&lt;=0.001*(1/G14),ABS(1/G14-Z$6)&lt;=0.001*(1/G14)),0,1)</f>
        <v>1</v>
      </c>
      <c r="P30">
        <f>IF(OR(ABS(H14-AA$5)&lt;=0.001*(H14),ABS(H14-AA$6)&lt;=0.001*(H14)),0,1)</f>
        <v>1</v>
      </c>
      <c r="Q30">
        <f>IF(OR(ABS(I14-AB$5)&lt;=0.001*(I14),ABS(I14-AB$6)&lt;=0.001*(I14)),0,1)</f>
        <v>1</v>
      </c>
    </row>
    <row r="31" spans="1:22" x14ac:dyDescent="0.3">
      <c r="C31">
        <f>STDEV(D5:D16)/SQRT(12)</f>
        <v>0.87653099987328498</v>
      </c>
      <c r="D31" t="s">
        <v>7</v>
      </c>
      <c r="E31">
        <f>AVERAGE(D$1:D$3)</f>
        <v>22.549967172473643</v>
      </c>
      <c r="F31">
        <f>AVERAGE(D$4:D$6)</f>
        <v>22.627187827218364</v>
      </c>
      <c r="G31">
        <f>AVERAGE(D$7:D$12)</f>
        <v>24.954061610778037</v>
      </c>
      <c r="H31">
        <f>AVERAGE(D$13:D$16)</f>
        <v>24.568954900541023</v>
      </c>
      <c r="I31">
        <f>IF(OR(ABS(1/A15-T$5)&lt;=0.001*(1/A15),ABS(1/A15-T$6)&lt;=0.001*(1/A15)),0,1)</f>
        <v>1</v>
      </c>
      <c r="J31">
        <f>IF(OR(ABS(B15-U$5)&lt;=0.001*(B15),ABS(B15-U$6)&lt;=0.001*(B15)),0,1)</f>
        <v>1</v>
      </c>
      <c r="K31">
        <f>IF(OR(ABS(C15-V$5)&lt;=0.001*(C15),ABS(C15-V$6)&lt;=0.001*(C15)),0,1)</f>
        <v>1</v>
      </c>
      <c r="L31">
        <f>IF(OR(ABS(1/D15-W$5)&lt;=0.001*(1/D15),ABS(1/D15-W$6)&lt;=0.001*(1/D15)),0,1)</f>
        <v>1</v>
      </c>
      <c r="M31">
        <f>IF(OR(ABS(E15-X$5)&lt;=0.001*(E15),ABS(E15-X$6)&lt;=0.001*(E15)),0,1)</f>
        <v>1</v>
      </c>
      <c r="N31">
        <f>IF(OR(ABS(F15-Y$5)&lt;=0.001*(F15),ABS(F15-Y$6)&lt;=0.001*(F15)),0,1)</f>
        <v>1</v>
      </c>
      <c r="O31">
        <f>IF(OR(ABS(1/G15-Z$5)&lt;=0.001*(1/G15),ABS(1/G15-Z$6)&lt;=0.001*(1/G15)),0,1)</f>
        <v>1</v>
      </c>
      <c r="P31">
        <f>IF(OR(ABS(H15-AA$5)&lt;=0.001*(H15),ABS(H15-AA$6)&lt;=0.001*(H15)),0,1)</f>
        <v>1</v>
      </c>
      <c r="Q31">
        <f>IF(OR(ABS(I15-AB$5)&lt;=0.001*(I15),ABS(I15-AB$6)&lt;=0.001*(I15)),0,1)</f>
        <v>1</v>
      </c>
    </row>
    <row r="32" spans="1:22" x14ac:dyDescent="0.3">
      <c r="A32">
        <f>MIN(D5:D14)</f>
        <v>21.526418852201665</v>
      </c>
      <c r="E32">
        <f>STDEV(D$1:D$3)/SQRT(COUNT(D$1:D$3))</f>
        <v>5.504799815330879E-2</v>
      </c>
      <c r="F32">
        <f>STDEV(D$4:D$6)/SQRT(COUNT(D$4:D$6))</f>
        <v>0.7917338652013105</v>
      </c>
      <c r="G32">
        <f>STDEV(D$7:D$12)/SQRT(COUNT(D$7:D$12))</f>
        <v>1.3451309812271552</v>
      </c>
      <c r="H32">
        <f>STDEV(D$13:D$16)/SQRT(COUNT(D$13:D$16))</f>
        <v>1.7858127729883164</v>
      </c>
      <c r="I32">
        <f>IF(OR(ABS(1/A16-T$5)&lt;=0.001*(1/A16),ABS(1/A16-T$6)&lt;=0.001*(1/A16)),0,1)</f>
        <v>1</v>
      </c>
      <c r="J32">
        <f>IF(OR(ABS(B16-U$5)&lt;=0.001*(B16),ABS(B16-U$6)&lt;=0.001*(B16)),0,1)</f>
        <v>1</v>
      </c>
      <c r="K32">
        <f>IF(OR(ABS(C16-V$5)&lt;=0.001*(C16),ABS(C16-V$6)&lt;=0.001*(C16)),0,1)</f>
        <v>1</v>
      </c>
      <c r="L32">
        <f>IF(OR(ABS(1/D16-W$5)&lt;=0.001*(1/D16),ABS(1/D16-W$6)&lt;=0.001*(1/D16)),0,1)</f>
        <v>0</v>
      </c>
      <c r="M32">
        <f>IF(OR(ABS(E16-X$5)&lt;=0.001*(E16),ABS(E16-X$6)&lt;=0.001*(E16)),0,1)</f>
        <v>1</v>
      </c>
      <c r="N32">
        <f>IF(OR(ABS(F16-Y$5)&lt;=0.001*(F16),ABS(F16-Y$6)&lt;=0.001*(F16)),0,1)</f>
        <v>1</v>
      </c>
      <c r="O32">
        <f>IF(OR(ABS(1/G16-Z$5)&lt;=0.001*(1/G16),ABS(1/G16-Z$6)&lt;=0.001*(1/G16)),0,1)</f>
        <v>1</v>
      </c>
      <c r="P32">
        <f>IF(OR(ABS(H16-AA$5)&lt;=0.001*(H16),ABS(H16-AA$6)&lt;=0.001*(H16)),0,1)</f>
        <v>1</v>
      </c>
      <c r="Q32">
        <f>IF(OR(ABS(I16-AB$5)&lt;=0.001*(I16),ABS(I16-AB$6)&lt;=0.001*(I16)),0,1)</f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2.4390188135806147E-7</v>
      </c>
      <c r="G35">
        <f>AVERAGE(E$4:E$6)</f>
        <v>5.428346590442115E-3</v>
      </c>
      <c r="H35">
        <f>AVERAGE(E$7:E$12)</f>
        <v>8.7027540302012478E-3</v>
      </c>
      <c r="I35">
        <f>AVERAGE(E$13:E$16)</f>
        <v>2.5244868027749396E-4</v>
      </c>
    </row>
    <row r="36" spans="1:12" x14ac:dyDescent="0.3">
      <c r="F36">
        <f>STDEV(E$1:E$3)/SQRT(COUNT(E$1:E$3))</f>
        <v>2.4390185529611077E-7</v>
      </c>
      <c r="G36">
        <f>STDEV(E$4:E$6)/SQRT(COUNT(E$4:E$6))</f>
        <v>5.4283465904120384E-3</v>
      </c>
      <c r="H36">
        <f>STDEV(E$7:E$12)/SQRT(COUNT(E$7:E$12))</f>
        <v>8.7027540301737455E-3</v>
      </c>
      <c r="I36">
        <f>STDEV(E$13:E$16)/SQRT(COUNT(E$13:E$16))</f>
        <v>2.524331429133728E-4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5.8105388305728978E-2</v>
      </c>
      <c r="F39" t="s">
        <v>9</v>
      </c>
      <c r="G39">
        <f>AVERAGE(F$1:F$3)</f>
        <v>0.61224063898102343</v>
      </c>
      <c r="H39">
        <f>AVERAGE(F$4:F$6)</f>
        <v>0.56673250497676297</v>
      </c>
      <c r="I39">
        <f>AVERAGE(F$8:F$12)</f>
        <v>0.37590845180691201</v>
      </c>
      <c r="J39">
        <f>AVERAGE(F$13:F$16)</f>
        <v>0.25312803861270172</v>
      </c>
    </row>
    <row r="40" spans="1:12" x14ac:dyDescent="0.3">
      <c r="G40">
        <f>STDEV(F$1:F$3)/SQRT(COUNT(F$1:F$3))</f>
        <v>0.16179607557180972</v>
      </c>
      <c r="H40">
        <f>STDEV(F$4:F$6)/SQRT(COUNT(F$4:F$6))</f>
        <v>5.3994161104066692E-2</v>
      </c>
      <c r="I40">
        <f>STDEV(F$8:F$12)/SQRT(COUNT(F$8:F$12))</f>
        <v>0.10161928613812979</v>
      </c>
      <c r="J40">
        <f>STDEV(F$13:F$16)/SQRT(COUNT(F$13:F$16))</f>
        <v>7.5269453015576429E-2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36.700000000000003</v>
      </c>
      <c r="I43">
        <f>AVERAGE(G$4:G$6)</f>
        <v>36.700000000000003</v>
      </c>
      <c r="J43">
        <f>AVERAGE(G$7:G$12)</f>
        <v>36.699999999999996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STDEV(G$7:G$12)/SQRT(COUNT(G$7:G$12))</f>
        <v>3.1776437161565094E-15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0.5</v>
      </c>
      <c r="J47">
        <f>AVERAGE(H$4:H$6)</f>
        <v>0.5</v>
      </c>
      <c r="K47">
        <f>AVERAGE(H$7:H$12)</f>
        <v>0.5</v>
      </c>
      <c r="L47">
        <f>AVERAGE(H$13:H$16)</f>
        <v>0.5</v>
      </c>
    </row>
    <row r="48" spans="1:12" x14ac:dyDescent="0.3">
      <c r="I48">
        <f>STDEV(H$1:H$3)/SQRT(COUNT(H$1:H$3))</f>
        <v>0</v>
      </c>
      <c r="J48">
        <f>STDEV(H$4:H$6)/SQRT(COUNT(H$4:H$6))</f>
        <v>0</v>
      </c>
      <c r="K48">
        <f>STDEV(H$7:H$12)/SQRT(COUNT(H$7:H$12))</f>
        <v>0</v>
      </c>
      <c r="L48">
        <f>STDEV(H$13:H$16)/SQRT(COUNT(H$13:H$16))</f>
        <v>0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0.30000000922937581</v>
      </c>
      <c r="K51">
        <f>AVERAGE(I$4:I$6)</f>
        <v>4.6166691529816257E-6</v>
      </c>
      <c r="L51">
        <f>AVERAGE(I$7:I$12)</f>
        <v>0.30000250967836434</v>
      </c>
      <c r="M51">
        <f>AVERAGE(I$13:I$16)</f>
        <v>0.26155183965910733</v>
      </c>
    </row>
    <row r="52" spans="9:16" x14ac:dyDescent="0.3">
      <c r="J52">
        <f>STDEV(I$1:I$3)/SQRT(COUNT(I$1:I$3))</f>
        <v>0.2999999946846898</v>
      </c>
      <c r="K52">
        <f>STDEV(I$4:I$6)/SQRT(COUNT(I$4:I$6))</f>
        <v>4.6008896755717576E-6</v>
      </c>
      <c r="L52">
        <f>STDEV(I$7:I$12)/SQRT(COUNT(I$7:I$12))</f>
        <v>0.18973586462136174</v>
      </c>
      <c r="M52">
        <f>STDEV(I$13:I$16)/SQRT(COUNT(I$13:I$16))</f>
        <v>0.16615233644595623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3.4759963093521957</v>
      </c>
      <c r="L55">
        <f>AVERAGE(J$4:J$6)</f>
        <v>4.5811582130496857</v>
      </c>
      <c r="M55">
        <f>AVERAGE(J$7:J$12)</f>
        <v>3.9548045427746126</v>
      </c>
      <c r="N55">
        <f>AVERAGE(J$13:J$16)</f>
        <v>4.4114148272339371</v>
      </c>
    </row>
    <row r="56" spans="9:16" x14ac:dyDescent="0.3">
      <c r="K56">
        <f>STDEV(J$1:J$3)/SQRT(COUNT(J$1:J$3))</f>
        <v>0.98789851232789405</v>
      </c>
      <c r="L56">
        <f>STDEV(J$4:J$6)/SQRT(COUNT(J$4:J$6))</f>
        <v>0.74102578473077985</v>
      </c>
      <c r="M56">
        <f>STDEV(J$7:J$12)/SQRT(COUNT(J$7:J$12))</f>
        <v>0.55725812162608213</v>
      </c>
      <c r="N56">
        <f>STDEV(J$13:J$16)/SQRT(COUNT(J$13:J$16))</f>
        <v>0.66382515978160406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19.339692288134369</v>
      </c>
      <c r="M59">
        <f>AVERAGE(K$4:K$6)</f>
        <v>14.884025636534034</v>
      </c>
      <c r="N59">
        <f>AVERAGE(K$7:K$12)</f>
        <v>15.748713992103454</v>
      </c>
      <c r="O59">
        <f>AVERAGE(K$13:K$16)</f>
        <v>15.511486894136178</v>
      </c>
    </row>
    <row r="60" spans="9:16" x14ac:dyDescent="0.3">
      <c r="L60">
        <f>STDEV(K$1:K$3)/SQRT(COUNT(K$1:K$3))</f>
        <v>3.1360358761285188</v>
      </c>
      <c r="M60">
        <f>STDEV(K$4:K$6)/SQRT(COUNT(K$4:K$6))</f>
        <v>2.707391778926187</v>
      </c>
      <c r="N60">
        <f>STDEV(K$7:K$12)/SQRT(COUNT(K$7:K$12))</f>
        <v>1.3912844153438133</v>
      </c>
      <c r="O60">
        <f>STDEV(K$13:K$16)/SQRT(COUNT(K$13:K$16))</f>
        <v>1.6948504082346401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293107642.65717053</v>
      </c>
      <c r="N63">
        <f>AVERAGE(L$4:L$6)</f>
        <v>307023346.65992051</v>
      </c>
      <c r="O63">
        <f>AVERAGE(L$7:L$12)</f>
        <v>439396966.44436646</v>
      </c>
      <c r="P63">
        <f>AVERAGE(L$13:L$16)</f>
        <v>589401624.18408799</v>
      </c>
    </row>
    <row r="64" spans="9:16" x14ac:dyDescent="0.3">
      <c r="M64">
        <f>STDEV(L$1:L$3)/SQRT(COUNT(L$1:L$3))</f>
        <v>126330048.91462396</v>
      </c>
      <c r="N64">
        <f>STDEV(L$4:L$6)/SQRT(COUNT(L$4:L$6))</f>
        <v>161013036.95395109</v>
      </c>
      <c r="O64">
        <f>STDEV(L$7:L$12)/SQRT(COUNT(L$7:L$12))</f>
        <v>192026569.23768952</v>
      </c>
      <c r="P64">
        <f>STDEV(L$13:L$16)/SQRT(COUNT(L$13:L$16))</f>
        <v>96090110.018891245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0.9961848889647994</v>
      </c>
      <c r="O67">
        <f>AVERAGE(M$4:M$6)</f>
        <v>0.99678409663884449</v>
      </c>
      <c r="P67">
        <f>AVERAGE(M$7:M$12)</f>
        <v>0.98952098658847254</v>
      </c>
      <c r="Q67">
        <f>AVERAGE(M$13:M$16)</f>
        <v>0.99613212272116536</v>
      </c>
    </row>
    <row r="68" spans="13:20" x14ac:dyDescent="0.3">
      <c r="N68">
        <f>STDEV(M$1:M$3)/SQRT(COUNT(M$1:M$3))</f>
        <v>6.294816390287624E-4</v>
      </c>
      <c r="O68">
        <f>STDEV(M$4:M$6)/SQRT(COUNT(M$4:M$6))</f>
        <v>3.4811173938273241E-4</v>
      </c>
      <c r="P68">
        <f>STDEV(M$7:M$12)/SQRT(COUNT(M$7:M$12))</f>
        <v>3.3330922093084514E-3</v>
      </c>
      <c r="Q68">
        <f>STDEV(M$13:M$16)/SQRT(COUNT(M$13:M$16))</f>
        <v>1.6834002147604848E-3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0.99211970520580905</v>
      </c>
      <c r="P71">
        <f>AVERAGE(N$4:N$6)</f>
        <v>0.97708040980798694</v>
      </c>
      <c r="Q71">
        <f>AVERAGE(N$7:N$12)</f>
        <v>0.97077466993340156</v>
      </c>
      <c r="R71">
        <f>AVERAGE(N$13:N$16)</f>
        <v>0.98842515260015174</v>
      </c>
    </row>
    <row r="72" spans="13:20" x14ac:dyDescent="0.3">
      <c r="O72">
        <f>STDEV(N$1:N$3)/SQRT(COUNT(N$1:N$3))</f>
        <v>2.3497307249945314E-3</v>
      </c>
      <c r="P72">
        <f>STDEV(N$4:N$6)/SQRT(COUNT(N$4:N$6))</f>
        <v>9.0607507167417781E-3</v>
      </c>
      <c r="Q72">
        <f>STDEV(N$7:N$12)/SQRT(COUNT(N$7:N$12))</f>
        <v>1.285647717260534E-2</v>
      </c>
      <c r="R72">
        <f>STDEV(N$13:N$16)/SQRT(COUNT(N$13:N$16))</f>
        <v>6.2866857015916582E-3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0.95968335108526759</v>
      </c>
      <c r="Q75">
        <f>AVERAGE(O$4:O$6)</f>
        <v>0.98923993944452404</v>
      </c>
      <c r="R75">
        <f>AVERAGE(O$7:O$12)</f>
        <v>0.97477918202862612</v>
      </c>
      <c r="S75">
        <f>AVERAGE(O$13:O$16)</f>
        <v>0.94919651039404407</v>
      </c>
    </row>
    <row r="76" spans="13:20" x14ac:dyDescent="0.3">
      <c r="P76">
        <f>STDEV(O$1:O$3)/SQRT(COUNT(O$1:O$3))</f>
        <v>1.0027318483785151E-2</v>
      </c>
      <c r="Q76">
        <f>STDEV(O$4:O$6)/SQRT(COUNT(O$4:O$6))</f>
        <v>5.3221839553817063E-3</v>
      </c>
      <c r="R76">
        <f>STDEV(O$7:O$12)/SQRT(COUNT(O$7:O$12))</f>
        <v>6.4053932885782252E-3</v>
      </c>
      <c r="S76">
        <f>STDEV(O$13:O$16)/SQRT(COUNT(O$13:O$16))</f>
        <v>1.2669939769674539E-2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8.9904006750144247E-2</v>
      </c>
      <c r="R79">
        <f>AVERAGE(P$4:P$6)</f>
        <v>8.1764249651993928E-2</v>
      </c>
      <c r="S79">
        <f>AVERAGE(P$7:P$12)</f>
        <v>0.13314219914723044</v>
      </c>
      <c r="T79">
        <f>AVERAGE(P$13:P$16)</f>
        <v>8.048825955778792E-2</v>
      </c>
    </row>
    <row r="80" spans="13:20" x14ac:dyDescent="0.3">
      <c r="Q80">
        <f>STDEV(P$1:P$3)/SQRT(COUNT(P$1:P$3))</f>
        <v>8.8550311417134996E-3</v>
      </c>
      <c r="R80">
        <f>STDEV(P$4:P$6)/SQRT(COUNT(P$4:P$6))</f>
        <v>4.7512765240348056E-3</v>
      </c>
      <c r="S80">
        <f>STDEV(P$7:P$12)/SQRT(COUNT(P$7:P$12))</f>
        <v>2.5640741543368151E-2</v>
      </c>
      <c r="T80">
        <f>STDEV(P$13:P$16)/SQRT(COUNT(P$13:P$16))</f>
        <v>2.0142357574720444E-2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0.12563010488765303</v>
      </c>
      <c r="S83">
        <f>AVERAGE(Q$4:Q$6)</f>
        <v>0.23106120585539927</v>
      </c>
      <c r="T83">
        <f>AVERAGE(Q$7:Q$12)</f>
        <v>0.22485509741330678</v>
      </c>
      <c r="U83">
        <f>AVERAGE(Q$13:Q$16)</f>
        <v>0.14627106368209153</v>
      </c>
    </row>
    <row r="84" spans="17:22" x14ac:dyDescent="0.3">
      <c r="R84">
        <f>STDEV(Q$1:Q$3)/SQRT(COUNT(Q$1:Q$3))</f>
        <v>2.1767848845796668E-2</v>
      </c>
      <c r="S84">
        <f>STDEV(Q$4:Q$6)/SQRT(COUNT(Q$4:Q$6))</f>
        <v>2.7113458208681593E-2</v>
      </c>
      <c r="T84">
        <f>STDEV(Q$7:Q$12)/SQRT(COUNT(Q$7:Q$12))</f>
        <v>5.0740824346033268E-2</v>
      </c>
      <c r="U84">
        <f>STDEV(Q$13:Q$16)/SQRT(COUNT(Q$13:Q$16))</f>
        <v>4.0086855601060921E-2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0.29078865119469</v>
      </c>
      <c r="T87">
        <f>AVERAGE(R$4:R$6)</f>
        <v>0.33668213692980231</v>
      </c>
      <c r="U87">
        <f>AVERAGE(R$7:R$12)</f>
        <v>0.25000610467717826</v>
      </c>
      <c r="V87">
        <f>AVERAGE(R$13:R$16)</f>
        <v>0.35769482633822536</v>
      </c>
    </row>
    <row r="88" spans="17:22" x14ac:dyDescent="0.3">
      <c r="S88">
        <f>STDEV(R$1:R$3)/SQRT(COUNT(R$1:R$3))</f>
        <v>3.1804863917641556E-2</v>
      </c>
      <c r="T88">
        <f>STDEV(R$4:R$6)/SQRT(COUNT(R$4:R$6))</f>
        <v>0.17633016331221185</v>
      </c>
      <c r="U88">
        <f>STDEV(R$7:R$12)/SQRT(COUNT(R$7:R$12))</f>
        <v>2.4744311512945268E-2</v>
      </c>
      <c r="V88">
        <f>STDEV(R$13:R$16)/SQRT(COUNT(R$13:R$16))</f>
        <v>1.6433532325459809E-2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1A3E-6CE6-4CE7-AD46-E9042FAE39B7}">
  <dimension ref="A1"/>
  <sheetViews>
    <sheetView workbookViewId="0">
      <selection sqref="A1:O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2019-04-03T18:35:19Z</dcterms:created>
  <dcterms:modified xsi:type="dcterms:W3CDTF">2019-04-03T18:55:10Z</dcterms:modified>
</cp:coreProperties>
</file>