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6E8ECE3-8C76-49A1-854F-F74B25231133}" xr6:coauthVersionLast="41" xr6:coauthVersionMax="41" xr10:uidLastSave="{00000000-0000-0000-0000-000000000000}"/>
  <bookViews>
    <workbookView xWindow="768" yWindow="768" windowWidth="17280" windowHeight="8964" xr2:uid="{89968905-3E35-42DC-B799-DB93B8490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P32" i="1" s="1"/>
  <c r="Z5" i="1"/>
  <c r="W5" i="1"/>
  <c r="V5" i="1"/>
  <c r="U5" i="1"/>
  <c r="J32" i="1" s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O32" i="1"/>
  <c r="N32" i="1"/>
  <c r="M32" i="1"/>
  <c r="L32" i="1"/>
  <c r="K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S22" i="1"/>
  <c r="T22" i="1" s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<sst xmlns="http://schemas.openxmlformats.org/spreadsheetml/2006/main" count="90" uniqueCount="23">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</sst>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6CDB-6936-45F6-82F6-7F34E368CDD2}">
  <dimension ref="A1:AB88"/>
  <sheetViews>
    <sheetView tabSelected="1" workbookViewId="0">
      <selection sqref="A1:R16"/>
    </sheetView>
  </sheetViews>
  <sheetFormatPr defaultRowHeight="14.4" x14ac:dyDescent="0.3"/>
  <sheetData>
    <row r="1" spans="1:28" x14ac:dyDescent="0.3">
      <c r="A1">
        <v>48.025098114341695</v>
      </c>
      <c r="B1">
        <v>3.5012416397639137E-3</v>
      </c>
      <c r="C1">
        <v>0.12109179047506963</v>
      </c>
      <c r="D1">
        <v>29.352272299137748</v>
      </c>
      <c r="E1">
        <v>0.05</v>
      </c>
      <c r="F1">
        <v>0.13087172158114849</v>
      </c>
      <c r="G1">
        <v>37.437079961009367</v>
      </c>
      <c r="H1">
        <v>0.12565658419768228</v>
      </c>
      <c r="I1">
        <v>0.05</v>
      </c>
      <c r="J1">
        <v>2.3562075211223834</v>
      </c>
      <c r="K1">
        <v>21.803103161393558</v>
      </c>
      <c r="L1">
        <v>254684978.18913868</v>
      </c>
      <c r="M1">
        <v>0.99715195623280373</v>
      </c>
      <c r="N1">
        <v>0.99701107965762592</v>
      </c>
      <c r="O1">
        <v>0.99424697386352645</v>
      </c>
      <c r="P1">
        <v>7.6353436532092533E-2</v>
      </c>
      <c r="Q1">
        <v>7.8218839770869963E-2</v>
      </c>
      <c r="R1">
        <v>0.13742250377438653</v>
      </c>
    </row>
    <row r="2" spans="1:28" x14ac:dyDescent="0.3">
      <c r="A2">
        <v>50.628744570356332</v>
      </c>
      <c r="B2">
        <v>3.3936915783451134E-3</v>
      </c>
      <c r="C2">
        <v>0.21846017475750343</v>
      </c>
      <c r="D2">
        <v>21.5271866533894</v>
      </c>
      <c r="E2">
        <v>0.05</v>
      </c>
      <c r="F2">
        <v>0.13924870749726001</v>
      </c>
      <c r="G2">
        <v>37.614957566270697</v>
      </c>
      <c r="H2">
        <v>6.8189714352564587E-2</v>
      </c>
      <c r="I2">
        <v>0.05</v>
      </c>
      <c r="J2">
        <v>5.6114128380547506</v>
      </c>
      <c r="K2">
        <v>13.325806205200838</v>
      </c>
      <c r="L2">
        <v>161047158.09460056</v>
      </c>
      <c r="M2">
        <v>0.99709416769382808</v>
      </c>
      <c r="N2">
        <v>0.98410315784847846</v>
      </c>
      <c r="O2">
        <v>0.99641340467764139</v>
      </c>
      <c r="P2">
        <v>7.6844094339496807E-2</v>
      </c>
      <c r="Q2">
        <v>0.17985369720817956</v>
      </c>
      <c r="R2">
        <v>8.4575083225027561E-2</v>
      </c>
    </row>
    <row r="3" spans="1:28" x14ac:dyDescent="0.3">
      <c r="A3">
        <v>49.08415693596055</v>
      </c>
      <c r="B3">
        <v>3.5605589351628986E-3</v>
      </c>
      <c r="C3">
        <v>0.23160805360341244</v>
      </c>
      <c r="D3">
        <v>24.284873833927701</v>
      </c>
      <c r="E3">
        <v>0.05</v>
      </c>
      <c r="F3">
        <v>0.1008090176183541</v>
      </c>
      <c r="G3">
        <v>37.631214739681582</v>
      </c>
      <c r="H3">
        <v>6.1098096927431164E-2</v>
      </c>
      <c r="I3">
        <v>0.05</v>
      </c>
      <c r="J3">
        <v>2.8545008768021503</v>
      </c>
      <c r="K3">
        <v>21.325821608394509</v>
      </c>
      <c r="L3">
        <v>491427684.12519908</v>
      </c>
      <c r="M3">
        <v>0.99564380003491093</v>
      </c>
      <c r="N3">
        <v>0.99189864036555275</v>
      </c>
      <c r="O3">
        <v>0.99745298180318998</v>
      </c>
      <c r="P3">
        <v>9.511235034949915E-2</v>
      </c>
      <c r="Q3">
        <v>0.12729542052419229</v>
      </c>
      <c r="R3">
        <v>8.7312459306800067E-2</v>
      </c>
    </row>
    <row r="4" spans="1:28" x14ac:dyDescent="0.3">
      <c r="A4">
        <v>49.946632828443704</v>
      </c>
      <c r="B4">
        <v>1.6023852840811637E-2</v>
      </c>
      <c r="C4">
        <v>2.6642251300924344E-7</v>
      </c>
      <c r="D4">
        <v>24.53395892815773</v>
      </c>
      <c r="E4">
        <v>0.05</v>
      </c>
      <c r="F4">
        <v>0.80123148768658137</v>
      </c>
      <c r="G4">
        <v>36.337606734753344</v>
      </c>
      <c r="H4">
        <v>0.74002283863961271</v>
      </c>
      <c r="I4">
        <v>0.05</v>
      </c>
      <c r="J4">
        <v>5.740538016350528</v>
      </c>
      <c r="K4">
        <v>11.932985887860143</v>
      </c>
      <c r="L4">
        <v>142098772.2977812</v>
      </c>
      <c r="M4">
        <v>0.99706208526082762</v>
      </c>
      <c r="N4">
        <v>0.96109055600960192</v>
      </c>
      <c r="O4">
        <v>0.98282422032449812</v>
      </c>
      <c r="P4">
        <v>7.8465801215315809E-2</v>
      </c>
      <c r="Q4">
        <v>0.27668167011323042</v>
      </c>
      <c r="R4">
        <v>0.18565170611971507</v>
      </c>
    </row>
    <row r="5" spans="1:28" x14ac:dyDescent="0.3">
      <c r="A5">
        <v>49.090817072744628</v>
      </c>
      <c r="B5">
        <v>1.9729816300501416E-2</v>
      </c>
      <c r="C5">
        <v>0.32322750609651457</v>
      </c>
      <c r="D5">
        <v>21.526430207772755</v>
      </c>
      <c r="E5">
        <v>0.05</v>
      </c>
      <c r="F5">
        <v>0.88838551982514036</v>
      </c>
      <c r="G5">
        <v>37.071997816884249</v>
      </c>
      <c r="H5">
        <v>0.78962285747350414</v>
      </c>
      <c r="I5">
        <v>0.05</v>
      </c>
      <c r="J5">
        <v>3.2019451544874276</v>
      </c>
      <c r="K5">
        <v>20.291269270471243</v>
      </c>
      <c r="L5">
        <v>629017289.17440271</v>
      </c>
      <c r="M5">
        <v>0.99609224847796596</v>
      </c>
      <c r="N5">
        <v>0.98249453385242336</v>
      </c>
      <c r="O5">
        <v>0.99290997211160481</v>
      </c>
      <c r="P5">
        <v>9.1131006251573429E-2</v>
      </c>
      <c r="Q5">
        <v>0.1869044737094808</v>
      </c>
      <c r="R5">
        <v>0.11973238821444948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49.321832306474413</v>
      </c>
      <c r="B6">
        <v>1.2685073975509139E-2</v>
      </c>
      <c r="C6">
        <v>1.0000022210213383E-8</v>
      </c>
      <c r="D6">
        <v>25.127030539547015</v>
      </c>
      <c r="E6">
        <v>0.05</v>
      </c>
      <c r="F6">
        <v>0.40162300695562536</v>
      </c>
      <c r="G6">
        <v>36.253424436503195</v>
      </c>
      <c r="H6">
        <v>0.1935098595557406</v>
      </c>
      <c r="I6">
        <v>0.05</v>
      </c>
      <c r="J6">
        <v>4.8009899631493136</v>
      </c>
      <c r="K6">
        <v>12.427811175064384</v>
      </c>
      <c r="L6">
        <v>149953750.75503626</v>
      </c>
      <c r="M6">
        <v>0.99720074933018843</v>
      </c>
      <c r="N6">
        <v>0.98942851716265579</v>
      </c>
      <c r="O6">
        <v>0.99608762754685476</v>
      </c>
      <c r="P6">
        <v>7.5644733314145465E-2</v>
      </c>
      <c r="Q6">
        <v>0.15410901554536474</v>
      </c>
      <c r="R6">
        <v>0.10856318895726245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10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49.125724765069229</v>
      </c>
      <c r="B7">
        <v>1.1284863856903275E-2</v>
      </c>
      <c r="C7">
        <v>1.6615901205429152E-2</v>
      </c>
      <c r="D7">
        <v>22.945194311894582</v>
      </c>
      <c r="E7">
        <v>0.05</v>
      </c>
      <c r="F7">
        <v>7.7777884942367093E-2</v>
      </c>
      <c r="G7">
        <v>36.058643618474193</v>
      </c>
      <c r="H7">
        <v>0.10196250323661511</v>
      </c>
      <c r="I7">
        <v>0.05</v>
      </c>
      <c r="J7">
        <v>1.9528988409772545</v>
      </c>
      <c r="K7">
        <v>19.644723064471108</v>
      </c>
      <c r="L7">
        <v>132744892.09675699</v>
      </c>
      <c r="M7">
        <v>0.99900216772024275</v>
      </c>
      <c r="N7">
        <v>0.99810243370035268</v>
      </c>
      <c r="O7">
        <v>0.99649764569344534</v>
      </c>
      <c r="P7">
        <v>4.4448065003343751E-2</v>
      </c>
      <c r="Q7">
        <v>6.4188553436485857E-2</v>
      </c>
      <c r="R7">
        <v>9.2556568061993069E-2</v>
      </c>
    </row>
    <row r="8" spans="1:28" x14ac:dyDescent="0.3">
      <c r="A8">
        <v>48.987364712630459</v>
      </c>
      <c r="B8">
        <v>2.191882118870446E-2</v>
      </c>
      <c r="C8">
        <v>0.20098042026125973</v>
      </c>
      <c r="D8">
        <v>21.526424862421603</v>
      </c>
      <c r="E8">
        <v>0.05</v>
      </c>
      <c r="F8">
        <v>0.18349782281677382</v>
      </c>
      <c r="G8">
        <v>37.146354052168071</v>
      </c>
      <c r="H8">
        <v>0.40761149569202637</v>
      </c>
      <c r="I8">
        <v>0.05</v>
      </c>
      <c r="J8">
        <v>2.4430250038494852</v>
      </c>
      <c r="K8">
        <v>21.436054557247271</v>
      </c>
      <c r="L8">
        <v>457958739.78640902</v>
      </c>
      <c r="M8">
        <v>0.99837921755926906</v>
      </c>
      <c r="N8">
        <v>0.99746835790356692</v>
      </c>
      <c r="O8">
        <v>0.98647070836466177</v>
      </c>
      <c r="P8">
        <v>5.7511587752077903E-2</v>
      </c>
      <c r="Q8">
        <v>7.0711337818689171E-2</v>
      </c>
      <c r="R8">
        <v>0.16666659660519187</v>
      </c>
    </row>
    <row r="9" spans="1:28" x14ac:dyDescent="0.3">
      <c r="A9">
        <v>50.246083207456188</v>
      </c>
      <c r="B9">
        <v>3.4208541485623439E-2</v>
      </c>
      <c r="C9">
        <v>0.29281758059643603</v>
      </c>
      <c r="D9">
        <v>21.685610835292348</v>
      </c>
      <c r="E9">
        <v>0.05</v>
      </c>
      <c r="F9">
        <v>1.7516776412672961</v>
      </c>
      <c r="G9">
        <v>35.70000001793656</v>
      </c>
      <c r="H9">
        <v>5.4210610617955579</v>
      </c>
      <c r="I9">
        <v>0.05</v>
      </c>
      <c r="J9">
        <v>4.3363113644549305</v>
      </c>
      <c r="K9">
        <v>16.105286054251508</v>
      </c>
      <c r="L9">
        <v>1205583685.1187401</v>
      </c>
      <c r="M9">
        <v>0.99455792353232342</v>
      </c>
      <c r="N9">
        <v>0.95878848573395681</v>
      </c>
      <c r="O9">
        <v>0.98168416956823612</v>
      </c>
      <c r="P9">
        <v>0.103986492602558</v>
      </c>
      <c r="Q9">
        <v>0.29788810353794731</v>
      </c>
      <c r="R9">
        <v>0.19911215666951559</v>
      </c>
    </row>
    <row r="10" spans="1:28" x14ac:dyDescent="0.3">
      <c r="A10">
        <v>50.999999999895259</v>
      </c>
      <c r="B10">
        <v>7.1685434721770452E-3</v>
      </c>
      <c r="C10">
        <v>2.0743057705015593E-2</v>
      </c>
      <c r="D10">
        <v>23.425731391890245</v>
      </c>
      <c r="E10">
        <v>0.05</v>
      </c>
      <c r="F10">
        <v>0.72902898712866659</v>
      </c>
      <c r="G10">
        <v>37.182909493799862</v>
      </c>
      <c r="H10">
        <v>0.80649962563903166</v>
      </c>
      <c r="I10">
        <v>0.05</v>
      </c>
      <c r="J10">
        <v>3.6193816075263863</v>
      </c>
      <c r="K10">
        <v>10.497878790435767</v>
      </c>
      <c r="L10">
        <v>83209589.828360915</v>
      </c>
      <c r="M10">
        <v>0.99668268117922054</v>
      </c>
      <c r="N10">
        <v>0.98831116311700495</v>
      </c>
      <c r="O10">
        <v>0.99315600760054989</v>
      </c>
      <c r="P10">
        <v>8.1022431910257875E-2</v>
      </c>
      <c r="Q10">
        <v>0.15457291544819957</v>
      </c>
      <c r="R10">
        <v>0.11668502289511563</v>
      </c>
    </row>
    <row r="11" spans="1:28" x14ac:dyDescent="0.3">
      <c r="A11">
        <v>50.999811151786041</v>
      </c>
      <c r="B11">
        <v>1.6004845993195495E-2</v>
      </c>
      <c r="C11">
        <v>0.16417249280744931</v>
      </c>
      <c r="D11">
        <v>22.548807358761298</v>
      </c>
      <c r="E11">
        <v>0.05</v>
      </c>
      <c r="F11">
        <v>0.11295490581215631</v>
      </c>
      <c r="G11">
        <v>37.395195221887988</v>
      </c>
      <c r="H11">
        <v>0.19426111175616206</v>
      </c>
      <c r="I11">
        <v>0.05</v>
      </c>
      <c r="J11">
        <v>2.8612100143178538</v>
      </c>
      <c r="K11">
        <v>21.999999999999766</v>
      </c>
      <c r="L11">
        <v>44059879.62126217</v>
      </c>
      <c r="M11">
        <v>0.99213822043369593</v>
      </c>
      <c r="N11">
        <v>0.99410560014508442</v>
      </c>
      <c r="O11">
        <v>0.99317745817971115</v>
      </c>
      <c r="P11">
        <v>0.12446931357470097</v>
      </c>
      <c r="Q11">
        <v>0.11718452359380095</v>
      </c>
      <c r="R11">
        <v>0.14624859966030038</v>
      </c>
    </row>
    <row r="12" spans="1:28" x14ac:dyDescent="0.3">
      <c r="A12">
        <v>50.097493839613314</v>
      </c>
      <c r="B12">
        <v>7.9999999999974508E-2</v>
      </c>
      <c r="C12">
        <v>2.0256752226347854</v>
      </c>
      <c r="D12">
        <v>27.03678155625094</v>
      </c>
      <c r="E12">
        <v>0.05</v>
      </c>
      <c r="F12">
        <v>0.17844835711533449</v>
      </c>
      <c r="G12">
        <v>37.653085604424618</v>
      </c>
      <c r="H12">
        <v>0.37469249140095201</v>
      </c>
      <c r="I12">
        <v>0.05</v>
      </c>
      <c r="J12">
        <v>5.3408895358905601</v>
      </c>
      <c r="K12">
        <v>16.528286829967154</v>
      </c>
      <c r="L12">
        <v>1300249383.1199305</v>
      </c>
      <c r="M12">
        <v>0.97974716607831758</v>
      </c>
      <c r="N12">
        <v>0.92110882037600894</v>
      </c>
      <c r="O12">
        <v>0.966576110533238</v>
      </c>
      <c r="P12">
        <v>0.20055740494931457</v>
      </c>
      <c r="Q12">
        <v>0.38893578205703483</v>
      </c>
      <c r="R12">
        <v>0.25531534123219546</v>
      </c>
    </row>
    <row r="13" spans="1:28" x14ac:dyDescent="0.3">
      <c r="A13">
        <v>50.236709081720498</v>
      </c>
      <c r="B13">
        <v>9.5692917169304306E-3</v>
      </c>
      <c r="C13">
        <v>6.9093532774889568E-2</v>
      </c>
      <c r="D13">
        <v>21.526647012320289</v>
      </c>
      <c r="E13">
        <v>0.05</v>
      </c>
      <c r="F13">
        <v>0.16664394210721287</v>
      </c>
      <c r="G13">
        <v>35.995196595973766</v>
      </c>
      <c r="H13">
        <v>0.56419980883271714</v>
      </c>
      <c r="I13">
        <v>0.05</v>
      </c>
      <c r="J13">
        <v>4.079138265678818</v>
      </c>
      <c r="K13">
        <v>14.773602809897632</v>
      </c>
      <c r="L13">
        <v>566450101.24093688</v>
      </c>
      <c r="M13">
        <v>0.99898533055526118</v>
      </c>
      <c r="N13">
        <v>0.99763762037568815</v>
      </c>
      <c r="O13">
        <v>0.94303552782413524</v>
      </c>
      <c r="P13">
        <v>4.4815903403397375E-2</v>
      </c>
      <c r="Q13">
        <v>7.4836875242643597E-2</v>
      </c>
      <c r="R13">
        <v>0.3443640322853147</v>
      </c>
    </row>
    <row r="14" spans="1:28" x14ac:dyDescent="0.3">
      <c r="A14">
        <v>50.752955813825601</v>
      </c>
      <c r="B14">
        <v>4.859887511610388E-3</v>
      </c>
      <c r="C14">
        <v>5.4394939352828756E-3</v>
      </c>
      <c r="D14">
        <v>24.235173234428704</v>
      </c>
      <c r="E14">
        <v>0.05</v>
      </c>
      <c r="F14">
        <v>3.1685819385598057E-2</v>
      </c>
      <c r="G14">
        <v>36.710120190728638</v>
      </c>
      <c r="H14">
        <v>4.8842887658704461E-2</v>
      </c>
      <c r="I14">
        <v>0.05</v>
      </c>
      <c r="J14">
        <v>4.5658015789717235</v>
      </c>
      <c r="K14">
        <v>13.024656688038769</v>
      </c>
      <c r="L14">
        <v>351051597.04502159</v>
      </c>
      <c r="M14">
        <v>0.99208185719400199</v>
      </c>
      <c r="N14">
        <v>0.99510542870399488</v>
      </c>
      <c r="O14">
        <v>0.99232677464733743</v>
      </c>
      <c r="P14">
        <v>0.12573147841472812</v>
      </c>
      <c r="Q14">
        <v>0.1021694371405133</v>
      </c>
      <c r="R14">
        <v>0.12655715760197941</v>
      </c>
    </row>
    <row r="15" spans="1:28" x14ac:dyDescent="0.3">
      <c r="A15">
        <v>50.528114172483917</v>
      </c>
      <c r="B15">
        <v>7.5311140612950352E-3</v>
      </c>
      <c r="C15">
        <v>8.8736102459832697E-2</v>
      </c>
      <c r="D15">
        <v>21.52641905434756</v>
      </c>
      <c r="E15">
        <v>0.05</v>
      </c>
      <c r="F15">
        <v>9.6590552315198822E-2</v>
      </c>
      <c r="G15">
        <v>37.442516597476335</v>
      </c>
      <c r="H15">
        <v>0.10694737141525931</v>
      </c>
      <c r="I15">
        <v>0.05</v>
      </c>
      <c r="J15">
        <v>6.103174227275729</v>
      </c>
      <c r="K15">
        <v>13.766984665745582</v>
      </c>
      <c r="L15">
        <v>621934175.95001173</v>
      </c>
      <c r="M15">
        <v>0.99882163149153924</v>
      </c>
      <c r="N15">
        <v>0.98685412932832239</v>
      </c>
      <c r="O15">
        <v>0.98477093566211238</v>
      </c>
      <c r="P15">
        <v>4.8286266199013723E-2</v>
      </c>
      <c r="Q15">
        <v>0.16147648940180712</v>
      </c>
      <c r="R15">
        <v>0.17680105718018091</v>
      </c>
    </row>
    <row r="16" spans="1:28" x14ac:dyDescent="0.3">
      <c r="A16">
        <v>49.532871789652674</v>
      </c>
      <c r="B16">
        <v>3.964093999123619E-2</v>
      </c>
      <c r="C16">
        <v>0.34379150620508919</v>
      </c>
      <c r="D16">
        <v>21.764542121319916</v>
      </c>
      <c r="E16">
        <v>0.05</v>
      </c>
      <c r="F16">
        <v>1.7512802202191002</v>
      </c>
      <c r="G16">
        <v>35.700000071637724</v>
      </c>
      <c r="H16">
        <v>9.3338963177774978</v>
      </c>
      <c r="I16">
        <v>0.05</v>
      </c>
      <c r="J16">
        <v>2.8975994027540488</v>
      </c>
      <c r="K16">
        <v>20.4810419967835</v>
      </c>
      <c r="L16">
        <v>818269300.73777747</v>
      </c>
      <c r="M16">
        <v>0.99463967383570628</v>
      </c>
      <c r="N16">
        <v>0.98553670474370736</v>
      </c>
      <c r="O16">
        <v>0.96928797602234407</v>
      </c>
      <c r="P16">
        <v>0.10311916123836912</v>
      </c>
      <c r="Q16">
        <v>0.19764856104226394</v>
      </c>
      <c r="R16">
        <v>0.24678459105775666</v>
      </c>
    </row>
    <row r="17" spans="1:22" x14ac:dyDescent="0.3">
      <c r="I17">
        <f t="shared" ref="I17:I32" si="0">IF(OR(ABS(1/A1-T$5)&lt;=0.001*(1/A1),ABS(1/A1-T$6)&lt;=0.001*(1/A1)),0,1)</f>
        <v>1</v>
      </c>
      <c r="J17">
        <f t="shared" ref="J17:K32" si="1">IF(OR(ABS(B1-U$5)&lt;=0.001*(B1),ABS(B1-U$6)&lt;=0.001*(B1)),0,1)</f>
        <v>1</v>
      </c>
      <c r="K17">
        <f t="shared" si="1"/>
        <v>1</v>
      </c>
      <c r="L17">
        <f t="shared" ref="L17:L32" si="2">IF(OR(ABS(1/D1-W$5)&lt;=0.001*(1/D1),ABS(1/D1-W$6)&lt;=0.001*(1/D1)),0,1)</f>
        <v>1</v>
      </c>
      <c r="M17">
        <f t="shared" ref="M17:N32" si="3">IF(OR(ABS(E1-X$5)&lt;=0.001*(E1),ABS(E1-X$6)&lt;=0.001*(E1)),0,1)</f>
        <v>1</v>
      </c>
      <c r="N17">
        <f t="shared" si="3"/>
        <v>1</v>
      </c>
      <c r="O17">
        <f t="shared" ref="O17:O32" si="4">IF(OR(ABS(1/G1-Z$5)&lt;=0.001*(1/G1),ABS(1/G1-Z$6)&lt;=0.001*(1/G1)),0,1)</f>
        <v>1</v>
      </c>
      <c r="P17">
        <f t="shared" ref="P17:Q32" si="5">IF(OR(ABS(H1-AA$5)&lt;=0.001*(H1),ABS(H1-AA$6)&lt;=0.001*(H1)),0,1)</f>
        <v>1</v>
      </c>
      <c r="Q17">
        <f t="shared" si="5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5"/>
        <v>1</v>
      </c>
    </row>
    <row r="19" spans="1:22" x14ac:dyDescent="0.3">
      <c r="A19" t="s">
        <v>4</v>
      </c>
      <c r="B19">
        <f>AVERAGE(A$1:A$3)</f>
        <v>49.245999873552854</v>
      </c>
      <c r="C19">
        <f>AVERAGE(A$4:A$6)</f>
        <v>49.453094069220917</v>
      </c>
      <c r="D19">
        <f>AVERAGE(A$9:A$11)</f>
        <v>50.748631453045824</v>
      </c>
      <c r="E19">
        <f>AVERAGE(A$13:A$16)</f>
        <v>50.262662714420671</v>
      </c>
      <c r="I19">
        <f t="shared" si="0"/>
        <v>1</v>
      </c>
      <c r="J19">
        <f t="shared" si="1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5"/>
        <v>1</v>
      </c>
    </row>
    <row r="20" spans="1:22" x14ac:dyDescent="0.3">
      <c r="B20">
        <f>STDEV(A$1:A$3)/SQRT(COUNT(A$1:A$3))</f>
        <v>0.75595162308086361</v>
      </c>
      <c r="C20">
        <f>STDEV(A$4:A$6)/SQRT(COUNT(A$4:A$6))</f>
        <v>0.25562171901410918</v>
      </c>
      <c r="D20">
        <f>STDEV(A$9:A$11)/SQRT(COUNT(A$9:A$11))</f>
        <v>0.25127412870861576</v>
      </c>
      <c r="E20">
        <f>STDEV(A$13:A$16)/SQRT(COUNT(A$13:A$16))</f>
        <v>0.26522320550121231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5"/>
        <v>1</v>
      </c>
      <c r="V20" t="e">
        <f>1/W9</f>
        <v>#DIV/0!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5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0"/>
        <v>1</v>
      </c>
      <c r="J22">
        <f t="shared" si="1"/>
        <v>1</v>
      </c>
      <c r="K22">
        <f t="shared" si="1"/>
        <v>0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5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6.1203411393263817E-3</v>
      </c>
      <c r="B23" t="s">
        <v>5</v>
      </c>
      <c r="C23">
        <f>AVERAGE(B$1:B$3)</f>
        <v>3.4851640510906424E-3</v>
      </c>
      <c r="D23">
        <f>AVERAGE(B$4:B$6)</f>
        <v>1.6146247705607398E-2</v>
      </c>
      <c r="E23">
        <f>AVERAGE(B$9:B$11)</f>
        <v>1.9127310316998661E-2</v>
      </c>
      <c r="F23">
        <f>AVERAGE(B$13:B$16)</f>
        <v>1.5400308320268011E-2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5"/>
        <v>1</v>
      </c>
    </row>
    <row r="24" spans="1:22" x14ac:dyDescent="0.3">
      <c r="C24">
        <f>STDEV(B$1:B$3)/SQRT(COUNT(B$1:B$3))</f>
        <v>4.8836616508513014E-5</v>
      </c>
      <c r="D24">
        <f>STDEV(B$4:B$6)/SQRT(COUNT(B$4:B$6))</f>
        <v>2.0345625232942731E-3</v>
      </c>
      <c r="E24">
        <f>STDEV(B$9:B$11)/SQRT(COUNT(B$9:B$11))</f>
        <v>7.9603750064902497E-3</v>
      </c>
      <c r="F24">
        <f>STDEV(B$13:B$16)/SQRT(COUNT(B$13:B$16))</f>
        <v>8.1375347799818951E-3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5"/>
        <v>1</v>
      </c>
    </row>
    <row r="25" spans="1:22" x14ac:dyDescent="0.3">
      <c r="I25">
        <f t="shared" si="0"/>
        <v>1</v>
      </c>
      <c r="J25">
        <f t="shared" si="1"/>
        <v>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0</v>
      </c>
      <c r="P25">
        <f t="shared" si="5"/>
        <v>1</v>
      </c>
      <c r="Q25">
        <f t="shared" si="5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0"/>
        <v>0</v>
      </c>
      <c r="J26">
        <f t="shared" si="1"/>
        <v>1</v>
      </c>
      <c r="K26">
        <f t="shared" si="1"/>
        <v>1</v>
      </c>
      <c r="L26">
        <f t="shared" si="2"/>
        <v>1</v>
      </c>
      <c r="M26">
        <f t="shared" si="3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5"/>
        <v>1</v>
      </c>
    </row>
    <row r="27" spans="1:22" x14ac:dyDescent="0.3">
      <c r="C27" t="s">
        <v>7</v>
      </c>
      <c r="D27">
        <f>AVERAGE(C$1:C$3)</f>
        <v>0.19038667294532849</v>
      </c>
      <c r="E27">
        <f>AVERAGE(C$4:C$6)</f>
        <v>0.10774259417301658</v>
      </c>
      <c r="F27">
        <f>AVERAGE(C$9:C$11)</f>
        <v>0.15924437703630032</v>
      </c>
      <c r="G27">
        <f>AVERAGE(C$13:C$16)</f>
        <v>0.1267651588437736</v>
      </c>
      <c r="I27">
        <f t="shared" si="0"/>
        <v>0</v>
      </c>
      <c r="J27">
        <f t="shared" si="1"/>
        <v>1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3"/>
        <v>1</v>
      </c>
      <c r="O27">
        <f t="shared" si="4"/>
        <v>1</v>
      </c>
      <c r="P27">
        <f t="shared" si="5"/>
        <v>1</v>
      </c>
      <c r="Q27">
        <f t="shared" si="5"/>
        <v>1</v>
      </c>
    </row>
    <row r="28" spans="1:22" x14ac:dyDescent="0.3">
      <c r="D28">
        <f>STDEV(C$1:C$3)/SQRT(COUNT(C$1:C$3))</f>
        <v>3.4854709064734861E-2</v>
      </c>
      <c r="E28">
        <f>STDEV(C$4:C$6)/SQRT(COUNT(C$4:C$6))</f>
        <v>0.10774245596177442</v>
      </c>
      <c r="F28">
        <f>STDEV(C$9:C$11)/SQRT(COUNT(C$9:C$11))</f>
        <v>7.8579792239987734E-2</v>
      </c>
      <c r="G28">
        <f>STDEV(C$13:C$16)/SQRT(COUNT(C$13:C$16))</f>
        <v>7.4494170911423185E-2</v>
      </c>
      <c r="I28">
        <f t="shared" si="0"/>
        <v>1</v>
      </c>
      <c r="J28">
        <f t="shared" si="1"/>
        <v>0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5"/>
        <v>1</v>
      </c>
    </row>
    <row r="29" spans="1:22" x14ac:dyDescent="0.3">
      <c r="I29">
        <f t="shared" si="0"/>
        <v>1</v>
      </c>
      <c r="J29">
        <f t="shared" si="1"/>
        <v>1</v>
      </c>
      <c r="K29">
        <f t="shared" si="1"/>
        <v>1</v>
      </c>
      <c r="L29">
        <f t="shared" si="2"/>
        <v>0</v>
      </c>
      <c r="M29">
        <f t="shared" si="3"/>
        <v>1</v>
      </c>
      <c r="N29">
        <f t="shared" si="3"/>
        <v>1</v>
      </c>
      <c r="O29">
        <f t="shared" si="4"/>
        <v>1</v>
      </c>
      <c r="P29">
        <f t="shared" si="5"/>
        <v>1</v>
      </c>
      <c r="Q29">
        <f t="shared" si="5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0"/>
        <v>1</v>
      </c>
      <c r="J30">
        <f t="shared" si="1"/>
        <v>1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5"/>
        <v>1</v>
      </c>
    </row>
    <row r="31" spans="1:22" x14ac:dyDescent="0.3">
      <c r="C31">
        <f>STDEV(D5:D16)/SQRT(12)</f>
        <v>0.51173243838444094</v>
      </c>
      <c r="D31" t="s">
        <v>8</v>
      </c>
      <c r="E31">
        <f>AVERAGE(D$1:D$3)</f>
        <v>25.05477759548495</v>
      </c>
      <c r="F31">
        <f>AVERAGE(D$4:D$6)</f>
        <v>23.729139891825834</v>
      </c>
      <c r="G31">
        <f>AVERAGE(D$9:D$11)</f>
        <v>22.553383195314627</v>
      </c>
      <c r="H31">
        <f>AVERAGE(D$13:D$16)</f>
        <v>22.263195355604118</v>
      </c>
      <c r="I31">
        <f t="shared" si="0"/>
        <v>1</v>
      </c>
      <c r="J31">
        <f t="shared" si="1"/>
        <v>1</v>
      </c>
      <c r="K31">
        <f t="shared" si="1"/>
        <v>1</v>
      </c>
      <c r="L31">
        <f t="shared" si="2"/>
        <v>0</v>
      </c>
      <c r="M31">
        <f t="shared" si="3"/>
        <v>1</v>
      </c>
      <c r="N31">
        <f t="shared" si="3"/>
        <v>1</v>
      </c>
      <c r="O31">
        <f t="shared" si="4"/>
        <v>1</v>
      </c>
      <c r="P31">
        <f t="shared" si="5"/>
        <v>1</v>
      </c>
      <c r="Q31">
        <f t="shared" si="5"/>
        <v>1</v>
      </c>
    </row>
    <row r="32" spans="1:22" x14ac:dyDescent="0.3">
      <c r="A32">
        <f>MIN(D5:D14)</f>
        <v>21.526424862421603</v>
      </c>
      <c r="E32">
        <f>STDEV(D$1:D$3)/SQRT(COUNT(D$1:D$3))</f>
        <v>2.2914737028361745</v>
      </c>
      <c r="F32">
        <f>STDEV(D$4:D$6)/SQRT(COUNT(D$4:D$6))</f>
        <v>1.1145822757465209</v>
      </c>
      <c r="G32">
        <f>STDEV(D$9:D$11)/SQRT(COUNT(D$9:D$11))</f>
        <v>0.50233474615498064</v>
      </c>
      <c r="H32">
        <f>STDEV(D$13:D$16)/SQRT(COUNT(D$13:D$16))</f>
        <v>0.65971550577522009</v>
      </c>
      <c r="I32">
        <f t="shared" si="0"/>
        <v>1</v>
      </c>
      <c r="J32">
        <f t="shared" si="1"/>
        <v>1</v>
      </c>
      <c r="K32">
        <f t="shared" si="1"/>
        <v>1</v>
      </c>
      <c r="L32">
        <f t="shared" si="2"/>
        <v>1</v>
      </c>
      <c r="M32">
        <f t="shared" si="3"/>
        <v>1</v>
      </c>
      <c r="N32">
        <f t="shared" si="3"/>
        <v>1</v>
      </c>
      <c r="O32">
        <f t="shared" si="4"/>
        <v>0</v>
      </c>
      <c r="P32">
        <f t="shared" si="5"/>
        <v>1</v>
      </c>
      <c r="Q32">
        <f t="shared" si="5"/>
        <v>1</v>
      </c>
    </row>
    <row r="33" spans="1:12" x14ac:dyDescent="0.3">
      <c r="A33">
        <f>MAX(G5:G14)</f>
        <v>37.653085604424618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5.000000000000001E-2</v>
      </c>
      <c r="G35">
        <f>AVERAGE(E$4:E$6)</f>
        <v>5.000000000000001E-2</v>
      </c>
      <c r="H35">
        <f>AVERAGE(E$9:E$11)</f>
        <v>5.000000000000001E-2</v>
      </c>
      <c r="I35">
        <f>AVERAGE(E$13:E$16)</f>
        <v>0.05</v>
      </c>
    </row>
    <row r="36" spans="1:12" x14ac:dyDescent="0.3">
      <c r="F36">
        <f>STDEV(E$1:E$3)/SQRT(COUNT(E$1:E$3))</f>
        <v>4.9065389333867966E-18</v>
      </c>
      <c r="G36">
        <f>STDEV(E$4:E$6)/SQRT(COUNT(E$4:E$6))</f>
        <v>4.9065389333867966E-18</v>
      </c>
      <c r="H36">
        <f>STDEV(E$9:E$11)/SQRT(COUNT(E$9:E$11))</f>
        <v>4.9065389333867966E-18</v>
      </c>
      <c r="I36">
        <f>STDEV(E$13:E$16)/SQRT(COUNT(E$13:E$16))</f>
        <v>0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0.18171780278326316</v>
      </c>
      <c r="F39" t="s">
        <v>10</v>
      </c>
      <c r="G39">
        <f>AVERAGE(F$1:F$3)</f>
        <v>0.12364314889892086</v>
      </c>
      <c r="H39">
        <f>AVERAGE(F$4:F$6)</f>
        <v>0.69708000482244892</v>
      </c>
      <c r="I39">
        <f>AVERAGE(F$9:F$11)</f>
        <v>0.86455384473603958</v>
      </c>
      <c r="J39">
        <f>AVERAGE(F$13:F$16)</f>
        <v>0.51155013350677747</v>
      </c>
    </row>
    <row r="40" spans="1:12" x14ac:dyDescent="0.3">
      <c r="G40">
        <f>STDEV(F$1:F$3)/SQRT(COUNT(F$1:F$3))</f>
        <v>1.1670356132288076E-2</v>
      </c>
      <c r="H40">
        <f>STDEV(F$4:F$6)/SQRT(COUNT(F$4:F$6))</f>
        <v>0.14985557994377977</v>
      </c>
      <c r="I40">
        <f>STDEV(F$9:F$11)/SQRT(COUNT(F$9:F$11))</f>
        <v>0.47788711749272555</v>
      </c>
      <c r="J40">
        <f>STDEV(F$13:F$16)/SQRT(COUNT(F$13:F$16))</f>
        <v>0.41416101767661745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37.561084088987215</v>
      </c>
      <c r="I43">
        <f>AVERAGE(G$4:G$6)</f>
        <v>36.554342996046927</v>
      </c>
      <c r="J43">
        <f>AVERAGE(G$9:G$11)</f>
        <v>36.75936824454147</v>
      </c>
      <c r="K43">
        <f>AVERAGE(G$13:G$16)</f>
        <v>36.461958363954118</v>
      </c>
    </row>
    <row r="44" spans="1:12" x14ac:dyDescent="0.3">
      <c r="H44">
        <f>STDEV(G$1:G$3)/SQRT(COUNT(G$1:G$3))</f>
        <v>6.217942247637824E-2</v>
      </c>
      <c r="I44">
        <f>STDEV(G$4:G$6)/SQRT(COUNT(G$4:G$6))</f>
        <v>0.25996573491312103</v>
      </c>
      <c r="J44">
        <f>STDEV(G$9:G$11)/SQRT(COUNT(G$9:G$11))</f>
        <v>0.53321730630906961</v>
      </c>
      <c r="K44">
        <f>STDEV(G$13:G$16)/SQRT(COUNT(G$13:G$16))</f>
        <v>0.38960725190826628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8.4981465159226013E-2</v>
      </c>
      <c r="J47">
        <f>AVERAGE(H$4:H$6)</f>
        <v>0.57438518522295245</v>
      </c>
      <c r="K47">
        <f>AVERAGE(H$9:H$11)</f>
        <v>2.1406072663969171</v>
      </c>
      <c r="L47">
        <f>AVERAGE(H$13:H$16)</f>
        <v>2.5134715964210446</v>
      </c>
    </row>
    <row r="48" spans="1:12" x14ac:dyDescent="0.3">
      <c r="I48">
        <f>STDEV(H$1:H$3)/SQRT(COUNT(H$1:H$3))</f>
        <v>2.044033382816559E-2</v>
      </c>
      <c r="J48">
        <f>STDEV(H$4:H$6)/SQRT(COUNT(H$4:H$6))</f>
        <v>0.19097517355549926</v>
      </c>
      <c r="K48">
        <f>STDEV(H$9:H$11)/SQRT(COUNT(H$9:H$11))</f>
        <v>1.6497213731697631</v>
      </c>
      <c r="L48">
        <f>STDEV(H$13:H$16)/SQRT(COUNT(H$13:H$16))</f>
        <v>2.2763934816424949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5.000000000000001E-2</v>
      </c>
      <c r="K51">
        <f>AVERAGE(I$4:I$6)</f>
        <v>5.000000000000001E-2</v>
      </c>
      <c r="L51">
        <f>AVERAGE(I$9:I$11)</f>
        <v>5.000000000000001E-2</v>
      </c>
      <c r="M51">
        <f>AVERAGE(I$13:I$16)</f>
        <v>0.05</v>
      </c>
    </row>
    <row r="52" spans="9:16" x14ac:dyDescent="0.3">
      <c r="J52">
        <f>STDEV(I$1:I$3)/SQRT(COUNT(I$1:I$3))</f>
        <v>4.9065389333867966E-18</v>
      </c>
      <c r="K52">
        <f>STDEV(I$4:I$6)/SQRT(COUNT(I$4:I$6))</f>
        <v>4.9065389333867966E-18</v>
      </c>
      <c r="L52">
        <f>STDEV(I$9:I$11)/SQRT(COUNT(I$9:I$11))</f>
        <v>4.9065389333867966E-18</v>
      </c>
      <c r="M52">
        <f>STDEV(I$13:I$16)/SQRT(COUNT(I$13:I$16))</f>
        <v>0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0.99662997465384751</v>
      </c>
      <c r="O67">
        <f>AVERAGE(M$4:M$6)</f>
        <v>0.99678502768966071</v>
      </c>
      <c r="P67">
        <f>AVERAGE(M$9:M$11)</f>
        <v>0.99445960838174663</v>
      </c>
      <c r="Q67">
        <f>AVERAGE(M$13:M$16)</f>
        <v>0.99613212326912715</v>
      </c>
    </row>
    <row r="68" spans="13:20" x14ac:dyDescent="0.3">
      <c r="N68">
        <f>STDEV(M$1:M$3)/SQRT(COUNT(M$1:M$3))</f>
        <v>4.9336942314570208E-4</v>
      </c>
      <c r="O68">
        <f>STDEV(M$4:M$6)/SQRT(COUNT(M$4:M$6))</f>
        <v>3.4869480836885859E-4</v>
      </c>
      <c r="P68">
        <f>STDEV(M$9:M$11)/SQRT(COUNT(M$9:M$11))</f>
        <v>1.3127934933477082E-3</v>
      </c>
      <c r="Q68">
        <f>STDEV(M$13:M$16)/SQRT(COUNT(M$13:M$16))</f>
        <v>1.6834069345303525E-3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0.99100429262388567</v>
      </c>
      <c r="P71">
        <f>AVERAGE(N$4:N$6)</f>
        <v>0.97767120234156035</v>
      </c>
      <c r="Q71">
        <f>AVERAGE(N$7:N$12)</f>
        <v>0.97631414349599577</v>
      </c>
      <c r="R71">
        <f>AVERAGE(N$13:N$16)</f>
        <v>0.99128347078792811</v>
      </c>
    </row>
    <row r="72" spans="13:20" x14ac:dyDescent="0.3">
      <c r="O72">
        <f>STDEV(N$1:N$3)/SQRT(COUNT(N$1:N$3))</f>
        <v>3.7529323988065152E-3</v>
      </c>
      <c r="P72">
        <f>STDEV(N$4:N$6)/SQRT(COUNT(N$4:N$6))</f>
        <v>8.528548249375165E-3</v>
      </c>
      <c r="Q72">
        <f>STDEV(N$9:N$11)/SQRT(COUNT(N$9:N$11))</f>
        <v>1.0935321340257905E-2</v>
      </c>
      <c r="R72">
        <f>STDEV(N$13:N$16)/SQRT(COUNT(N$13:N$16))</f>
        <v>2.9948144771227373E-3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0.99603778678145261</v>
      </c>
      <c r="Q75">
        <f>AVERAGE(O$4:O$6)</f>
        <v>0.99060727332765264</v>
      </c>
      <c r="R75">
        <f>AVERAGE(O$7:O$12)</f>
        <v>0.98626034998997358</v>
      </c>
      <c r="S75">
        <f>AVERAGE(O$13:O$16)</f>
        <v>0.97235530353898225</v>
      </c>
    </row>
    <row r="76" spans="13:20" x14ac:dyDescent="0.3">
      <c r="P76">
        <f>STDEV(O$1:O$3)/SQRT(COUNT(O$1:O$3))</f>
        <v>9.4435839422847578E-4</v>
      </c>
      <c r="Q76">
        <f>STDEV(O$4:O$6)/SQRT(COUNT(O$4:O$6))</f>
        <v>3.9981791294590981E-3</v>
      </c>
      <c r="R76">
        <f>STDEV(O$9:O$11)/SQRT(COUNT(O$9:O$11))</f>
        <v>3.8275261162738347E-3</v>
      </c>
      <c r="S76">
        <f>STDEV(O$13:O$16)/SQRT(COUNT(O$13:O$16))</f>
        <v>1.0886020566579967E-2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8.2769960407029497E-2</v>
      </c>
      <c r="R79">
        <f>AVERAGE(P$4:P$6)</f>
        <v>8.1747180260344901E-2</v>
      </c>
      <c r="S79">
        <f>AVERAGE(P$7:P$12)</f>
        <v>0.10199921596537552</v>
      </c>
      <c r="T79">
        <f>AVERAGE(P$13:P$16)</f>
        <v>8.0488202313877086E-2</v>
      </c>
    </row>
    <row r="80" spans="13:20" x14ac:dyDescent="0.3">
      <c r="Q80">
        <f>STDEV(P$1:P$3)/SQRT(COUNT(P$1:P$3))</f>
        <v>6.1728202195855579E-3</v>
      </c>
      <c r="R80">
        <f>STDEV(P$4:P$6)/SQRT(COUNT(P$4:P$6))</f>
        <v>4.7620635828386926E-3</v>
      </c>
      <c r="S80">
        <f>STDEV(P$7:P$12)/SQRT(COUNT(P$7:P$12))</f>
        <v>2.3060702996796197E-2</v>
      </c>
      <c r="T80">
        <f>STDEV(P$13:P$16)/SQRT(COUNT(P$13:P$16))</f>
        <v>2.0142392967081965E-2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0.12845598583441395</v>
      </c>
      <c r="S83">
        <f>AVERAGE(Q$4:Q$6)</f>
        <v>0.20589838645602532</v>
      </c>
      <c r="T83">
        <f>AVERAGE(Q$7:Q$12)</f>
        <v>0.18224686931535961</v>
      </c>
      <c r="U83">
        <f>AVERAGE(Q$13:Q$16)</f>
        <v>0.13403284070680699</v>
      </c>
    </row>
    <row r="84" spans="17:22" x14ac:dyDescent="0.3">
      <c r="R84">
        <f>STDEV(Q$1:Q$3)/SQRT(COUNT(Q$1:Q$3))</f>
        <v>2.9345194072482733E-2</v>
      </c>
      <c r="S84">
        <f>STDEV(Q$4:Q$6)/SQRT(COUNT(Q$4:Q$6))</f>
        <v>3.6636004390129845E-2</v>
      </c>
      <c r="T84">
        <f>STDEV(Q$7:Q$12)/SQRT(COUNT(Q$7:Q$12))</f>
        <v>5.3996944046459168E-2</v>
      </c>
      <c r="U84">
        <f>STDEV(Q$13:Q$16)/SQRT(COUNT(Q$13:Q$16))</f>
        <v>2.78680709497993E-2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0.10310334876873806</v>
      </c>
      <c r="T87">
        <f>AVERAGE(R$4:R$6)</f>
        <v>0.13798242776380901</v>
      </c>
      <c r="U87">
        <f>AVERAGE(R$7:R$12)</f>
        <v>0.16276404752071866</v>
      </c>
      <c r="V87">
        <f>AVERAGE(R$13:R$16)</f>
        <v>0.22362670953130792</v>
      </c>
    </row>
    <row r="88" spans="17:22" x14ac:dyDescent="0.3">
      <c r="S88">
        <f>STDEV(R$1:R$3)/SQRT(COUNT(R$1:R$3))</f>
        <v>1.7177762826588328E-2</v>
      </c>
      <c r="T88">
        <f>STDEV(R$4:R$6)/SQRT(COUNT(R$4:R$6))</f>
        <v>2.4051734706955662E-2</v>
      </c>
      <c r="U88">
        <f>STDEV(R$7:R$12)/SQRT(COUNT(R$7:R$12))</f>
        <v>2.3963363422901861E-2</v>
      </c>
      <c r="V88">
        <f>STDEV(R$13:R$16)/SQRT(COUNT(R$13:R$16))</f>
        <v>4.7195451945842036E-2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2019-09-23T22:41:50Z</dcterms:created>
  <dcterms:modified xsi:type="dcterms:W3CDTF">2019-09-23T23:30:48Z</dcterms:modified>
</cp:coreProperties>
</file>