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Synaptophysin_Image_Analysis\"/>
    </mc:Choice>
  </mc:AlternateContent>
  <xr:revisionPtr revIDLastSave="0" documentId="13_ncr:1_{DCEB4B04-6276-424B-BC6D-4BB5B8C2B684}" xr6:coauthVersionLast="41" xr6:coauthVersionMax="41" xr10:uidLastSave="{00000000-0000-0000-0000-000000000000}"/>
  <bookViews>
    <workbookView xWindow="-108" yWindow="-108" windowWidth="23256" windowHeight="12576" activeTab="5" xr2:uid="{9213799F-66A2-466D-B280-AFFE4F5C011D}"/>
  </bookViews>
  <sheets>
    <sheet name="Sheet1" sheetId="1" r:id="rId1"/>
    <sheet name="Sheet4" sheetId="4" r:id="rId2"/>
    <sheet name="kpl" sheetId="3" r:id="rId3"/>
    <sheet name="Sheet8" sheetId="8" r:id="rId4"/>
    <sheet name="KMCT4" sheetId="6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E13" i="2"/>
  <c r="F13" i="2"/>
  <c r="G13" i="2"/>
  <c r="H13" i="2"/>
  <c r="I13" i="2"/>
  <c r="J13" i="2"/>
  <c r="D14" i="2"/>
  <c r="E14" i="2"/>
  <c r="G14" i="2"/>
  <c r="H14" i="2"/>
  <c r="I14" i="2"/>
  <c r="J14" i="2"/>
  <c r="C15" i="2"/>
  <c r="D15" i="2"/>
  <c r="E15" i="2"/>
  <c r="G15" i="2"/>
  <c r="H15" i="2"/>
  <c r="I15" i="2"/>
  <c r="J15" i="2"/>
  <c r="C16" i="2"/>
  <c r="D16" i="2"/>
  <c r="E16" i="2"/>
  <c r="F16" i="2"/>
  <c r="G16" i="2"/>
  <c r="H16" i="2"/>
  <c r="I16" i="2"/>
  <c r="J16" i="2"/>
  <c r="B14" i="2"/>
  <c r="B15" i="2"/>
  <c r="B16" i="2"/>
  <c r="B13" i="2"/>
  <c r="W6" i="1" l="1"/>
  <c r="L29" i="1" s="1"/>
  <c r="Z6" i="1"/>
  <c r="T6" i="1"/>
  <c r="AA5" i="1"/>
  <c r="P32" i="1" s="1"/>
  <c r="Z5" i="1"/>
  <c r="W5" i="1"/>
  <c r="V5" i="1"/>
  <c r="U5" i="1"/>
  <c r="J31" i="1" s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O32" i="1"/>
  <c r="N32" i="1"/>
  <c r="M32" i="1"/>
  <c r="K32" i="1"/>
  <c r="I32" i="1"/>
  <c r="H32" i="1"/>
  <c r="G32" i="1"/>
  <c r="F32" i="1"/>
  <c r="E32" i="1"/>
  <c r="A32" i="1"/>
  <c r="Q31" i="1"/>
  <c r="O31" i="1"/>
  <c r="N31" i="1"/>
  <c r="M31" i="1"/>
  <c r="K31" i="1"/>
  <c r="I31" i="1"/>
  <c r="H31" i="1"/>
  <c r="G31" i="1"/>
  <c r="F31" i="1"/>
  <c r="E31" i="1"/>
  <c r="C31" i="1"/>
  <c r="Q30" i="1"/>
  <c r="O30" i="1"/>
  <c r="N30" i="1"/>
  <c r="M30" i="1"/>
  <c r="K30" i="1"/>
  <c r="I30" i="1"/>
  <c r="Q29" i="1"/>
  <c r="O29" i="1"/>
  <c r="N29" i="1"/>
  <c r="M29" i="1"/>
  <c r="K29" i="1"/>
  <c r="J29" i="1"/>
  <c r="I29" i="1"/>
  <c r="Q28" i="1"/>
  <c r="O28" i="1"/>
  <c r="N28" i="1"/>
  <c r="M28" i="1"/>
  <c r="K28" i="1"/>
  <c r="I28" i="1"/>
  <c r="G28" i="1"/>
  <c r="F28" i="1"/>
  <c r="E28" i="1"/>
  <c r="D28" i="1"/>
  <c r="Q27" i="1"/>
  <c r="P27" i="1"/>
  <c r="O27" i="1"/>
  <c r="N27" i="1"/>
  <c r="M27" i="1"/>
  <c r="K27" i="1"/>
  <c r="I27" i="1"/>
  <c r="G27" i="1"/>
  <c r="F27" i="1"/>
  <c r="E27" i="1"/>
  <c r="D27" i="1"/>
  <c r="Q26" i="1"/>
  <c r="O26" i="1"/>
  <c r="N26" i="1"/>
  <c r="M26" i="1"/>
  <c r="L26" i="1"/>
  <c r="K26" i="1"/>
  <c r="I26" i="1"/>
  <c r="Q25" i="1"/>
  <c r="O25" i="1"/>
  <c r="N25" i="1"/>
  <c r="M25" i="1"/>
  <c r="L25" i="1"/>
  <c r="K25" i="1"/>
  <c r="J25" i="1"/>
  <c r="I25" i="1"/>
  <c r="Q24" i="1"/>
  <c r="O24" i="1"/>
  <c r="N24" i="1"/>
  <c r="M24" i="1"/>
  <c r="L24" i="1"/>
  <c r="K24" i="1"/>
  <c r="I24" i="1"/>
  <c r="F24" i="1"/>
  <c r="E24" i="1"/>
  <c r="D24" i="1"/>
  <c r="C24" i="1"/>
  <c r="Q23" i="1"/>
  <c r="P23" i="1"/>
  <c r="O23" i="1"/>
  <c r="N23" i="1"/>
  <c r="M23" i="1"/>
  <c r="L23" i="1"/>
  <c r="K23" i="1"/>
  <c r="I23" i="1"/>
  <c r="F23" i="1"/>
  <c r="E23" i="1"/>
  <c r="D23" i="1"/>
  <c r="C23" i="1"/>
  <c r="A23" i="1"/>
  <c r="T22" i="1"/>
  <c r="S22" i="1"/>
  <c r="Q22" i="1"/>
  <c r="P22" i="1"/>
  <c r="O22" i="1"/>
  <c r="N22" i="1"/>
  <c r="M22" i="1"/>
  <c r="K22" i="1"/>
  <c r="I22" i="1"/>
  <c r="V21" i="1"/>
  <c r="Q21" i="1"/>
  <c r="O21" i="1"/>
  <c r="N21" i="1"/>
  <c r="M21" i="1"/>
  <c r="K21" i="1"/>
  <c r="J21" i="1"/>
  <c r="I21" i="1"/>
  <c r="V20" i="1"/>
  <c r="Q20" i="1"/>
  <c r="P20" i="1"/>
  <c r="O20" i="1"/>
  <c r="N20" i="1"/>
  <c r="M20" i="1"/>
  <c r="L20" i="1"/>
  <c r="K20" i="1"/>
  <c r="I20" i="1"/>
  <c r="E20" i="1"/>
  <c r="D20" i="1"/>
  <c r="C20" i="1"/>
  <c r="B20" i="1"/>
  <c r="Q19" i="1"/>
  <c r="O19" i="1"/>
  <c r="N19" i="1"/>
  <c r="M19" i="1"/>
  <c r="L19" i="1"/>
  <c r="K19" i="1"/>
  <c r="I19" i="1"/>
  <c r="E19" i="1"/>
  <c r="D19" i="1"/>
  <c r="C19" i="1"/>
  <c r="B19" i="1"/>
  <c r="Q18" i="1"/>
  <c r="O18" i="1"/>
  <c r="N18" i="1"/>
  <c r="M18" i="1"/>
  <c r="K18" i="1"/>
  <c r="J18" i="1"/>
  <c r="I18" i="1"/>
  <c r="Q17" i="1"/>
  <c r="O17" i="1"/>
  <c r="N17" i="1"/>
  <c r="M17" i="1"/>
  <c r="K17" i="1"/>
  <c r="I17" i="1"/>
  <c r="L18" i="1" l="1"/>
  <c r="L22" i="1"/>
  <c r="L30" i="1"/>
  <c r="L31" i="1"/>
  <c r="L32" i="1"/>
  <c r="L17" i="1"/>
  <c r="L21" i="1"/>
  <c r="L27" i="1"/>
  <c r="L28" i="1"/>
  <c r="P17" i="1"/>
  <c r="P24" i="1"/>
  <c r="J26" i="1"/>
  <c r="P28" i="1"/>
  <c r="J30" i="1"/>
  <c r="P31" i="1"/>
  <c r="J32" i="1"/>
  <c r="J19" i="1"/>
  <c r="P18" i="1"/>
  <c r="J20" i="1"/>
  <c r="P21" i="1"/>
  <c r="J22" i="1"/>
  <c r="J23" i="1"/>
  <c r="P25" i="1"/>
  <c r="J27" i="1"/>
  <c r="P29" i="1"/>
  <c r="J17" i="1"/>
  <c r="P19" i="1"/>
  <c r="J24" i="1"/>
  <c r="P26" i="1"/>
  <c r="J28" i="1"/>
  <c r="P30" i="1"/>
</calcChain>
</file>

<file path=xl/sharedStrings.xml><?xml version="1.0" encoding="utf-8"?>
<sst xmlns="http://schemas.openxmlformats.org/spreadsheetml/2006/main" count="185" uniqueCount="47">
  <si>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</si>
  <si>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</si>
  <si>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</si>
  <si>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</si>
  <si>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</si>
  <si>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</si>
  <si>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</si>
  <si>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</si>
  <si>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</si>
  <si>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</si>
  <si>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</si>
  <si>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</si>
  <si>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</si>
  <si>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</si>
  <si>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</si>
  <si>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</si>
  <si>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</si>
  <si>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</si>
  <si>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</si>
  <si>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</si>
  <si>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</si>
  <si>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</si>
  <si>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</si>
  <si>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UOK</t>
  </si>
  <si>
    <t>UOK+DIDS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</si>
  <si>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</si>
  <si>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</si>
  <si>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</si>
  <si>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</si>
  <si>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</si>
  <si>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</si>
  <si>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</si>
  <si>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</si>
  <si>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</si>
  <si>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</si>
  <si>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</si>
  <si>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</si>
  <si>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</si>
  <si>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</si>
  <si>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</si>
  <si>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</si>
  <si>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</si>
  <si>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</si>
  <si>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3.51E-03 ± 2.77E-05</t>
  </si>
  <si>
    <t>0.01 ± 1.03E-3</t>
  </si>
  <si>
    <t>3.75E-04 ± 3.75E-04</t>
  </si>
  <si>
    <t>3.10E-04 ± 3.10E-04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</si>
</sst>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D8-4C26-9EF6-5EBD95ABD68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D8-4C26-9EF6-5EBD95ABD68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D8-4C26-9EF6-5EBD95ABD68F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D8-4C26-9EF6-5EBD95ABD68F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2.7703643019315862E-5</c:v>
                  </c:pt>
                  <c:pt idx="1">
                    <c:v>1.0328826997387933E-3</c:v>
                  </c:pt>
                  <c:pt idx="2">
                    <c:v>1.4882190053658097E-2</c:v>
                  </c:pt>
                  <c:pt idx="3">
                    <c:v>6.1851166541441417E-3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2.7703643019315862E-5</c:v>
                  </c:pt>
                  <c:pt idx="1">
                    <c:v>1.0328826997387933E-3</c:v>
                  </c:pt>
                  <c:pt idx="2">
                    <c:v>1.4882190053658097E-2</c:v>
                  </c:pt>
                  <c:pt idx="3">
                    <c:v>6.1851166541441417E-3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3.5068566772193722E-3</c:v>
                </c:pt>
                <c:pt idx="1">
                  <c:v>1.4722998366202325E-2</c:v>
                </c:pt>
                <c:pt idx="2">
                  <c:v>2.8701443422960823E-2</c:v>
                </c:pt>
                <c:pt idx="3">
                  <c:v>1.3690162074043895E-2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8-4C26-9EF6-5EBD95AB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635120"/>
        <c:axId val="543383944"/>
      </c:barChart>
      <c:catAx>
        <c:axId val="4456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83944"/>
        <c:crosses val="autoZero"/>
        <c:auto val="1"/>
        <c:lblAlgn val="ctr"/>
        <c:lblOffset val="100"/>
        <c:noMultiLvlLbl val="0"/>
      </c:catAx>
      <c:valAx>
        <c:axId val="54338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08-45D2-AEFD-DC60CDA21BA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08-45D2-AEFD-DC60CDA21BA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08-45D2-AEFD-DC60CDA21BA9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608-45D2-AEFD-DC60CDA21BA9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3.6118128467763112E-2</c:v>
                  </c:pt>
                  <c:pt idx="1">
                    <c:v>0.12580915640925344</c:v>
                  </c:pt>
                  <c:pt idx="2">
                    <c:v>0.77578226166599928</c:v>
                  </c:pt>
                  <c:pt idx="3">
                    <c:v>0.34549508550384522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3.6118128467763112E-2</c:v>
                  </c:pt>
                  <c:pt idx="1">
                    <c:v>0.12580915640925344</c:v>
                  </c:pt>
                  <c:pt idx="2">
                    <c:v>0.77578226166599928</c:v>
                  </c:pt>
                  <c:pt idx="3">
                    <c:v>0.34549508550384522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0.15246154644866769</c:v>
                </c:pt>
                <c:pt idx="1">
                  <c:v>0.64294411858870992</c:v>
                </c:pt>
                <c:pt idx="2">
                  <c:v>1.3683853881971031</c:v>
                </c:pt>
                <c:pt idx="3">
                  <c:v>0.42186206704651613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8-45D2-AEFD-DC60CDA2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31424"/>
        <c:axId val="444531752"/>
      </c:barChart>
      <c:catAx>
        <c:axId val="4445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531752"/>
        <c:crosses val="autoZero"/>
        <c:auto val="1"/>
        <c:lblAlgn val="ctr"/>
        <c:lblOffset val="100"/>
        <c:noMultiLvlLbl val="0"/>
      </c:catAx>
      <c:valAx>
        <c:axId val="4445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53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95-4CF0-ADB7-7BB85768424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95-4CF0-ADB7-7BB85768424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95-4CF0-ADB7-7BB85768424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95-4CF0-ADB7-7BB85768424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Sheet1!$E$32:$H$32</c:f>
                <c:numCache>
                  <c:formatCode>General</c:formatCode>
                  <c:ptCount val="4"/>
                  <c:pt idx="0">
                    <c:v>3.1224455778136964</c:v>
                  </c:pt>
                  <c:pt idx="1">
                    <c:v>2.4309852409781874</c:v>
                  </c:pt>
                  <c:pt idx="2">
                    <c:v>1.3053985631124185</c:v>
                  </c:pt>
                  <c:pt idx="3">
                    <c:v>1.9348871604508135</c:v>
                  </c:pt>
                </c:numCache>
              </c:numRef>
            </c:plus>
            <c:minus>
              <c:numRef>
                <c:f>Sheet1!$E$32:$H$32</c:f>
                <c:numCache>
                  <c:formatCode>General</c:formatCode>
                  <c:ptCount val="4"/>
                  <c:pt idx="0">
                    <c:v>3.1224455778136964</c:v>
                  </c:pt>
                  <c:pt idx="1">
                    <c:v>2.4309852409781874</c:v>
                  </c:pt>
                  <c:pt idx="2">
                    <c:v>1.3053985631124185</c:v>
                  </c:pt>
                  <c:pt idx="3">
                    <c:v>1.9348871604508135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Sheet1!$E$31:$H$31</c:f>
              <c:numCache>
                <c:formatCode>General</c:formatCode>
                <c:ptCount val="4"/>
                <c:pt idx="0">
                  <c:v>23.425446403058647</c:v>
                </c:pt>
                <c:pt idx="1">
                  <c:v>22.52907265991681</c:v>
                </c:pt>
                <c:pt idx="2">
                  <c:v>19.777763119693709</c:v>
                </c:pt>
                <c:pt idx="3">
                  <c:v>21.167460168630758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5-4CF0-ADB7-7BB85768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05648"/>
        <c:axId val="632103352"/>
      </c:barChart>
      <c:catAx>
        <c:axId val="6321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103352"/>
        <c:crosses val="autoZero"/>
        <c:auto val="1"/>
        <c:lblAlgn val="ctr"/>
        <c:lblOffset val="100"/>
        <c:noMultiLvlLbl val="0"/>
      </c:catAx>
      <c:valAx>
        <c:axId val="632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10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7</xdr:row>
      <xdr:rowOff>38100</xdr:rowOff>
    </xdr:from>
    <xdr:to>
      <xdr:col>15</xdr:col>
      <xdr:colOff>219075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83895-F836-4C2D-A6BF-595900F88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21</xdr:row>
      <xdr:rowOff>90487</xdr:rowOff>
    </xdr:from>
    <xdr:to>
      <xdr:col>16</xdr:col>
      <xdr:colOff>90487</xdr:colOff>
      <xdr:row>36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5A159F-B750-4112-9995-75CDD3C35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12</xdr:row>
      <xdr:rowOff>90487</xdr:rowOff>
    </xdr:from>
    <xdr:to>
      <xdr:col>16</xdr:col>
      <xdr:colOff>90487</xdr:colOff>
      <xdr:row>27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ECAE6-6D6B-4C10-9B65-B7F43CF7F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E96A-E9B3-46DB-BC69-77ECE91E7F7C}">
  <sheetPr codeName="Sheet1"/>
  <dimension ref="A1:AB88"/>
  <sheetViews>
    <sheetView workbookViewId="0">
      <selection activeCell="T5" sqref="T5:AB6"/>
    </sheetView>
  </sheetViews>
  <sheetFormatPr defaultRowHeight="14.4" x14ac:dyDescent="0.3"/>
  <sheetData>
    <row r="1" spans="1:28" x14ac:dyDescent="0.3">
      <c r="A1">
        <v>47.537629023141065</v>
      </c>
      <c r="B1">
        <v>3.4785455786891717E-3</v>
      </c>
      <c r="C1">
        <v>0.1209002721041149</v>
      </c>
      <c r="D1">
        <v>28.420338813302866</v>
      </c>
      <c r="E1">
        <v>2.2204460492503131E-14</v>
      </c>
      <c r="F1">
        <v>0.22198102744000972</v>
      </c>
      <c r="G1">
        <v>37.449478726912645</v>
      </c>
      <c r="H1">
        <v>0.11948155388383992</v>
      </c>
      <c r="I1">
        <v>0.14093736065243623</v>
      </c>
      <c r="J1">
        <v>2.3562075211223834</v>
      </c>
      <c r="K1">
        <v>21.803103161393558</v>
      </c>
      <c r="L1">
        <v>254684978.18913868</v>
      </c>
      <c r="M1">
        <v>0.9971519574954526</v>
      </c>
      <c r="N1">
        <v>0.99785375227811046</v>
      </c>
      <c r="O1">
        <v>0.99488533605600393</v>
      </c>
      <c r="P1">
        <v>7.6353436466533683E-2</v>
      </c>
      <c r="Q1">
        <v>6.5134755690450519E-2</v>
      </c>
      <c r="R1">
        <v>0.13102761124911055</v>
      </c>
    </row>
    <row r="2" spans="1:28" x14ac:dyDescent="0.3">
      <c r="A2">
        <v>50.629512020218336</v>
      </c>
      <c r="B2">
        <v>3.4797649625190287E-3</v>
      </c>
      <c r="C2">
        <v>0.21837440469018068</v>
      </c>
      <c r="D2">
        <v>17.681881512985463</v>
      </c>
      <c r="E2">
        <v>2.2207103452416234E-14</v>
      </c>
      <c r="F2">
        <v>0.13469706805931145</v>
      </c>
      <c r="G2">
        <v>37.621077635111696</v>
      </c>
      <c r="H2">
        <v>6.369540619699067E-2</v>
      </c>
      <c r="I2">
        <v>2.2204460492503131E-14</v>
      </c>
      <c r="J2">
        <v>5.6114128380547506</v>
      </c>
      <c r="K2">
        <v>13.325806205200838</v>
      </c>
      <c r="L2">
        <v>161047158.09460056</v>
      </c>
      <c r="M2">
        <v>0.99709416769255277</v>
      </c>
      <c r="N2">
        <v>0.98450365550798846</v>
      </c>
      <c r="O2">
        <v>0.99654383815548653</v>
      </c>
      <c r="P2">
        <v>7.684409433964326E-2</v>
      </c>
      <c r="Q2">
        <v>0.17765738823283944</v>
      </c>
      <c r="R2">
        <v>8.305801162858524E-2</v>
      </c>
    </row>
    <row r="3" spans="1:28" x14ac:dyDescent="0.3">
      <c r="A3">
        <v>49.101029997183979</v>
      </c>
      <c r="B3">
        <v>3.5622594904499167E-3</v>
      </c>
      <c r="C3">
        <v>0.23161335412885015</v>
      </c>
      <c r="D3">
        <v>24.174118882887612</v>
      </c>
      <c r="E3">
        <v>2.2221439763507921E-14</v>
      </c>
      <c r="F3">
        <v>0.1007065438466819</v>
      </c>
      <c r="G3">
        <v>37.631369665502667</v>
      </c>
      <c r="H3">
        <v>6.0961703331143945E-2</v>
      </c>
      <c r="I3">
        <v>2.2233452710753635E-14</v>
      </c>
      <c r="J3">
        <v>2.8545008768021503</v>
      </c>
      <c r="K3">
        <v>21.325821608394509</v>
      </c>
      <c r="L3">
        <v>491427684.12519908</v>
      </c>
      <c r="M3">
        <v>0.99564380003487973</v>
      </c>
      <c r="N3">
        <v>0.99190639500307343</v>
      </c>
      <c r="O3">
        <v>0.99745990978559973</v>
      </c>
      <c r="P3">
        <v>9.5112350349500829E-2</v>
      </c>
      <c r="Q3">
        <v>0.12723481086275309</v>
      </c>
      <c r="R3">
        <v>8.721438240435031E-2</v>
      </c>
    </row>
    <row r="4" spans="1:28" x14ac:dyDescent="0.3">
      <c r="A4">
        <v>49.945774816001304</v>
      </c>
      <c r="B4">
        <v>1.6041979873903132E-2</v>
      </c>
      <c r="C4">
        <v>9.5019456264244367E-7</v>
      </c>
      <c r="D4">
        <v>24.626089550391882</v>
      </c>
      <c r="E4">
        <v>1.125435199239873E-3</v>
      </c>
      <c r="F4">
        <v>0.82600723938348453</v>
      </c>
      <c r="G4">
        <v>35.700024702428088</v>
      </c>
      <c r="H4">
        <v>0.75729846832898096</v>
      </c>
      <c r="I4">
        <v>1.1411334932778014E-9</v>
      </c>
      <c r="J4">
        <v>5.740538016350528</v>
      </c>
      <c r="K4">
        <v>11.932985887860143</v>
      </c>
      <c r="L4">
        <v>142098772.2977812</v>
      </c>
      <c r="M4">
        <v>0.99706212125090365</v>
      </c>
      <c r="N4">
        <v>0.9612404862281021</v>
      </c>
      <c r="O4">
        <v>0.98310276664547791</v>
      </c>
      <c r="P4">
        <v>7.8465865391372194E-2</v>
      </c>
      <c r="Q4">
        <v>0.27670199478201113</v>
      </c>
      <c r="R4">
        <v>0.18714046286513655</v>
      </c>
    </row>
    <row r="5" spans="1:28" x14ac:dyDescent="0.3">
      <c r="A5">
        <v>49.157208838201086</v>
      </c>
      <c r="B5">
        <v>1.5440372112227116E-2</v>
      </c>
      <c r="C5">
        <v>0.32754465519422082</v>
      </c>
      <c r="D5">
        <v>17.68175415804863</v>
      </c>
      <c r="E5">
        <v>2.2597220298669433E-14</v>
      </c>
      <c r="F5">
        <v>0.70091089217161262</v>
      </c>
      <c r="G5">
        <v>37.213468285785247</v>
      </c>
      <c r="H5">
        <v>0.59198940276377066</v>
      </c>
      <c r="I5">
        <v>2.2756092929304061E-14</v>
      </c>
      <c r="J5">
        <v>3.2019451544874276</v>
      </c>
      <c r="K5">
        <v>20.291269270471243</v>
      </c>
      <c r="L5">
        <v>629017289.17440271</v>
      </c>
      <c r="M5">
        <v>0.9960922484292889</v>
      </c>
      <c r="N5">
        <v>0.98184571464593162</v>
      </c>
      <c r="O5">
        <v>0.99350402321907116</v>
      </c>
      <c r="P5">
        <v>9.1131006254227945E-2</v>
      </c>
      <c r="Q5">
        <v>0.19024017056658418</v>
      </c>
      <c r="R5">
        <v>0.11496160310556311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49.325681288926233</v>
      </c>
      <c r="B6">
        <v>1.2686643112476725E-2</v>
      </c>
      <c r="C6">
        <v>1.0000022208880152E-8</v>
      </c>
      <c r="D6">
        <v>25.279374271309916</v>
      </c>
      <c r="E6">
        <v>2.2218699502448135E-14</v>
      </c>
      <c r="F6">
        <v>0.40191422421103246</v>
      </c>
      <c r="G6">
        <v>36.158730090807722</v>
      </c>
      <c r="H6">
        <v>0.19363725003774185</v>
      </c>
      <c r="I6">
        <v>2.2244285113406739E-14</v>
      </c>
      <c r="J6">
        <v>4.8009899631493136</v>
      </c>
      <c r="K6">
        <v>12.427811175064384</v>
      </c>
      <c r="L6">
        <v>149953750.75503626</v>
      </c>
      <c r="M6">
        <v>0.99720074950526283</v>
      </c>
      <c r="N6">
        <v>0.98942925242621138</v>
      </c>
      <c r="O6">
        <v>0.99608987198043308</v>
      </c>
      <c r="P6">
        <v>7.5644733203235434E-2</v>
      </c>
      <c r="Q6">
        <v>0.15410315218393145</v>
      </c>
      <c r="R6">
        <v>0.108546132739737</v>
      </c>
      <c r="T6" s="1">
        <f>1/47</f>
        <v>2.1276595744680851E-2</v>
      </c>
      <c r="U6">
        <v>0.08</v>
      </c>
      <c r="V6">
        <v>10</v>
      </c>
      <c r="W6" s="1">
        <f>1/18+0.001</f>
        <v>5.6555555555555553E-2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3">
      <c r="A7">
        <v>49.132682142712525</v>
      </c>
      <c r="B7">
        <v>1.1332598749035847E-2</v>
      </c>
      <c r="C7">
        <v>1.6571012344712931E-2</v>
      </c>
      <c r="D7">
        <v>21.877169451086775</v>
      </c>
      <c r="E7">
        <v>2.2204460492503131E-14</v>
      </c>
      <c r="F7">
        <v>7.6371973364378357E-2</v>
      </c>
      <c r="G7">
        <v>36.149038838924177</v>
      </c>
      <c r="H7">
        <v>9.8776174228881367E-2</v>
      </c>
      <c r="I7">
        <v>2.2204976278231623E-14</v>
      </c>
      <c r="J7">
        <v>1.9528988409772545</v>
      </c>
      <c r="K7">
        <v>19.644723064471108</v>
      </c>
      <c r="L7">
        <v>132744892.09675699</v>
      </c>
      <c r="M7">
        <v>0.99900216768755801</v>
      </c>
      <c r="N7">
        <v>0.99812542727886489</v>
      </c>
      <c r="O7">
        <v>0.99659264366827693</v>
      </c>
      <c r="P7">
        <v>4.4448064954242292E-2</v>
      </c>
      <c r="Q7">
        <v>6.3869615755323711E-2</v>
      </c>
      <c r="R7">
        <v>9.1323718654344438E-2</v>
      </c>
    </row>
    <row r="8" spans="1:28" x14ac:dyDescent="0.3">
      <c r="A8">
        <v>48.965203210257606</v>
      </c>
      <c r="B8">
        <v>2.82129898614733E-2</v>
      </c>
      <c r="C8">
        <v>0.19467367480124489</v>
      </c>
      <c r="D8">
        <v>17.681741012294221</v>
      </c>
      <c r="E8">
        <v>4.3992677144719892E-14</v>
      </c>
      <c r="F8">
        <v>0.24763629442372753</v>
      </c>
      <c r="G8">
        <v>36.900528828642344</v>
      </c>
      <c r="H8">
        <v>0.59259296117878624</v>
      </c>
      <c r="I8">
        <v>4.0766686511458646E-14</v>
      </c>
      <c r="J8">
        <v>2.4430250038494852</v>
      </c>
      <c r="K8">
        <v>21.436054557247271</v>
      </c>
      <c r="L8">
        <v>457958739.78640902</v>
      </c>
      <c r="M8">
        <v>0.99837921682871844</v>
      </c>
      <c r="N8">
        <v>0.99838952761127175</v>
      </c>
      <c r="O8">
        <v>0.97794736786551795</v>
      </c>
      <c r="P8">
        <v>5.751158721267003E-2</v>
      </c>
      <c r="Q8">
        <v>5.6428055399557635E-2</v>
      </c>
      <c r="R8">
        <v>0.21195629033135435</v>
      </c>
    </row>
    <row r="9" spans="1:28" x14ac:dyDescent="0.3">
      <c r="A9">
        <v>50.336692792527607</v>
      </c>
      <c r="B9">
        <v>5.8362901342269166E-2</v>
      </c>
      <c r="C9">
        <v>0.26869913911442039</v>
      </c>
      <c r="D9">
        <v>17.910348131653421</v>
      </c>
      <c r="E9">
        <v>4.4406947552200063E-14</v>
      </c>
      <c r="F9">
        <v>2.7853909457509731</v>
      </c>
      <c r="G9">
        <v>35.957963420543429</v>
      </c>
      <c r="H9">
        <v>8.4634280565571256</v>
      </c>
      <c r="I9">
        <v>5.1440094745844943E-7</v>
      </c>
      <c r="J9">
        <v>4.3363113644549305</v>
      </c>
      <c r="K9">
        <v>16.105286054251508</v>
      </c>
      <c r="L9">
        <v>1205583685.1187401</v>
      </c>
      <c r="M9">
        <v>0.9945579235229649</v>
      </c>
      <c r="N9">
        <v>0.95887748566109665</v>
      </c>
      <c r="O9">
        <v>0.98175903494825967</v>
      </c>
      <c r="P9">
        <v>0.10398649260487786</v>
      </c>
      <c r="Q9">
        <v>0.29761680620463132</v>
      </c>
      <c r="R9">
        <v>0.19875443844295521</v>
      </c>
    </row>
    <row r="10" spans="1:28" x14ac:dyDescent="0.3">
      <c r="A10">
        <v>50.999999999926779</v>
      </c>
      <c r="B10">
        <v>1.1728944644809537E-2</v>
      </c>
      <c r="C10">
        <v>1.6190803542461194E-2</v>
      </c>
      <c r="D10">
        <v>19.131354424137985</v>
      </c>
      <c r="E10">
        <v>9.2914601717061654E-4</v>
      </c>
      <c r="F10">
        <v>1.2072269159977764</v>
      </c>
      <c r="G10">
        <v>36.58488480484926</v>
      </c>
      <c r="H10">
        <v>1.3909860095321072</v>
      </c>
      <c r="I10">
        <v>2.3235232106523656E-14</v>
      </c>
      <c r="J10">
        <v>3.6193816075263863</v>
      </c>
      <c r="K10">
        <v>10.497878790435767</v>
      </c>
      <c r="L10">
        <v>83209589.828360915</v>
      </c>
      <c r="M10">
        <v>0.99668267162249857</v>
      </c>
      <c r="N10">
        <v>0.98961176865520595</v>
      </c>
      <c r="O10">
        <v>0.99086621858105195</v>
      </c>
      <c r="P10">
        <v>8.1022579028443717E-2</v>
      </c>
      <c r="Q10">
        <v>0.14616540938230962</v>
      </c>
      <c r="R10">
        <v>0.13473709871367839</v>
      </c>
    </row>
    <row r="11" spans="1:28" x14ac:dyDescent="0.3">
      <c r="A11">
        <v>50.999993214816975</v>
      </c>
      <c r="B11">
        <v>1.6012484281803758E-2</v>
      </c>
      <c r="C11">
        <v>0.1641649238668573</v>
      </c>
      <c r="D11">
        <v>22.291586803289725</v>
      </c>
      <c r="E11">
        <v>2.2204460492503131E-14</v>
      </c>
      <c r="F11">
        <v>0.1125383028425595</v>
      </c>
      <c r="G11">
        <v>37.396737939967977</v>
      </c>
      <c r="H11">
        <v>0.19326999166883402</v>
      </c>
      <c r="I11">
        <v>2.220676761664741E-14</v>
      </c>
      <c r="J11">
        <v>2.8612100143178538</v>
      </c>
      <c r="K11">
        <v>21.999999999999766</v>
      </c>
      <c r="L11">
        <v>44059879.62126217</v>
      </c>
      <c r="M11">
        <v>0.99213822043360178</v>
      </c>
      <c r="N11">
        <v>0.99410711607506341</v>
      </c>
      <c r="O11">
        <v>0.99318735805877945</v>
      </c>
      <c r="P11">
        <v>0.12446931357463541</v>
      </c>
      <c r="Q11">
        <v>0.11717460408475007</v>
      </c>
      <c r="R11">
        <v>0.14615981810890025</v>
      </c>
    </row>
    <row r="12" spans="1:28" x14ac:dyDescent="0.3">
      <c r="A12">
        <v>50.11236480487122</v>
      </c>
      <c r="B12">
        <v>7.9999999908691513E-2</v>
      </c>
      <c r="C12">
        <v>2.0261790033788172</v>
      </c>
      <c r="D12">
        <v>28.009481456291851</v>
      </c>
      <c r="E12">
        <v>7.0484283452882144E-11</v>
      </c>
      <c r="F12">
        <v>0.17967820344305796</v>
      </c>
      <c r="G12">
        <v>37.654365919362462</v>
      </c>
      <c r="H12">
        <v>0.37760236892807658</v>
      </c>
      <c r="I12">
        <v>2.7220114264965196E-14</v>
      </c>
      <c r="J12">
        <v>5.3408895358905601</v>
      </c>
      <c r="K12">
        <v>16.528286829967154</v>
      </c>
      <c r="L12">
        <v>1300249383.1199305</v>
      </c>
      <c r="M12">
        <v>0.97974717287861501</v>
      </c>
      <c r="N12">
        <v>0.92110137626310817</v>
      </c>
      <c r="O12">
        <v>0.96665554873479409</v>
      </c>
      <c r="P12">
        <v>0.20055734488383051</v>
      </c>
      <c r="Q12">
        <v>0.38895170671632978</v>
      </c>
      <c r="R12">
        <v>0.25501453870930368</v>
      </c>
    </row>
    <row r="13" spans="1:28" x14ac:dyDescent="0.3">
      <c r="A13">
        <v>50.17003340875462</v>
      </c>
      <c r="B13">
        <v>8.6324261789429407E-3</v>
      </c>
      <c r="C13">
        <v>7.0004355215705263E-2</v>
      </c>
      <c r="D13">
        <v>24.525723527178354</v>
      </c>
      <c r="E13">
        <v>5.7848139986898719E-10</v>
      </c>
      <c r="F13">
        <v>0.14728338974672966</v>
      </c>
      <c r="G13">
        <v>36.222460569065454</v>
      </c>
      <c r="H13">
        <v>0.48239278113251671</v>
      </c>
      <c r="I13">
        <v>3.1480949522971792E-14</v>
      </c>
      <c r="J13">
        <v>4.079138265678818</v>
      </c>
      <c r="K13">
        <v>14.773602809897632</v>
      </c>
      <c r="L13">
        <v>566450101.24093688</v>
      </c>
      <c r="M13">
        <v>0.9989853307469021</v>
      </c>
      <c r="N13">
        <v>0.99700461269502627</v>
      </c>
      <c r="O13">
        <v>0.94955804285922685</v>
      </c>
      <c r="P13">
        <v>4.4815903615668111E-2</v>
      </c>
      <c r="Q13">
        <v>8.2478315935253968E-2</v>
      </c>
      <c r="R13">
        <v>0.3250669251092892</v>
      </c>
    </row>
    <row r="14" spans="1:28" x14ac:dyDescent="0.3">
      <c r="A14">
        <v>50.752990200752002</v>
      </c>
      <c r="B14">
        <v>4.8327142766470595E-3</v>
      </c>
      <c r="C14">
        <v>5.4673305655636864E-3</v>
      </c>
      <c r="D14">
        <v>24.509081278441279</v>
      </c>
      <c r="E14">
        <v>1.7647165361058677E-5</v>
      </c>
      <c r="F14">
        <v>3.1636319748670795E-2</v>
      </c>
      <c r="G14">
        <v>36.697234517706988</v>
      </c>
      <c r="H14">
        <v>4.7191862783670123E-2</v>
      </c>
      <c r="I14">
        <v>1.6492698358496361E-5</v>
      </c>
      <c r="J14">
        <v>4.5658015789717235</v>
      </c>
      <c r="K14">
        <v>13.024656688038769</v>
      </c>
      <c r="L14">
        <v>351051597.04502159</v>
      </c>
      <c r="M14">
        <v>0.99208183806187589</v>
      </c>
      <c r="N14">
        <v>0.99508400157541843</v>
      </c>
      <c r="O14">
        <v>0.99252569648075151</v>
      </c>
      <c r="P14">
        <v>0.12573170746225296</v>
      </c>
      <c r="Q14">
        <v>0.10236835739371436</v>
      </c>
      <c r="R14">
        <v>0.12644823789815798</v>
      </c>
    </row>
    <row r="15" spans="1:28" x14ac:dyDescent="0.3">
      <c r="A15">
        <v>50.715425500121931</v>
      </c>
      <c r="B15">
        <v>9.2851667624692241E-3</v>
      </c>
      <c r="C15">
        <v>9.014155359849392E-2</v>
      </c>
      <c r="D15">
        <v>17.681743281881982</v>
      </c>
      <c r="E15">
        <v>7.7126870027879296E-2</v>
      </c>
      <c r="F15">
        <v>5.2926199699161937E-2</v>
      </c>
      <c r="G15">
        <v>37.683545252079853</v>
      </c>
      <c r="H15">
        <v>2.4021114952514726E-2</v>
      </c>
      <c r="I15">
        <v>2.2204463320548505E-14</v>
      </c>
      <c r="J15">
        <v>6.103174227275729</v>
      </c>
      <c r="K15">
        <v>13.766984665745582</v>
      </c>
      <c r="L15">
        <v>621934175.95001173</v>
      </c>
      <c r="M15">
        <v>0.99881826502002036</v>
      </c>
      <c r="N15">
        <v>0.99011717546807509</v>
      </c>
      <c r="O15">
        <v>0.99497296369436272</v>
      </c>
      <c r="P15">
        <v>4.8361116496697706E-2</v>
      </c>
      <c r="Q15">
        <v>0.14041043475609785</v>
      </c>
      <c r="R15">
        <v>0.10064513618625545</v>
      </c>
    </row>
    <row r="16" spans="1:28" x14ac:dyDescent="0.3">
      <c r="A16">
        <v>49.553208019855411</v>
      </c>
      <c r="B16">
        <v>3.2010341078116351E-2</v>
      </c>
      <c r="C16">
        <v>0.35143035534191103</v>
      </c>
      <c r="D16">
        <v>17.953292587021419</v>
      </c>
      <c r="E16">
        <v>3.067611000216781E-14</v>
      </c>
      <c r="F16">
        <v>1.4556023589915021</v>
      </c>
      <c r="G16">
        <v>35.700000196929757</v>
      </c>
      <c r="H16">
        <v>7.8251409281638775</v>
      </c>
      <c r="I16">
        <v>9.131416357864291E-8</v>
      </c>
      <c r="J16">
        <v>2.8975994027540488</v>
      </c>
      <c r="K16">
        <v>20.4810419967835</v>
      </c>
      <c r="L16">
        <v>818269300.73777747</v>
      </c>
      <c r="M16">
        <v>0.99463967382922336</v>
      </c>
      <c r="N16">
        <v>0.98549128881173453</v>
      </c>
      <c r="O16">
        <v>0.96942444057210753</v>
      </c>
      <c r="P16">
        <v>0.10311916123815973</v>
      </c>
      <c r="Q16">
        <v>0.19786844454910471</v>
      </c>
      <c r="R16">
        <v>0.24630862032839032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 t="str">
        <f t="shared" si="0"/>
        <v>Upper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49.0893903468478</v>
      </c>
      <c r="C19">
        <f>AVERAGE(A$4:A$6)</f>
        <v>49.476221647709544</v>
      </c>
      <c r="D19">
        <f>AVERAGE(A$9:A$11)</f>
        <v>50.77889533575712</v>
      </c>
      <c r="E19">
        <f>AVERAGE(A$13:A$16)</f>
        <v>50.297914282370996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0.89256871406796889</v>
      </c>
      <c r="C20">
        <f>STDEV(A$4:A$6)/SQRT(COUNT(A$4:A$6))</f>
        <v>0.23976090524587107</v>
      </c>
      <c r="D20">
        <f>STDEV(A$9:A$11)/SQRT(COUNT(A$9:A$11))</f>
        <v>0.22110127162343229</v>
      </c>
      <c r="E20">
        <f>STDEV(A$13:A$16)/SQRT(COUNT(A$13:A$16))</f>
        <v>0.28171360216021457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 t="str">
        <f t="shared" si="0"/>
        <v>Upper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 t="str">
        <f t="shared" si="0"/>
        <v>Upper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6.6257502506151056E-3</v>
      </c>
      <c r="B23" t="s">
        <v>5</v>
      </c>
      <c r="C23">
        <f>AVERAGE(B$1:B$3)</f>
        <v>3.5068566772193722E-3</v>
      </c>
      <c r="D23">
        <f>AVERAGE(B$4:B$6)</f>
        <v>1.4722998366202325E-2</v>
      </c>
      <c r="E23">
        <f>AVERAGE(B$9:B$11)</f>
        <v>2.8701443422960823E-2</v>
      </c>
      <c r="F23">
        <f>AVERAGE(B$13:B$16)</f>
        <v>1.3690162074043895E-2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2.7703643019315862E-5</v>
      </c>
      <c r="D24">
        <f>STDEV(B$4:B$6)/SQRT(COUNT(B$4:B$6))</f>
        <v>1.0328826997387933E-3</v>
      </c>
      <c r="E24">
        <f>STDEV(B$9:B$11)/SQRT(COUNT(B$9:B$11))</f>
        <v>1.4882190053658097E-2</v>
      </c>
      <c r="F24">
        <f>STDEV(B$13:B$16)/SQRT(COUNT(B$13:B$16))</f>
        <v>6.1851166541441417E-3</v>
      </c>
      <c r="I24">
        <f t="shared" si="1"/>
        <v>1</v>
      </c>
      <c r="J24">
        <f t="shared" si="0"/>
        <v>1</v>
      </c>
      <c r="K24">
        <f t="shared" si="0"/>
        <v>1</v>
      </c>
      <c r="L24" t="str">
        <f t="shared" si="0"/>
        <v>Upper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 t="str">
        <f t="shared" si="1"/>
        <v>Lower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0.19029601030771523</v>
      </c>
      <c r="E27">
        <f>AVERAGE(C$4:C$6)</f>
        <v>0.10918187179626855</v>
      </c>
      <c r="F27">
        <f>AVERAGE(C$9:C$11)</f>
        <v>0.14968495550791297</v>
      </c>
      <c r="G27">
        <f>AVERAGE(C$13:C$16)</f>
        <v>0.12926089868041846</v>
      </c>
      <c r="I27" t="str">
        <f t="shared" si="1"/>
        <v>Lower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3.4907705960035514E-2</v>
      </c>
      <c r="E28">
        <f>STDEV(C$4:C$6)/SQRT(COUNT(C$4:C$6))</f>
        <v>0.10918139169931348</v>
      </c>
      <c r="F28">
        <f>STDEV(C$9:C$11)/SQRT(COUNT(C$9:C$11))</f>
        <v>7.3251546049866889E-2</v>
      </c>
      <c r="G28">
        <f>STDEV(C$13:C$16)/SQRT(COUNT(C$13:C$16))</f>
        <v>7.6226513367995394E-2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1.064033155202992</v>
      </c>
      <c r="D31" t="s">
        <v>8</v>
      </c>
      <c r="E31">
        <f>AVERAGE(D$1:D$3)</f>
        <v>23.425446403058647</v>
      </c>
      <c r="F31">
        <f>AVERAGE(D$4:D$6)</f>
        <v>22.52907265991681</v>
      </c>
      <c r="G31">
        <f>AVERAGE(D$9:D$11)</f>
        <v>19.777763119693709</v>
      </c>
      <c r="H31">
        <f>AVERAGE(D$13:D$16)</f>
        <v>21.167460168630758</v>
      </c>
      <c r="I31">
        <f t="shared" si="1"/>
        <v>1</v>
      </c>
      <c r="J31">
        <f t="shared" si="0"/>
        <v>1</v>
      </c>
      <c r="K31">
        <f t="shared" si="0"/>
        <v>1</v>
      </c>
      <c r="L31" t="str">
        <f t="shared" si="0"/>
        <v>Upper</v>
      </c>
      <c r="M31">
        <f t="shared" si="0"/>
        <v>1</v>
      </c>
      <c r="N31">
        <f t="shared" si="0"/>
        <v>1</v>
      </c>
      <c r="O31" t="str">
        <f t="shared" si="0"/>
        <v>Lower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17.681741012294221</v>
      </c>
      <c r="E32">
        <f>STDEV(D$1:D$3)/SQRT(COUNT(D$1:D$3))</f>
        <v>3.1224455778136964</v>
      </c>
      <c r="F32">
        <f>STDEV(D$4:D$6)/SQRT(COUNT(D$4:D$6))</f>
        <v>2.4309852409781874</v>
      </c>
      <c r="G32">
        <f>STDEV(D$9:D$11)/SQRT(COUNT(D$9:D$11))</f>
        <v>1.3053985631124185</v>
      </c>
      <c r="H32">
        <f>STDEV(D$13:D$16)/SQRT(COUNT(D$13:D$16))</f>
        <v>1.9348871604508135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 t="str">
        <f t="shared" si="0"/>
        <v>Upper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37.654365919362462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2.2211001236142426E-14</v>
      </c>
      <c r="G35">
        <f>AVERAGE(E$4:E$6)</f>
        <v>3.7514506642822963E-4</v>
      </c>
      <c r="H35">
        <f>AVERAGE(E$9:E$11)</f>
        <v>3.0971533907907597E-4</v>
      </c>
      <c r="I35">
        <f>AVERAGE(E$13:E$16)</f>
        <v>1.9286129442938105E-2</v>
      </c>
    </row>
    <row r="36" spans="1:12" x14ac:dyDescent="0.3">
      <c r="F36">
        <f>STDEV(E$1:E$3)/SQRT(COUNT(E$1:E$3))</f>
        <v>5.2747337830348888E-18</v>
      </c>
      <c r="G36">
        <f>STDEV(E$4:E$6)/SQRT(COUNT(E$4:E$6))</f>
        <v>3.7514506640582172E-4</v>
      </c>
      <c r="H36">
        <f>STDEV(E$9:E$11)/SQRT(COUNT(E$9:E$11))</f>
        <v>3.0971533904577037E-4</v>
      </c>
      <c r="I36">
        <f>STDEV(E$13:E$16)/SQRT(COUNT(E$13:E$16))</f>
        <v>1.9280247310310396E-2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0.23936066541626527</v>
      </c>
      <c r="F39" t="s">
        <v>10</v>
      </c>
      <c r="G39">
        <f>AVERAGE(F$1:F$3)</f>
        <v>0.15246154644866769</v>
      </c>
      <c r="H39">
        <f>AVERAGE(F$4:F$6)</f>
        <v>0.64294411858870992</v>
      </c>
      <c r="I39">
        <f>AVERAGE(F$9:F$11)</f>
        <v>1.3683853881971031</v>
      </c>
      <c r="J39">
        <f>AVERAGE(F$13:F$16)</f>
        <v>0.42186206704651613</v>
      </c>
    </row>
    <row r="40" spans="1:12" x14ac:dyDescent="0.3">
      <c r="G40">
        <f>STDEV(F$1:F$3)/SQRT(COUNT(F$1:F$3))</f>
        <v>3.6118128467763112E-2</v>
      </c>
      <c r="H40">
        <f>STDEV(F$4:F$6)/SQRT(COUNT(F$4:F$6))</f>
        <v>0.12580915640925344</v>
      </c>
      <c r="I40">
        <f>STDEV(F$9:F$11)/SQRT(COUNT(F$9:F$11))</f>
        <v>0.77578226166599928</v>
      </c>
      <c r="J40">
        <f>STDEV(F$13:F$16)/SQRT(COUNT(F$13:F$16))</f>
        <v>0.34549508550384522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37.567308675842334</v>
      </c>
      <c r="I43">
        <f>AVERAGE(G$4:G$6)</f>
        <v>36.357407693007019</v>
      </c>
      <c r="J43">
        <f>AVERAGE(G$9:G$11)</f>
        <v>36.646528721786886</v>
      </c>
      <c r="K43">
        <f>AVERAGE(G$13:G$16)</f>
        <v>36.57581013394551</v>
      </c>
    </row>
    <row r="44" spans="1:12" x14ac:dyDescent="0.3">
      <c r="H44">
        <f>STDEV(G$1:G$3)/SQRT(COUNT(G$1:G$3))</f>
        <v>5.8989841275065971E-2</v>
      </c>
      <c r="I44">
        <f>STDEV(G$4:G$6)/SQRT(COUNT(G$4:G$6))</f>
        <v>0.44804481257012146</v>
      </c>
      <c r="J44">
        <f>STDEV(G$9:G$11)/SQRT(COUNT(G$9:G$11))</f>
        <v>0.41648049526474223</v>
      </c>
      <c r="K44">
        <f>STDEV(G$13:G$16)/SQRT(COUNT(G$13:G$16))</f>
        <v>0.42167522392796791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8.1379554470658186E-2</v>
      </c>
      <c r="J47">
        <f>AVERAGE(H$4:H$6)</f>
        <v>0.51430837371016447</v>
      </c>
      <c r="K47">
        <f>AVERAGE(H$9:H$11)</f>
        <v>3.3492280192526884</v>
      </c>
      <c r="L47">
        <f>AVERAGE(H$13:H$16)</f>
        <v>2.0946866717581449</v>
      </c>
    </row>
    <row r="48" spans="1:12" x14ac:dyDescent="0.3">
      <c r="I48">
        <f>STDEV(H$1:H$3)/SQRT(COUNT(H$1:H$3))</f>
        <v>1.9067337275222449E-2</v>
      </c>
      <c r="J48">
        <f>STDEV(H$4:H$6)/SQRT(COUNT(H$4:H$6))</f>
        <v>0.16728642997118381</v>
      </c>
      <c r="K48">
        <f>STDEV(H$9:H$11)/SQRT(COUNT(H$9:H$11))</f>
        <v>2.5803689937058163</v>
      </c>
      <c r="L48">
        <f>STDEV(H$13:H$16)/SQRT(COUNT(H$13:H$16))</f>
        <v>1.913057945093533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4.6979120217493557E-2</v>
      </c>
      <c r="K51">
        <f>AVERAGE(I$4:I$6)</f>
        <v>3.8039283121861469E-10</v>
      </c>
      <c r="L51">
        <f>AVERAGE(I$9:I$11)</f>
        <v>1.7146699763348305E-7</v>
      </c>
      <c r="M51">
        <f>AVERAGE(I$13:I$16)</f>
        <v>4.1460031439401039E-6</v>
      </c>
    </row>
    <row r="52" spans="9:16" x14ac:dyDescent="0.3">
      <c r="J52">
        <f>STDEV(I$1:I$3)/SQRT(COUNT(I$1:I$3))</f>
        <v>4.6979120217471339E-2</v>
      </c>
      <c r="K52">
        <f>STDEV(I$4:I$6)/SQRT(COUNT(I$4:I$6))</f>
        <v>3.8037033102962213E-10</v>
      </c>
      <c r="L52">
        <f>STDEV(I$9:I$11)/SQRT(COUNT(I$9:I$11))</f>
        <v>1.714669749124832E-7</v>
      </c>
      <c r="M52">
        <f>STDEV(I$13:I$16)/SQRT(COUNT(I$13:I$16))</f>
        <v>4.1156213498346123E-6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3.6073737453264285</v>
      </c>
      <c r="L55">
        <f>AVERAGE(J$4:J$6)</f>
        <v>4.58115771132909</v>
      </c>
      <c r="M55">
        <f>AVERAGE(J$9:J$11)</f>
        <v>3.6056343287663903</v>
      </c>
      <c r="N55">
        <f>AVERAGE(J$13:J$16)</f>
        <v>4.4114283686700801</v>
      </c>
    </row>
    <row r="56" spans="9:16" x14ac:dyDescent="0.3">
      <c r="K56">
        <f>STDEV(J$1:J$3)/SQRT(COUNT(J$1:J$3))</f>
        <v>1.0122917203003896</v>
      </c>
      <c r="L56">
        <f>STDEV(J$4:J$6)/SQRT(COUNT(J$4:J$6))</f>
        <v>0.74102588658805402</v>
      </c>
      <c r="M56">
        <f>STDEV(J$9:J$11)/SQRT(COUNT(J$9:J$11))</f>
        <v>0.42588055408726727</v>
      </c>
      <c r="N56">
        <f>STDEV(J$13:J$16)/SQRT(COUNT(J$13:J$16))</f>
        <v>0.66382289234155878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18.818243658329635</v>
      </c>
      <c r="M59">
        <f>AVERAGE(K$4:K$6)</f>
        <v>14.884022111131925</v>
      </c>
      <c r="N59">
        <f>AVERAGE(K$9:K$11)</f>
        <v>16.201054948229014</v>
      </c>
      <c r="O59">
        <f>AVERAGE(K$13:K$16)</f>
        <v>15.511571540116371</v>
      </c>
    </row>
    <row r="60" spans="9:16" x14ac:dyDescent="0.3">
      <c r="L60">
        <f>STDEV(K$1:K$3)/SQRT(COUNT(K$1:K$3))</f>
        <v>2.7496727867516153</v>
      </c>
      <c r="M60">
        <f>STDEV(K$4:K$6)/SQRT(COUNT(K$4:K$6))</f>
        <v>2.7073944668784131</v>
      </c>
      <c r="N60">
        <f>STDEV(K$9:K$11)/SQRT(COUNT(K$9:K$11))</f>
        <v>3.3207216505184363</v>
      </c>
      <c r="O60">
        <f>STDEV(K$13:K$16)/SQRT(COUNT(K$13:K$16))</f>
        <v>1.6948098052136258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302386606.80297941</v>
      </c>
      <c r="N63">
        <f>AVERAGE(L$4:L$6)</f>
        <v>307023270.74240673</v>
      </c>
      <c r="O63">
        <f>AVERAGE(L$9:L$11)</f>
        <v>444284384.85612106</v>
      </c>
      <c r="P63">
        <f>AVERAGE(L$13:L$16)</f>
        <v>589426293.74343693</v>
      </c>
    </row>
    <row r="64" spans="9:16" x14ac:dyDescent="0.3">
      <c r="M64">
        <f>STDEV(L$1:L$3)/SQRT(COUNT(L$1:L$3))</f>
        <v>98309726.586222306</v>
      </c>
      <c r="N64">
        <f>STDEV(L$4:L$6)/SQRT(COUNT(L$4:L$6))</f>
        <v>161012976.80738807</v>
      </c>
      <c r="O64">
        <f>STDEV(L$9:L$11)/SQRT(COUNT(L$9:L$11))</f>
        <v>380817385.53957421</v>
      </c>
      <c r="P64">
        <f>STDEV(L$13:L$16)/SQRT(COUNT(L$13:L$16))</f>
        <v>96079951.821274728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0.99662997507429496</v>
      </c>
      <c r="O67">
        <f>AVERAGE(M$4:M$6)</f>
        <v>0.99678503972848509</v>
      </c>
      <c r="P67">
        <f>AVERAGE(M$9:M$11)</f>
        <v>0.99445960519302179</v>
      </c>
      <c r="Q67">
        <f>AVERAGE(M$13:M$16)</f>
        <v>0.99613127691450543</v>
      </c>
    </row>
    <row r="68" spans="13:20" x14ac:dyDescent="0.3">
      <c r="N68">
        <f>STDEV(M$1:M$3)/SQRT(COUNT(M$1:M$3))</f>
        <v>4.9336964560193206E-4</v>
      </c>
      <c r="O68">
        <f>STDEV(M$4:M$6)/SQRT(COUNT(M$4:M$6))</f>
        <v>3.4869962546971997E-4</v>
      </c>
      <c r="P68">
        <f>STDEV(M$9:M$11)/SQRT(COUNT(M$9:M$11))</f>
        <v>1.312790796048438E-3</v>
      </c>
      <c r="Q68">
        <f>STDEV(M$13:M$16)/SQRT(COUNT(M$13:M$16))</f>
        <v>1.6829627432647235E-3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0.99142126759639082</v>
      </c>
      <c r="P71">
        <f>AVERAGE(N$4:N$6)</f>
        <v>0.97750515110008163</v>
      </c>
      <c r="Q71">
        <f>AVERAGE(N$7:N$12)</f>
        <v>0.97670211692410192</v>
      </c>
      <c r="R71">
        <f>AVERAGE(N$13:N$16)</f>
        <v>0.99192426963756353</v>
      </c>
    </row>
    <row r="72" spans="13:20" x14ac:dyDescent="0.3">
      <c r="O72">
        <f>STDEV(N$1:N$3)/SQRT(COUNT(N$1:N$3))</f>
        <v>3.8614670093735722E-3</v>
      </c>
      <c r="P72">
        <f>STDEV(N$4:N$6)/SQRT(COUNT(N$4:N$6))</f>
        <v>8.4218367724344639E-3</v>
      </c>
      <c r="Q72">
        <f>STDEV(N$9:N$11)/SQRT(COUNT(N$9:N$11))</f>
        <v>1.1070308534021953E-2</v>
      </c>
      <c r="R72">
        <f>STDEV(N$13:N$16)/SQRT(COUNT(N$13:N$16))</f>
        <v>2.589121845071104E-3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0.99629636133236332</v>
      </c>
      <c r="Q75">
        <f>AVERAGE(O$4:O$6)</f>
        <v>0.99089888728166076</v>
      </c>
      <c r="R75">
        <f>AVERAGE(O$7:O$12)</f>
        <v>0.98450136197611338</v>
      </c>
      <c r="S75">
        <f>AVERAGE(O$13:O$16)</f>
        <v>0.97662028590161221</v>
      </c>
    </row>
    <row r="76" spans="13:20" x14ac:dyDescent="0.3">
      <c r="P76">
        <f>STDEV(O$1:O$3)/SQRT(COUNT(O$1:O$3))</f>
        <v>7.5344565293247734E-4</v>
      </c>
      <c r="Q76">
        <f>STDEV(O$4:O$6)/SQRT(COUNT(O$4:O$6))</f>
        <v>3.9688905328229889E-3</v>
      </c>
      <c r="R76">
        <f>STDEV(O$9:O$11)/SQRT(COUNT(O$9:O$11))</f>
        <v>3.4875576563525973E-3</v>
      </c>
      <c r="S76">
        <f>STDEV(O$13:O$16)/SQRT(COUNT(O$13:O$16))</f>
        <v>1.0700265013644924E-2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8.2769960385225924E-2</v>
      </c>
      <c r="R79">
        <f>AVERAGE(P$4:P$6)</f>
        <v>8.174720161627852E-2</v>
      </c>
      <c r="S79">
        <f>AVERAGE(P$7:P$12)</f>
        <v>0.10199923037644998</v>
      </c>
      <c r="T79">
        <f>AVERAGE(P$13:P$16)</f>
        <v>8.0506972203194624E-2</v>
      </c>
    </row>
    <row r="80" spans="13:20" x14ac:dyDescent="0.3">
      <c r="Q80">
        <f>STDEV(P$1:P$3)/SQRT(COUNT(P$1:P$3))</f>
        <v>6.1728202309206514E-3</v>
      </c>
      <c r="R80">
        <f>STDEV(P$4:P$6)/SQRT(COUNT(P$4:P$6))</f>
        <v>4.7620562371779454E-3</v>
      </c>
      <c r="S80">
        <f>STDEV(P$7:P$12)/SQRT(COUNT(P$7:P$12))</f>
        <v>2.306069001775227E-2</v>
      </c>
      <c r="T80">
        <f>STDEV(P$13:P$16)/SQRT(COUNT(P$13:P$16))</f>
        <v>2.0132470017833037E-2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0.12334231826201436</v>
      </c>
      <c r="S83">
        <f>AVERAGE(Q$4:Q$6)</f>
        <v>0.2070151058441756</v>
      </c>
      <c r="T83">
        <f>AVERAGE(Q$7:Q$12)</f>
        <v>0.17836769959048371</v>
      </c>
      <c r="U83">
        <f>AVERAGE(Q$13:Q$16)</f>
        <v>0.13078138815854271</v>
      </c>
    </row>
    <row r="84" spans="17:22" x14ac:dyDescent="0.3">
      <c r="R84">
        <f>STDEV(Q$1:Q$3)/SQRT(COUNT(Q$1:Q$3))</f>
        <v>3.2540740273040672E-2</v>
      </c>
      <c r="S84">
        <f>STDEV(Q$4:Q$6)/SQRT(COUNT(Q$4:Q$6))</f>
        <v>3.6371545159060388E-2</v>
      </c>
      <c r="T84">
        <f>STDEV(Q$7:Q$12)/SQRT(COUNT(Q$7:Q$12))</f>
        <v>5.5174463883518009E-2</v>
      </c>
      <c r="U84">
        <f>STDEV(Q$13:Q$16)/SQRT(COUNT(Q$13:Q$16))</f>
        <v>2.5386805590338471E-2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0.10043333509401536</v>
      </c>
      <c r="T87">
        <f>AVERAGE(R$4:R$6)</f>
        <v>0.13688273290347888</v>
      </c>
      <c r="U87">
        <f>AVERAGE(R$7:R$12)</f>
        <v>0.17299098382675604</v>
      </c>
      <c r="V87">
        <f>AVERAGE(R$13:R$16)</f>
        <v>0.19961722988052324</v>
      </c>
    </row>
    <row r="88" spans="17:22" x14ac:dyDescent="0.3">
      <c r="S88">
        <f>STDEV(R$1:R$3)/SQRT(COUNT(R$1:R$3))</f>
        <v>1.5344121073960507E-2</v>
      </c>
      <c r="T88">
        <f>STDEV(R$4:R$6)/SQRT(COUNT(R$4:R$6))</f>
        <v>2.5197017883590064E-2</v>
      </c>
      <c r="U88">
        <f>STDEV(R$7:R$12)/SQRT(COUNT(R$7:R$12))</f>
        <v>2.4332918472098099E-2</v>
      </c>
      <c r="V88">
        <f>STDEV(R$13:R$16)/SQRT(COUNT(R$13:R$16))</f>
        <v>5.2493562059938832E-2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2127-24F2-4D89-A4DD-F3549EEFE6C8}">
  <dimension ref="A1:G16"/>
  <sheetViews>
    <sheetView workbookViewId="0">
      <selection sqref="A1:G16"/>
    </sheetView>
  </sheetViews>
  <sheetFormatPr defaultRowHeight="14.4" x14ac:dyDescent="0.3"/>
  <cols>
    <col min="1" max="1" width="17.6640625" bestFit="1" customWidth="1"/>
  </cols>
  <sheetData>
    <row r="1" spans="1:7" x14ac:dyDescent="0.3">
      <c r="A1" t="s">
        <v>25</v>
      </c>
    </row>
    <row r="3" spans="1:7" ht="15" thickBot="1" x14ac:dyDescent="0.35">
      <c r="A3" t="s">
        <v>26</v>
      </c>
    </row>
    <row r="4" spans="1:7" x14ac:dyDescent="0.3">
      <c r="A4" s="4" t="s">
        <v>27</v>
      </c>
      <c r="B4" s="4" t="s">
        <v>28</v>
      </c>
      <c r="C4" s="4" t="s">
        <v>29</v>
      </c>
      <c r="D4" s="4" t="s">
        <v>30</v>
      </c>
      <c r="E4" s="4" t="s">
        <v>31</v>
      </c>
    </row>
    <row r="5" spans="1:7" x14ac:dyDescent="0.3">
      <c r="A5" s="2" t="s">
        <v>0</v>
      </c>
      <c r="B5" s="2">
        <v>3</v>
      </c>
      <c r="C5" s="2">
        <v>1.0520570031658117E-2</v>
      </c>
      <c r="D5" s="2">
        <v>3.5068566772193722E-3</v>
      </c>
      <c r="E5" s="2">
        <v>2.3024755096250652E-9</v>
      </c>
    </row>
    <row r="6" spans="1:7" x14ac:dyDescent="0.3">
      <c r="A6" s="2" t="s">
        <v>1</v>
      </c>
      <c r="B6" s="2">
        <v>3</v>
      </c>
      <c r="C6" s="2">
        <v>4.4168995098606972E-2</v>
      </c>
      <c r="D6" s="2">
        <v>1.4722998366202325E-2</v>
      </c>
      <c r="E6" s="2">
        <v>3.2005400142590936E-6</v>
      </c>
    </row>
    <row r="7" spans="1:7" x14ac:dyDescent="0.3">
      <c r="A7" s="2" t="s">
        <v>23</v>
      </c>
      <c r="B7" s="2">
        <v>3</v>
      </c>
      <c r="C7" s="2">
        <v>8.6104330268882465E-2</v>
      </c>
      <c r="D7" s="2">
        <v>2.8701443422960823E-2</v>
      </c>
      <c r="E7" s="2">
        <v>6.644387423795999E-4</v>
      </c>
    </row>
    <row r="8" spans="1:7" ht="15" thickBot="1" x14ac:dyDescent="0.35">
      <c r="A8" s="3" t="s">
        <v>24</v>
      </c>
      <c r="B8" s="3">
        <v>4</v>
      </c>
      <c r="C8" s="3">
        <v>5.4760648296175579E-2</v>
      </c>
      <c r="D8" s="3">
        <v>1.3690162074043895E-2</v>
      </c>
      <c r="E8" s="3">
        <v>1.5302267210148487E-4</v>
      </c>
    </row>
    <row r="11" spans="1:7" ht="15" thickBot="1" x14ac:dyDescent="0.35">
      <c r="A11" t="s">
        <v>32</v>
      </c>
    </row>
    <row r="12" spans="1:7" x14ac:dyDescent="0.3">
      <c r="A12" s="4" t="s">
        <v>33</v>
      </c>
      <c r="B12" s="4" t="s">
        <v>34</v>
      </c>
      <c r="C12" s="4" t="s">
        <v>35</v>
      </c>
      <c r="D12" s="4" t="s">
        <v>36</v>
      </c>
      <c r="E12" s="4" t="s">
        <v>37</v>
      </c>
      <c r="F12" s="4" t="s">
        <v>38</v>
      </c>
      <c r="G12" s="4" t="s">
        <v>39</v>
      </c>
    </row>
    <row r="13" spans="1:7" x14ac:dyDescent="0.3">
      <c r="A13" s="2" t="s">
        <v>40</v>
      </c>
      <c r="B13" s="2">
        <v>9.6653492193080471E-4</v>
      </c>
      <c r="C13" s="2">
        <v>3</v>
      </c>
      <c r="D13" s="2">
        <v>3.2217830731026822E-4</v>
      </c>
      <c r="E13" s="2">
        <v>1.6159627994486792</v>
      </c>
      <c r="F13" s="2">
        <v>0.25331894213922201</v>
      </c>
      <c r="G13" s="2">
        <v>3.8625483576247648</v>
      </c>
    </row>
    <row r="14" spans="1:7" x14ac:dyDescent="0.3">
      <c r="A14" s="2" t="s">
        <v>41</v>
      </c>
      <c r="B14" s="2">
        <v>1.7943511860431919E-3</v>
      </c>
      <c r="C14" s="2">
        <v>9</v>
      </c>
      <c r="D14" s="2">
        <v>1.993723540047991E-4</v>
      </c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ht="15" thickBot="1" x14ac:dyDescent="0.35">
      <c r="A16" s="3" t="s">
        <v>42</v>
      </c>
      <c r="B16" s="3">
        <v>2.7608861079739967E-3</v>
      </c>
      <c r="C16" s="3">
        <v>12</v>
      </c>
      <c r="D16" s="3"/>
      <c r="E16" s="3"/>
      <c r="F16" s="3"/>
      <c r="G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F619-741B-4DB0-B576-A295CFB00113}">
  <dimension ref="A1:D5"/>
  <sheetViews>
    <sheetView workbookViewId="0">
      <selection sqref="A1: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23</v>
      </c>
      <c r="D1" t="s">
        <v>24</v>
      </c>
    </row>
    <row r="2" spans="1:4" x14ac:dyDescent="0.3">
      <c r="A2">
        <v>3.4785455786891717E-3</v>
      </c>
      <c r="B2">
        <v>1.6041979873903132E-2</v>
      </c>
      <c r="C2">
        <v>5.8362901342269166E-2</v>
      </c>
      <c r="D2">
        <v>8.6324261789429407E-3</v>
      </c>
    </row>
    <row r="3" spans="1:4" x14ac:dyDescent="0.3">
      <c r="A3">
        <v>3.4797649625190287E-3</v>
      </c>
      <c r="B3">
        <v>1.5440372112227116E-2</v>
      </c>
      <c r="C3">
        <v>1.1728944644809537E-2</v>
      </c>
      <c r="D3">
        <v>4.8327142766470595E-3</v>
      </c>
    </row>
    <row r="4" spans="1:4" x14ac:dyDescent="0.3">
      <c r="A4">
        <v>3.5622594904499167E-3</v>
      </c>
      <c r="B4">
        <v>1.2686643112476725E-2</v>
      </c>
      <c r="C4">
        <v>1.6012484281803758E-2</v>
      </c>
      <c r="D4">
        <v>9.2851667624692241E-3</v>
      </c>
    </row>
    <row r="5" spans="1:4" x14ac:dyDescent="0.3">
      <c r="D5">
        <v>3.2010341078116351E-2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A484-FC61-4796-B260-106F06552EC3}">
  <dimension ref="A1:G16"/>
  <sheetViews>
    <sheetView workbookViewId="0">
      <selection sqref="A1:G16"/>
    </sheetView>
  </sheetViews>
  <sheetFormatPr defaultRowHeight="14.4" x14ac:dyDescent="0.3"/>
  <sheetData>
    <row r="1" spans="1:7" x14ac:dyDescent="0.3">
      <c r="A1" t="s">
        <v>25</v>
      </c>
    </row>
    <row r="3" spans="1:7" ht="15" thickBot="1" x14ac:dyDescent="0.35">
      <c r="A3" t="s">
        <v>26</v>
      </c>
    </row>
    <row r="4" spans="1:7" x14ac:dyDescent="0.3">
      <c r="A4" s="4" t="s">
        <v>27</v>
      </c>
      <c r="B4" s="4" t="s">
        <v>28</v>
      </c>
      <c r="C4" s="4" t="s">
        <v>29</v>
      </c>
      <c r="D4" s="4" t="s">
        <v>30</v>
      </c>
      <c r="E4" s="4" t="s">
        <v>31</v>
      </c>
    </row>
    <row r="5" spans="1:7" x14ac:dyDescent="0.3">
      <c r="A5" s="2" t="s">
        <v>0</v>
      </c>
      <c r="B5" s="2">
        <v>3</v>
      </c>
      <c r="C5" s="2">
        <v>0.45738463934600304</v>
      </c>
      <c r="D5" s="2">
        <v>0.15246154644866769</v>
      </c>
      <c r="E5" s="2">
        <v>3.9135576120415197E-3</v>
      </c>
    </row>
    <row r="6" spans="1:7" x14ac:dyDescent="0.3">
      <c r="A6" s="2" t="s">
        <v>1</v>
      </c>
      <c r="B6" s="2">
        <v>3</v>
      </c>
      <c r="C6" s="2">
        <v>1.9288323557661298</v>
      </c>
      <c r="D6" s="2">
        <v>0.64294411858870992</v>
      </c>
      <c r="E6" s="2">
        <v>4.7483831509223973E-2</v>
      </c>
    </row>
    <row r="7" spans="1:7" x14ac:dyDescent="0.3">
      <c r="A7" s="2" t="s">
        <v>23</v>
      </c>
      <c r="B7" s="2">
        <v>3</v>
      </c>
      <c r="C7" s="2">
        <v>4.1051561645913095</v>
      </c>
      <c r="D7" s="2">
        <v>1.3683853881971031</v>
      </c>
      <c r="E7" s="2">
        <v>1.8055143525468389</v>
      </c>
    </row>
    <row r="8" spans="1:7" ht="15" thickBot="1" x14ac:dyDescent="0.35">
      <c r="A8" s="3" t="s">
        <v>24</v>
      </c>
      <c r="B8" s="3">
        <v>4</v>
      </c>
      <c r="C8" s="3">
        <v>1.6874482681860645</v>
      </c>
      <c r="D8" s="3">
        <v>0.42186206704651613</v>
      </c>
      <c r="E8" s="3">
        <v>0.47746741642923723</v>
      </c>
    </row>
    <row r="11" spans="1:7" ht="15" thickBot="1" x14ac:dyDescent="0.35">
      <c r="A11" t="s">
        <v>32</v>
      </c>
    </row>
    <row r="12" spans="1:7" x14ac:dyDescent="0.3">
      <c r="A12" s="4" t="s">
        <v>33</v>
      </c>
      <c r="B12" s="4" t="s">
        <v>34</v>
      </c>
      <c r="C12" s="4" t="s">
        <v>35</v>
      </c>
      <c r="D12" s="4" t="s">
        <v>36</v>
      </c>
      <c r="E12" s="4" t="s">
        <v>37</v>
      </c>
      <c r="F12" s="4" t="s">
        <v>38</v>
      </c>
      <c r="G12" s="4" t="s">
        <v>39</v>
      </c>
    </row>
    <row r="13" spans="1:7" x14ac:dyDescent="0.3">
      <c r="A13" s="2" t="s">
        <v>40</v>
      </c>
      <c r="B13" s="2">
        <v>2.4935465031800792</v>
      </c>
      <c r="C13" s="2">
        <v>3</v>
      </c>
      <c r="D13" s="2">
        <v>0.83118216772669307</v>
      </c>
      <c r="E13" s="2">
        <v>1.4536166694199912</v>
      </c>
      <c r="F13" s="2">
        <v>0.291134736198356</v>
      </c>
      <c r="G13" s="2">
        <v>3.8625483576247648</v>
      </c>
    </row>
    <row r="14" spans="1:7" x14ac:dyDescent="0.3">
      <c r="A14" s="2" t="s">
        <v>41</v>
      </c>
      <c r="B14" s="2">
        <v>5.14622573262392</v>
      </c>
      <c r="C14" s="2">
        <v>9</v>
      </c>
      <c r="D14" s="2">
        <v>0.57180285918043561</v>
      </c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ht="15" thickBot="1" x14ac:dyDescent="0.35">
      <c r="A16" s="3" t="s">
        <v>42</v>
      </c>
      <c r="B16" s="3">
        <v>7.6397722358039992</v>
      </c>
      <c r="C16" s="3">
        <v>12</v>
      </c>
      <c r="D16" s="3"/>
      <c r="E16" s="3"/>
      <c r="F16" s="3"/>
      <c r="G1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2624-0D2F-40ED-9095-C62AE3745AEB}">
  <dimension ref="A1:D5"/>
  <sheetViews>
    <sheetView workbookViewId="0">
      <selection sqref="A1: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23</v>
      </c>
      <c r="D1" t="s">
        <v>24</v>
      </c>
    </row>
    <row r="2" spans="1:4" x14ac:dyDescent="0.3">
      <c r="A2">
        <v>0.22198102744000972</v>
      </c>
      <c r="B2">
        <v>0.82600723938348453</v>
      </c>
      <c r="C2">
        <v>2.7853909457509731</v>
      </c>
      <c r="D2">
        <v>0.14728338974672966</v>
      </c>
    </row>
    <row r="3" spans="1:4" x14ac:dyDescent="0.3">
      <c r="A3">
        <v>0.13469706805931145</v>
      </c>
      <c r="B3">
        <v>0.70091089217161262</v>
      </c>
      <c r="C3">
        <v>1.2072269159977764</v>
      </c>
      <c r="D3">
        <v>3.1636319748670795E-2</v>
      </c>
    </row>
    <row r="4" spans="1:4" x14ac:dyDescent="0.3">
      <c r="A4">
        <v>0.1007065438466819</v>
      </c>
      <c r="B4">
        <v>0.40191422421103246</v>
      </c>
      <c r="C4">
        <v>0.1125383028425595</v>
      </c>
      <c r="D4">
        <v>5.2926199699161937E-2</v>
      </c>
    </row>
    <row r="5" spans="1:4" x14ac:dyDescent="0.3">
      <c r="D5">
        <v>1.4556023589915021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346E-98D7-4911-8CAC-8E3E76358A0B}">
  <sheetPr codeName="Sheet2"/>
  <dimension ref="A1:J16"/>
  <sheetViews>
    <sheetView tabSelected="1" workbookViewId="0">
      <selection activeCell="J20" sqref="J20"/>
    </sheetView>
  </sheetViews>
  <sheetFormatPr defaultRowHeight="14.4" x14ac:dyDescent="0.3"/>
  <cols>
    <col min="2" max="2" width="15.109375" bestFit="1" customWidth="1"/>
    <col min="3" max="3" width="16.88671875" bestFit="1" customWidth="1"/>
    <col min="4" max="4" width="14.109375" bestFit="1" customWidth="1"/>
    <col min="5" max="5" width="15.109375" bestFit="1" customWidth="1"/>
    <col min="6" max="6" width="19.6640625" bestFit="1" customWidth="1"/>
    <col min="7" max="7" width="14.109375" bestFit="1" customWidth="1"/>
    <col min="8" max="8" width="15.109375" bestFit="1" customWidth="1"/>
    <col min="9" max="9" width="14.109375" bestFit="1" customWidth="1"/>
    <col min="10" max="10" width="19.6640625" bestFit="1" customWidth="1"/>
  </cols>
  <sheetData>
    <row r="1" spans="1:10" x14ac:dyDescent="0.3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t="s">
        <v>0</v>
      </c>
      <c r="B2">
        <v>49.0893903468478</v>
      </c>
      <c r="C2">
        <v>3.5068566772193722E-3</v>
      </c>
      <c r="D2">
        <v>0.19029601030771523</v>
      </c>
      <c r="E2">
        <v>23.425446403058647</v>
      </c>
      <c r="F2">
        <v>2.2211001236142426E-14</v>
      </c>
      <c r="G2">
        <v>0.15246154644866769</v>
      </c>
      <c r="H2">
        <v>37.567308675842334</v>
      </c>
      <c r="I2">
        <v>8.1379554470658186E-2</v>
      </c>
      <c r="J2">
        <v>4.6979120217493557E-2</v>
      </c>
    </row>
    <row r="3" spans="1:10" x14ac:dyDescent="0.3">
      <c r="A3" t="s">
        <v>1</v>
      </c>
      <c r="B3">
        <v>49.476221647709544</v>
      </c>
      <c r="C3">
        <v>1.4722998366202325E-2</v>
      </c>
      <c r="D3">
        <v>0.10918187179626855</v>
      </c>
      <c r="E3">
        <v>22.52907265991681</v>
      </c>
      <c r="F3">
        <v>3.7514506642822963E-4</v>
      </c>
      <c r="G3">
        <v>0.64294411858870992</v>
      </c>
      <c r="H3">
        <v>36.357407693007019</v>
      </c>
      <c r="I3">
        <v>0.51430837371016447</v>
      </c>
      <c r="J3">
        <v>3.8039283121861469E-10</v>
      </c>
    </row>
    <row r="4" spans="1:10" x14ac:dyDescent="0.3">
      <c r="A4" t="s">
        <v>2</v>
      </c>
      <c r="B4">
        <v>50.77889533575712</v>
      </c>
      <c r="C4">
        <v>2.8701443422960823E-2</v>
      </c>
      <c r="D4">
        <v>0.14968495550791297</v>
      </c>
      <c r="E4">
        <v>19.777763119693709</v>
      </c>
      <c r="F4">
        <v>3.0971533907907597E-4</v>
      </c>
      <c r="G4">
        <v>1.3683853881971031</v>
      </c>
      <c r="H4">
        <v>36.646528721786886</v>
      </c>
      <c r="I4">
        <v>3.3492280192526884</v>
      </c>
      <c r="J4">
        <v>1.7146699763348305E-7</v>
      </c>
    </row>
    <row r="5" spans="1:10" x14ac:dyDescent="0.3">
      <c r="A5" t="s">
        <v>3</v>
      </c>
      <c r="B5">
        <v>50.297914282370996</v>
      </c>
      <c r="C5">
        <v>1.3690162074043895E-2</v>
      </c>
      <c r="D5">
        <v>0.12926089868041846</v>
      </c>
      <c r="E5">
        <v>21.167460168630758</v>
      </c>
      <c r="F5">
        <v>1.9286129442938105E-2</v>
      </c>
      <c r="G5">
        <v>0.42186206704651613</v>
      </c>
      <c r="H5">
        <v>36.57581013394551</v>
      </c>
      <c r="I5">
        <v>2.0946866717581449</v>
      </c>
      <c r="J5">
        <v>4.1460031439401039E-6</v>
      </c>
    </row>
    <row r="7" spans="1:10" x14ac:dyDescent="0.3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</row>
    <row r="8" spans="1:10" x14ac:dyDescent="0.3">
      <c r="A8" t="s">
        <v>0</v>
      </c>
      <c r="B8">
        <v>0.89256871406796889</v>
      </c>
      <c r="C8">
        <v>2.7703643019315862E-5</v>
      </c>
      <c r="D8">
        <v>3.4907705960035514E-2</v>
      </c>
      <c r="E8">
        <v>3.1224455778136964</v>
      </c>
      <c r="F8">
        <v>5.2747337830348888E-18</v>
      </c>
      <c r="G8">
        <v>3.6118128467763112E-2</v>
      </c>
      <c r="H8">
        <v>5.8989841275065971E-2</v>
      </c>
      <c r="I8">
        <v>1.9067337275222449E-2</v>
      </c>
      <c r="J8">
        <v>4.6979120217471339E-2</v>
      </c>
    </row>
    <row r="9" spans="1:10" x14ac:dyDescent="0.3">
      <c r="A9" t="s">
        <v>1</v>
      </c>
      <c r="B9">
        <v>0.23976090524587107</v>
      </c>
      <c r="C9">
        <v>1.0328826997387933E-3</v>
      </c>
      <c r="D9">
        <v>0.10918139169931348</v>
      </c>
      <c r="E9">
        <v>2.4309852409781874</v>
      </c>
      <c r="F9">
        <v>3.7514506640582172E-4</v>
      </c>
      <c r="G9">
        <v>0.12580915640925344</v>
      </c>
      <c r="H9">
        <v>0.44804481257012146</v>
      </c>
      <c r="I9">
        <v>0.16728642997118381</v>
      </c>
      <c r="J9">
        <v>3.8037033102962213E-10</v>
      </c>
    </row>
    <row r="10" spans="1:10" x14ac:dyDescent="0.3">
      <c r="A10" t="s">
        <v>2</v>
      </c>
      <c r="B10">
        <v>0.22110127162343229</v>
      </c>
      <c r="C10">
        <v>1.4882190053658097E-2</v>
      </c>
      <c r="D10">
        <v>7.3251546049866889E-2</v>
      </c>
      <c r="E10">
        <v>1.3053985631124185</v>
      </c>
      <c r="F10">
        <v>3.0971533904577037E-4</v>
      </c>
      <c r="G10">
        <v>0.77578226166599928</v>
      </c>
      <c r="H10">
        <v>0.41648049526474223</v>
      </c>
      <c r="I10">
        <v>2.5803689937058163</v>
      </c>
      <c r="J10">
        <v>1.714669749124832E-7</v>
      </c>
    </row>
    <row r="11" spans="1:10" x14ac:dyDescent="0.3">
      <c r="A11" t="s">
        <v>3</v>
      </c>
      <c r="B11">
        <v>0.28171360216021457</v>
      </c>
      <c r="C11">
        <v>6.1851166541441417E-3</v>
      </c>
      <c r="D11">
        <v>7.6226513367995394E-2</v>
      </c>
      <c r="E11">
        <v>1.9348871604508135</v>
      </c>
      <c r="F11">
        <v>1.9280247310310396E-2</v>
      </c>
      <c r="G11">
        <v>0.34549508550384522</v>
      </c>
      <c r="H11">
        <v>0.42167522392796791</v>
      </c>
      <c r="I11">
        <v>1.913057945093533</v>
      </c>
      <c r="J11">
        <v>4.1156213498346123E-6</v>
      </c>
    </row>
    <row r="12" spans="1:10" x14ac:dyDescent="0.3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0" x14ac:dyDescent="0.3">
      <c r="A13" t="s">
        <v>0</v>
      </c>
      <c r="B13" t="str">
        <f>IF(NOT(ISNUMBER(FIND("E",B2))),_xlfn.CONCAT(ROUND(B2,2), " ± ", ROUND(B8,2)),_xlfn.CONCAT(LEFT(B2,4),RIGHT(B2,4), " ± ",LEFT(B8,4),RIGHT(B8,4)))</f>
        <v>49.09 ± 0.89</v>
      </c>
      <c r="C13" t="s">
        <v>43</v>
      </c>
      <c r="D13" t="str">
        <f t="shared" ref="C13:J13" si="0">IF(NOT(ISNUMBER(FIND("E",D2))),_xlfn.CONCAT(ROUND(D2,2), " ± ", ROUND(D8,2)),_xlfn.CONCAT(LEFT(D2,4),RIGHT(D2,4), " ± ",LEFT(D8,4),RIGHT(D8,4)))</f>
        <v>0.19 ± 0.03</v>
      </c>
      <c r="E13" t="str">
        <f t="shared" si="0"/>
        <v>23.43 ± 3.12</v>
      </c>
      <c r="F13" t="str">
        <f t="shared" si="0"/>
        <v>2.22E-14 ± 5.27E-18</v>
      </c>
      <c r="G13" t="str">
        <f t="shared" si="0"/>
        <v>0.15 ± 0.04</v>
      </c>
      <c r="H13" t="str">
        <f t="shared" si="0"/>
        <v>37.57 ± 0.06</v>
      </c>
      <c r="I13" t="str">
        <f t="shared" si="0"/>
        <v>0.08 ± 0.02</v>
      </c>
      <c r="J13" t="str">
        <f t="shared" si="0"/>
        <v>0.05 ± 0.05</v>
      </c>
    </row>
    <row r="14" spans="1:10" x14ac:dyDescent="0.3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49.48 ± 0.24</v>
      </c>
      <c r="C14" t="s">
        <v>44</v>
      </c>
      <c r="D14" t="str">
        <f t="shared" si="1"/>
        <v>0.11 ± 0.11</v>
      </c>
      <c r="E14" t="str">
        <f t="shared" si="1"/>
        <v>22.53 ± 2.43</v>
      </c>
      <c r="F14" t="s">
        <v>45</v>
      </c>
      <c r="G14" t="str">
        <f t="shared" si="1"/>
        <v>0.64 ± 0.13</v>
      </c>
      <c r="H14" t="str">
        <f t="shared" si="1"/>
        <v>36.36 ± 0.45</v>
      </c>
      <c r="I14" t="str">
        <f t="shared" si="1"/>
        <v>0.51 ± 0.17</v>
      </c>
      <c r="J14" t="str">
        <f t="shared" si="1"/>
        <v>3.80E-10 ± 3.80E-10</v>
      </c>
    </row>
    <row r="15" spans="1:10" x14ac:dyDescent="0.3">
      <c r="A15" t="s">
        <v>2</v>
      </c>
      <c r="B15" t="str">
        <f t="shared" si="1"/>
        <v>50.78 ± 0.22</v>
      </c>
      <c r="C15" t="str">
        <f t="shared" si="1"/>
        <v>0.03 ± 0.01</v>
      </c>
      <c r="D15" t="str">
        <f t="shared" si="1"/>
        <v>0.15 ± 0.07</v>
      </c>
      <c r="E15" t="str">
        <f t="shared" si="1"/>
        <v>19.78 ± 1.31</v>
      </c>
      <c r="F15" t="s">
        <v>46</v>
      </c>
      <c r="G15" t="str">
        <f t="shared" si="1"/>
        <v>1.37 ± 0.78</v>
      </c>
      <c r="H15" t="str">
        <f t="shared" si="1"/>
        <v>36.65 ± 0.42</v>
      </c>
      <c r="I15" t="str">
        <f t="shared" si="1"/>
        <v>3.35 ± 2.58</v>
      </c>
      <c r="J15" t="str">
        <f t="shared" si="1"/>
        <v>1.71E-07 ± 1.71E-07</v>
      </c>
    </row>
    <row r="16" spans="1:10" x14ac:dyDescent="0.3">
      <c r="A16" t="s">
        <v>3</v>
      </c>
      <c r="B16" t="str">
        <f t="shared" si="1"/>
        <v>50.3 ± 0.28</v>
      </c>
      <c r="C16" t="str">
        <f t="shared" si="1"/>
        <v>0.01 ± 0.01</v>
      </c>
      <c r="D16" t="str">
        <f t="shared" si="1"/>
        <v>0.13 ± 0.08</v>
      </c>
      <c r="E16" t="str">
        <f t="shared" si="1"/>
        <v>21.17 ± 1.93</v>
      </c>
      <c r="F16" t="str">
        <f t="shared" si="1"/>
        <v>0.02 ± 0.02</v>
      </c>
      <c r="G16" t="str">
        <f t="shared" si="1"/>
        <v>0.42 ± 0.35</v>
      </c>
      <c r="H16" t="str">
        <f t="shared" si="1"/>
        <v>36.58 ± 0.42</v>
      </c>
      <c r="I16" t="str">
        <f t="shared" si="1"/>
        <v>2.09 ± 1.91</v>
      </c>
      <c r="J16" t="str">
        <f t="shared" si="1"/>
        <v>4.14E-06 ± 4.11E-06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kpl</vt:lpstr>
      <vt:lpstr>Sheet8</vt:lpstr>
      <vt:lpstr>KMCT4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2020-01-06T19:52:09Z</dcterms:created>
  <dcterms:modified xsi:type="dcterms:W3CDTF">2020-01-14T21:01:00Z</dcterms:modified>
</cp:coreProperties>
</file>