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Synaptophysin_Image_Analysis\"/>
    </mc:Choice>
  </mc:AlternateContent>
  <xr:revisionPtr revIDLastSave="0" documentId="13_ncr:1_{B77AC702-21AF-4E93-886E-38E7D00C1E05}" xr6:coauthVersionLast="41" xr6:coauthVersionMax="41" xr10:uidLastSave="{00000000-0000-0000-0000-000000000000}"/>
  <bookViews>
    <workbookView xWindow="-108" yWindow="-108" windowWidth="23256" windowHeight="12576" activeTab="1" xr2:uid="{F38D567D-6209-4DFB-BD27-CE2774ABC435}"/>
  </bookViews>
  <sheets>
    <sheet name="Sheet1" sheetId="1" r:id="rId1"/>
    <sheet name="Sheet6" sheetId="6" r:id="rId2"/>
    <sheet name="Sheet5" sheetId="5" r:id="rId3"/>
    <sheet name="Sheet4" sheetId="4" r:id="rId4"/>
    <sheet name="Sheet3" sheetId="3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6" l="1"/>
  <c r="D13" i="6"/>
  <c r="E13" i="6"/>
  <c r="G13" i="6"/>
  <c r="H13" i="6"/>
  <c r="I13" i="6"/>
  <c r="J13" i="6"/>
  <c r="D14" i="6"/>
  <c r="E14" i="6"/>
  <c r="F14" i="6"/>
  <c r="G14" i="6"/>
  <c r="H14" i="6"/>
  <c r="I14" i="6"/>
  <c r="J14" i="6"/>
  <c r="C15" i="6"/>
  <c r="D15" i="6"/>
  <c r="E15" i="6"/>
  <c r="G15" i="6"/>
  <c r="H15" i="6"/>
  <c r="I15" i="6"/>
  <c r="J15" i="6"/>
  <c r="C16" i="6"/>
  <c r="D16" i="6"/>
  <c r="E16" i="6"/>
  <c r="F16" i="6"/>
  <c r="G16" i="6"/>
  <c r="H16" i="6"/>
  <c r="I16" i="6"/>
  <c r="J16" i="6"/>
  <c r="B14" i="6"/>
  <c r="B15" i="6"/>
  <c r="B16" i="6"/>
  <c r="B13" i="6"/>
  <c r="W6" i="1" l="1"/>
  <c r="L31" i="1" s="1"/>
  <c r="Z6" i="1"/>
  <c r="T6" i="1"/>
  <c r="AA5" i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K28" i="1"/>
  <c r="J28" i="1"/>
  <c r="I28" i="1"/>
  <c r="G28" i="1"/>
  <c r="F28" i="1"/>
  <c r="E28" i="1"/>
  <c r="D28" i="1"/>
  <c r="Q27" i="1"/>
  <c r="P27" i="1"/>
  <c r="O27" i="1"/>
  <c r="N27" i="1"/>
  <c r="M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K24" i="1"/>
  <c r="J24" i="1"/>
  <c r="I24" i="1"/>
  <c r="F24" i="1"/>
  <c r="E24" i="1"/>
  <c r="D24" i="1"/>
  <c r="C24" i="1"/>
  <c r="Q23" i="1"/>
  <c r="P23" i="1"/>
  <c r="O23" i="1"/>
  <c r="N23" i="1"/>
  <c r="M23" i="1"/>
  <c r="K23" i="1"/>
  <c r="J23" i="1"/>
  <c r="I23" i="1"/>
  <c r="F23" i="1"/>
  <c r="E23" i="1"/>
  <c r="D23" i="1"/>
  <c r="C23" i="1"/>
  <c r="A23" i="1"/>
  <c r="S22" i="1"/>
  <c r="T22" i="1" s="1"/>
  <c r="Q22" i="1"/>
  <c r="P22" i="1"/>
  <c r="O22" i="1"/>
  <c r="N22" i="1"/>
  <c r="M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  <c r="L19" i="1" l="1"/>
  <c r="L23" i="1"/>
  <c r="L27" i="1"/>
  <c r="L22" i="1"/>
  <c r="L24" i="1"/>
  <c r="L28" i="1"/>
</calcChain>
</file>

<file path=xl/sharedStrings.xml><?xml version="1.0" encoding="utf-8"?>
<sst xmlns="http://schemas.openxmlformats.org/spreadsheetml/2006/main" count="175" uniqueCount="46">
  <si>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</si>
  <si>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</si>
  <si>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</si>
  <si>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</si>
  <si>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</si>
  <si>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</si>
  <si>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</si>
  <si>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</si>
  <si>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</si>
  <si>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</si>
  <si>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</si>
  <si>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</si>
  <si>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</si>
  <si>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</si>
  <si>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</si>
  <si>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</si>
  <si>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</si>
  <si>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</si>
  <si>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</si>
  <si>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</si>
  <si>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</si>
  <si>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</si>
  <si>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</si>
  <si>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UOK</t>
  </si>
  <si>
    <t>UOK+DIDS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</si>
  <si>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</si>
  <si>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</si>
  <si>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</si>
  <si>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</si>
  <si>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</si>
  <si>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</si>
  <si>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</si>
  <si>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</si>
  <si>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</si>
  <si>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</si>
  <si>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</si>
  <si>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</si>
  <si>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</si>
  <si>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</si>
  <si>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</si>
  <si>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</si>
  <si>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</si>
  <si>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</si>
  <si>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0.01 ± 3.29E-03</t>
  </si>
  <si>
    <t>1.25E-03 ± 1.25E-03</t>
  </si>
  <si>
    <t>1.54E-03 ± 8.36E-04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</si>
</sst>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1.6597920514035715E-2</c:v>
                  </c:pt>
                  <c:pt idx="1">
                    <c:v>3.2882458778993708E-3</c:v>
                  </c:pt>
                  <c:pt idx="2">
                    <c:v>1.523007322982153E-2</c:v>
                  </c:pt>
                  <c:pt idx="3">
                    <c:v>9.3475150619496232E-3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1.6597920514035715E-2</c:v>
                  </c:pt>
                  <c:pt idx="1">
                    <c:v>3.2882458778993708E-3</c:v>
                  </c:pt>
                  <c:pt idx="2">
                    <c:v>1.523007322982153E-2</c:v>
                  </c:pt>
                  <c:pt idx="3">
                    <c:v>9.3475150619496232E-3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2.0136923608346662E-2</c:v>
                </c:pt>
                <c:pt idx="1">
                  <c:v>1.3572774381380598E-2</c:v>
                </c:pt>
                <c:pt idx="2">
                  <c:v>3.0761746782936836E-2</c:v>
                </c:pt>
                <c:pt idx="3">
                  <c:v>1.7398654918031942E-2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C-4CB9-B5DA-0C03C04FC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320464"/>
        <c:axId val="633319480"/>
      </c:barChart>
      <c:catAx>
        <c:axId val="6333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19480"/>
        <c:crosses val="autoZero"/>
        <c:auto val="1"/>
        <c:lblAlgn val="ctr"/>
        <c:lblOffset val="100"/>
        <c:noMultiLvlLbl val="0"/>
      </c:catAx>
      <c:valAx>
        <c:axId val="6333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1.0596299408224539</c:v>
                  </c:pt>
                  <c:pt idx="1">
                    <c:v>0.13949387187026754</c:v>
                  </c:pt>
                  <c:pt idx="2">
                    <c:v>0.78244572628021569</c:v>
                  </c:pt>
                  <c:pt idx="3">
                    <c:v>0.44179403862370975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1.0596299408224539</c:v>
                  </c:pt>
                  <c:pt idx="1">
                    <c:v>0.13949387187026754</c:v>
                  </c:pt>
                  <c:pt idx="2">
                    <c:v>0.78244572628021569</c:v>
                  </c:pt>
                  <c:pt idx="3">
                    <c:v>0.44179403862370975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1.2194285542714802</c:v>
                </c:pt>
                <c:pt idx="1">
                  <c:v>0.53300677862698087</c:v>
                </c:pt>
                <c:pt idx="2">
                  <c:v>1.4552507137467823</c:v>
                </c:pt>
                <c:pt idx="3">
                  <c:v>0.56069760693782855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F-4223-87B5-5382E467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88192"/>
        <c:axId val="633584584"/>
      </c:barChart>
      <c:catAx>
        <c:axId val="6335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4584"/>
        <c:crosses val="autoZero"/>
        <c:auto val="1"/>
        <c:lblAlgn val="ctr"/>
        <c:lblOffset val="100"/>
        <c:noMultiLvlLbl val="0"/>
      </c:catAx>
      <c:valAx>
        <c:axId val="6335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6.6204561338587045</c:v>
                  </c:pt>
                  <c:pt idx="1">
                    <c:v>4.7748510996488776</c:v>
                  </c:pt>
                  <c:pt idx="2">
                    <c:v>4.4029159148064867</c:v>
                  </c:pt>
                  <c:pt idx="3">
                    <c:v>3.8384222283819569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6.6204561338587045</c:v>
                  </c:pt>
                  <c:pt idx="1">
                    <c:v>4.7748510996488776</c:v>
                  </c:pt>
                  <c:pt idx="2">
                    <c:v>4.4029159148064867</c:v>
                  </c:pt>
                  <c:pt idx="3">
                    <c:v>3.8384222283819569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18.66655598630814</c:v>
                </c:pt>
                <c:pt idx="1">
                  <c:v>17.865597679088811</c:v>
                </c:pt>
                <c:pt idx="2">
                  <c:v>13.971924860275541</c:v>
                </c:pt>
                <c:pt idx="3">
                  <c:v>19.972361631756385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564-B29A-3515CFAB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30128"/>
        <c:axId val="722726192"/>
      </c:barChart>
      <c:catAx>
        <c:axId val="7227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26192"/>
        <c:crosses val="autoZero"/>
        <c:auto val="1"/>
        <c:lblAlgn val="ctr"/>
        <c:lblOffset val="100"/>
        <c:noMultiLvlLbl val="0"/>
      </c:catAx>
      <c:valAx>
        <c:axId val="722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21</xdr:row>
      <xdr:rowOff>113347</xdr:rowOff>
    </xdr:from>
    <xdr:to>
      <xdr:col>18</xdr:col>
      <xdr:colOff>514350</xdr:colOff>
      <xdr:row>36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A359A-FAFE-49C6-A8B1-A3BE9DF1B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580072</xdr:colOff>
      <xdr:row>36</xdr:row>
      <xdr:rowOff>27622</xdr:rowOff>
    </xdr:from>
    <xdr:to>
      <xdr:col>20</xdr:col>
      <xdr:colOff>275272</xdr:colOff>
      <xdr:row>51</xdr:row>
      <xdr:rowOff>54292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50D9F-346B-4276-9370-D9EB88620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370522</xdr:colOff>
      <xdr:row>29</xdr:row>
      <xdr:rowOff>39052</xdr:rowOff>
    </xdr:from>
    <xdr:to>
      <xdr:col>24</xdr:col>
      <xdr:colOff>65722</xdr:colOff>
      <xdr:row>44</xdr:row>
      <xdr:rowOff>63817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EF692-F0D9-4F5A-BEAB-DCC7B6095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E7E-EF33-49D6-8D2A-FDEBFBB0301B}">
  <dimension ref="A1:AB88"/>
  <sheetViews>
    <sheetView workbookViewId="0">
      <selection activeCell="R1" sqref="R1:R16"/>
    </sheetView>
  </sheetViews>
  <sheetFormatPr defaultRowHeight="14.4" x14ac:dyDescent="0.3"/>
  <sheetData>
    <row r="1" spans="1:28" x14ac:dyDescent="0.3">
      <c r="A1">
        <v>48.124254915388562</v>
      </c>
      <c r="B1">
        <v>3.4819832602846885E-3</v>
      </c>
      <c r="C1">
        <v>0.12115325898750751</v>
      </c>
      <c r="D1">
        <v>27.947528864339443</v>
      </c>
      <c r="E1">
        <v>3.8848259248069363E-14</v>
      </c>
      <c r="F1">
        <v>0.22204078328850363</v>
      </c>
      <c r="G1">
        <v>37.451223613827715</v>
      </c>
      <c r="H1">
        <v>0.11889382846623638</v>
      </c>
      <c r="I1">
        <v>0.14162472373120158</v>
      </c>
      <c r="J1">
        <v>2.3562075211223834</v>
      </c>
      <c r="K1">
        <v>21.803103161393558</v>
      </c>
      <c r="L1">
        <v>254684978.18913868</v>
      </c>
      <c r="M1">
        <v>0.99715195749552155</v>
      </c>
      <c r="N1">
        <v>0.99785270939091475</v>
      </c>
      <c r="O1">
        <v>0.99488533844766769</v>
      </c>
      <c r="P1">
        <v>7.6353436466533892E-2</v>
      </c>
      <c r="Q1">
        <v>6.5150866281858344E-2</v>
      </c>
      <c r="R1">
        <v>0.1310207689879975</v>
      </c>
    </row>
    <row r="2" spans="1:28" x14ac:dyDescent="0.3">
      <c r="A2">
        <v>50.744477016069027</v>
      </c>
      <c r="B2">
        <v>5.333269926692194E-2</v>
      </c>
      <c r="C2">
        <v>0.16863979357453016</v>
      </c>
      <c r="D2">
        <v>5.8475015131573329</v>
      </c>
      <c r="E2">
        <v>3.7592714394848914E-3</v>
      </c>
      <c r="F2">
        <v>3.3374927063117887</v>
      </c>
      <c r="G2">
        <v>36.79839622027874</v>
      </c>
      <c r="H2">
        <v>2.7793666497275287</v>
      </c>
      <c r="I2">
        <v>0.89999997830749556</v>
      </c>
      <c r="J2">
        <v>5.6114128380547506</v>
      </c>
      <c r="K2">
        <v>13.325806205200838</v>
      </c>
      <c r="L2">
        <v>161047158.09460056</v>
      </c>
      <c r="M2">
        <v>0.99709416819472652</v>
      </c>
      <c r="N2">
        <v>0.99206073510997816</v>
      </c>
      <c r="O2">
        <v>0.94117215318915703</v>
      </c>
      <c r="P2">
        <v>7.6844120206057631E-2</v>
      </c>
      <c r="Q2">
        <v>0.12931705201083671</v>
      </c>
      <c r="R2">
        <v>0.33952658781390532</v>
      </c>
    </row>
    <row r="3" spans="1:28" x14ac:dyDescent="0.3">
      <c r="A3">
        <v>49.100025690772235</v>
      </c>
      <c r="B3">
        <v>3.5960882978333538E-3</v>
      </c>
      <c r="C3">
        <v>0.23157910943889792</v>
      </c>
      <c r="D3">
        <v>22.204637581427647</v>
      </c>
      <c r="E3">
        <v>2.2216004498050976E-14</v>
      </c>
      <c r="F3">
        <v>9.8752173214148253E-2</v>
      </c>
      <c r="G3">
        <v>37.634293084641357</v>
      </c>
      <c r="H3">
        <v>5.8360276100341217E-2</v>
      </c>
      <c r="I3">
        <v>2.2224439951588873E-14</v>
      </c>
      <c r="J3">
        <v>2.8545008768021503</v>
      </c>
      <c r="K3">
        <v>21.325821608394509</v>
      </c>
      <c r="L3">
        <v>491427684.12519908</v>
      </c>
      <c r="M3">
        <v>0.99564380003445629</v>
      </c>
      <c r="N3">
        <v>0.9920579290646927</v>
      </c>
      <c r="O3">
        <v>0.99758912394886601</v>
      </c>
      <c r="P3">
        <v>9.5112350349522909E-2</v>
      </c>
      <c r="Q3">
        <v>0.12604474002037611</v>
      </c>
      <c r="R3">
        <v>8.5351632680817968E-2</v>
      </c>
    </row>
    <row r="4" spans="1:28" x14ac:dyDescent="0.3">
      <c r="A4">
        <v>49.945789976064241</v>
      </c>
      <c r="B4">
        <v>8.3722443629761136E-3</v>
      </c>
      <c r="C4">
        <v>7.6516035308597527E-3</v>
      </c>
      <c r="D4">
        <v>22.884472457833258</v>
      </c>
      <c r="E4">
        <v>7.4507783256730034E-7</v>
      </c>
      <c r="F4">
        <v>0.39011537395485774</v>
      </c>
      <c r="G4">
        <v>35.700044053613681</v>
      </c>
      <c r="H4">
        <v>0.31493114439130265</v>
      </c>
      <c r="I4">
        <v>4.107915450279184E-14</v>
      </c>
      <c r="J4">
        <v>5.740538016350528</v>
      </c>
      <c r="K4">
        <v>11.932985887860143</v>
      </c>
      <c r="L4">
        <v>142098772.2977812</v>
      </c>
      <c r="M4">
        <v>0.99706208443009881</v>
      </c>
      <c r="N4">
        <v>0.95479355780266406</v>
      </c>
      <c r="O4">
        <v>0.9681432080034531</v>
      </c>
      <c r="P4">
        <v>7.8465801570240037E-2</v>
      </c>
      <c r="Q4">
        <v>0.29744581010158311</v>
      </c>
      <c r="R4">
        <v>0.25166183636433936</v>
      </c>
    </row>
    <row r="5" spans="1:28" x14ac:dyDescent="0.3">
      <c r="A5">
        <v>49.421139314868235</v>
      </c>
      <c r="B5">
        <v>1.9659233376338941E-2</v>
      </c>
      <c r="C5">
        <v>0.32343432984746145</v>
      </c>
      <c r="D5">
        <v>8.3201258215011045</v>
      </c>
      <c r="E5">
        <v>2.9327160535120955E-14</v>
      </c>
      <c r="F5">
        <v>0.81196671112858188</v>
      </c>
      <c r="G5">
        <v>37.318343861597548</v>
      </c>
      <c r="H5">
        <v>0.71945482597164445</v>
      </c>
      <c r="I5">
        <v>4.4205608329678311E-14</v>
      </c>
      <c r="J5">
        <v>3.2019451544874276</v>
      </c>
      <c r="K5">
        <v>20.291269270471243</v>
      </c>
      <c r="L5">
        <v>629017289.17440271</v>
      </c>
      <c r="M5">
        <v>0.99609224845557942</v>
      </c>
      <c r="N5">
        <v>0.98248751089242281</v>
      </c>
      <c r="O5">
        <v>0.99303762608933688</v>
      </c>
      <c r="P5">
        <v>9.1131006252672578E-2</v>
      </c>
      <c r="Q5">
        <v>0.18694100322730506</v>
      </c>
      <c r="R5">
        <v>0.1187148728030759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49.325695610461203</v>
      </c>
      <c r="B6">
        <v>1.268684540482674E-2</v>
      </c>
      <c r="C6">
        <v>1.0000022205542825E-8</v>
      </c>
      <c r="D6">
        <v>22.392194757932078</v>
      </c>
      <c r="E6">
        <v>2.2313726143965607E-14</v>
      </c>
      <c r="F6">
        <v>0.39693825079750283</v>
      </c>
      <c r="G6">
        <v>36.202928355817157</v>
      </c>
      <c r="H6">
        <v>0.19028058169482112</v>
      </c>
      <c r="I6">
        <v>2.2204460492503131E-14</v>
      </c>
      <c r="J6">
        <v>4.8009899631493136</v>
      </c>
      <c r="K6">
        <v>12.427811175064384</v>
      </c>
      <c r="L6">
        <v>149953750.75503626</v>
      </c>
      <c r="M6">
        <v>0.99720074685213478</v>
      </c>
      <c r="N6">
        <v>0.98943111747837276</v>
      </c>
      <c r="O6">
        <v>0.99605390952417938</v>
      </c>
      <c r="P6">
        <v>7.5644734922748702E-2</v>
      </c>
      <c r="Q6">
        <v>0.15410957734620556</v>
      </c>
      <c r="R6">
        <v>0.10881791031407778</v>
      </c>
      <c r="T6" s="1">
        <f>1/47</f>
        <v>2.1276595744680851E-2</v>
      </c>
      <c r="U6">
        <v>0.08</v>
      </c>
      <c r="V6">
        <v>10</v>
      </c>
      <c r="W6" s="1">
        <f>1/5+0.001</f>
        <v>0.20100000000000001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3">
      <c r="A7">
        <v>49.13262935844498</v>
      </c>
      <c r="B7">
        <v>1.1345458684264008E-2</v>
      </c>
      <c r="C7">
        <v>1.6558120284813838E-2</v>
      </c>
      <c r="D7">
        <v>21.615462728668465</v>
      </c>
      <c r="E7">
        <v>2.2204460492503131E-14</v>
      </c>
      <c r="F7">
        <v>7.601299873444517E-2</v>
      </c>
      <c r="G7">
        <v>36.163229151626581</v>
      </c>
      <c r="H7">
        <v>9.7955948732194112E-2</v>
      </c>
      <c r="I7">
        <v>2.2204986288823928E-14</v>
      </c>
      <c r="J7">
        <v>1.9528988409772545</v>
      </c>
      <c r="K7">
        <v>19.644723064471108</v>
      </c>
      <c r="L7">
        <v>132744892.09675699</v>
      </c>
      <c r="M7">
        <v>0.99900216767835492</v>
      </c>
      <c r="N7">
        <v>0.99813145797439928</v>
      </c>
      <c r="O7">
        <v>0.9966160828780386</v>
      </c>
      <c r="P7">
        <v>4.4448064941013658E-2</v>
      </c>
      <c r="Q7">
        <v>6.3785957367897037E-2</v>
      </c>
      <c r="R7">
        <v>9.1014437437917095E-2</v>
      </c>
    </row>
    <row r="8" spans="1:28" x14ac:dyDescent="0.3">
      <c r="A8">
        <v>48.970202329912027</v>
      </c>
      <c r="B8">
        <v>3.2240837127851592E-2</v>
      </c>
      <c r="C8">
        <v>0.19094608917142858</v>
      </c>
      <c r="D8">
        <v>15.159383917904815</v>
      </c>
      <c r="E8">
        <v>3.5301712092745438E-3</v>
      </c>
      <c r="F8">
        <v>0.28154150272171924</v>
      </c>
      <c r="G8">
        <v>36.773371856542731</v>
      </c>
      <c r="H8">
        <v>0.68903064563836558</v>
      </c>
      <c r="I8">
        <v>8.2507858041108892E-8</v>
      </c>
      <c r="J8">
        <v>2.4430250038494852</v>
      </c>
      <c r="K8">
        <v>21.436054557247271</v>
      </c>
      <c r="L8">
        <v>457958739.78640902</v>
      </c>
      <c r="M8">
        <v>0.99837928499199913</v>
      </c>
      <c r="N8">
        <v>0.9985674616171174</v>
      </c>
      <c r="O8">
        <v>0.97404197338129095</v>
      </c>
      <c r="P8">
        <v>5.7512263344283027E-2</v>
      </c>
      <c r="Q8">
        <v>5.3256905344933429E-2</v>
      </c>
      <c r="R8">
        <v>0.22978038557808092</v>
      </c>
    </row>
    <row r="9" spans="1:28" x14ac:dyDescent="0.3">
      <c r="A9">
        <v>50.360866303138977</v>
      </c>
      <c r="B9">
        <v>6.116304637716951E-2</v>
      </c>
      <c r="C9">
        <v>0.26596974731173867</v>
      </c>
      <c r="D9">
        <v>8.2214818582870137</v>
      </c>
      <c r="E9">
        <v>2.8708404765005798E-3</v>
      </c>
      <c r="F9">
        <v>2.8368547505405277</v>
      </c>
      <c r="G9">
        <v>35.964682755291591</v>
      </c>
      <c r="H9">
        <v>8.6127254602293828</v>
      </c>
      <c r="I9">
        <v>1.1366378266331805E-9</v>
      </c>
      <c r="J9">
        <v>4.3363113644549305</v>
      </c>
      <c r="K9">
        <v>16.105286054251508</v>
      </c>
      <c r="L9">
        <v>1205583685.1187401</v>
      </c>
      <c r="M9">
        <v>0.99455792346452987</v>
      </c>
      <c r="N9">
        <v>0.95887843914447923</v>
      </c>
      <c r="O9">
        <v>0.98175989915692419</v>
      </c>
      <c r="P9">
        <v>0.10398649667163973</v>
      </c>
      <c r="Q9">
        <v>0.29761396120649186</v>
      </c>
      <c r="R9">
        <v>0.198750157431898</v>
      </c>
    </row>
    <row r="10" spans="1:28" x14ac:dyDescent="0.3">
      <c r="A10">
        <v>50.999999996725037</v>
      </c>
      <c r="B10">
        <v>1.3922155561162402E-2</v>
      </c>
      <c r="C10">
        <v>1.4005229036875228E-2</v>
      </c>
      <c r="D10">
        <v>11.071654207415758</v>
      </c>
      <c r="E10">
        <v>1.7647911667278368E-3</v>
      </c>
      <c r="F10">
        <v>1.4008775270812683</v>
      </c>
      <c r="G10">
        <v>36.505019660613414</v>
      </c>
      <c r="H10">
        <v>1.6244625950793836</v>
      </c>
      <c r="I10">
        <v>1.3254528082806386E-11</v>
      </c>
      <c r="J10">
        <v>3.6193816075263863</v>
      </c>
      <c r="K10">
        <v>10.497878790435767</v>
      </c>
      <c r="L10">
        <v>83209589.828360915</v>
      </c>
      <c r="M10">
        <v>0.99668266588938614</v>
      </c>
      <c r="N10">
        <v>0.98978499657748742</v>
      </c>
      <c r="O10">
        <v>0.99042910607129264</v>
      </c>
      <c r="P10">
        <v>8.1022664140945277E-2</v>
      </c>
      <c r="Q10">
        <v>0.14501898367243579</v>
      </c>
      <c r="R10">
        <v>0.13791479073356178</v>
      </c>
    </row>
    <row r="11" spans="1:28" x14ac:dyDescent="0.3">
      <c r="A11">
        <v>50.999951846594129</v>
      </c>
      <c r="B11">
        <v>1.7200038410478593E-2</v>
      </c>
      <c r="C11">
        <v>0.16297597434515793</v>
      </c>
      <c r="D11">
        <v>22.622638515123846</v>
      </c>
      <c r="E11">
        <v>2.482333410430301E-14</v>
      </c>
      <c r="F11">
        <v>0.12801986361855128</v>
      </c>
      <c r="G11">
        <v>37.336913178016935</v>
      </c>
      <c r="H11">
        <v>0.23176726657922711</v>
      </c>
      <c r="I11">
        <v>6.0152094430813469E-8</v>
      </c>
      <c r="J11">
        <v>2.8612100143178538</v>
      </c>
      <c r="K11">
        <v>21.999999999999766</v>
      </c>
      <c r="L11">
        <v>44059879.62126217</v>
      </c>
      <c r="M11">
        <v>0.9921382202322373</v>
      </c>
      <c r="N11">
        <v>0.99426964432124887</v>
      </c>
      <c r="O11">
        <v>0.99218148488895452</v>
      </c>
      <c r="P11">
        <v>0.1244693135297512</v>
      </c>
      <c r="Q11">
        <v>0.11622324117653492</v>
      </c>
      <c r="R11">
        <v>0.15453260320427381</v>
      </c>
    </row>
    <row r="12" spans="1:28" x14ac:dyDescent="0.3">
      <c r="A12">
        <v>50.112407829800802</v>
      </c>
      <c r="B12">
        <v>7.9999999974206329E-2</v>
      </c>
      <c r="C12">
        <v>2.0250339627145988</v>
      </c>
      <c r="D12">
        <v>25.75245800377974</v>
      </c>
      <c r="E12">
        <v>1.4449058880858845E-10</v>
      </c>
      <c r="F12">
        <v>0.17667723547940317</v>
      </c>
      <c r="G12">
        <v>37.653802028764851</v>
      </c>
      <c r="H12">
        <v>0.3704951034902263</v>
      </c>
      <c r="I12">
        <v>4.1955443630110422E-14</v>
      </c>
      <c r="J12">
        <v>5.3408895358905601</v>
      </c>
      <c r="K12">
        <v>16.528286829967154</v>
      </c>
      <c r="L12">
        <v>1300249383.1199305</v>
      </c>
      <c r="M12">
        <v>0.97974715722279915</v>
      </c>
      <c r="N12">
        <v>0.92111883310584641</v>
      </c>
      <c r="O12">
        <v>0.96645869295874287</v>
      </c>
      <c r="P12">
        <v>0.20055748322895064</v>
      </c>
      <c r="Q12">
        <v>0.3889152319095337</v>
      </c>
      <c r="R12">
        <v>0.25575925803766719</v>
      </c>
    </row>
    <row r="13" spans="1:28" x14ac:dyDescent="0.3">
      <c r="A13">
        <v>50.170660642725828</v>
      </c>
      <c r="B13">
        <v>8.6579247040902002E-3</v>
      </c>
      <c r="C13">
        <v>6.9979088003644843E-2</v>
      </c>
      <c r="D13">
        <v>23.775454658632668</v>
      </c>
      <c r="E13">
        <v>5.0703348195222374E-10</v>
      </c>
      <c r="F13">
        <v>0.14668868210644781</v>
      </c>
      <c r="G13">
        <v>36.227802202894864</v>
      </c>
      <c r="H13">
        <v>0.48018174547578579</v>
      </c>
      <c r="I13">
        <v>3.0864360665059957E-14</v>
      </c>
      <c r="J13">
        <v>4.079138265678818</v>
      </c>
      <c r="K13">
        <v>14.773602809897632</v>
      </c>
      <c r="L13">
        <v>566450101.24093688</v>
      </c>
      <c r="M13">
        <v>0.99898533073858609</v>
      </c>
      <c r="N13">
        <v>0.99702638575018177</v>
      </c>
      <c r="O13">
        <v>0.94950534097774153</v>
      </c>
      <c r="P13">
        <v>4.481590360292359E-2</v>
      </c>
      <c r="Q13">
        <v>8.2226867768899953E-2</v>
      </c>
      <c r="R13">
        <v>0.32523698568190906</v>
      </c>
    </row>
    <row r="14" spans="1:28" x14ac:dyDescent="0.3">
      <c r="A14">
        <v>50.752990200728178</v>
      </c>
      <c r="B14">
        <v>4.8334182264914236E-3</v>
      </c>
      <c r="C14">
        <v>5.4666129927411081E-3</v>
      </c>
      <c r="D14">
        <v>24.482956002061748</v>
      </c>
      <c r="E14">
        <v>1.7308620533198658E-5</v>
      </c>
      <c r="F14">
        <v>3.1610245056301875E-2</v>
      </c>
      <c r="G14">
        <v>36.697244399536174</v>
      </c>
      <c r="H14">
        <v>4.7095918206046999E-2</v>
      </c>
      <c r="I14">
        <v>1.6386953218938287E-5</v>
      </c>
      <c r="J14">
        <v>4.5658015789717235</v>
      </c>
      <c r="K14">
        <v>13.024656688038769</v>
      </c>
      <c r="L14">
        <v>351051597.04502159</v>
      </c>
      <c r="M14">
        <v>0.992081838448436</v>
      </c>
      <c r="N14">
        <v>0.99508475523497308</v>
      </c>
      <c r="O14">
        <v>0.99253273081125293</v>
      </c>
      <c r="P14">
        <v>0.12573170304200165</v>
      </c>
      <c r="Q14">
        <v>0.10236224929980742</v>
      </c>
      <c r="R14">
        <v>0.12637286126585645</v>
      </c>
    </row>
    <row r="15" spans="1:28" x14ac:dyDescent="0.3">
      <c r="A15">
        <v>50.869077219535221</v>
      </c>
      <c r="B15">
        <v>1.0916078804123406E-2</v>
      </c>
      <c r="C15">
        <v>8.5481983071349785E-2</v>
      </c>
      <c r="D15">
        <v>23.144711109310759</v>
      </c>
      <c r="E15">
        <v>4.0562763533396336E-14</v>
      </c>
      <c r="F15">
        <v>0.18191300912387731</v>
      </c>
      <c r="G15">
        <v>37.547290257722508</v>
      </c>
      <c r="H15">
        <v>0.28780749453459409</v>
      </c>
      <c r="I15">
        <v>3.9806819952109467E-14</v>
      </c>
      <c r="J15">
        <v>6.103174227275729</v>
      </c>
      <c r="K15">
        <v>13.766984665745582</v>
      </c>
      <c r="L15">
        <v>621934175.95001173</v>
      </c>
      <c r="M15">
        <v>0.9988216316024604</v>
      </c>
      <c r="N15">
        <v>0.99217282416751784</v>
      </c>
      <c r="O15">
        <v>0.95758783882575937</v>
      </c>
      <c r="P15">
        <v>4.8286264086363606E-2</v>
      </c>
      <c r="Q15">
        <v>0.12504744063536213</v>
      </c>
      <c r="R15">
        <v>0.29250950008594057</v>
      </c>
    </row>
    <row r="16" spans="1:28" x14ac:dyDescent="0.3">
      <c r="A16">
        <v>48.752736141586851</v>
      </c>
      <c r="B16">
        <v>4.5187197937422742E-2</v>
      </c>
      <c r="C16">
        <v>0.33792221490815677</v>
      </c>
      <c r="D16">
        <v>8.4863247570203715</v>
      </c>
      <c r="E16">
        <v>2.2204460492503131E-14</v>
      </c>
      <c r="F16">
        <v>1.882578491464687</v>
      </c>
      <c r="G16">
        <v>35.700000000028353</v>
      </c>
      <c r="H16">
        <v>9.9999999999999787</v>
      </c>
      <c r="I16">
        <v>2.1694029668819131E-12</v>
      </c>
      <c r="J16">
        <v>2.8975994027540488</v>
      </c>
      <c r="K16">
        <v>20.4810419967835</v>
      </c>
      <c r="L16">
        <v>818269300.73777747</v>
      </c>
      <c r="M16">
        <v>0.99463967383987339</v>
      </c>
      <c r="N16">
        <v>0.98555175472560064</v>
      </c>
      <c r="O16">
        <v>0.96924249506084659</v>
      </c>
      <c r="P16">
        <v>0.10311916123851558</v>
      </c>
      <c r="Q16">
        <v>0.1975755949865774</v>
      </c>
      <c r="R16">
        <v>0.24696324323746882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49.322919207409939</v>
      </c>
      <c r="C19">
        <f>AVERAGE(A$4:A$6)</f>
        <v>49.564208300464564</v>
      </c>
      <c r="D19">
        <f>AVERAGE(A$9:A$11)</f>
        <v>50.786939382152717</v>
      </c>
      <c r="E19">
        <f>AVERAGE(A$13:A$16)</f>
        <v>50.136366051144023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0.76455915490408144</v>
      </c>
      <c r="C20">
        <f>STDEV(A$4:A$6)/SQRT(COUNT(A$4:A$6))</f>
        <v>0.19276998948905355</v>
      </c>
      <c r="D20">
        <f>STDEV(A$9:A$11)/SQRT(COUNT(A$9:A$11))</f>
        <v>0.21303653996031913</v>
      </c>
      <c r="E20">
        <f>STDEV(A$13:A$16)/SQRT(COUNT(A$13:A$16))</f>
        <v>0.48585824782616438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 t="str">
        <f t="shared" si="0"/>
        <v>Upper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6.8471030946879981E-3</v>
      </c>
      <c r="B23" t="s">
        <v>5</v>
      </c>
      <c r="C23">
        <f>AVERAGE(B$1:B$3)</f>
        <v>2.0136923608346662E-2</v>
      </c>
      <c r="D23">
        <f>AVERAGE(B$4:B$6)</f>
        <v>1.3572774381380598E-2</v>
      </c>
      <c r="E23">
        <f>AVERAGE(B$9:B$11)</f>
        <v>3.0761746782936836E-2</v>
      </c>
      <c r="F23">
        <f>AVERAGE(B$13:B$16)</f>
        <v>1.7398654918031942E-2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1.6597920514035715E-2</v>
      </c>
      <c r="D24">
        <f>STDEV(B$4:B$6)/SQRT(COUNT(B$4:B$6))</f>
        <v>3.2882458778993708E-3</v>
      </c>
      <c r="E24">
        <f>STDEV(B$9:B$11)/SQRT(COUNT(B$9:B$11))</f>
        <v>1.523007322982153E-2</v>
      </c>
      <c r="F24">
        <f>STDEV(B$13:B$16)/SQRT(COUNT(B$13:B$16))</f>
        <v>9.3475150619496232E-3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0.17379072066697854</v>
      </c>
      <c r="E27">
        <f>AVERAGE(C$4:C$6)</f>
        <v>0.11036198112611446</v>
      </c>
      <c r="F27">
        <f>AVERAGE(C$9:C$11)</f>
        <v>0.14765031689792393</v>
      </c>
      <c r="G27">
        <f>AVERAGE(C$13:C$16)</f>
        <v>0.12471247474397312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3.1981068094587839E-2</v>
      </c>
      <c r="E28">
        <f>STDEV(C$4:C$6)/SQRT(COUNT(C$4:C$6))</f>
        <v>0.10655906978934855</v>
      </c>
      <c r="F28">
        <f>STDEV(C$9:C$11)/SQRT(COUNT(C$9:C$11))</f>
        <v>7.3138422299804134E-2</v>
      </c>
      <c r="G28">
        <f>STDEV(C$13:C$16)/SQRT(COUNT(C$13:C$16))</f>
        <v>7.3150953483541337E-2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2.0440405456625435</v>
      </c>
      <c r="D31" t="s">
        <v>8</v>
      </c>
      <c r="E31">
        <f>AVERAGE(D$1:D$3)</f>
        <v>18.66655598630814</v>
      </c>
      <c r="F31">
        <f>AVERAGE(D$4:D$6)</f>
        <v>17.865597679088811</v>
      </c>
      <c r="G31">
        <f>AVERAGE(D$9:D$11)</f>
        <v>13.971924860275541</v>
      </c>
      <c r="H31">
        <f>AVERAGE(D$13:D$16)</f>
        <v>19.972361631756385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8.2214818582870137</v>
      </c>
      <c r="E32">
        <f>STDEV(D$1:D$3)/SQRT(COUNT(D$1:D$3))</f>
        <v>6.6204561338587045</v>
      </c>
      <c r="F32">
        <f>STDEV(D$4:D$6)/SQRT(COUNT(D$4:D$6))</f>
        <v>4.7748510996488776</v>
      </c>
      <c r="G32">
        <f>STDEV(D$9:D$11)/SQRT(COUNT(D$9:D$11))</f>
        <v>4.4029159148064867</v>
      </c>
      <c r="H32">
        <f>STDEV(D$13:D$16)/SQRT(COUNT(D$13:D$16))</f>
        <v>3.8384222283819569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 t="str">
        <f t="shared" si="0"/>
        <v>Upper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37.653802028764851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1.253090479848652E-3</v>
      </c>
      <c r="G35">
        <f>AVERAGE(E$4:E$6)</f>
        <v>2.4835929473606233E-7</v>
      </c>
      <c r="H35">
        <f>AVERAGE(E$9:E$11)</f>
        <v>1.5452105477510797E-3</v>
      </c>
      <c r="I35">
        <f>AVERAGE(E$13:E$16)</f>
        <v>4.327281907361959E-6</v>
      </c>
    </row>
    <row r="36" spans="1:12" x14ac:dyDescent="0.3">
      <c r="F36">
        <f>STDEV(E$1:E$3)/SQRT(COUNT(E$1:E$3))</f>
        <v>1.2530904798181198E-3</v>
      </c>
      <c r="G36">
        <f>STDEV(E$4:E$6)/SQRT(COUNT(E$4:E$6))</f>
        <v>2.4835926891561903E-7</v>
      </c>
      <c r="H36">
        <f>STDEV(E$9:E$11)/SQRT(COUNT(E$9:E$11))</f>
        <v>8.3598105969683923E-4</v>
      </c>
      <c r="I36">
        <f>STDEV(E$13:E$16)/SQRT(COUNT(E$13:E$16))</f>
        <v>4.3271128769290327E-6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0.25741820572436164</v>
      </c>
      <c r="F39" t="s">
        <v>10</v>
      </c>
      <c r="G39">
        <f>AVERAGE(F$1:F$3)</f>
        <v>1.2194285542714802</v>
      </c>
      <c r="H39">
        <f>AVERAGE(F$4:F$6)</f>
        <v>0.53300677862698087</v>
      </c>
      <c r="I39">
        <f>AVERAGE(F$9:F$11)</f>
        <v>1.4552507137467823</v>
      </c>
      <c r="J39">
        <f>AVERAGE(F$13:F$16)</f>
        <v>0.56069760693782855</v>
      </c>
    </row>
    <row r="40" spans="1:12" x14ac:dyDescent="0.3">
      <c r="G40">
        <f>STDEV(F$1:F$3)/SQRT(COUNT(F$1:F$3))</f>
        <v>1.0596299408224539</v>
      </c>
      <c r="H40">
        <f>STDEV(F$4:F$6)/SQRT(COUNT(F$4:F$6))</f>
        <v>0.13949387187026754</v>
      </c>
      <c r="I40">
        <f>STDEV(F$9:F$11)/SQRT(COUNT(F$9:F$11))</f>
        <v>0.78244572628021569</v>
      </c>
      <c r="J40">
        <f>STDEV(F$13:F$16)/SQRT(COUNT(F$13:F$16))</f>
        <v>0.44179403862370975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37.294637639582604</v>
      </c>
      <c r="I43">
        <f>AVERAGE(G$4:G$6)</f>
        <v>36.407105423676136</v>
      </c>
      <c r="J43">
        <f>AVERAGE(G$9:G$11)</f>
        <v>36.60220519797398</v>
      </c>
      <c r="K43">
        <f>AVERAGE(G$13:G$16)</f>
        <v>36.543084215045475</v>
      </c>
    </row>
    <row r="44" spans="1:12" x14ac:dyDescent="0.3">
      <c r="H44">
        <f>STDEV(G$1:G$3)/SQRT(COUNT(G$1:G$3))</f>
        <v>0.25368633353055747</v>
      </c>
      <c r="I44">
        <f>STDEV(G$4:G$6)/SQRT(COUNT(G$4:G$6))</f>
        <v>0.47818747139930051</v>
      </c>
      <c r="J44">
        <f>STDEV(G$9:G$11)/SQRT(COUNT(G$9:G$11))</f>
        <v>0.39909808934951113</v>
      </c>
      <c r="K44">
        <f>STDEV(G$13:G$16)/SQRT(COUNT(G$13:G$16))</f>
        <v>0.39183211534916845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0.98554025143136881</v>
      </c>
      <c r="J47">
        <f>AVERAGE(H$4:H$6)</f>
        <v>0.40822218401925614</v>
      </c>
      <c r="K47">
        <f>AVERAGE(H$9:H$11)</f>
        <v>3.4896517739626649</v>
      </c>
      <c r="L47">
        <f>AVERAGE(H$13:H$16)</f>
        <v>2.7037712895541013</v>
      </c>
    </row>
    <row r="48" spans="1:12" x14ac:dyDescent="0.3">
      <c r="I48">
        <f>STDEV(H$1:H$3)/SQRT(COUNT(H$1:H$3))</f>
        <v>0.89708341086706078</v>
      </c>
      <c r="J48">
        <f>STDEV(H$4:H$6)/SQRT(COUNT(H$4:H$6))</f>
        <v>0.1597224245972107</v>
      </c>
      <c r="K48">
        <f>STDEV(H$9:H$11)/SQRT(COUNT(H$9:H$11))</f>
        <v>2.5928949757427109</v>
      </c>
      <c r="L48">
        <f>STDEV(H$13:H$16)/SQRT(COUNT(H$13:H$16))</f>
        <v>2.433689054077532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0.3472082340129064</v>
      </c>
      <c r="K51">
        <f>AVERAGE(I$4:I$6)</f>
        <v>3.5829741108324429E-14</v>
      </c>
      <c r="L51">
        <f>AVERAGE(I$9:I$11)</f>
        <v>2.0433995595176483E-8</v>
      </c>
      <c r="M51">
        <f>AVERAGE(I$13:I$16)</f>
        <v>4.0967388647531085E-6</v>
      </c>
    </row>
    <row r="52" spans="9:16" x14ac:dyDescent="0.3">
      <c r="J52">
        <f>STDEV(I$1:I$3)/SQRT(COUNT(I$1:I$3))</f>
        <v>0.27940318836952815</v>
      </c>
      <c r="K52">
        <f>STDEV(I$4:I$6)/SQRT(COUNT(I$4:I$6))</f>
        <v>6.872163227539054E-15</v>
      </c>
      <c r="L52">
        <f>STDEV(I$9:I$11)/SQRT(COUNT(I$9:I$11))</f>
        <v>1.9861697047725948E-8</v>
      </c>
      <c r="M52">
        <f>STDEV(I$13:I$16)/SQRT(COUNT(I$13:I$16))</f>
        <v>4.0967381180617568E-6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0.99662997524156804</v>
      </c>
      <c r="O67">
        <f>AVERAGE(M$4:M$6)</f>
        <v>0.99678502657927093</v>
      </c>
      <c r="P67">
        <f>AVERAGE(M$9:M$11)</f>
        <v>0.9944596031953844</v>
      </c>
      <c r="Q67">
        <f>AVERAGE(M$13:M$16)</f>
        <v>0.99613211865733897</v>
      </c>
    </row>
    <row r="68" spans="13:20" x14ac:dyDescent="0.3">
      <c r="N68">
        <f>STDEV(M$1:M$3)/SQRT(COUNT(M$1:M$3))</f>
        <v>4.9336972450118714E-4</v>
      </c>
      <c r="O68">
        <f>STDEV(M$4:M$6)/SQRT(COUNT(M$4:M$6))</f>
        <v>3.4869421337347561E-4</v>
      </c>
      <c r="P68">
        <f>STDEV(M$9:M$11)/SQRT(COUNT(M$9:M$11))</f>
        <v>1.3127892365987224E-3</v>
      </c>
      <c r="Q68">
        <f>STDEV(M$13:M$16)/SQRT(COUNT(M$13:M$16))</f>
        <v>1.683410733361518E-3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0.99399045785519524</v>
      </c>
      <c r="P71">
        <f>AVERAGE(N$4:N$6)</f>
        <v>0.97557072872448669</v>
      </c>
      <c r="Q71">
        <f>AVERAGE(N$7:N$12)</f>
        <v>0.97679180545676314</v>
      </c>
      <c r="R71">
        <f>AVERAGE(N$13:N$16)</f>
        <v>0.99245892996956842</v>
      </c>
    </row>
    <row r="72" spans="13:20" x14ac:dyDescent="0.3">
      <c r="O72">
        <f>STDEV(N$1:N$3)/SQRT(COUNT(N$1:N$3))</f>
        <v>1.931125937749661E-3</v>
      </c>
      <c r="P72">
        <f>STDEV(N$4:N$6)/SQRT(COUNT(N$4:N$6))</f>
        <v>1.0580194417575404E-2</v>
      </c>
      <c r="Q72">
        <f>STDEV(N$9:N$11)/SQRT(COUNT(N$9:N$11))</f>
        <v>1.1125208516422073E-2</v>
      </c>
      <c r="R72">
        <f>STDEV(N$13:N$16)/SQRT(COUNT(N$13:N$16))</f>
        <v>2.5091090220292697E-3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0.97788220519523028</v>
      </c>
      <c r="Q75">
        <f>AVERAGE(O$4:O$6)</f>
        <v>0.98574491453898982</v>
      </c>
      <c r="R75">
        <f>AVERAGE(O$7:O$12)</f>
        <v>0.98358120655587389</v>
      </c>
      <c r="S75">
        <f>AVERAGE(O$13:O$16)</f>
        <v>0.96721710141890005</v>
      </c>
    </row>
    <row r="76" spans="13:20" x14ac:dyDescent="0.3">
      <c r="P76">
        <f>STDEV(O$1:O$3)/SQRT(COUNT(O$1:O$3))</f>
        <v>1.8371613544864739E-2</v>
      </c>
      <c r="Q76">
        <f>STDEV(O$4:O$6)/SQRT(COUNT(O$4:O$6))</f>
        <v>8.8438216882784412E-3</v>
      </c>
      <c r="R76">
        <f>STDEV(O$9:O$11)/SQRT(COUNT(O$9:O$11))</f>
        <v>3.221761330000703E-3</v>
      </c>
      <c r="S76">
        <f>STDEV(O$13:O$16)/SQRT(COUNT(O$13:O$16))</f>
        <v>9.3604329803186476E-3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8.2769969007371477E-2</v>
      </c>
      <c r="R79">
        <f>AVERAGE(P$4:P$6)</f>
        <v>8.1747180915220444E-2</v>
      </c>
      <c r="S79">
        <f>AVERAGE(P$7:P$12)</f>
        <v>0.10199938097609725</v>
      </c>
      <c r="T79">
        <f>AVERAGE(P$13:P$16)</f>
        <v>8.0488257992451101E-2</v>
      </c>
    </row>
    <row r="80" spans="13:20" x14ac:dyDescent="0.3">
      <c r="Q80">
        <f>STDEV(P$1:P$3)/SQRT(COUNT(P$1:P$3))</f>
        <v>6.1728160923351988E-3</v>
      </c>
      <c r="R80">
        <f>STDEV(P$4:P$6)/SQRT(COUNT(P$4:P$6))</f>
        <v>4.7620631988755172E-3</v>
      </c>
      <c r="S80">
        <f>STDEV(P$7:P$12)/SQRT(COUNT(P$7:P$12))</f>
        <v>2.306066367878154E-2</v>
      </c>
      <c r="T80">
        <f>STDEV(P$13:P$16)/SQRT(COUNT(P$13:P$16))</f>
        <v>2.014243526509844E-2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0.10683755277102373</v>
      </c>
      <c r="S83">
        <f>AVERAGE(Q$4:Q$6)</f>
        <v>0.21283213022503125</v>
      </c>
      <c r="T83">
        <f>AVERAGE(Q$7:Q$12)</f>
        <v>0.17746904677963782</v>
      </c>
      <c r="U83">
        <f>AVERAGE(Q$13:Q$16)</f>
        <v>0.12680303817266173</v>
      </c>
    </row>
    <row r="84" spans="17:22" x14ac:dyDescent="0.3">
      <c r="R84">
        <f>STDEV(Q$1:Q$3)/SQRT(COUNT(Q$1:Q$3))</f>
        <v>2.0864738030747801E-2</v>
      </c>
      <c r="S84">
        <f>STDEV(Q$4:Q$6)/SQRT(COUNT(Q$4:Q$6))</f>
        <v>4.3355436983286658E-2</v>
      </c>
      <c r="T84">
        <f>STDEV(Q$7:Q$12)/SQRT(COUNT(Q$7:Q$12))</f>
        <v>5.5467962484738155E-2</v>
      </c>
      <c r="U84">
        <f>STDEV(Q$13:Q$16)/SQRT(COUNT(Q$13:Q$16))</f>
        <v>2.515986229639805E-2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0.18529966316090696</v>
      </c>
      <c r="T87">
        <f>AVERAGE(R$4:R$6)</f>
        <v>0.15973153982716434</v>
      </c>
      <c r="U87">
        <f>AVERAGE(R$7:R$12)</f>
        <v>0.17795860540389982</v>
      </c>
      <c r="V87">
        <f>AVERAGE(R$13:R$16)</f>
        <v>0.24777064756779371</v>
      </c>
    </row>
    <row r="88" spans="17:22" x14ac:dyDescent="0.3">
      <c r="S88">
        <f>STDEV(R$1:R$3)/SQRT(COUNT(R$1:R$3))</f>
        <v>7.8232294522364951E-2</v>
      </c>
      <c r="T88">
        <f>STDEV(R$4:R$6)/SQRT(COUNT(R$4:R$6))</f>
        <v>4.6053852653485501E-2</v>
      </c>
      <c r="U88">
        <f>STDEV(R$7:R$12)/SQRT(COUNT(R$7:R$12))</f>
        <v>2.508804502952252E-2</v>
      </c>
      <c r="V88">
        <f>STDEV(R$13:R$16)/SQRT(COUNT(R$13:R$16))</f>
        <v>4.3532241773784175E-2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74F3-A3EC-454D-AF1E-9E5FE3C0420D}">
  <dimension ref="A1:J16"/>
  <sheetViews>
    <sheetView tabSelected="1" workbookViewId="0">
      <selection activeCell="F16" sqref="F16"/>
    </sheetView>
  </sheetViews>
  <sheetFormatPr defaultRowHeight="14.4" x14ac:dyDescent="0.3"/>
  <cols>
    <col min="2" max="5" width="12" bestFit="1" customWidth="1"/>
    <col min="6" max="6" width="17.5546875" bestFit="1" customWidth="1"/>
    <col min="7" max="9" width="12" bestFit="1" customWidth="1"/>
    <col min="10" max="10" width="17.5546875" bestFit="1" customWidth="1"/>
  </cols>
  <sheetData>
    <row r="1" spans="1:10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0</v>
      </c>
      <c r="B2">
        <v>49.322919207409939</v>
      </c>
      <c r="C2">
        <v>2.0136923608346662E-2</v>
      </c>
      <c r="D2">
        <v>0.17379072066697854</v>
      </c>
      <c r="E2">
        <v>18.66655598630814</v>
      </c>
      <c r="F2">
        <v>1.253090479848652E-3</v>
      </c>
      <c r="G2">
        <v>1.2194285542714802</v>
      </c>
      <c r="H2">
        <v>37.294637639582604</v>
      </c>
      <c r="I2">
        <v>0.98554025143136881</v>
      </c>
      <c r="J2">
        <v>0.3472082340129064</v>
      </c>
    </row>
    <row r="3" spans="1:10" x14ac:dyDescent="0.3">
      <c r="A3" t="s">
        <v>1</v>
      </c>
      <c r="B3">
        <v>49.564208300464564</v>
      </c>
      <c r="C3">
        <v>1.3572774381380598E-2</v>
      </c>
      <c r="D3">
        <v>0.11036198112611446</v>
      </c>
      <c r="E3">
        <v>17.865597679088811</v>
      </c>
      <c r="F3">
        <v>2.4835929473606233E-7</v>
      </c>
      <c r="G3">
        <v>0.53300677862698087</v>
      </c>
      <c r="H3">
        <v>36.407105423676136</v>
      </c>
      <c r="I3">
        <v>0.40822218401925614</v>
      </c>
      <c r="J3">
        <v>3.5829741108324429E-14</v>
      </c>
    </row>
    <row r="4" spans="1:10" x14ac:dyDescent="0.3">
      <c r="A4" t="s">
        <v>2</v>
      </c>
      <c r="B4">
        <v>50.786939382152717</v>
      </c>
      <c r="C4">
        <v>3.0761746782936836E-2</v>
      </c>
      <c r="D4">
        <v>0.14765031689792393</v>
      </c>
      <c r="E4">
        <v>13.971924860275541</v>
      </c>
      <c r="F4">
        <v>1.5452105477510797E-3</v>
      </c>
      <c r="G4">
        <v>1.4552507137467823</v>
      </c>
      <c r="H4">
        <v>36.60220519797398</v>
      </c>
      <c r="I4">
        <v>3.4896517739626649</v>
      </c>
      <c r="J4">
        <v>2.0433995595176483E-8</v>
      </c>
    </row>
    <row r="5" spans="1:10" x14ac:dyDescent="0.3">
      <c r="A5" t="s">
        <v>3</v>
      </c>
      <c r="B5">
        <v>50.136366051144023</v>
      </c>
      <c r="C5">
        <v>1.7398654918031942E-2</v>
      </c>
      <c r="D5">
        <v>0.12471247474397312</v>
      </c>
      <c r="E5">
        <v>19.972361631756385</v>
      </c>
      <c r="F5">
        <v>4.327281907361959E-6</v>
      </c>
      <c r="G5">
        <v>0.56069760693782855</v>
      </c>
      <c r="H5">
        <v>36.543084215045475</v>
      </c>
      <c r="I5">
        <v>2.7037712895541013</v>
      </c>
      <c r="J5">
        <v>4.0967388647531085E-6</v>
      </c>
    </row>
    <row r="7" spans="1:10" x14ac:dyDescent="0.3">
      <c r="A7" t="s">
        <v>0</v>
      </c>
      <c r="B7">
        <v>0.76455915490408144</v>
      </c>
      <c r="C7">
        <v>1.6597920514035715E-2</v>
      </c>
      <c r="D7">
        <v>3.1981068094587839E-2</v>
      </c>
      <c r="E7">
        <v>6.6204561338587045</v>
      </c>
      <c r="F7">
        <v>1.2530904798181198E-3</v>
      </c>
      <c r="G7">
        <v>1.0596299408224539</v>
      </c>
      <c r="H7">
        <v>0.25368633353055747</v>
      </c>
      <c r="I7">
        <v>0.89708341086706078</v>
      </c>
      <c r="J7">
        <v>0.27940318836952815</v>
      </c>
    </row>
    <row r="8" spans="1:10" x14ac:dyDescent="0.3">
      <c r="A8" t="s">
        <v>1</v>
      </c>
      <c r="B8">
        <v>0.19276998948905355</v>
      </c>
      <c r="C8">
        <v>3.2882458778993708E-3</v>
      </c>
      <c r="D8">
        <v>0.10655906978934855</v>
      </c>
      <c r="E8">
        <v>4.7748510996488776</v>
      </c>
      <c r="F8">
        <v>2.4835926891561903E-7</v>
      </c>
      <c r="G8">
        <v>0.13949387187026754</v>
      </c>
      <c r="H8">
        <v>0.47818747139930051</v>
      </c>
      <c r="I8">
        <v>0.1597224245972107</v>
      </c>
      <c r="J8">
        <v>6.872163227539054E-15</v>
      </c>
    </row>
    <row r="9" spans="1:10" x14ac:dyDescent="0.3">
      <c r="A9" t="s">
        <v>2</v>
      </c>
      <c r="B9">
        <v>0.21303653996031913</v>
      </c>
      <c r="C9">
        <v>1.523007322982153E-2</v>
      </c>
      <c r="D9">
        <v>7.3138422299804134E-2</v>
      </c>
      <c r="E9">
        <v>4.4029159148064867</v>
      </c>
      <c r="F9">
        <v>8.3598105969683923E-4</v>
      </c>
      <c r="G9">
        <v>0.78244572628021569</v>
      </c>
      <c r="H9">
        <v>0.39909808934951113</v>
      </c>
      <c r="I9">
        <v>2.5928949757427109</v>
      </c>
      <c r="J9">
        <v>1.9861697047725948E-8</v>
      </c>
    </row>
    <row r="10" spans="1:10" x14ac:dyDescent="0.3">
      <c r="A10" t="s">
        <v>3</v>
      </c>
      <c r="B10">
        <v>0.48585824782616438</v>
      </c>
      <c r="C10">
        <v>9.3475150619496232E-3</v>
      </c>
      <c r="D10">
        <v>7.3150953483541337E-2</v>
      </c>
      <c r="E10">
        <v>3.8384222283819569</v>
      </c>
      <c r="F10">
        <v>4.3271128769290327E-6</v>
      </c>
      <c r="G10">
        <v>0.44179403862370975</v>
      </c>
      <c r="H10">
        <v>0.39183211534916845</v>
      </c>
      <c r="I10">
        <v>2.433689054077532</v>
      </c>
      <c r="J10">
        <v>4.0967381180617568E-6</v>
      </c>
    </row>
    <row r="12" spans="1:10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0" x14ac:dyDescent="0.3">
      <c r="A13" t="s">
        <v>0</v>
      </c>
      <c r="B13" t="str">
        <f>IF(NOT(ISNUMBER(FIND("E",B2))),_xlfn.CONCAT(ROUND(B2,2), " ± ", ROUND(B7,2)),_xlfn.CONCAT(LEFT(B2,4),RIGHT(B2,4), " ± ",LEFT(B7,4),RIGHT(B7,4)))</f>
        <v>49.32 ± 0.76</v>
      </c>
      <c r="C13" t="str">
        <f t="shared" ref="C13:J13" si="0">IF(NOT(ISNUMBER(FIND("E",C2))),_xlfn.CONCAT(ROUND(C2,2), " ± ", ROUND(C7,2)),_xlfn.CONCAT(LEFT(C2,4),RIGHT(C2,4), " ± ",LEFT(C7,4),RIGHT(C7,4)))</f>
        <v>0.02 ± 0.02</v>
      </c>
      <c r="D13" t="str">
        <f t="shared" si="0"/>
        <v>0.17 ± 0.03</v>
      </c>
      <c r="E13" t="str">
        <f t="shared" si="0"/>
        <v>18.67 ± 6.62</v>
      </c>
      <c r="F13" t="s">
        <v>44</v>
      </c>
      <c r="G13" t="str">
        <f t="shared" si="0"/>
        <v>1.22 ± 1.06</v>
      </c>
      <c r="H13" t="str">
        <f t="shared" si="0"/>
        <v>37.29 ± 0.25</v>
      </c>
      <c r="I13" t="str">
        <f t="shared" si="0"/>
        <v>0.99 ± 0.9</v>
      </c>
      <c r="J13" t="str">
        <f t="shared" si="0"/>
        <v>0.35 ± 0.28</v>
      </c>
    </row>
    <row r="14" spans="1:10" x14ac:dyDescent="0.3">
      <c r="A14" t="s">
        <v>1</v>
      </c>
      <c r="B14" t="str">
        <f t="shared" ref="B14:J16" si="1">IF(NOT(ISNUMBER(FIND("E",B3))),_xlfn.CONCAT(ROUND(B3,2), " ± ", ROUND(B8,2)),_xlfn.CONCAT(LEFT(B3,4),RIGHT(B3,4), " ± ",LEFT(B8,4),RIGHT(B8,4)))</f>
        <v>49.56 ± 0.19</v>
      </c>
      <c r="C14" t="s">
        <v>43</v>
      </c>
      <c r="D14" t="str">
        <f t="shared" si="1"/>
        <v>0.11 ± 0.11</v>
      </c>
      <c r="E14" t="str">
        <f t="shared" si="1"/>
        <v>17.87 ± 4.77</v>
      </c>
      <c r="F14" t="str">
        <f t="shared" si="1"/>
        <v>2.48E-07 ± 2.48E-07</v>
      </c>
      <c r="G14" t="str">
        <f t="shared" si="1"/>
        <v>0.53 ± 0.14</v>
      </c>
      <c r="H14" t="str">
        <f t="shared" si="1"/>
        <v>36.41 ± 0.48</v>
      </c>
      <c r="I14" t="str">
        <f t="shared" si="1"/>
        <v>0.41 ± 0.16</v>
      </c>
      <c r="J14" t="str">
        <f t="shared" si="1"/>
        <v>3.58E-14 ± 6.87E-15</v>
      </c>
    </row>
    <row r="15" spans="1:10" x14ac:dyDescent="0.3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13.97 ± 4.4</v>
      </c>
      <c r="F15" t="s">
        <v>45</v>
      </c>
      <c r="G15" t="str">
        <f t="shared" si="1"/>
        <v>1.46 ± 0.78</v>
      </c>
      <c r="H15" t="str">
        <f t="shared" si="1"/>
        <v>36.6 ± 0.4</v>
      </c>
      <c r="I15" t="str">
        <f t="shared" si="1"/>
        <v>3.49 ± 2.59</v>
      </c>
      <c r="J15" t="str">
        <f t="shared" si="1"/>
        <v>2.04E-08 ± 1.98E-08</v>
      </c>
    </row>
    <row r="16" spans="1:10" x14ac:dyDescent="0.3">
      <c r="A16" t="s">
        <v>3</v>
      </c>
      <c r="B16" t="str">
        <f t="shared" si="1"/>
        <v>50.14 ± 0.49</v>
      </c>
      <c r="C16" t="str">
        <f t="shared" si="1"/>
        <v>0.02 ± 0.01</v>
      </c>
      <c r="D16" t="str">
        <f t="shared" si="1"/>
        <v>0.12 ± 0.07</v>
      </c>
      <c r="E16" t="str">
        <f t="shared" si="1"/>
        <v>19.97 ± 3.84</v>
      </c>
      <c r="F16" t="str">
        <f t="shared" si="1"/>
        <v>4.32E-06 ± 4.32E-06</v>
      </c>
      <c r="G16" t="str">
        <f t="shared" si="1"/>
        <v>0.56 ± 0.44</v>
      </c>
      <c r="H16" t="str">
        <f t="shared" si="1"/>
        <v>36.54 ± 0.39</v>
      </c>
      <c r="I16" t="str">
        <f t="shared" si="1"/>
        <v>2.7 ± 2.43</v>
      </c>
      <c r="J16" t="str">
        <f t="shared" si="1"/>
        <v>4.09E-06 ± 4.09E-06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ADE1-6F4C-4C11-A3E3-546FB0E87E2E}">
  <dimension ref="A1:G16"/>
  <sheetViews>
    <sheetView workbookViewId="0">
      <selection sqref="A1:G16"/>
    </sheetView>
  </sheetViews>
  <sheetFormatPr defaultRowHeight="14.4" x14ac:dyDescent="0.3"/>
  <sheetData>
    <row r="1" spans="1:7" x14ac:dyDescent="0.3">
      <c r="A1" t="s">
        <v>25</v>
      </c>
    </row>
    <row r="3" spans="1:7" ht="15" thickBot="1" x14ac:dyDescent="0.35">
      <c r="A3" t="s">
        <v>26</v>
      </c>
    </row>
    <row r="4" spans="1:7" x14ac:dyDescent="0.3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</row>
    <row r="5" spans="1:7" x14ac:dyDescent="0.3">
      <c r="A5" s="2" t="s">
        <v>0</v>
      </c>
      <c r="B5" s="2">
        <v>3</v>
      </c>
      <c r="C5" s="2">
        <v>3.6582856628144405</v>
      </c>
      <c r="D5" s="2">
        <v>1.2194285542714802</v>
      </c>
      <c r="E5" s="2">
        <v>3.3684468344621901</v>
      </c>
    </row>
    <row r="6" spans="1:7" x14ac:dyDescent="0.3">
      <c r="A6" s="2" t="s">
        <v>1</v>
      </c>
      <c r="B6" s="2">
        <v>3</v>
      </c>
      <c r="C6" s="2">
        <v>1.5990203358809425</v>
      </c>
      <c r="D6" s="2">
        <v>0.53300677862698087</v>
      </c>
      <c r="E6" s="2">
        <v>5.837562086807585E-2</v>
      </c>
    </row>
    <row r="7" spans="1:7" x14ac:dyDescent="0.3">
      <c r="A7" s="2" t="s">
        <v>23</v>
      </c>
      <c r="B7" s="2">
        <v>3</v>
      </c>
      <c r="C7" s="2">
        <v>4.3657521412403471</v>
      </c>
      <c r="D7" s="2">
        <v>1.4552507137467823</v>
      </c>
      <c r="E7" s="2">
        <v>1.8366639437225225</v>
      </c>
    </row>
    <row r="8" spans="1:7" ht="15" thickBot="1" x14ac:dyDescent="0.35">
      <c r="A8" s="3" t="s">
        <v>24</v>
      </c>
      <c r="B8" s="3">
        <v>4</v>
      </c>
      <c r="C8" s="3">
        <v>2.2427904277513142</v>
      </c>
      <c r="D8" s="3">
        <v>0.56069760693782855</v>
      </c>
      <c r="E8" s="3">
        <v>0.78072789025379186</v>
      </c>
    </row>
    <row r="11" spans="1:7" ht="15" thickBot="1" x14ac:dyDescent="0.35">
      <c r="A11" t="s">
        <v>32</v>
      </c>
    </row>
    <row r="12" spans="1:7" x14ac:dyDescent="0.3">
      <c r="A12" s="4" t="s">
        <v>33</v>
      </c>
      <c r="B12" s="4" t="s">
        <v>34</v>
      </c>
      <c r="C12" s="4" t="s">
        <v>35</v>
      </c>
      <c r="D12" s="4" t="s">
        <v>36</v>
      </c>
      <c r="E12" s="4" t="s">
        <v>37</v>
      </c>
      <c r="F12" s="4" t="s">
        <v>38</v>
      </c>
      <c r="G12" s="4" t="s">
        <v>39</v>
      </c>
    </row>
    <row r="13" spans="1:7" x14ac:dyDescent="0.3">
      <c r="A13" s="2" t="s">
        <v>40</v>
      </c>
      <c r="B13" s="2">
        <v>2.0934545718295698</v>
      </c>
      <c r="C13" s="2">
        <v>3</v>
      </c>
      <c r="D13" s="2">
        <v>0.69781819060985661</v>
      </c>
      <c r="E13" s="2">
        <v>0.48801673448311544</v>
      </c>
      <c r="F13" s="2">
        <v>0.69907639224220763</v>
      </c>
      <c r="G13" s="2">
        <v>3.8625483576247648</v>
      </c>
    </row>
    <row r="14" spans="1:7" x14ac:dyDescent="0.3">
      <c r="A14" s="2" t="s">
        <v>41</v>
      </c>
      <c r="B14" s="2">
        <v>12.869156468866951</v>
      </c>
      <c r="C14" s="2">
        <v>9</v>
      </c>
      <c r="D14" s="2">
        <v>1.42990627431855</v>
      </c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ht="15" thickBot="1" x14ac:dyDescent="0.35">
      <c r="A16" s="3" t="s">
        <v>42</v>
      </c>
      <c r="B16" s="3">
        <v>14.962611040696521</v>
      </c>
      <c r="C16" s="3">
        <v>12</v>
      </c>
      <c r="D16" s="3"/>
      <c r="E16" s="3"/>
      <c r="F16" s="3"/>
      <c r="G16" s="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EFF4-C1BA-4C0B-9F2A-2944D600455B}">
  <dimension ref="A1:D5"/>
  <sheetViews>
    <sheetView workbookViewId="0">
      <selection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23</v>
      </c>
      <c r="D1" t="s">
        <v>24</v>
      </c>
    </row>
    <row r="2" spans="1:4" x14ac:dyDescent="0.3">
      <c r="A2">
        <v>0.22204078328850363</v>
      </c>
      <c r="B2">
        <v>0.39011537395485774</v>
      </c>
      <c r="C2">
        <v>2.8368547505405277</v>
      </c>
      <c r="D2">
        <v>0.14668868210644781</v>
      </c>
    </row>
    <row r="3" spans="1:4" x14ac:dyDescent="0.3">
      <c r="A3">
        <v>3.3374927063117887</v>
      </c>
      <c r="B3">
        <v>0.81196671112858188</v>
      </c>
      <c r="C3">
        <v>1.4008775270812683</v>
      </c>
      <c r="D3">
        <v>3.1610245056301875E-2</v>
      </c>
    </row>
    <row r="4" spans="1:4" x14ac:dyDescent="0.3">
      <c r="A4">
        <v>9.8752173214148253E-2</v>
      </c>
      <c r="B4">
        <v>0.39693825079750283</v>
      </c>
      <c r="C4">
        <v>0.12801986361855128</v>
      </c>
      <c r="D4">
        <v>0.18191300912387731</v>
      </c>
    </row>
    <row r="5" spans="1:4" x14ac:dyDescent="0.3">
      <c r="D5">
        <v>1.882578491464687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AE9C-4732-4D54-8370-55B36237F615}">
  <dimension ref="A1:G16"/>
  <sheetViews>
    <sheetView workbookViewId="0">
      <selection sqref="A1:G16"/>
    </sheetView>
  </sheetViews>
  <sheetFormatPr defaultRowHeight="14.4" x14ac:dyDescent="0.3"/>
  <sheetData>
    <row r="1" spans="1:7" x14ac:dyDescent="0.3">
      <c r="A1" t="s">
        <v>25</v>
      </c>
    </row>
    <row r="3" spans="1:7" ht="15" thickBot="1" x14ac:dyDescent="0.35">
      <c r="A3" t="s">
        <v>26</v>
      </c>
    </row>
    <row r="4" spans="1:7" x14ac:dyDescent="0.3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</row>
    <row r="5" spans="1:7" x14ac:dyDescent="0.3">
      <c r="A5" s="2" t="s">
        <v>0</v>
      </c>
      <c r="B5" s="2">
        <v>3</v>
      </c>
      <c r="C5" s="2">
        <v>6.0410770825039983E-2</v>
      </c>
      <c r="D5" s="2">
        <v>2.0136923608346662E-2</v>
      </c>
      <c r="E5" s="2">
        <v>8.2647289617074284E-4</v>
      </c>
    </row>
    <row r="6" spans="1:7" x14ac:dyDescent="0.3">
      <c r="A6" s="2" t="s">
        <v>1</v>
      </c>
      <c r="B6" s="2">
        <v>3</v>
      </c>
      <c r="C6" s="2">
        <v>4.0718323144141796E-2</v>
      </c>
      <c r="D6" s="2">
        <v>1.3572774381380598E-2</v>
      </c>
      <c r="E6" s="2">
        <v>3.243768286056661E-5</v>
      </c>
    </row>
    <row r="7" spans="1:7" x14ac:dyDescent="0.3">
      <c r="A7" s="2" t="s">
        <v>23</v>
      </c>
      <c r="B7" s="2">
        <v>3</v>
      </c>
      <c r="C7" s="2">
        <v>9.2285240348810513E-2</v>
      </c>
      <c r="D7" s="2">
        <v>3.0761746782936836E-2</v>
      </c>
      <c r="E7" s="2">
        <v>6.9586539175717915E-4</v>
      </c>
    </row>
    <row r="8" spans="1:7" ht="15" thickBot="1" x14ac:dyDescent="0.35">
      <c r="A8" s="3" t="s">
        <v>24</v>
      </c>
      <c r="B8" s="3">
        <v>4</v>
      </c>
      <c r="C8" s="3">
        <v>6.9594619672127767E-2</v>
      </c>
      <c r="D8" s="3">
        <v>1.7398654918031942E-2</v>
      </c>
      <c r="E8" s="3">
        <v>3.495041513335003E-4</v>
      </c>
    </row>
    <row r="11" spans="1:7" ht="15" thickBot="1" x14ac:dyDescent="0.35">
      <c r="A11" t="s">
        <v>32</v>
      </c>
    </row>
    <row r="12" spans="1:7" x14ac:dyDescent="0.3">
      <c r="A12" s="4" t="s">
        <v>33</v>
      </c>
      <c r="B12" s="4" t="s">
        <v>34</v>
      </c>
      <c r="C12" s="4" t="s">
        <v>35</v>
      </c>
      <c r="D12" s="4" t="s">
        <v>36</v>
      </c>
      <c r="E12" s="4" t="s">
        <v>37</v>
      </c>
      <c r="F12" s="4" t="s">
        <v>38</v>
      </c>
      <c r="G12" s="4" t="s">
        <v>39</v>
      </c>
    </row>
    <row r="13" spans="1:7" x14ac:dyDescent="0.3">
      <c r="A13" s="2" t="s">
        <v>40</v>
      </c>
      <c r="B13" s="2">
        <v>4.9780105161319459E-4</v>
      </c>
      <c r="C13" s="2">
        <v>3</v>
      </c>
      <c r="D13" s="2">
        <v>1.6593368387106486E-4</v>
      </c>
      <c r="E13" s="2">
        <v>0.35915825556428826</v>
      </c>
      <c r="F13" s="2">
        <v>0.78402204463851521</v>
      </c>
      <c r="G13" s="2">
        <v>3.8625483576247648</v>
      </c>
    </row>
    <row r="14" spans="1:7" x14ac:dyDescent="0.3">
      <c r="A14" s="2" t="s">
        <v>41</v>
      </c>
      <c r="B14" s="2">
        <v>4.1580643955774783E-3</v>
      </c>
      <c r="C14" s="2">
        <v>9</v>
      </c>
      <c r="D14" s="2">
        <v>4.6200715506416426E-4</v>
      </c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ht="15" thickBot="1" x14ac:dyDescent="0.35">
      <c r="A16" s="3" t="s">
        <v>42</v>
      </c>
      <c r="B16" s="3">
        <v>4.6558654471906729E-3</v>
      </c>
      <c r="C16" s="3">
        <v>12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ADC7-934B-495A-B98F-E9826D3F51B6}">
  <dimension ref="A1:D5"/>
  <sheetViews>
    <sheetView workbookViewId="0">
      <selection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23</v>
      </c>
      <c r="D1" t="s">
        <v>24</v>
      </c>
    </row>
    <row r="2" spans="1:4" x14ac:dyDescent="0.3">
      <c r="A2">
        <v>3.4819832602846885E-3</v>
      </c>
      <c r="B2">
        <v>8.3722443629761136E-3</v>
      </c>
      <c r="C2">
        <v>6.116304637716951E-2</v>
      </c>
      <c r="D2">
        <v>8.6579247040902002E-3</v>
      </c>
    </row>
    <row r="3" spans="1:4" x14ac:dyDescent="0.3">
      <c r="A3">
        <v>5.333269926692194E-2</v>
      </c>
      <c r="B3">
        <v>1.9659233376338941E-2</v>
      </c>
      <c r="C3">
        <v>1.3922155561162402E-2</v>
      </c>
      <c r="D3">
        <v>4.8334182264914236E-3</v>
      </c>
    </row>
    <row r="4" spans="1:4" x14ac:dyDescent="0.3">
      <c r="A4">
        <v>3.5960882978333538E-3</v>
      </c>
      <c r="B4">
        <v>1.268684540482674E-2</v>
      </c>
      <c r="C4">
        <v>1.7200038410478593E-2</v>
      </c>
      <c r="D4">
        <v>1.0916078804123406E-2</v>
      </c>
    </row>
    <row r="5" spans="1:4" x14ac:dyDescent="0.3">
      <c r="D5">
        <v>4.5187197937422742E-2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2020-01-06T21:38:27Z</dcterms:created>
  <dcterms:modified xsi:type="dcterms:W3CDTF">2020-01-14T21:55:02Z</dcterms:modified>
</cp:coreProperties>
</file>