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531FE701-7255-4DD6-8E40-E2AFFAF4417C}" xr6:coauthVersionLast="44" xr6:coauthVersionMax="44" xr10:uidLastSave="{00000000-0000-0000-0000-000000000000}"/>
  <bookViews>
    <workbookView xWindow="1440" yWindow="1032" windowWidth="21600" windowHeight="11328" xr2:uid="{0A183822-7954-4BE4-BDAB-B5FAE4C8B5A1}"/>
  </bookViews>
  <sheets>
    <sheet name="Sheet1" sheetId="1" r:id="rId1"/>
    <sheet name="Sheet3" sheetId="4" r:id="rId2"/>
    <sheet name="Old Tableized Data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5" i="1" l="1"/>
  <c r="T85" i="1"/>
  <c r="S85" i="1"/>
  <c r="R85" i="1"/>
  <c r="Q85" i="1"/>
  <c r="U81" i="1"/>
  <c r="S81" i="1"/>
  <c r="R81" i="1"/>
  <c r="Q81" i="1"/>
  <c r="P81" i="1"/>
  <c r="T77" i="1"/>
  <c r="R77" i="1"/>
  <c r="Q77" i="1"/>
  <c r="P77" i="1"/>
  <c r="O77" i="1"/>
  <c r="S73" i="1"/>
  <c r="Q73" i="1"/>
  <c r="P73" i="1"/>
  <c r="O73" i="1"/>
  <c r="N73" i="1"/>
  <c r="R69" i="1"/>
  <c r="P69" i="1"/>
  <c r="O69" i="1"/>
  <c r="N69" i="1"/>
  <c r="M69" i="1"/>
  <c r="Q65" i="1"/>
  <c r="O65" i="1"/>
  <c r="N65" i="1"/>
  <c r="M65" i="1"/>
  <c r="L65" i="1"/>
  <c r="AC5" i="1" l="1"/>
  <c r="AB5" i="1"/>
  <c r="C34" i="3"/>
  <c r="D34" i="3"/>
  <c r="E34" i="3"/>
  <c r="F34" i="3"/>
  <c r="G34" i="3"/>
  <c r="H34" i="3"/>
  <c r="I34" i="3"/>
  <c r="J34" i="3"/>
  <c r="B34" i="3"/>
  <c r="B30" i="3" l="1"/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5" i="3"/>
  <c r="D35" i="3"/>
  <c r="E35" i="3"/>
  <c r="F35" i="3"/>
  <c r="G35" i="3"/>
  <c r="H35" i="3"/>
  <c r="I35" i="3"/>
  <c r="J35" i="3"/>
  <c r="B31" i="3"/>
  <c r="B32" i="3"/>
  <c r="B33" i="3"/>
  <c r="B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W5" i="1"/>
  <c r="V5" i="1"/>
  <c r="T5" i="1"/>
  <c r="X93" i="1"/>
  <c r="V93" i="1"/>
  <c r="U93" i="1"/>
  <c r="T93" i="1"/>
  <c r="S93" i="1"/>
  <c r="X92" i="1"/>
  <c r="X99" i="1" s="1"/>
  <c r="W92" i="1"/>
  <c r="W99" i="1" s="1"/>
  <c r="V92" i="1"/>
  <c r="V99" i="1" s="1"/>
  <c r="U92" i="1"/>
  <c r="U99" i="1" s="1"/>
  <c r="T92" i="1"/>
  <c r="T99" i="1" s="1"/>
  <c r="S92" i="1"/>
  <c r="S99" i="1" s="1"/>
  <c r="W89" i="1"/>
  <c r="U89" i="1"/>
  <c r="T89" i="1"/>
  <c r="S89" i="1"/>
  <c r="R89" i="1"/>
  <c r="W88" i="1"/>
  <c r="V88" i="1"/>
  <c r="U88" i="1"/>
  <c r="T88" i="1"/>
  <c r="S88" i="1"/>
  <c r="R88" i="1"/>
  <c r="V84" i="1"/>
  <c r="AE84" i="1" s="1"/>
  <c r="U84" i="1"/>
  <c r="AD84" i="1" s="1"/>
  <c r="T84" i="1"/>
  <c r="AC84" i="1" s="1"/>
  <c r="S84" i="1"/>
  <c r="AB84" i="1" s="1"/>
  <c r="R84" i="1"/>
  <c r="AA84" i="1" s="1"/>
  <c r="Q84" i="1"/>
  <c r="Z84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S72" i="1"/>
  <c r="AB72" i="1" s="1"/>
  <c r="R72" i="1"/>
  <c r="AA72" i="1" s="1"/>
  <c r="Q72" i="1"/>
  <c r="Z72" i="1" s="1"/>
  <c r="P72" i="1"/>
  <c r="Y72" i="1" s="1"/>
  <c r="O72" i="1"/>
  <c r="X72" i="1" s="1"/>
  <c r="N72" i="1"/>
  <c r="W72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Q64" i="1"/>
  <c r="Z64" i="1" s="1"/>
  <c r="P64" i="1"/>
  <c r="Y64" i="1" s="1"/>
  <c r="O64" i="1"/>
  <c r="X64" i="1" s="1"/>
  <c r="N64" i="1"/>
  <c r="W64" i="1" s="1"/>
  <c r="M64" i="1"/>
  <c r="V64" i="1" s="1"/>
  <c r="L64" i="1"/>
  <c r="U64" i="1" s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<sst xmlns="http://schemas.openxmlformats.org/spreadsheetml/2006/main" count="470" uniqueCount="178">
  <si>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</si>
  <si>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</si>
  <si>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</si>
  <si>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</si>
  <si>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</si>
  <si>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</si>
  <si>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</si>
  <si>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</si>
  <si>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</si>
  <si>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</si>
  <si>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</si>
  <si>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</si>
  <si>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</si>
  <si>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</si>
  <si>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</si>
  <si>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</si>
  <si>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</si>
  <si>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</si>
  <si>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</si>
  <si>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</si>
  <si>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</si>
  <si>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</si>
  <si>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</si>
  <si>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</si>
  <si>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</si>
  <si>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</si>
  <si>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</si>
  <si>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</si>
  <si>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</si>
  <si>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</si>
  <si>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</si>
  <si>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</si>
  <si>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</si>
  <si>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</si>
  <si>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</si>
  <si>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</si>
  <si>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</si>
  <si>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</si>
  <si>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</si>
  <si>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</si>
  <si>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</si>
  <si>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</si>
  <si>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</si>
  <si>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</si>
  <si>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</si>
  <si>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</si>
  <si>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2.04E-02</t>
  </si>
  <si>
    <t>2.32E-03</t>
  </si>
  <si>
    <t>4.30E-01</t>
  </si>
  <si>
    <t>7.38E-02</t>
  </si>
  <si>
    <t>3.27E-03</t>
  </si>
  <si>
    <t>9.25E-02</t>
  </si>
  <si>
    <t>2.66E-02</t>
  </si>
  <si>
    <t>3.63E-02</t>
  </si>
  <si>
    <t>3.33E-03</t>
  </si>
  <si>
    <t>1.99E-02</t>
  </si>
  <si>
    <t>6.51E-03</t>
  </si>
  <si>
    <t>1.95E-01</t>
  </si>
  <si>
    <t>5.03E-02</t>
  </si>
  <si>
    <t>6.70E-03</t>
  </si>
  <si>
    <t>3.54E-01</t>
  </si>
  <si>
    <t>2.68E-02</t>
  </si>
  <si>
    <t>2.04E-01</t>
  </si>
  <si>
    <t>3.55E-04</t>
  </si>
  <si>
    <t>2.06E-02</t>
  </si>
  <si>
    <t>2.75E-02</t>
  </si>
  <si>
    <t>4.16E-01</t>
  </si>
  <si>
    <t>6.31E-02</t>
  </si>
  <si>
    <t>2.34E-03</t>
  </si>
  <si>
    <t>7.54E-01</t>
  </si>
  <si>
    <t>2.69E-02</t>
  </si>
  <si>
    <t>1.67E+00</t>
  </si>
  <si>
    <t>2.31E-03</t>
  </si>
  <si>
    <t>5.03E-03</t>
  </si>
  <si>
    <t>3.47E-01</t>
  </si>
  <si>
    <t>8.04E-02</t>
  </si>
  <si>
    <t>5.00E-03</t>
  </si>
  <si>
    <t>1.69E-01</t>
  </si>
  <si>
    <t>2.67E-02</t>
  </si>
  <si>
    <t>7.45E-01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</si>
  <si>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</si>
  <si>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</si>
  <si>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</si>
  <si>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</si>
  <si>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</si>
  <si>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</si>
  <si>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</si>
  <si>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</si>
  <si>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</si>
  <si>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2.08E-02</t>
  </si>
  <si>
    <t>7.22E-03</t>
  </si>
  <si>
    <t>5.82E-01</t>
  </si>
  <si>
    <t>2.05E-01</t>
  </si>
  <si>
    <t>1.64E-01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</si>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</sst>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2.3570977158928898E-4</c:v>
                  </c:pt>
                  <c:pt idx="1">
                    <c:v>1.0270739566951275E-3</c:v>
                  </c:pt>
                  <c:pt idx="2">
                    <c:v>1.0410719849336942E-2</c:v>
                  </c:pt>
                  <c:pt idx="3">
                    <c:v>1.8982194464673204E-3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2.3570977158928898E-4</c:v>
                  </c:pt>
                  <c:pt idx="1">
                    <c:v>1.0270739566951275E-3</c:v>
                  </c:pt>
                  <c:pt idx="2">
                    <c:v>1.0410719849336942E-2</c:v>
                  </c:pt>
                  <c:pt idx="3">
                    <c:v>1.8982194464673204E-3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2.1100909706491798E-3</c:v>
                </c:pt>
                <c:pt idx="1">
                  <c:v>5.4412791850417426E-3</c:v>
                </c:pt>
                <c:pt idx="2">
                  <c:v>2.5688611490794242E-2</c:v>
                </c:pt>
                <c:pt idx="3">
                  <c:v>6.6211366293548405E-3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1.121356976322461E-2</c:v>
                  </c:pt>
                  <c:pt idx="1">
                    <c:v>8.3531808099919128E-2</c:v>
                  </c:pt>
                  <c:pt idx="2">
                    <c:v>0.25388093896624792</c:v>
                  </c:pt>
                  <c:pt idx="3">
                    <c:v>0.37711873305331223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1.121356976322461E-2</c:v>
                  </c:pt>
                  <c:pt idx="1">
                    <c:v>8.3531808099919128E-2</c:v>
                  </c:pt>
                  <c:pt idx="2">
                    <c:v>0.25388093896624792</c:v>
                  </c:pt>
                  <c:pt idx="3">
                    <c:v>0.37711873305331223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9.359041482280861E-2</c:v>
                </c:pt>
                <c:pt idx="1">
                  <c:v>0.29639939163562595</c:v>
                </c:pt>
                <c:pt idx="2">
                  <c:v>0.54454027900184387</c:v>
                </c:pt>
                <c:pt idx="3">
                  <c:v>0.40949579850114187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2.4535035863670722E-2</c:v>
                  </c:pt>
                  <c:pt idx="1">
                    <c:v>2.4561291627523522E-2</c:v>
                  </c:pt>
                  <c:pt idx="2">
                    <c:v>1.1276793838924134E-2</c:v>
                  </c:pt>
                  <c:pt idx="3">
                    <c:v>1.3730439000499585E-2</c:v>
                  </c:pt>
                  <c:pt idx="5">
                    <c:v>2.1077457745127812E-7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2.4535035863670722E-2</c:v>
                  </c:pt>
                  <c:pt idx="1">
                    <c:v>2.4561291627523522E-2</c:v>
                  </c:pt>
                  <c:pt idx="2">
                    <c:v>1.1276793838924134E-2</c:v>
                  </c:pt>
                  <c:pt idx="3">
                    <c:v>1.3730439000499585E-2</c:v>
                  </c:pt>
                  <c:pt idx="5">
                    <c:v>2.1077457745127812E-7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5.0863972259229416E-2</c:v>
                </c:pt>
                <c:pt idx="1">
                  <c:v>5.0877195536079112E-2</c:v>
                </c:pt>
                <c:pt idx="2">
                  <c:v>5.5663709748780849E-2</c:v>
                </c:pt>
                <c:pt idx="3">
                  <c:v>7.199913863913382E-2</c:v>
                </c:pt>
                <c:pt idx="4">
                  <c:v>9.9999999995847952E-2</c:v>
                </c:pt>
                <c:pt idx="5">
                  <c:v>9.9999789225400093E-2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4.7097426444843324E-4</c:v>
                  </c:pt>
                  <c:pt idx="1">
                    <c:v>3.7729861841718658E-4</c:v>
                  </c:pt>
                  <c:pt idx="2">
                    <c:v>2.2230187302876175E-4</c:v>
                  </c:pt>
                  <c:pt idx="3">
                    <c:v>4.6184602057602707E-4</c:v>
                  </c:pt>
                  <c:pt idx="5">
                    <c:v>2.95941928944653E-4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4.7097426444843324E-4</c:v>
                  </c:pt>
                  <c:pt idx="1">
                    <c:v>3.7729861841718658E-4</c:v>
                  </c:pt>
                  <c:pt idx="2">
                    <c:v>2.2230187302876175E-4</c:v>
                  </c:pt>
                  <c:pt idx="3">
                    <c:v>4.6184602057602707E-4</c:v>
                  </c:pt>
                  <c:pt idx="5">
                    <c:v>2.95941928944653E-4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2.0521011514074136E-2</c:v>
                </c:pt>
                <c:pt idx="1">
                  <c:v>1.9985141756274683E-2</c:v>
                </c:pt>
                <c:pt idx="2">
                  <c:v>2.0596182848584263E-2</c:v>
                </c:pt>
                <c:pt idx="3">
                  <c:v>2.0407126527804631E-2</c:v>
                </c:pt>
                <c:pt idx="4">
                  <c:v>2.0940133766539439E-2</c:v>
                </c:pt>
                <c:pt idx="5">
                  <c:v>2.0972937427794575E-2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8.0736755881092142E-6</c:v>
                  </c:pt>
                  <c:pt idx="1">
                    <c:v>4.6925517342358808E-5</c:v>
                  </c:pt>
                  <c:pt idx="2">
                    <c:v>1.8038270361886392E-4</c:v>
                  </c:pt>
                  <c:pt idx="3">
                    <c:v>3.5068132150775839E-4</c:v>
                  </c:pt>
                  <c:pt idx="5">
                    <c:v>2.3245878449046006E-5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8.0736755881092142E-6</c:v>
                  </c:pt>
                  <c:pt idx="1">
                    <c:v>4.6925517342358808E-5</c:v>
                  </c:pt>
                  <c:pt idx="2">
                    <c:v>1.8038270361886392E-4</c:v>
                  </c:pt>
                  <c:pt idx="3">
                    <c:v>3.5068132150775839E-4</c:v>
                  </c:pt>
                  <c:pt idx="5">
                    <c:v>2.3245878449046006E-5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2.654902913291941E-2</c:v>
                </c:pt>
                <c:pt idx="1">
                  <c:v>2.6624463774042862E-2</c:v>
                </c:pt>
                <c:pt idx="2">
                  <c:v>2.6912661408697438E-2</c:v>
                </c:pt>
                <c:pt idx="3">
                  <c:v>2.712292679636218E-2</c:v>
                </c:pt>
                <c:pt idx="4">
                  <c:v>2.6664638680777914E-2</c:v>
                </c:pt>
                <c:pt idx="5">
                  <c:v>2.6761994514748352E-2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2.3570977158928898E-4</c:v>
                  </c:pt>
                  <c:pt idx="1">
                    <c:v>1.0270739566951275E-3</c:v>
                  </c:pt>
                  <c:pt idx="2">
                    <c:v>1.0410719849336942E-2</c:v>
                  </c:pt>
                  <c:pt idx="3">
                    <c:v>1.8982194464673204E-3</c:v>
                  </c:pt>
                  <c:pt idx="5">
                    <c:v>4.7747363007137519E-4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2.3570977158928898E-4</c:v>
                  </c:pt>
                  <c:pt idx="1">
                    <c:v>1.0270739566951275E-3</c:v>
                  </c:pt>
                  <c:pt idx="2">
                    <c:v>1.0410719849336942E-2</c:v>
                  </c:pt>
                  <c:pt idx="3">
                    <c:v>1.8982194464673204E-3</c:v>
                  </c:pt>
                  <c:pt idx="5">
                    <c:v>4.7747363007137519E-4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2.1100909706491798E-3</c:v>
                </c:pt>
                <c:pt idx="1">
                  <c:v>5.4412791850417426E-3</c:v>
                </c:pt>
                <c:pt idx="2">
                  <c:v>2.5688611490794242E-2</c:v>
                </c:pt>
                <c:pt idx="3">
                  <c:v>6.6211366293548405E-3</c:v>
                </c:pt>
                <c:pt idx="4">
                  <c:v>1.0758846529378896E-2</c:v>
                </c:pt>
                <c:pt idx="5">
                  <c:v>7.2169617546775835E-3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1.121356976322461E-2</c:v>
                  </c:pt>
                  <c:pt idx="1">
                    <c:v>8.3531808099919128E-2</c:v>
                  </c:pt>
                  <c:pt idx="2">
                    <c:v>0.25388093896624792</c:v>
                  </c:pt>
                  <c:pt idx="3">
                    <c:v>0.37711873305331223</c:v>
                  </c:pt>
                  <c:pt idx="5">
                    <c:v>1.8230963817246218E-2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1.121356976322461E-2</c:v>
                  </c:pt>
                  <c:pt idx="1">
                    <c:v>8.3531808099919128E-2</c:v>
                  </c:pt>
                  <c:pt idx="2">
                    <c:v>0.25388093896624792</c:v>
                  </c:pt>
                  <c:pt idx="3">
                    <c:v>0.37711873305331223</c:v>
                  </c:pt>
                  <c:pt idx="5">
                    <c:v>1.8230963817246218E-2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9.359041482280861E-2</c:v>
                </c:pt>
                <c:pt idx="1">
                  <c:v>0.29639939163562595</c:v>
                </c:pt>
                <c:pt idx="2">
                  <c:v>0.54454027900184387</c:v>
                </c:pt>
                <c:pt idx="3">
                  <c:v>0.40949579850114187</c:v>
                </c:pt>
                <c:pt idx="4">
                  <c:v>0.1080601053497257</c:v>
                </c:pt>
                <c:pt idx="5">
                  <c:v>0.20465675887342155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552994</xdr:colOff>
      <xdr:row>46</xdr:row>
      <xdr:rowOff>32385</xdr:rowOff>
    </xdr:from>
    <xdr:to>
      <xdr:col>21</xdr:col>
      <xdr:colOff>248194</xdr:colOff>
      <xdr:row>60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482510</xdr:colOff>
      <xdr:row>11</xdr:row>
      <xdr:rowOff>160020</xdr:rowOff>
    </xdr:from>
    <xdr:to>
      <xdr:col>25</xdr:col>
      <xdr:colOff>502376</xdr:colOff>
      <xdr:row>26</xdr:row>
      <xdr:rowOff>40277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zoomScale="70" zoomScaleNormal="70" workbookViewId="0">
      <selection sqref="A1:R22"/>
    </sheetView>
  </sheetViews>
  <sheetFormatPr defaultRowHeight="15" x14ac:dyDescent="0.25"/>
  <cols>
    <col min="12" max="20" width="9.140625" customWidth="1"/>
    <col min="21" max="22" width="14" bestFit="1" customWidth="1"/>
    <col min="23" max="24" width="11" bestFit="1" customWidth="1"/>
  </cols>
  <sheetData>
    <row r="1" spans="1:37" x14ac:dyDescent="0.25">
      <c r="A1" s="2">
        <v>2.0464683775653059E-3</v>
      </c>
      <c r="B1" s="2">
        <v>0.10465879488515444</v>
      </c>
      <c r="C1" s="2">
        <v>2.6340445425020995E-2</v>
      </c>
      <c r="D1" s="2">
        <v>818856136.83310962</v>
      </c>
      <c r="E1" s="2">
        <v>23.826012585143033</v>
      </c>
      <c r="F1" s="2">
        <v>61.845362128006862</v>
      </c>
      <c r="G1" s="2">
        <v>0.6884286231318586</v>
      </c>
      <c r="H1" s="2">
        <v>6.8762742194429016E-2</v>
      </c>
      <c r="I1" s="2">
        <v>9.9999999675133618E-3</v>
      </c>
      <c r="J1" s="2">
        <v>8.8664832128748395E-9</v>
      </c>
      <c r="K1" s="2">
        <v>0.99150332211340797</v>
      </c>
      <c r="L1" s="2">
        <v>0.98467306682277045</v>
      </c>
      <c r="M1" s="2">
        <v>0.96905542300022207</v>
      </c>
      <c r="N1" s="2">
        <v>9.1715380976835667E-2</v>
      </c>
      <c r="O1" s="2">
        <v>0.1231814265441719</v>
      </c>
      <c r="P1" s="2">
        <v>0.17502894397721822</v>
      </c>
      <c r="Q1" s="2">
        <v>2.1177703065292708E-2</v>
      </c>
      <c r="R1" s="2">
        <v>2.6560900341510159E-2</v>
      </c>
    </row>
    <row r="2" spans="1:37" x14ac:dyDescent="0.25">
      <c r="A2" s="2">
        <v>1.7373761079566528E-3</v>
      </c>
      <c r="B2" s="2">
        <v>0.10494855034499606</v>
      </c>
      <c r="C2" s="2">
        <v>2.6317429165388016E-2</v>
      </c>
      <c r="D2" s="2">
        <v>40932077.496757634</v>
      </c>
      <c r="E2" s="2">
        <v>18.766308910143742</v>
      </c>
      <c r="F2" s="2">
        <v>59.827327546352187</v>
      </c>
      <c r="G2" s="2">
        <v>1.000000103631417E-2</v>
      </c>
      <c r="H2" s="2">
        <v>2.6590060981635018E-2</v>
      </c>
      <c r="I2" s="2">
        <v>3.3403191037782835E-14</v>
      </c>
      <c r="J2" s="2">
        <v>9.9999980623083368E-3</v>
      </c>
      <c r="K2" s="2">
        <v>0.99651851537462599</v>
      </c>
      <c r="L2" s="2">
        <v>0.97294519620254449</v>
      </c>
      <c r="M2" s="2">
        <v>0.99311604180174362</v>
      </c>
      <c r="N2" s="2">
        <v>5.8708345055199083E-2</v>
      </c>
      <c r="O2" s="2">
        <v>0.16365896174509037</v>
      </c>
      <c r="P2" s="2">
        <v>8.2553731691994814E-2</v>
      </c>
      <c r="Q2" s="2">
        <v>1.9607843177138051E-2</v>
      </c>
      <c r="R2" s="2">
        <v>2.6552572901886669E-2</v>
      </c>
    </row>
    <row r="3" spans="1:37" x14ac:dyDescent="0.25">
      <c r="A3" s="2">
        <v>2.5464284264255814E-3</v>
      </c>
      <c r="B3" s="2">
        <v>7.1163899238275347E-2</v>
      </c>
      <c r="C3" s="2">
        <v>9.9934042187279221E-2</v>
      </c>
      <c r="D3" s="2">
        <v>1041012019.9998802</v>
      </c>
      <c r="E3" s="2">
        <v>19.199058694460337</v>
      </c>
      <c r="F3" s="2">
        <v>68.746333244471316</v>
      </c>
      <c r="G3" s="2">
        <v>0.60191068779442625</v>
      </c>
      <c r="H3" s="2">
        <v>1.700826140423033E-2</v>
      </c>
      <c r="I3" s="2">
        <v>2.8622497219208348E-7</v>
      </c>
      <c r="J3" s="2">
        <v>2.5751115501349799E-7</v>
      </c>
      <c r="K3" s="2">
        <v>0.99165914719685599</v>
      </c>
      <c r="L3" s="2">
        <v>0.98347993184480231</v>
      </c>
      <c r="M3" s="2">
        <v>0.99324351754624751</v>
      </c>
      <c r="N3" s="2">
        <v>9.0870480768578163E-2</v>
      </c>
      <c r="O3" s="2">
        <v>0.12788615043719809</v>
      </c>
      <c r="P3" s="2">
        <v>8.1785803347616162E-2</v>
      </c>
      <c r="Q3" s="2">
        <v>2.0777488299791647E-2</v>
      </c>
      <c r="R3" s="2">
        <v>2.6533614155361405E-2</v>
      </c>
    </row>
    <row r="4" spans="1:37" x14ac:dyDescent="0.25">
      <c r="A4" s="2">
        <v>3.7829569179376305E-3</v>
      </c>
      <c r="B4" s="2">
        <v>0.1835298235945276</v>
      </c>
      <c r="C4" s="2">
        <v>2.631601834351837E-2</v>
      </c>
      <c r="D4" s="2">
        <v>96628899.594241351</v>
      </c>
      <c r="E4" s="2">
        <v>31.026371106499322</v>
      </c>
      <c r="F4" s="2">
        <v>59.365388031982128</v>
      </c>
      <c r="G4" s="2">
        <v>1.0000000145791728E-2</v>
      </c>
      <c r="H4" s="2">
        <v>9.9337052054374542E-2</v>
      </c>
      <c r="I4" s="2">
        <v>9.5003243518511168E-9</v>
      </c>
      <c r="J4" s="2">
        <v>9.9999999999777368E-3</v>
      </c>
      <c r="K4" s="2">
        <v>0.99344552451329549</v>
      </c>
      <c r="L4" s="2">
        <v>0.91624565621498855</v>
      </c>
      <c r="M4" s="2">
        <v>0.88290925126671316</v>
      </c>
      <c r="N4" s="2">
        <v>8.0553899544574828E-2</v>
      </c>
      <c r="O4" s="2">
        <v>0.28795277450853174</v>
      </c>
      <c r="P4" s="2">
        <v>0.3404700298792156</v>
      </c>
      <c r="Q4" s="2">
        <v>1.9607843138437744E-2</v>
      </c>
      <c r="R4" s="2">
        <v>2.6548867092794082E-2</v>
      </c>
    </row>
    <row r="5" spans="1:37" x14ac:dyDescent="0.25">
      <c r="A5" s="2">
        <v>5.2206221527268904E-3</v>
      </c>
      <c r="B5" s="2">
        <v>0.45950204500298009</v>
      </c>
      <c r="C5" s="2">
        <v>9.9999778790948429E-2</v>
      </c>
      <c r="D5" s="2">
        <v>1103374599.9998205</v>
      </c>
      <c r="E5" s="2">
        <v>12.198171385961663</v>
      </c>
      <c r="F5" s="2">
        <v>70.613026132095598</v>
      </c>
      <c r="G5" s="2">
        <v>0.5849915924119331</v>
      </c>
      <c r="H5" s="2">
        <v>0.28447183695046341</v>
      </c>
      <c r="I5" s="2">
        <v>2.7153391226777004E-7</v>
      </c>
      <c r="J5" s="2">
        <v>5.0539599554957725E-8</v>
      </c>
      <c r="K5" s="2">
        <v>0.99461539025626966</v>
      </c>
      <c r="L5" s="2">
        <v>0.97094490591514371</v>
      </c>
      <c r="M5" s="2">
        <v>0.98152655641424713</v>
      </c>
      <c r="N5" s="2">
        <v>7.3012078769838409E-2</v>
      </c>
      <c r="O5" s="2">
        <v>0.16960112954814804</v>
      </c>
      <c r="P5" s="2">
        <v>0.13523575396283091</v>
      </c>
      <c r="Q5" s="2">
        <v>2.0739738993109057E-2</v>
      </c>
      <c r="R5" s="2">
        <v>2.6710427131761319E-2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v>0.01</v>
      </c>
      <c r="AA5">
        <v>0.01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25">
      <c r="A6" s="2">
        <v>7.3202584844607082E-3</v>
      </c>
      <c r="B6" s="2">
        <v>0.24616630630937009</v>
      </c>
      <c r="C6" s="2">
        <v>2.6315789473770525E-2</v>
      </c>
      <c r="D6" s="2">
        <v>109070616.64392741</v>
      </c>
      <c r="E6" s="2">
        <v>23.196876027655108</v>
      </c>
      <c r="F6" s="2">
        <v>55.747356031387397</v>
      </c>
      <c r="G6" s="2">
        <v>1.0000000000074179E-2</v>
      </c>
      <c r="H6" s="2">
        <v>8.3464248076537947E-2</v>
      </c>
      <c r="I6" s="2">
        <v>5.9710184863030358E-12</v>
      </c>
      <c r="J6" s="2">
        <v>9.9999999999777611E-3</v>
      </c>
      <c r="K6" s="2">
        <v>0.99557536756102483</v>
      </c>
      <c r="L6" s="2">
        <v>0.98325227630118317</v>
      </c>
      <c r="M6" s="2">
        <v>0.98319540748264689</v>
      </c>
      <c r="N6" s="2">
        <v>6.6184485452298214E-2</v>
      </c>
      <c r="O6" s="2">
        <v>0.12876430585309229</v>
      </c>
      <c r="P6" s="2">
        <v>0.12898273757437315</v>
      </c>
      <c r="Q6" s="2">
        <v>1.9607843137277252E-2</v>
      </c>
      <c r="R6" s="2">
        <v>2.6614097097573182E-2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</v>
      </c>
      <c r="AA6">
        <v>1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25">
      <c r="A7" s="2">
        <v>7.8106084762417927E-3</v>
      </c>
      <c r="B7" s="2">
        <v>5.8699561287739815E-2</v>
      </c>
      <c r="C7" s="2">
        <v>3.5455515813934399E-2</v>
      </c>
      <c r="D7" s="2">
        <v>869498030.8600738</v>
      </c>
      <c r="E7" s="2">
        <v>39.0852243382094</v>
      </c>
      <c r="F7" s="2">
        <v>54.559072546981291</v>
      </c>
      <c r="G7" s="2">
        <v>0.80284961105903707</v>
      </c>
      <c r="H7" s="2">
        <v>4.7695585359586415E-2</v>
      </c>
      <c r="I7" s="2">
        <v>9.9999999999776917E-3</v>
      </c>
      <c r="J7" s="2">
        <v>3.2956916309293648E-14</v>
      </c>
      <c r="K7" s="2">
        <v>0.99705613161610873</v>
      </c>
      <c r="L7" s="2">
        <v>0.99612598590514378</v>
      </c>
      <c r="M7" s="2">
        <v>0.99622230675436774</v>
      </c>
      <c r="N7" s="2">
        <v>5.3985458227678189E-2</v>
      </c>
      <c r="O7" s="2">
        <v>6.1929588678657138E-2</v>
      </c>
      <c r="P7" s="2">
        <v>6.1154855188904893E-2</v>
      </c>
      <c r="Q7" s="2">
        <v>2.1262204145464318E-2</v>
      </c>
      <c r="R7" s="2">
        <v>2.667750691215277E-2</v>
      </c>
    </row>
    <row r="8" spans="1:37" x14ac:dyDescent="0.25">
      <c r="A8" s="2">
        <v>1.0294003694522123E-2</v>
      </c>
      <c r="B8" s="2">
        <v>6.2547366165638607E-2</v>
      </c>
      <c r="C8" s="2">
        <v>9.9999995160993213E-2</v>
      </c>
      <c r="D8" s="2">
        <v>1105943839.9922271</v>
      </c>
      <c r="E8" s="2">
        <v>34.224738225804998</v>
      </c>
      <c r="F8" s="2">
        <v>62.585372863165468</v>
      </c>
      <c r="G8" s="2">
        <v>0.66640006842811295</v>
      </c>
      <c r="H8" s="2">
        <v>7.9173594595556979E-2</v>
      </c>
      <c r="I8" s="2">
        <v>6.0460790529486602E-8</v>
      </c>
      <c r="J8" s="2">
        <v>1.2355077424407881E-7</v>
      </c>
      <c r="K8" s="2">
        <v>0.99748717119409669</v>
      </c>
      <c r="L8" s="2">
        <v>0.99501467593052695</v>
      </c>
      <c r="M8" s="2">
        <v>0.99238544904074011</v>
      </c>
      <c r="N8" s="2">
        <v>4.987934755763674E-2</v>
      </c>
      <c r="O8" s="2">
        <v>7.0256419103316065E-2</v>
      </c>
      <c r="P8" s="2">
        <v>8.6828332735368496E-2</v>
      </c>
      <c r="Q8" s="2">
        <v>2.0994704229650121E-2</v>
      </c>
      <c r="R8" s="2">
        <v>2.6601069510027726E-2</v>
      </c>
    </row>
    <row r="9" spans="1:37" x14ac:dyDescent="0.25">
      <c r="A9" s="2">
        <v>1.19485265693039E-2</v>
      </c>
      <c r="B9" s="2">
        <v>1.5727561306084521</v>
      </c>
      <c r="C9" s="2">
        <v>2.7424762329529114E-2</v>
      </c>
      <c r="D9" s="2">
        <v>512378336.99416101</v>
      </c>
      <c r="E9" s="2">
        <v>29.592087075417982</v>
      </c>
      <c r="F9" s="2">
        <v>66.96290621978271</v>
      </c>
      <c r="G9" s="2">
        <v>7.8050209682807209E-2</v>
      </c>
      <c r="H9" s="2">
        <v>4.5403421223037146</v>
      </c>
      <c r="I9" s="2">
        <v>1.2047336658951029E-5</v>
      </c>
      <c r="J9" s="2">
        <v>9.2822501809682618E-3</v>
      </c>
      <c r="K9" s="2">
        <v>0.99576683788163556</v>
      </c>
      <c r="L9" s="2">
        <v>0.93596450356751903</v>
      </c>
      <c r="M9" s="2">
        <v>0.97231110623204975</v>
      </c>
      <c r="N9" s="2">
        <v>6.4736624079270597E-2</v>
      </c>
      <c r="O9" s="2">
        <v>0.25178391820796686</v>
      </c>
      <c r="P9" s="2">
        <v>0.16556571151742358</v>
      </c>
      <c r="Q9" s="2">
        <v>1.9944853560420871E-2</v>
      </c>
      <c r="R9" s="2">
        <v>2.8008695698807682E-2</v>
      </c>
    </row>
    <row r="10" spans="1:37" x14ac:dyDescent="0.25">
      <c r="A10" s="2">
        <v>3.3425313436329647E-3</v>
      </c>
      <c r="B10" s="2">
        <v>0.31150531958498895</v>
      </c>
      <c r="C10" s="2">
        <v>9.9897983490968345E-2</v>
      </c>
      <c r="D10" s="2">
        <v>61751256.57878799</v>
      </c>
      <c r="E10" s="2">
        <v>37.500794701918387</v>
      </c>
      <c r="F10" s="2">
        <v>39.891217829731097</v>
      </c>
      <c r="G10" s="2">
        <v>2.9380084079757025E-2</v>
      </c>
      <c r="H10" s="2">
        <v>0.2807063187925814</v>
      </c>
      <c r="I10" s="2">
        <v>4.3776289538671251E-6</v>
      </c>
      <c r="J10" s="2">
        <v>5.8995678650725482E-4</v>
      </c>
      <c r="K10" s="2">
        <v>0.99451203050231851</v>
      </c>
      <c r="L10" s="2">
        <v>0.98573432157033036</v>
      </c>
      <c r="M10" s="2">
        <v>0.9909974456683579</v>
      </c>
      <c r="N10" s="2">
        <v>7.3709496014452841E-2</v>
      </c>
      <c r="O10" s="2">
        <v>0.11884031994812579</v>
      </c>
      <c r="P10" s="2">
        <v>9.4406190413159438E-2</v>
      </c>
      <c r="Q10" s="2">
        <v>1.9675564152335179E-2</v>
      </c>
      <c r="R10" s="2">
        <v>2.6627339835673225E-2</v>
      </c>
    </row>
    <row r="11" spans="1:37" x14ac:dyDescent="0.25">
      <c r="A11" s="2">
        <v>8.5966929016965572E-3</v>
      </c>
      <c r="B11" s="2">
        <v>7.5576946949317644E-2</v>
      </c>
      <c r="C11" s="2">
        <v>4.0833537186040117E-2</v>
      </c>
      <c r="D11" s="2">
        <v>110535996.39307971</v>
      </c>
      <c r="E11" s="2">
        <v>18.843516114098314</v>
      </c>
      <c r="F11" s="2">
        <v>71.951954051593944</v>
      </c>
      <c r="G11" s="2">
        <v>0.61763926893213805</v>
      </c>
      <c r="H11" s="2">
        <v>9.8426590064455019E-2</v>
      </c>
      <c r="I11" s="2">
        <v>3.2760744300542597E-14</v>
      </c>
      <c r="J11" s="2">
        <v>2.6067860633659614E-13</v>
      </c>
      <c r="K11" s="2">
        <v>0.98377993617905313</v>
      </c>
      <c r="L11" s="2">
        <v>0.98268624739338395</v>
      </c>
      <c r="M11" s="2">
        <v>0.98190417543507735</v>
      </c>
      <c r="N11" s="2">
        <v>0.12671962430001657</v>
      </c>
      <c r="O11" s="2">
        <v>0.13092217184476393</v>
      </c>
      <c r="P11" s="2">
        <v>0.13384642811548414</v>
      </c>
      <c r="Q11" s="2">
        <v>2.1264528668600985E-2</v>
      </c>
      <c r="R11" s="2">
        <v>2.6636006187698149E-2</v>
      </c>
    </row>
    <row r="12" spans="1:37" x14ac:dyDescent="0.25">
      <c r="A12" s="2">
        <v>7.9995800810594611E-2</v>
      </c>
      <c r="B12" s="2">
        <v>2.1199179747176009</v>
      </c>
      <c r="C12" s="2">
        <v>4.4729815531932497E-2</v>
      </c>
      <c r="D12" s="2">
        <v>1451043651.324115</v>
      </c>
      <c r="E12" s="2">
        <v>12.00000000563757</v>
      </c>
      <c r="F12" s="2">
        <v>77.207623827469604</v>
      </c>
      <c r="G12" s="2">
        <v>0.44720101043122329</v>
      </c>
      <c r="H12" s="2">
        <v>4.1964422710924367</v>
      </c>
      <c r="I12" s="2">
        <v>5.5868051800358044E-5</v>
      </c>
      <c r="J12" s="2">
        <v>1.266338994320016E-11</v>
      </c>
      <c r="K12" s="2">
        <v>0.96577834152813924</v>
      </c>
      <c r="L12" s="2">
        <v>0.93035008364770988</v>
      </c>
      <c r="M12" s="2">
        <v>0.9871697809218527</v>
      </c>
      <c r="N12" s="2">
        <v>0.18406368975749171</v>
      </c>
      <c r="O12" s="2">
        <v>0.26258982689504035</v>
      </c>
      <c r="P12" s="2">
        <v>0.11270278118735946</v>
      </c>
      <c r="Q12" s="2">
        <v>2.0725832825291536E-2</v>
      </c>
      <c r="R12" s="2">
        <v>2.7676341921565935E-2</v>
      </c>
    </row>
    <row r="13" spans="1:37" x14ac:dyDescent="0.25">
      <c r="A13" s="2">
        <v>5.3544894210739253E-3</v>
      </c>
      <c r="B13" s="2">
        <v>2.6088969487372056E-2</v>
      </c>
      <c r="C13" s="2">
        <v>9.9999969838394084E-2</v>
      </c>
      <c r="D13" s="2">
        <v>245215496.51567894</v>
      </c>
      <c r="E13" s="2">
        <v>28.493965854906087</v>
      </c>
      <c r="F13" s="2">
        <v>56.47135185715171</v>
      </c>
      <c r="G13" s="2">
        <v>1.0000000000022205E-2</v>
      </c>
      <c r="H13" s="2">
        <v>1.7333222231336976E-2</v>
      </c>
      <c r="I13" s="2">
        <v>4.2621710900428588E-14</v>
      </c>
      <c r="J13" s="2">
        <v>9.9997428505359202E-3</v>
      </c>
      <c r="K13" s="2">
        <v>0.99859935376604192</v>
      </c>
      <c r="L13" s="2">
        <v>0.99482877877996601</v>
      </c>
      <c r="M13" s="2">
        <v>0.99009969433602396</v>
      </c>
      <c r="N13" s="2">
        <v>3.7237612324349509E-2</v>
      </c>
      <c r="O13" s="2">
        <v>7.1550744285672124E-2</v>
      </c>
      <c r="P13" s="2">
        <v>9.9001528308083647E-2</v>
      </c>
      <c r="Q13" s="2">
        <v>1.9607843137277106E-2</v>
      </c>
      <c r="R13" s="2">
        <v>2.6537179287347015E-2</v>
      </c>
    </row>
    <row r="14" spans="1:37" x14ac:dyDescent="0.25">
      <c r="A14" s="2">
        <v>3.7820117060234351E-3</v>
      </c>
      <c r="B14" s="2">
        <v>2.3924947231329378E-2</v>
      </c>
      <c r="C14" s="2">
        <v>3.772495262467563E-2</v>
      </c>
      <c r="D14" s="2">
        <v>2505929592.9238524</v>
      </c>
      <c r="E14" s="2">
        <v>33.023921667142325</v>
      </c>
      <c r="F14" s="2">
        <v>59.464306543436585</v>
      </c>
      <c r="G14" s="2">
        <v>0.73374685375860693</v>
      </c>
      <c r="H14" s="2">
        <v>6.700343673501627E-3</v>
      </c>
      <c r="I14" s="2">
        <v>9.9999999999777923E-3</v>
      </c>
      <c r="J14" s="2">
        <v>3.2204616226998562E-14</v>
      </c>
      <c r="K14" s="2">
        <v>0.99716413840497387</v>
      </c>
      <c r="L14" s="2">
        <v>0.99336476366033988</v>
      </c>
      <c r="M14" s="2">
        <v>0.99190939104231102</v>
      </c>
      <c r="N14" s="2">
        <v>5.2985875278944446E-2</v>
      </c>
      <c r="O14" s="2">
        <v>8.1048651908983471E-2</v>
      </c>
      <c r="P14" s="2">
        <v>8.9496943345078156E-2</v>
      </c>
      <c r="Q14" s="2">
        <v>2.1160555762616579E-2</v>
      </c>
      <c r="R14" s="2">
        <v>2.7455985721792114E-2</v>
      </c>
    </row>
    <row r="15" spans="1:37" x14ac:dyDescent="0.25">
      <c r="A15" s="2">
        <v>5.1282409108099935E-3</v>
      </c>
      <c r="B15" s="2">
        <v>4.7227164101719371E-2</v>
      </c>
      <c r="C15" s="2">
        <v>6.3222470659406588E-2</v>
      </c>
      <c r="D15" s="2">
        <v>246253277.70429674</v>
      </c>
      <c r="E15" s="2">
        <v>18.180903852836924</v>
      </c>
      <c r="F15" s="2">
        <v>67.338447797047237</v>
      </c>
      <c r="G15" s="2">
        <v>1.0000000000029064E-2</v>
      </c>
      <c r="H15" s="2">
        <v>1.0649080931625041E-2</v>
      </c>
      <c r="I15" s="2">
        <v>4.1842391003980447E-14</v>
      </c>
      <c r="J15" s="2">
        <v>9.9999999999705672E-3</v>
      </c>
      <c r="K15" s="2">
        <v>0.99864696188183077</v>
      </c>
      <c r="L15" s="2">
        <v>0.98419644067698142</v>
      </c>
      <c r="M15" s="2">
        <v>0.9934837874540966</v>
      </c>
      <c r="N15" s="2">
        <v>3.6599286017455046E-2</v>
      </c>
      <c r="O15" s="2">
        <v>0.12508206797854104</v>
      </c>
      <c r="P15" s="2">
        <v>8.031843138685156E-2</v>
      </c>
      <c r="Q15" s="2">
        <v>1.9607843137283962E-2</v>
      </c>
      <c r="R15" s="2">
        <v>2.6545788850003051E-2</v>
      </c>
    </row>
    <row r="16" spans="1:37" x14ac:dyDescent="0.25">
      <c r="A16" s="2">
        <v>1.2219804479512007E-2</v>
      </c>
      <c r="B16" s="2">
        <v>1.5407421131841468</v>
      </c>
      <c r="C16" s="2">
        <v>8.7049161434058941E-2</v>
      </c>
      <c r="D16" s="2">
        <v>1518592169.7783759</v>
      </c>
      <c r="E16" s="2">
        <v>42.232091465523169</v>
      </c>
      <c r="F16" s="2">
        <v>67.259433080697818</v>
      </c>
      <c r="G16" s="2">
        <v>0.64458672748588641</v>
      </c>
      <c r="H16" s="2">
        <v>7.968935280125657</v>
      </c>
      <c r="I16" s="2">
        <v>9.9471407296149519E-3</v>
      </c>
      <c r="J16" s="2">
        <v>1.6078669381512219E-5</v>
      </c>
      <c r="K16" s="2">
        <v>0.99372482295721143</v>
      </c>
      <c r="L16" s="2">
        <v>0.96432830090977673</v>
      </c>
      <c r="M16" s="2">
        <v>0.90034848736082906</v>
      </c>
      <c r="N16" s="2">
        <v>7.8818939807387953E-2</v>
      </c>
      <c r="O16" s="2">
        <v>0.18792280888524682</v>
      </c>
      <c r="P16" s="2">
        <v>0.31409393103461786</v>
      </c>
      <c r="Q16" s="2">
        <v>2.1252264074040884E-2</v>
      </c>
      <c r="R16" s="2">
        <v>2.7952753326306534E-2</v>
      </c>
    </row>
    <row r="17" spans="1:31" x14ac:dyDescent="0.25">
      <c r="A17" s="2">
        <v>6.7947656284661614E-3</v>
      </c>
      <c r="B17" s="2">
        <v>0.16801266034993198</v>
      </c>
      <c r="C17" s="2">
        <v>2.6316046898588817E-2</v>
      </c>
      <c r="D17" s="2">
        <v>63316737.042172998</v>
      </c>
      <c r="E17" s="2">
        <v>32.82115792559263</v>
      </c>
      <c r="F17" s="2">
        <v>56.403312736865651</v>
      </c>
      <c r="G17" s="2">
        <v>1.0000017535083231E-2</v>
      </c>
      <c r="H17" s="2">
        <v>5.1704050724821357E-2</v>
      </c>
      <c r="I17" s="2">
        <v>4.5453042865373226E-10</v>
      </c>
      <c r="J17" s="2">
        <v>9.999929812362824E-3</v>
      </c>
      <c r="K17" s="2">
        <v>0.99612548679244484</v>
      </c>
      <c r="L17" s="2">
        <v>0.97570578787865492</v>
      </c>
      <c r="M17" s="2">
        <v>0.99468587017240684</v>
      </c>
      <c r="N17" s="2">
        <v>6.1933577932165869E-2</v>
      </c>
      <c r="O17" s="2">
        <v>0.15508471878341726</v>
      </c>
      <c r="P17" s="2">
        <v>7.2532672150674174E-2</v>
      </c>
      <c r="Q17" s="2">
        <v>1.9607844274001546E-2</v>
      </c>
      <c r="R17" s="2">
        <v>2.6566314837746543E-2</v>
      </c>
    </row>
    <row r="18" spans="1:31" x14ac:dyDescent="0.25">
      <c r="A18" s="2">
        <v>2.2414573992712281E-2</v>
      </c>
      <c r="B18" s="2">
        <v>0.44218634014065578</v>
      </c>
      <c r="C18" s="2">
        <v>9.9999941853334787E-2</v>
      </c>
      <c r="D18" s="2">
        <v>1831653779.7679343</v>
      </c>
      <c r="E18" s="2">
        <v>13.761755721424375</v>
      </c>
      <c r="F18" s="2">
        <v>72.559119124865234</v>
      </c>
      <c r="G18" s="2">
        <v>0.55596834314550359</v>
      </c>
      <c r="H18" s="2">
        <v>0.27766501636427904</v>
      </c>
      <c r="I18" s="2">
        <v>6.5481606623579643E-14</v>
      </c>
      <c r="J18" s="2">
        <v>8.2999886118840654E-3</v>
      </c>
      <c r="K18" s="2">
        <v>0.99527494338634492</v>
      </c>
      <c r="L18" s="2">
        <v>0.96692189937028938</v>
      </c>
      <c r="M18" s="2">
        <v>0.99058789577472661</v>
      </c>
      <c r="N18" s="2">
        <v>6.8394488429394287E-2</v>
      </c>
      <c r="O18" s="2">
        <v>0.18096220495842089</v>
      </c>
      <c r="P18" s="2">
        <v>9.652970104077134E-2</v>
      </c>
      <c r="Q18" s="2">
        <v>2.0935107785469052E-2</v>
      </c>
      <c r="R18" s="2">
        <v>2.6862116223883185E-2</v>
      </c>
    </row>
    <row r="19" spans="1:31" x14ac:dyDescent="0.25">
      <c r="A19" s="2">
        <v>7.9999999999977797E-2</v>
      </c>
      <c r="B19" s="2">
        <v>8.966021121226822E-2</v>
      </c>
      <c r="C19" s="2">
        <v>2.6315789473706414E-2</v>
      </c>
      <c r="D19" s="2">
        <v>50540652.261695243</v>
      </c>
      <c r="E19" s="2">
        <v>25.913617603077387</v>
      </c>
      <c r="F19" s="2">
        <v>62.39890241089919</v>
      </c>
      <c r="G19" s="2">
        <v>0.60858773968870994</v>
      </c>
      <c r="H19" s="2">
        <v>2.7325693300188445E-2</v>
      </c>
      <c r="I19" s="2">
        <v>3.367492100237162E-14</v>
      </c>
      <c r="J19" s="2">
        <v>3.2236804747761496E-14</v>
      </c>
      <c r="K19" s="2">
        <v>0.98245650608072943</v>
      </c>
      <c r="L19" s="2">
        <v>0.93131529299122373</v>
      </c>
      <c r="M19" s="2">
        <v>0.93501944918516644</v>
      </c>
      <c r="N19" s="2">
        <v>0.13178793184536233</v>
      </c>
      <c r="O19" s="2">
        <v>0.26076399279557083</v>
      </c>
      <c r="P19" s="2">
        <v>0.2536350632437977</v>
      </c>
      <c r="Q19" s="2">
        <v>2.0955005996024744E-2</v>
      </c>
      <c r="R19" s="2">
        <v>2.655856155072174E-2</v>
      </c>
    </row>
    <row r="20" spans="1:31" x14ac:dyDescent="0.25">
      <c r="A20" s="2">
        <v>1.0758846529378896E-2</v>
      </c>
      <c r="B20" s="2">
        <v>0.1080601053497257</v>
      </c>
      <c r="C20" s="2">
        <v>9.9999999995847952E-2</v>
      </c>
      <c r="D20" s="2">
        <v>1442195534.1025643</v>
      </c>
      <c r="E20" s="2">
        <v>21.071898735718264</v>
      </c>
      <c r="F20" s="2">
        <v>66.224948081172158</v>
      </c>
      <c r="G20" s="2">
        <v>0.64164541586563473</v>
      </c>
      <c r="H20" s="2">
        <v>0.11940460893833431</v>
      </c>
      <c r="I20" s="2">
        <v>3.2885677157007031E-14</v>
      </c>
      <c r="J20" s="2">
        <v>9.9999941587952078E-3</v>
      </c>
      <c r="K20" s="2">
        <v>0.99428979829162678</v>
      </c>
      <c r="L20" s="2">
        <v>0.99141704400154507</v>
      </c>
      <c r="M20" s="2">
        <v>0.99019673287381416</v>
      </c>
      <c r="N20" s="2">
        <v>7.5187097904424266E-2</v>
      </c>
      <c r="O20" s="2">
        <v>9.2179859180139809E-2</v>
      </c>
      <c r="P20" s="2">
        <v>9.8515148352545268E-2</v>
      </c>
      <c r="Q20" s="2">
        <v>2.0940133766539439E-2</v>
      </c>
      <c r="R20" s="2">
        <v>2.6664638680777914E-2</v>
      </c>
    </row>
    <row r="21" spans="1:31" x14ac:dyDescent="0.25">
      <c r="A21" s="2">
        <v>7.6944353847489587E-3</v>
      </c>
      <c r="B21" s="2">
        <v>0.18642579505617535</v>
      </c>
      <c r="C21" s="2">
        <v>9.9999999999977537E-2</v>
      </c>
      <c r="D21" s="2">
        <v>2066742181.6547418</v>
      </c>
      <c r="E21" s="2">
        <v>15.152078376938222</v>
      </c>
      <c r="F21" s="2">
        <v>69.229554733903569</v>
      </c>
      <c r="G21" s="2">
        <v>0.62010803220882349</v>
      </c>
      <c r="H21" s="2">
        <v>0.14486571494817149</v>
      </c>
      <c r="I21" s="2">
        <v>3.2219969761073942E-14</v>
      </c>
      <c r="J21" s="2">
        <v>9.9999998031914273E-3</v>
      </c>
      <c r="K21" s="2">
        <v>0.98943801295788181</v>
      </c>
      <c r="L21" s="2">
        <v>0.98056065071422172</v>
      </c>
      <c r="M21" s="2">
        <v>0.98156151121044488</v>
      </c>
      <c r="N21" s="2">
        <v>0.10225637961367993</v>
      </c>
      <c r="O21" s="2">
        <v>0.13872619000362005</v>
      </c>
      <c r="P21" s="2">
        <v>0.13510774922875274</v>
      </c>
      <c r="Q21" s="2">
        <v>2.1268879356739229E-2</v>
      </c>
      <c r="R21" s="2">
        <v>2.6738748636299305E-2</v>
      </c>
    </row>
    <row r="22" spans="1:31" x14ac:dyDescent="0.25">
      <c r="A22" s="2">
        <v>6.7394881246062082E-3</v>
      </c>
      <c r="B22" s="2">
        <v>0.22288772269066778</v>
      </c>
      <c r="C22" s="2">
        <v>9.9999578450822635E-2</v>
      </c>
      <c r="D22" s="2">
        <v>1070399379.9953802</v>
      </c>
      <c r="E22" s="2">
        <v>15.623301977201482</v>
      </c>
      <c r="F22" s="2">
        <v>75.123920270112976</v>
      </c>
      <c r="G22" s="2">
        <v>0.54378021977986613</v>
      </c>
      <c r="H22" s="2">
        <v>0.18244862759337888</v>
      </c>
      <c r="I22" s="2">
        <v>1.213006043327594E-10</v>
      </c>
      <c r="J22" s="2">
        <v>8.1399851267505377E-7</v>
      </c>
      <c r="K22" s="2">
        <v>0.99162805438562696</v>
      </c>
      <c r="L22" s="2">
        <v>0.93842103228033036</v>
      </c>
      <c r="M22" s="2">
        <v>0.99213252240181304</v>
      </c>
      <c r="N22" s="2">
        <v>9.1039695508219567E-2</v>
      </c>
      <c r="O22" s="2">
        <v>0.24690722557769137</v>
      </c>
      <c r="P22" s="2">
        <v>8.8254194360410654E-2</v>
      </c>
      <c r="Q22" s="2">
        <v>2.0676995498849923E-2</v>
      </c>
      <c r="R22" s="2">
        <v>2.6785240393197397E-2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Lower</v>
      </c>
    </row>
    <row r="24" spans="1:31" x14ac:dyDescent="0.25">
      <c r="A24" t="s">
        <v>6</v>
      </c>
      <c r="B24" s="2">
        <f>AVERAGE(A$1:A$3)</f>
        <v>2.1100909706491798E-3</v>
      </c>
      <c r="C24" s="2">
        <f>AVERAGE(A$4:A$6)</f>
        <v>5.4412791850417426E-3</v>
      </c>
      <c r="D24" s="2">
        <f>AVERAGE(A$7:A$12,A$17:A$19)</f>
        <v>2.5688611490794242E-2</v>
      </c>
      <c r="E24" s="2">
        <f>AVERAGE(A$13:A$16)</f>
        <v>6.6211366293548405E-3</v>
      </c>
      <c r="F24" s="2">
        <f>A$20</f>
        <v>1.0758846529378896E-2</v>
      </c>
      <c r="G24" s="2">
        <f>AVERAGE(A$21:A$22)</f>
        <v>7.2169617546775835E-3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Lower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Upper</v>
      </c>
      <c r="AD24" t="str">
        <f t="shared" si="1"/>
        <v>Lower</v>
      </c>
      <c r="AE24" t="str">
        <f t="shared" si="1"/>
        <v>Lower</v>
      </c>
    </row>
    <row r="25" spans="1:31" x14ac:dyDescent="0.25">
      <c r="B25" s="2">
        <f>STDEV(A$1:A$3)/SQRT(COUNT(A$1:A$3))</f>
        <v>2.3570977158928898E-4</v>
      </c>
      <c r="C25" s="2">
        <f>STDEV(A$4:A$6)/SQRT(COUNT(A$4:A$6))</f>
        <v>1.0270739566951275E-3</v>
      </c>
      <c r="D25" s="2">
        <f>STDEV(A$7:A$12,A$17:A$19)/SQRT(COUNT(A$7:A$12,A$17:A$19))</f>
        <v>1.0410719849336942E-2</v>
      </c>
      <c r="E25" s="2">
        <f>STDEV(A$13:A$16)/SQRT(COUNT(A$13:A$16))</f>
        <v>1.8982194464673204E-3</v>
      </c>
      <c r="F25" s="2"/>
      <c r="G25" s="2">
        <f>STDEV(A$21:A$22)/SQRT(COUNT(A$21:A$22))</f>
        <v>4.7747363007137519E-4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Lower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Upper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Upper</v>
      </c>
      <c r="AE27" t="str">
        <f t="shared" si="1"/>
        <v>Lower</v>
      </c>
    </row>
    <row r="28" spans="1:31" x14ac:dyDescent="0.25">
      <c r="B28" t="s">
        <v>7</v>
      </c>
      <c r="C28" s="2">
        <f>AVERAGE(B$1:B$3)</f>
        <v>9.359041482280861E-2</v>
      </c>
      <c r="D28" s="2">
        <f>AVERAGE(B$4:B$6)</f>
        <v>0.29639939163562595</v>
      </c>
      <c r="E28" s="2">
        <f>AVERAGE(B$7:B$12,B$17:B$19)</f>
        <v>0.54454027900184387</v>
      </c>
      <c r="F28" s="2">
        <f>AVERAGE(B$13:B$16)</f>
        <v>0.40949579850114187</v>
      </c>
      <c r="G28" s="2">
        <f>B$20</f>
        <v>0.1080601053497257</v>
      </c>
      <c r="H28" s="2">
        <f>AVERAGE(B$21:B$22)</f>
        <v>0.20465675887342155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Lower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25">
      <c r="C29" s="2">
        <f>STDEV(B$1:B$3)/SQRT(COUNT(B$1:B$3))</f>
        <v>1.121356976322461E-2</v>
      </c>
      <c r="D29" s="2">
        <f>STDEV(B$4:B$6)/SQRT(COUNT(B$4:B$6))</f>
        <v>8.3531808099919128E-2</v>
      </c>
      <c r="E29" s="2">
        <f>STDEV(B$7:B$12,B$17:B$19)/SQRT(COUNT(B$7:B$12,B$17:B$19))</f>
        <v>0.25388093896624792</v>
      </c>
      <c r="F29" s="2">
        <f>STDEV(B$13:B$16)/SQRT(COUNT(B$13:B$16))</f>
        <v>0.37711873305331223</v>
      </c>
      <c r="G29" s="2"/>
      <c r="H29" s="2">
        <f>STDEV(B$21:B$22)/SQRT(COUNT(B$21:B$22))</f>
        <v>1.8230963817246218E-2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Upper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Upper</v>
      </c>
    </row>
    <row r="32" spans="1:31" x14ac:dyDescent="0.25">
      <c r="C32" t="s">
        <v>24</v>
      </c>
      <c r="D32" s="2">
        <f>AVERAGE(C$1:C$3)</f>
        <v>5.0863972259229416E-2</v>
      </c>
      <c r="E32" s="2">
        <f>AVERAGE(C$4:C$6)</f>
        <v>5.0877195536079112E-2</v>
      </c>
      <c r="F32" s="2">
        <f>AVERAGE(C$7:C$12,C$17:C$19)</f>
        <v>5.5663709748780849E-2</v>
      </c>
      <c r="G32" s="2">
        <f>AVERAGE(C$13:C$16)</f>
        <v>7.199913863913382E-2</v>
      </c>
      <c r="H32" s="2">
        <f>C$20</f>
        <v>9.9999999995847952E-2</v>
      </c>
      <c r="I32" s="2">
        <f>AVERAGE(C$21:C$22)</f>
        <v>9.9999789225400093E-2</v>
      </c>
      <c r="N32" t="str">
        <f t="shared" si="2"/>
        <v>Ok</v>
      </c>
      <c r="O32" t="str">
        <f t="shared" si="0"/>
        <v>Ok</v>
      </c>
      <c r="P32" t="str">
        <f t="shared" si="0"/>
        <v>Upper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25">
      <c r="D33" s="2">
        <f>STDEV(C$1:C$3)/SQRT(COUNT(C$1:C$3))</f>
        <v>2.4535035863670722E-2</v>
      </c>
      <c r="E33" s="2">
        <f>STDEV(C$4:C$6)/SQRT(COUNT(C$4:C$6))</f>
        <v>2.4561291627523522E-2</v>
      </c>
      <c r="F33" s="2">
        <f>STDEV(C$7:C$12,C$17:C$19)/SQRT(COUNT(C$7:C$12,C$17:C$19))</f>
        <v>1.1276793838924134E-2</v>
      </c>
      <c r="G33" s="2">
        <f>STDEV(C$13:C$16)/SQRT(COUNT(C$13:C$16))</f>
        <v>1.3730439000499585E-2</v>
      </c>
      <c r="H33" s="2"/>
      <c r="I33" s="2">
        <f>STDEV(C$21:C$22)/SQRT(COUNT(C$21:C$22))</f>
        <v>2.1077457745127812E-7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Upper</v>
      </c>
      <c r="AE34" t="str">
        <f t="shared" si="1"/>
        <v>Ok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Lower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 s="2">
        <f>AVERAGE(D$1:D$3)</f>
        <v>633600078.10991585</v>
      </c>
      <c r="F36" s="2">
        <f>AVERAGE(D$4:D$6)</f>
        <v>436358038.74599642</v>
      </c>
      <c r="G36" s="2">
        <f>AVERAGE(D$7:D$12,D$17:D$19)</f>
        <v>672962475.69047189</v>
      </c>
      <c r="H36" s="2">
        <f>AVERAGE(D$13:D$16)</f>
        <v>1128997634.230551</v>
      </c>
      <c r="I36" s="2">
        <f>D$20</f>
        <v>1442195534.1025643</v>
      </c>
      <c r="J36" s="2">
        <f>AVERAGE(D$21:D$22)</f>
        <v>1568570780.8250608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Ok</v>
      </c>
    </row>
    <row r="37" spans="4:31" x14ac:dyDescent="0.25">
      <c r="E37" s="2">
        <f>STDEV(D$1:D$3)/SQRT(COUNT(D$1:D$3))</f>
        <v>303194012.86937314</v>
      </c>
      <c r="F37" s="2">
        <f>STDEV(D$4:D$6)/SQRT(COUNT(D$4:D$6))</f>
        <v>333527619.45649195</v>
      </c>
      <c r="G37" s="2">
        <f>STDEV(D$7:D$12,D$17:D$19)/SQRT(COUNT(D$7:D$12,D$17:D$19))</f>
        <v>225118541.54517484</v>
      </c>
      <c r="H37" s="2">
        <f>STDEV(D$13:D$16)/SQRT(COUNT(D$13:D$16))</f>
        <v>548333382.99816275</v>
      </c>
      <c r="I37" s="2"/>
      <c r="J37" s="2">
        <f>STDEV(D$21:D$22)/SQRT(COUNT(D$21:D$22))</f>
        <v>498171400.82968128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Upper</v>
      </c>
      <c r="W38" t="str">
        <f t="shared" si="0"/>
        <v>Ok</v>
      </c>
      <c r="AD38" t="str">
        <f t="shared" si="1"/>
        <v>Ok</v>
      </c>
      <c r="AE38" t="str">
        <f t="shared" si="1"/>
        <v>Upper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Lower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Lower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 s="2">
        <f>AVERAGE(E$1:E$3)</f>
        <v>20.597126729915704</v>
      </c>
      <c r="G40" s="2">
        <f>AVERAGE(E$4:E$6)</f>
        <v>22.140472840038697</v>
      </c>
      <c r="H40" s="2">
        <f>AVERAGE(E$7:E$12,E$17:E$19)</f>
        <v>27.082543523464565</v>
      </c>
      <c r="I40" s="2">
        <f>AVERAGE(E$13:E$16)</f>
        <v>30.482720710102125</v>
      </c>
      <c r="J40" s="2">
        <f>E$20</f>
        <v>21.071898735718264</v>
      </c>
      <c r="K40" s="2">
        <f>AVERAGE(E$21:E$22)</f>
        <v>15.387690177069853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Upper</v>
      </c>
      <c r="AE40" t="str">
        <f t="shared" si="1"/>
        <v>Ok</v>
      </c>
    </row>
    <row r="41" spans="4:31" x14ac:dyDescent="0.25">
      <c r="F41" s="2">
        <f>STDEV(E$1:E$3)/SQRT(COUNT(E$1:E$3))</f>
        <v>1.6192689701962997</v>
      </c>
      <c r="G41" s="2">
        <f>STDEV(E$4:E$6)/SQRT(COUNT(E$4:E$6))</f>
        <v>5.4608383651297343</v>
      </c>
      <c r="H41" s="2">
        <f>STDEV(E$7:E$12,E$17:E$19)/SQRT(COUNT(E$7:E$12,E$17:E$19))</f>
        <v>3.3686034460254519</v>
      </c>
      <c r="I41" s="2">
        <f>STDEV(E$13:E$16)/SQRT(COUNT(E$13:E$16))</f>
        <v>4.9982935364329251</v>
      </c>
      <c r="J41" s="2"/>
      <c r="K41" s="2">
        <f>STDEV(E$21:E$22)/SQRT(COUNT(E$21:E$22))</f>
        <v>0.23561180013162986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Upper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Ok</v>
      </c>
      <c r="AE43" t="str">
        <f t="shared" si="1"/>
        <v>Lower</v>
      </c>
    </row>
    <row r="44" spans="4:31" x14ac:dyDescent="0.25">
      <c r="F44" t="s">
        <v>11</v>
      </c>
      <c r="G44" s="2">
        <f>AVERAGE(F$1:F$3)</f>
        <v>63.473007639610124</v>
      </c>
      <c r="H44" s="2">
        <f>AVERAGE(F$4:F$6)</f>
        <v>61.908590065155039</v>
      </c>
      <c r="I44" s="2">
        <f>AVERAGE(F$7:F$12,F$17:F$19)</f>
        <v>62.724386845706022</v>
      </c>
      <c r="J44" s="2">
        <f>AVERAGE(F$13:F$16)</f>
        <v>62.633384819583341</v>
      </c>
      <c r="K44" s="2">
        <f>F$20</f>
        <v>66.224948081172158</v>
      </c>
      <c r="L44" s="2">
        <f>AVERAGE(F$21:F$22)</f>
        <v>72.17673750200828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Upper</v>
      </c>
      <c r="AE44" t="str">
        <f t="shared" si="1"/>
        <v>Lower</v>
      </c>
    </row>
    <row r="45" spans="4:31" x14ac:dyDescent="0.25">
      <c r="G45" s="2">
        <f>STDEV(F$1:F$3)/SQRT(COUNT(F$1:F$3))</f>
        <v>2.7002523397114855</v>
      </c>
      <c r="H45" s="2">
        <f>STDEV(F$4:F$6)/SQRT(COUNT(F$4:F$6))</f>
        <v>4.4757846359390419</v>
      </c>
      <c r="I45" s="2">
        <f>STDEV(F$7:F$12,F$17:F$19)/SQRT(COUNT(F$7:F$12,F$17:F$19))</f>
        <v>3.7963914944534074</v>
      </c>
      <c r="J45" s="2">
        <f>STDEV(F$13:F$16)/SQRT(COUNT(F$13:F$16))</f>
        <v>2.7621194683084243</v>
      </c>
      <c r="K45" s="2"/>
      <c r="L45" s="2">
        <f>STDEV(F$21:F$22)/SQRT(COUNT(F$21:F$22))</f>
        <v>2.9471827681047031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 s="2">
        <f>AVERAGE(G$1:G$3)</f>
        <v>0.43344643732086635</v>
      </c>
      <c r="I48" s="2">
        <f>AVERAGE(G$4:G$6)</f>
        <v>0.20166386418593299</v>
      </c>
      <c r="J48" s="2">
        <f>AVERAGE(G$7:G$12,G$17:G$19)</f>
        <v>0.42400848366470806</v>
      </c>
      <c r="K48" s="2">
        <f>AVERAGE(G$13:G$16)</f>
        <v>0.34958339531113614</v>
      </c>
      <c r="L48" s="2">
        <f>G$20</f>
        <v>0.64164541586563473</v>
      </c>
      <c r="M48" s="2">
        <f>AVERAGE(G$21:G$22)</f>
        <v>0.58194412599434475</v>
      </c>
    </row>
    <row r="49" spans="8:26" x14ac:dyDescent="0.25">
      <c r="H49" s="2">
        <f>STDEV(G$1:G$3)/SQRT(COUNT(G$1:G$3))</f>
        <v>0.21319122995199133</v>
      </c>
      <c r="I49" s="2">
        <f>STDEV(G$4:G$6)/SQRT(COUNT(G$4:G$6))</f>
        <v>0.19166386411300004</v>
      </c>
      <c r="J49" s="2">
        <f>STDEV(G$7:G$12,G$17:G$19)/SQRT(COUNT(G$7:G$12,G$17:G$19))</f>
        <v>0.10128409383879527</v>
      </c>
      <c r="K49" s="2">
        <f>STDEV(G$13:G$16)/SQRT(COUNT(G$13:G$16))</f>
        <v>0.19690147568910607</v>
      </c>
      <c r="L49" s="2"/>
      <c r="M49" s="2">
        <f>STDEV(G$21:G$22)/SQRT(COUNT(G$21:G$22))</f>
        <v>3.8163906214478682E-2</v>
      </c>
    </row>
    <row r="51" spans="8:26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25">
      <c r="H52" t="s">
        <v>13</v>
      </c>
      <c r="I52" s="2">
        <f>AVERAGE(H$1:H$3)</f>
        <v>3.7453688193431457E-2</v>
      </c>
      <c r="J52" s="2">
        <f>AVERAGE(H$4:H$6)</f>
        <v>0.15575771236045863</v>
      </c>
      <c r="K52" s="2">
        <f>AVERAGE(H$7:H$12,H$17:H$19)</f>
        <v>1.066609026955291</v>
      </c>
      <c r="L52" s="2">
        <f>AVERAGE(H$13:H$16)</f>
        <v>2.0009044817405304</v>
      </c>
      <c r="M52" s="2">
        <f>H$20</f>
        <v>0.11940460893833431</v>
      </c>
      <c r="N52" s="2">
        <f>AVERAGE(H$21:H$22)</f>
        <v>0.16365717127077517</v>
      </c>
    </row>
    <row r="53" spans="8:26" x14ac:dyDescent="0.25">
      <c r="I53" s="2">
        <f>STDEV(H$1:H$3)/SQRT(COUNT(H$1:H$3))</f>
        <v>1.5897016152027023E-2</v>
      </c>
      <c r="J53" s="2">
        <f>STDEV(H$4:H$6)/SQRT(COUNT(H$4:H$6))</f>
        <v>6.4519973337094499E-2</v>
      </c>
      <c r="K53" s="2">
        <f>STDEV(H$7:H$12,H$17:H$19)/SQRT(COUNT(H$7:H$12,H$17:H$19))</f>
        <v>0.62542747599373405</v>
      </c>
      <c r="L53" s="2">
        <f>STDEV(H$13:H$16)/SQRT(COUNT(H$13:H$16))</f>
        <v>1.9893448095783732</v>
      </c>
      <c r="M53" s="2"/>
      <c r="N53" s="2">
        <f>STDEV(H$21:H$22)/SQRT(COUNT(H$21:H$22))</f>
        <v>1.8791456322603688E-2</v>
      </c>
    </row>
    <row r="55" spans="8:26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25">
      <c r="I56" t="s">
        <v>14</v>
      </c>
      <c r="J56" s="2">
        <f>AVERAGE(I$1:I$3)</f>
        <v>3.3334287308396525E-3</v>
      </c>
      <c r="K56" s="2">
        <f>AVERAGE(I$4:I$6)</f>
        <v>9.3680069212702481E-8</v>
      </c>
      <c r="L56" s="2">
        <f>AVERAGE(I$7:I$12,I$17:I$19)</f>
        <v>1.119150436982638E-3</v>
      </c>
      <c r="M56" s="2">
        <f>AVERAGE(I$13:I$16)</f>
        <v>4.9867851824193024E-3</v>
      </c>
      <c r="N56" s="2">
        <f>I$20</f>
        <v>3.2885677157007031E-14</v>
      </c>
      <c r="O56" s="2">
        <f>AVERAGE(I$21:I$22)</f>
        <v>6.0666412151260243E-11</v>
      </c>
    </row>
    <row r="57" spans="8:26" x14ac:dyDescent="0.25">
      <c r="J57" s="2">
        <f>STDEV(I$1:I$3)/SQRT(COUNT(I$1:I$3))</f>
        <v>3.3332856193609281E-3</v>
      </c>
      <c r="K57" s="2">
        <f>STDEV(I$4:I$6)/SQRT(COUNT(I$4:I$6))</f>
        <v>8.8969147842378764E-8</v>
      </c>
      <c r="L57" s="2">
        <f>STDEV(I$7:I$12,I$17:I$19)/SQRT(COUNT(I$7:I$12,I$17:I$19))</f>
        <v>1.1101226548786767E-3</v>
      </c>
      <c r="M57" s="2">
        <f>STDEV(I$13:I$16)/SQRT(COUNT(I$13:I$16))</f>
        <v>2.8791419854986553E-3</v>
      </c>
      <c r="N57" s="2"/>
      <c r="O57" s="2">
        <f>STDEV(I$21:I$22)/SQRT(COUNT(I$21:I$22))</f>
        <v>6.063419218149916E-11</v>
      </c>
    </row>
    <row r="59" spans="8:26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25">
      <c r="J60" t="s">
        <v>15</v>
      </c>
      <c r="K60" s="2">
        <f>AVERAGE(J$1:J$3)</f>
        <v>3.3334214799821877E-3</v>
      </c>
      <c r="L60" s="2">
        <f>AVERAGE(J$4:J$6)</f>
        <v>6.6666835131850176E-3</v>
      </c>
      <c r="M60" s="2">
        <f>AVERAGE(J$7:J$12,J$17:J$19)</f>
        <v>3.1302498839428793E-3</v>
      </c>
      <c r="N60" s="2">
        <f>AVERAGE(J$13:J$16)</f>
        <v>5.0039553799800509E-3</v>
      </c>
      <c r="O60" s="2">
        <f>J$20</f>
        <v>9.9999941587952078E-3</v>
      </c>
      <c r="P60" s="2">
        <f>AVERAGE(J$21:J$22)</f>
        <v>5.0004069008520516E-3</v>
      </c>
    </row>
    <row r="61" spans="8:26" x14ac:dyDescent="0.25">
      <c r="K61" s="2">
        <f>STDEV(J$1:J$3)/SQRT(COUNT(J$1:J$3))</f>
        <v>3.3332882919358871E-3</v>
      </c>
      <c r="L61" s="2">
        <f>STDEV(J$4:J$6)/SQRT(COUNT(J$4:J$6))</f>
        <v>3.3333164867927318E-3</v>
      </c>
      <c r="M61" s="2">
        <f>STDEV(J$7:J$12,J$17:J$19)/SQRT(COUNT(J$7:J$12,J$17:J$19))</f>
        <v>1.5239315274861176E-3</v>
      </c>
      <c r="N61" s="2">
        <f>STDEV(J$13:J$16)/SQRT(COUNT(J$13:J$16))</f>
        <v>2.884395341322849E-3</v>
      </c>
      <c r="O61" s="2"/>
      <c r="P61" s="2">
        <f>STDEV(J$21:J$22)/SQRT(COUNT(J$21:J$22))</f>
        <v>4.9995929023393757E-3</v>
      </c>
    </row>
    <row r="63" spans="8:26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25">
      <c r="K64" t="s">
        <v>16</v>
      </c>
      <c r="L64" s="3">
        <f>AVERAGE(K$1:K$3)</f>
        <v>0.99322699489496324</v>
      </c>
      <c r="M64" s="3">
        <f>AVERAGE(K$4:K$6)</f>
        <v>0.99454542744352992</v>
      </c>
      <c r="N64" s="3">
        <f>AVERAGE(K$7:K$12,K$17:K$19)</f>
        <v>0.98980415390676357</v>
      </c>
      <c r="O64" s="3">
        <f>AVERAGE(K$13:K$16)</f>
        <v>0.99703381925251444</v>
      </c>
      <c r="P64" s="3">
        <f>K$20</f>
        <v>0.99428979829162678</v>
      </c>
      <c r="Q64" s="3">
        <f>AVERAGE(K$21:K$22)</f>
        <v>0.99053303367175438</v>
      </c>
      <c r="U64" t="str">
        <f>_xlfn.CONCAT(ROUND(L64,2), " ± ", L65)</f>
        <v>0.99 ± 0.00164637487278232</v>
      </c>
      <c r="V64" t="str">
        <f t="shared" ref="V64:Z64" si="12">_xlfn.CONCAT(ROUND(M64,2), " ± ", M65)</f>
        <v>0.99 ± 0.000615827072146363</v>
      </c>
      <c r="W64" t="str">
        <f t="shared" si="12"/>
        <v>0.99 ± 0.00354875802374363</v>
      </c>
      <c r="X64" t="str">
        <f t="shared" si="12"/>
        <v>1 ± 0.00115540638663741</v>
      </c>
      <c r="Y64" t="str">
        <f t="shared" si="12"/>
        <v xml:space="preserve">0.99 ± </v>
      </c>
      <c r="Z64" t="str">
        <f t="shared" si="12"/>
        <v>0.99 ± 0.00109502071387257</v>
      </c>
    </row>
    <row r="65" spans="12:30" x14ac:dyDescent="0.25">
      <c r="L65" s="2">
        <f>STDEV(K$1:K$3)/SQRT(COUNT(K$1:K$3))</f>
        <v>1.6463748727823188E-3</v>
      </c>
      <c r="M65" s="2">
        <f>STDEV(K$4:K$6)/SQRT(COUNT(K$4:K$6))</f>
        <v>6.1582707214636321E-4</v>
      </c>
      <c r="N65" s="2">
        <f>STDEV(K$7:K$12,K$17:K$19)/SQRT(COUNT(K$7:K$12,K$17:K$19))</f>
        <v>3.548758023743629E-3</v>
      </c>
      <c r="O65" s="2">
        <f>STDEV(K$13:K$16)/SQRT(COUNT(K$13:K$16))</f>
        <v>1.155406386637408E-3</v>
      </c>
      <c r="P65" s="2"/>
      <c r="Q65" s="2">
        <f>STDEV(K$21:K$22)/SQRT(COUNT(K$21:K$22))</f>
        <v>1.0950207138725741E-3</v>
      </c>
    </row>
    <row r="67" spans="12:30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25">
      <c r="L68" t="s">
        <v>17</v>
      </c>
      <c r="M68" s="3">
        <f>AVERAGE(L$1:L$3)</f>
        <v>0.98036606495670575</v>
      </c>
      <c r="N68">
        <f>AVERAGE(L$4:L$6)</f>
        <v>0.95681427947710507</v>
      </c>
      <c r="O68">
        <f>AVERAGE(L$7:L$12,L$17:L$19)</f>
        <v>0.96664653313942017</v>
      </c>
      <c r="P68">
        <f>AVERAGE(L$13:L$16)</f>
        <v>0.98417957100676601</v>
      </c>
      <c r="Q68">
        <f>L$20</f>
        <v>0.99141704400154507</v>
      </c>
      <c r="R68">
        <f>AVERAGE(L$21:L$22)</f>
        <v>0.95949084149727604</v>
      </c>
      <c r="V68" t="str">
        <f>_xlfn.CONCAT(ROUND(M68,2), " ± ", M69)</f>
        <v>0.98 ± 0.00372638621047157</v>
      </c>
      <c r="W68" t="str">
        <f t="shared" ref="W68" si="13">_xlfn.CONCAT(ROUND(N68,2), " ± ", N69)</f>
        <v>0.96 ± 0.0205931035097712</v>
      </c>
      <c r="X68" t="str">
        <f t="shared" ref="X68" si="14">_xlfn.CONCAT(ROUND(O68,2), " ± ", O69)</f>
        <v>0.97 ± 0.00904054708818939</v>
      </c>
      <c r="Y68" t="str">
        <f t="shared" ref="Y68" si="15">_xlfn.CONCAT(ROUND(P68,2), " ± ", P69)</f>
        <v>0.98 ± 0.00702285910040351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0.0210698092169457</v>
      </c>
    </row>
    <row r="69" spans="12:30" x14ac:dyDescent="0.25">
      <c r="M69" s="2">
        <f>STDEV(L$1:L$3)/SQRT(COUNT(L$1:L$3))</f>
        <v>3.7263862104715659E-3</v>
      </c>
      <c r="N69" s="2">
        <f>STDEV(L$4:L$6)/SQRT(COUNT(L$4:L$6))</f>
        <v>2.0593103509771189E-2</v>
      </c>
      <c r="O69" s="2">
        <f>STDEV(L$7:L$12,L$17:L$19)/SQRT(COUNT(L$7:L$12,L$17:L$19))</f>
        <v>9.0405470881893945E-3</v>
      </c>
      <c r="P69" s="2">
        <f>STDEV(L$13:L$16)/SQRT(COUNT(L$13:L$16))</f>
        <v>7.0228591004035095E-3</v>
      </c>
      <c r="Q69" s="2"/>
      <c r="R69" s="2">
        <f>STDEV(L$21:L$22)/SQRT(COUNT(L$21:L$22))</f>
        <v>2.1069809216945679E-2</v>
      </c>
    </row>
    <row r="71" spans="12:30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25">
      <c r="M72" t="s">
        <v>18</v>
      </c>
      <c r="N72">
        <f>AVERAGE(M$1:M$3)</f>
        <v>0.98513832744940444</v>
      </c>
      <c r="O72">
        <f>AVERAGE(M$4:M$6)</f>
        <v>0.94921040505453569</v>
      </c>
      <c r="P72">
        <f>AVERAGE(M$7:M$12,M$17:M$19)</f>
        <v>0.9823648310205273</v>
      </c>
      <c r="Q72">
        <f>AVERAGE(M$13:M$16)</f>
        <v>0.96896034004831522</v>
      </c>
      <c r="R72">
        <f>M$20</f>
        <v>0.99019673287381416</v>
      </c>
      <c r="S72">
        <f>AVERAGE(M$21:M$22)</f>
        <v>0.98684701680612896</v>
      </c>
      <c r="W72" t="str">
        <f>_xlfn.CONCAT(ROUND(N72,2), " ± ", N73)</f>
        <v>0.99 ± 0.00804153642362589</v>
      </c>
      <c r="X72" t="str">
        <f t="shared" ref="X72" si="18">_xlfn.CONCAT(ROUND(O72,2), " ± ", O73)</f>
        <v>0.95 ± 0.0331540772312622</v>
      </c>
      <c r="Y72" t="str">
        <f t="shared" ref="Y72" si="19">_xlfn.CONCAT(ROUND(P72,2), " ± ", P73)</f>
        <v>0.98 ± 0.00640350768133508</v>
      </c>
      <c r="Z72" t="str">
        <f t="shared" ref="Z72" si="20">_xlfn.CONCAT(ROUND(Q72,2), " ± ", Q73)</f>
        <v>0.97 ± 0.0228810639377844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0.00528550559568408</v>
      </c>
    </row>
    <row r="73" spans="12:30" x14ac:dyDescent="0.25">
      <c r="N73" s="2">
        <f>STDEV(M$1:M$3)/SQRT(COUNT(M$1:M$3))</f>
        <v>8.0415364236258949E-3</v>
      </c>
      <c r="O73" s="2">
        <f>STDEV(M$4:M$6)/SQRT(COUNT(M$4:M$6))</f>
        <v>3.3154077231262215E-2</v>
      </c>
      <c r="P73" s="2">
        <f>STDEV(M$7:M$12,M$17:M$19)/SQRT(COUNT(M$7:M$12,M$17:M$19))</f>
        <v>6.4035076813350814E-3</v>
      </c>
      <c r="Q73" s="2">
        <f>STDEV(M$13:M$16)/SQRT(COUNT(M$13:M$16))</f>
        <v>2.2881063937784368E-2</v>
      </c>
      <c r="R73" s="2"/>
      <c r="S73" s="2">
        <f>STDEV(M$21:M$22)/SQRT(COUNT(M$21:M$22))</f>
        <v>5.2855055956840813E-3</v>
      </c>
    </row>
    <row r="75" spans="12:30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25">
      <c r="N76" t="s">
        <v>19</v>
      </c>
      <c r="O76">
        <f>AVERAGE(N$1:N$3)</f>
        <v>8.0431402266870969E-2</v>
      </c>
      <c r="P76">
        <f>AVERAGE(N$4:N$6)</f>
        <v>7.3250154588903812E-2</v>
      </c>
      <c r="Q76">
        <f>AVERAGE(N$7:N$12,N$17:N$19)</f>
        <v>9.0578915349274355E-2</v>
      </c>
      <c r="R76">
        <f>AVERAGE(N$13:N$16)</f>
        <v>5.1410428357034244E-2</v>
      </c>
      <c r="S76">
        <f>N$20</f>
        <v>7.5187097904424266E-2</v>
      </c>
      <c r="T76">
        <f>AVERAGE(N$21:N$22)</f>
        <v>9.6648037560949751E-2</v>
      </c>
      <c r="X76" t="str">
        <f>_xlfn.CONCAT(ROUND(O76,2), " ± ", O77)</f>
        <v>0.08 ± 0.0108642667348308</v>
      </c>
      <c r="Y76" t="str">
        <f t="shared" ref="Y76" si="23">_xlfn.CONCAT(ROUND(P76,2), " ± ", P77)</f>
        <v>0.07 ± 0.00414980021248201</v>
      </c>
      <c r="Z76" t="str">
        <f t="shared" ref="Z76" si="24">_xlfn.CONCAT(ROUND(Q76,2), " ± ", Q77)</f>
        <v>0.09 ± 0.0153678860384831</v>
      </c>
      <c r="AA76" t="str">
        <f t="shared" ref="AA76" si="25">_xlfn.CONCAT(ROUND(R76,2), " ± ", R77)</f>
        <v>0.05 ± 0.00989085092660353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0.00560834205273018</v>
      </c>
    </row>
    <row r="77" spans="12:30" x14ac:dyDescent="0.25">
      <c r="O77" s="2">
        <f>STDEV(N$1:N$3)/SQRT(COUNT(N$1:N$3))</f>
        <v>1.0864266734830836E-2</v>
      </c>
      <c r="P77" s="2">
        <f>STDEV(N$4:N$6)/SQRT(COUNT(N$4:N$6))</f>
        <v>4.1498002124820098E-3</v>
      </c>
      <c r="Q77" s="2">
        <f>STDEV(N$7:N$12,N$17:N$19)/SQRT(COUNT(N$7:N$12,N$17:N$19))</f>
        <v>1.5367886038483094E-2</v>
      </c>
      <c r="R77" s="2">
        <f>STDEV(N$13:N$16)/SQRT(COUNT(N$13:N$16))</f>
        <v>9.8908509266035297E-3</v>
      </c>
      <c r="S77" s="2"/>
      <c r="T77" s="2">
        <f>STDEV(N$21:N$22)/SQRT(COUNT(N$21:N$22))</f>
        <v>5.6083420527301836E-3</v>
      </c>
    </row>
    <row r="79" spans="12:30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25">
      <c r="O80" t="s">
        <v>20</v>
      </c>
      <c r="P80">
        <f>AVERAGE(O$1:O$3)</f>
        <v>0.13824217957548679</v>
      </c>
      <c r="Q80">
        <f>AVERAGE(O$4:O$6)</f>
        <v>0.19543940330325738</v>
      </c>
      <c r="R80">
        <f>AVERAGE(O$7:O$12,O$17:O$19)</f>
        <v>0.16590368457947546</v>
      </c>
      <c r="S80">
        <f>AVERAGE(O$13:O$16)</f>
        <v>0.11640106826461086</v>
      </c>
      <c r="T80">
        <f>O$20</f>
        <v>9.2179859180139809E-2</v>
      </c>
      <c r="U80">
        <f>AVERAGE(O$21:O$22)</f>
        <v>0.19281670779065571</v>
      </c>
      <c r="Y80" t="str">
        <f>_xlfn.CONCAT(ROUND(P80,2), " ± ", P81)</f>
        <v>0.14 ± 0.0127807566106264</v>
      </c>
      <c r="Z80" t="str">
        <f t="shared" ref="Z80" si="28">_xlfn.CONCAT(ROUND(Q80,2), " ± ", Q81)</f>
        <v>0.2 ± 0.0477352226041349</v>
      </c>
      <c r="AA80" t="str">
        <f t="shared" ref="AA80" si="29">_xlfn.CONCAT(ROUND(R80,2), " ± ", R81)</f>
        <v>0.17 ± 0.0262105762979781</v>
      </c>
      <c r="AB80" t="str">
        <f t="shared" ref="AB80" si="30">_xlfn.CONCAT(ROUND(S80,2), " ± ", S81)</f>
        <v>0.12 ± 0.0265393796094222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0.0540905177870357</v>
      </c>
    </row>
    <row r="81" spans="16:31" x14ac:dyDescent="0.25">
      <c r="P81" s="2">
        <f>STDEV(O$1:O$3)/SQRT(COUNT(O$1:O$3))</f>
        <v>1.2780756610626401E-2</v>
      </c>
      <c r="Q81" s="2">
        <f>STDEV(O$4:O$6)/SQRT(COUNT(O$4:O$6))</f>
        <v>4.7735222604134854E-2</v>
      </c>
      <c r="R81" s="2">
        <f>STDEV(O$7:O$12,O$17:O$19)/SQRT(COUNT(O$7:O$12,O$17:O$19))</f>
        <v>2.6210576297978117E-2</v>
      </c>
      <c r="S81" s="2">
        <f>STDEV(O$13:O$16)/SQRT(COUNT(O$13:O$16))</f>
        <v>2.6539379609422199E-2</v>
      </c>
      <c r="T81" s="2"/>
      <c r="U81" s="2">
        <f>STDEV(O$21:O$22)/SQRT(COUNT(O$21:O$22))</f>
        <v>5.4090517787035663E-2</v>
      </c>
    </row>
    <row r="83" spans="16:31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25">
      <c r="P84" t="s">
        <v>21</v>
      </c>
      <c r="Q84">
        <f>AVERAGE(P$1:P$3)</f>
        <v>0.11312282633894305</v>
      </c>
      <c r="R84">
        <f>AVERAGE(P$4:P$6)</f>
        <v>0.2015628404721399</v>
      </c>
      <c r="S84">
        <f>AVERAGE(P$7:P$12,P$17:P$19)</f>
        <v>0.11968908173254923</v>
      </c>
      <c r="T84">
        <f>AVERAGE(P$13:P$16)</f>
        <v>0.14572770851865779</v>
      </c>
      <c r="U84">
        <f>P$20</f>
        <v>9.8515148352545268E-2</v>
      </c>
      <c r="V84">
        <f>AVERAGE(P$21:P$22)</f>
        <v>0.1116809717945817</v>
      </c>
      <c r="Z84" t="str">
        <f>_xlfn.CONCAT(ROUND(Q84,2), " ± ", Q85)</f>
        <v>0.11 ± 0.0309538526372647</v>
      </c>
      <c r="AA84" t="str">
        <f t="shared" ref="AA84" si="33">_xlfn.CONCAT(ROUND(R84,2), " ± ", R85)</f>
        <v>0.2 ± 0.069477047781308</v>
      </c>
      <c r="AB84" t="str">
        <f t="shared" ref="AB84" si="34">_xlfn.CONCAT(ROUND(S84,2), " ± ", S85)</f>
        <v>0.12 ± 0.0197908589130644</v>
      </c>
      <c r="AC84" t="str">
        <f t="shared" ref="AC84" si="35">_xlfn.CONCAT(ROUND(T84,2), " ± ", T85)</f>
        <v>0.15 ± 0.0562515135265092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0.023426777434171</v>
      </c>
    </row>
    <row r="85" spans="16:31" x14ac:dyDescent="0.25">
      <c r="Q85" s="2">
        <f>STDEV(P$1:P$3)/SQRT(COUNT(P$1:P$3))</f>
        <v>3.095385263726471E-2</v>
      </c>
      <c r="R85" s="2">
        <f>STDEV(P$4:P$6)/SQRT(COUNT(P$4:P$6))</f>
        <v>6.9477047781308046E-2</v>
      </c>
      <c r="S85" s="2">
        <f>STDEV(P$7:P$12,P$17:P$19)/SQRT(COUNT(P$7:P$12,P$17:P$19))</f>
        <v>1.9790858913064372E-2</v>
      </c>
      <c r="T85" s="2">
        <f>STDEV(P$13:P$16)/SQRT(COUNT(P$13:P$16))</f>
        <v>5.6251513526509159E-2</v>
      </c>
      <c r="U85" s="2"/>
      <c r="V85" s="2">
        <f>STDEV(P$21:P$22)/SQRT(COUNT(P$21:P$22))</f>
        <v>2.3426777434171018E-2</v>
      </c>
    </row>
    <row r="87" spans="16:31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25">
      <c r="Q88" t="s">
        <v>22</v>
      </c>
      <c r="R88" s="2">
        <f>AVERAGE(Q$1:Q$3)</f>
        <v>2.0521011514074136E-2</v>
      </c>
      <c r="S88" s="2">
        <f>AVERAGE(Q$4:Q$6)</f>
        <v>1.9985141756274683E-2</v>
      </c>
      <c r="T88" s="2">
        <f>AVERAGE(Q$7:Q$12,Q$17:Q$19)</f>
        <v>2.0596182848584263E-2</v>
      </c>
      <c r="U88" s="2">
        <f>AVERAGE(Q$13:Q$16)</f>
        <v>2.0407126527804631E-2</v>
      </c>
      <c r="V88" s="2">
        <f>Q$20</f>
        <v>2.0940133766539439E-2</v>
      </c>
      <c r="W88" s="2">
        <f>AVERAGE(Q$21:Q$22)</f>
        <v>2.0972937427794575E-2</v>
      </c>
    </row>
    <row r="89" spans="16:31" x14ac:dyDescent="0.25">
      <c r="R89" s="2">
        <f>STDEV(Q$1:Q$3)/SQRT(COUNT(Q$1:Q$3))</f>
        <v>4.7097426444843324E-4</v>
      </c>
      <c r="S89" s="2">
        <f>STDEV(Q$4:Q$6)/SQRT(COUNT(Q$4:Q$6))</f>
        <v>3.7729861841718658E-4</v>
      </c>
      <c r="T89" s="2">
        <f>STDEV(Q$7:Q$12,Q$17:Q$19)/SQRT(COUNT(Q$7:Q$12,Q$17:Q$19))</f>
        <v>2.2230187302876175E-4</v>
      </c>
      <c r="U89" s="2">
        <f>STDEV(Q$13:Q$16)/SQRT(COUNT(Q$13:Q$16))</f>
        <v>4.6184602057602707E-4</v>
      </c>
      <c r="V89" s="2"/>
      <c r="W89" s="2">
        <f>STDEV(Q$21:Q$22)/SQRT(COUNT(Q$21:Q$22))</f>
        <v>2.95941928944653E-4</v>
      </c>
    </row>
    <row r="91" spans="16:31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25">
      <c r="R92" t="s">
        <v>23</v>
      </c>
      <c r="S92" s="2">
        <f>AVERAGE(R$1:R$3)</f>
        <v>2.654902913291941E-2</v>
      </c>
      <c r="T92" s="2">
        <f>AVERAGE(R$4:R$6)</f>
        <v>2.6624463774042862E-2</v>
      </c>
      <c r="U92" s="2">
        <f>AVERAGE(R$7:R$12,R$17:R$19)</f>
        <v>2.6912661408697438E-2</v>
      </c>
      <c r="V92" s="2">
        <f>AVERAGE(R$13:R$16)</f>
        <v>2.712292679636218E-2</v>
      </c>
      <c r="W92" s="2">
        <f>R$20</f>
        <v>2.6664638680777914E-2</v>
      </c>
      <c r="X92" s="2">
        <f>AVERAGE(R$21:R$22)</f>
        <v>2.6761994514748352E-2</v>
      </c>
    </row>
    <row r="93" spans="16:31" x14ac:dyDescent="0.25">
      <c r="S93" s="2">
        <f>STDEV(R$1:R$3)/SQRT(COUNT(R$1:R$3))</f>
        <v>8.0736755881092142E-6</v>
      </c>
      <c r="T93" s="2">
        <f>STDEV(R$4:R$6)/SQRT(COUNT(R$4:R$6))</f>
        <v>4.6925517342358808E-5</v>
      </c>
      <c r="U93" s="2">
        <f>STDEV(R$7:R$12,R$17:R$19)/SQRT(COUNT(R$7:R$12,R$17:R$19))</f>
        <v>1.8038270361886392E-4</v>
      </c>
      <c r="V93" s="2">
        <f>STDEV(R$13:R$16)/SQRT(COUNT(R$13:R$16))</f>
        <v>3.5068132150775839E-4</v>
      </c>
      <c r="W93" s="2"/>
      <c r="X93" s="2">
        <f>STDEV(R$21:R$22)/SQRT(COUNT(R$21:R$22))</f>
        <v>2.3245878449046006E-5</v>
      </c>
    </row>
    <row r="99" spans="19:24" x14ac:dyDescent="0.25">
      <c r="S99" s="3">
        <f>1/S92</f>
        <v>37.666160784766788</v>
      </c>
      <c r="T99" s="3">
        <f t="shared" ref="T99:X99" si="38">1/T92</f>
        <v>37.559441890992588</v>
      </c>
      <c r="U99" s="3">
        <f t="shared" si="38"/>
        <v>37.157231862502726</v>
      </c>
      <c r="V99" s="3">
        <f t="shared" si="38"/>
        <v>36.869177412451059</v>
      </c>
      <c r="W99" s="3">
        <f t="shared" si="38"/>
        <v>37.50285207205463</v>
      </c>
      <c r="X99" s="3">
        <f t="shared" si="38"/>
        <v>37.366422724917115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AAC-6A3E-4E58-9981-CF1298A0FB5A}">
  <sheetPr codeName="Sheet4"/>
  <dimension ref="A1:R15"/>
  <sheetViews>
    <sheetView workbookViewId="0">
      <selection activeCell="A10" sqref="A10"/>
    </sheetView>
  </sheetViews>
  <sheetFormatPr defaultRowHeight="15" x14ac:dyDescent="0.25"/>
  <sheetData>
    <row r="1" spans="1:1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2.1001291329547363E-3</v>
      </c>
      <c r="B2">
        <v>9.2818145298093388E-2</v>
      </c>
      <c r="C2">
        <v>5.0868748663837837E-2</v>
      </c>
      <c r="D2">
        <v>633622671.09765995</v>
      </c>
      <c r="E2">
        <v>20.597155249553094</v>
      </c>
      <c r="F2">
        <v>63.472995846278707</v>
      </c>
      <c r="G2">
        <v>0.43346035797148019</v>
      </c>
      <c r="H2">
        <v>3.6286411899082473E-2</v>
      </c>
      <c r="I2">
        <v>3.3953097177711229E-3</v>
      </c>
      <c r="J2">
        <v>3.3333430095271155E-3</v>
      </c>
      <c r="K2">
        <v>0.99322700086671922</v>
      </c>
      <c r="L2">
        <v>0.98035097498913748</v>
      </c>
      <c r="M2">
        <v>0.98523464208513778</v>
      </c>
      <c r="N2">
        <v>8.043137062544925E-2</v>
      </c>
      <c r="O2">
        <v>0.13830068343075549</v>
      </c>
      <c r="P2">
        <v>0.1125103027172797</v>
      </c>
      <c r="Q2">
        <v>2.0542256242548931E-2</v>
      </c>
      <c r="R2">
        <v>2.6564180849319923E-2</v>
      </c>
    </row>
    <row r="3" spans="1:18" x14ac:dyDescent="0.25">
      <c r="A3">
        <v>6.6344325228484607E-3</v>
      </c>
      <c r="B3">
        <v>0.43188845352491184</v>
      </c>
      <c r="C3">
        <v>5.0864252470759146E-2</v>
      </c>
      <c r="D3">
        <v>429431962.72254306</v>
      </c>
      <c r="E3">
        <v>22.151515922238428</v>
      </c>
      <c r="F3">
        <v>61.889515079945674</v>
      </c>
      <c r="G3">
        <v>0.196532097703467</v>
      </c>
      <c r="H3">
        <v>0.26385942952199509</v>
      </c>
      <c r="I3">
        <v>8.8282120593786674E-7</v>
      </c>
      <c r="J3">
        <v>8.929136820414128E-3</v>
      </c>
      <c r="K3">
        <v>0.9945440842781158</v>
      </c>
      <c r="L3">
        <v>0.9579250882516176</v>
      </c>
      <c r="M3">
        <v>0.94752711607979234</v>
      </c>
      <c r="N3">
        <v>7.3259182217835686E-2</v>
      </c>
      <c r="O3">
        <v>0.1922649980506077</v>
      </c>
      <c r="P3">
        <v>0.20816192609403875</v>
      </c>
      <c r="Q3">
        <v>1.9975193205712585E-2</v>
      </c>
      <c r="R3">
        <v>2.6892349117898989E-2</v>
      </c>
    </row>
    <row r="4" spans="1:18" x14ac:dyDescent="0.25">
      <c r="A4">
        <v>1.8632184488774763E-2</v>
      </c>
      <c r="B4">
        <v>0.2344887167481633</v>
      </c>
      <c r="C4">
        <v>6.9876411281357811E-2</v>
      </c>
      <c r="D4">
        <v>670372763.92028725</v>
      </c>
      <c r="E4">
        <v>27.065332195618783</v>
      </c>
      <c r="F4">
        <v>62.701474248091728</v>
      </c>
      <c r="G4">
        <v>0.43023011394463978</v>
      </c>
      <c r="H4">
        <v>0.31383707412990214</v>
      </c>
      <c r="I4">
        <v>1.1209793148765927E-3</v>
      </c>
      <c r="J4">
        <v>2.8879858594523015E-3</v>
      </c>
      <c r="K4">
        <v>0.98980424274963696</v>
      </c>
      <c r="L4">
        <v>0.96410488144668505</v>
      </c>
      <c r="M4">
        <v>0.98013828000277081</v>
      </c>
      <c r="N4">
        <v>9.057807874384223E-2</v>
      </c>
      <c r="O4">
        <v>0.17097358363780107</v>
      </c>
      <c r="P4">
        <v>0.12651233838552542</v>
      </c>
      <c r="Q4">
        <v>2.0633748084395762E-2</v>
      </c>
      <c r="R4">
        <v>2.6960438882680453E-2</v>
      </c>
    </row>
    <row r="5" spans="1:18" x14ac:dyDescent="0.25">
      <c r="A5">
        <v>4.217832001894262E-3</v>
      </c>
      <c r="B5">
        <v>7.9975010194079946E-2</v>
      </c>
      <c r="C5">
        <v>7.455669266619476E-2</v>
      </c>
      <c r="D5">
        <v>1129232402.7311361</v>
      </c>
      <c r="E5">
        <v>30.483055442493249</v>
      </c>
      <c r="F5">
        <v>62.632868531488306</v>
      </c>
      <c r="G5">
        <v>0.35208886709488357</v>
      </c>
      <c r="H5">
        <v>0.26062308636909265</v>
      </c>
      <c r="I5">
        <v>2.4831981979508257E-3</v>
      </c>
      <c r="J5">
        <v>5.0330206765200215E-3</v>
      </c>
      <c r="K5">
        <v>0.99703384835239794</v>
      </c>
      <c r="L5">
        <v>0.9834694816438827</v>
      </c>
      <c r="M5">
        <v>0.97698140406207412</v>
      </c>
      <c r="N5">
        <v>5.1410154662592682E-2</v>
      </c>
      <c r="O5">
        <v>0.11829186140327759</v>
      </c>
      <c r="P5">
        <v>0.1316634351710842</v>
      </c>
      <c r="Q5">
        <v>2.0435630269480996E-2</v>
      </c>
      <c r="R5">
        <v>2.690102607904258E-2</v>
      </c>
    </row>
    <row r="6" spans="1:18" x14ac:dyDescent="0.25">
      <c r="A6">
        <v>1.0759029324079272E-2</v>
      </c>
      <c r="B6">
        <v>0.10806440153231296</v>
      </c>
      <c r="C6">
        <v>9.9999999999865849E-2</v>
      </c>
      <c r="D6">
        <v>1442195507.9818859</v>
      </c>
      <c r="E6">
        <v>21.071899069677666</v>
      </c>
      <c r="F6">
        <v>66.224948294347939</v>
      </c>
      <c r="G6">
        <v>0.64161205898035911</v>
      </c>
      <c r="H6">
        <v>0.11940514825193088</v>
      </c>
      <c r="I6">
        <v>2.843330400548159E-12</v>
      </c>
      <c r="J6">
        <v>9.9999988405638767E-3</v>
      </c>
      <c r="K6">
        <v>0.99428979830560293</v>
      </c>
      <c r="L6">
        <v>0.99141732978265473</v>
      </c>
      <c r="M6">
        <v>0.99019570580954175</v>
      </c>
      <c r="N6">
        <v>7.5187097812411327E-2</v>
      </c>
      <c r="O6">
        <v>9.2178324540923715E-2</v>
      </c>
      <c r="P6">
        <v>9.8520308812719781E-2</v>
      </c>
      <c r="Q6">
        <v>2.0973295676043606E-2</v>
      </c>
      <c r="R6">
        <v>2.6672789715633204E-2</v>
      </c>
    </row>
    <row r="7" spans="1:18" x14ac:dyDescent="0.25">
      <c r="A7">
        <v>7.2171323769520141E-3</v>
      </c>
      <c r="B7">
        <v>0.20466432483092473</v>
      </c>
      <c r="C7">
        <v>9.9999999895768271E-2</v>
      </c>
      <c r="D7">
        <v>1568575537.3039272</v>
      </c>
      <c r="E7">
        <v>15.38768594860198</v>
      </c>
      <c r="F7">
        <v>72.176744142345981</v>
      </c>
      <c r="G7">
        <v>0.58196438937078854</v>
      </c>
      <c r="H7">
        <v>0.1637306187508428</v>
      </c>
      <c r="I7">
        <v>4.1279696453638215E-8</v>
      </c>
      <c r="J7">
        <v>5.0001376712519316E-3</v>
      </c>
      <c r="K7">
        <v>0.99053303381537483</v>
      </c>
      <c r="L7">
        <v>0.95949131454551995</v>
      </c>
      <c r="M7">
        <v>0.98684624397295173</v>
      </c>
      <c r="N7">
        <v>9.664803685865847E-2</v>
      </c>
      <c r="O7">
        <v>0.19281575445191423</v>
      </c>
      <c r="P7">
        <v>0.11168530097962748</v>
      </c>
      <c r="Q7">
        <v>2.095401530746497E-2</v>
      </c>
      <c r="R7">
        <v>2.6699257390410285E-2</v>
      </c>
    </row>
    <row r="9" spans="1:1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 x14ac:dyDescent="0.25">
      <c r="A10">
        <v>2.2725967521505301E-4</v>
      </c>
      <c r="B10">
        <v>1.1993739194087553E-2</v>
      </c>
      <c r="C10">
        <v>2.4552918518606016E-2</v>
      </c>
      <c r="D10">
        <v>303200885.06844538</v>
      </c>
      <c r="E10">
        <v>1.6192973300627467</v>
      </c>
      <c r="F10">
        <v>2.7002248058917107</v>
      </c>
      <c r="G10">
        <v>0.21319663172543957</v>
      </c>
      <c r="H10">
        <v>1.663669593057689E-2</v>
      </c>
      <c r="I10">
        <v>3.3027812666634468E-3</v>
      </c>
      <c r="J10">
        <v>3.3333284952352165E-3</v>
      </c>
      <c r="K10">
        <v>1.6463714510734249E-3</v>
      </c>
      <c r="L10">
        <v>3.7194841128570279E-3</v>
      </c>
      <c r="M10">
        <v>8.1010346831268017E-3</v>
      </c>
      <c r="N10">
        <v>1.0864247817027092E-2</v>
      </c>
      <c r="O10">
        <v>1.2756483123100756E-2</v>
      </c>
      <c r="P10">
        <v>3.1298052001519007E-2</v>
      </c>
      <c r="Q10">
        <v>4.8852209083045353E-4</v>
      </c>
      <c r="R10">
        <v>2.5179500739234562E-5</v>
      </c>
    </row>
    <row r="11" spans="1:18" x14ac:dyDescent="0.25">
      <c r="A11">
        <v>1.4738599434207719E-3</v>
      </c>
      <c r="B11">
        <v>0.21677497345924515</v>
      </c>
      <c r="C11">
        <v>2.4547279159958829E-2</v>
      </c>
      <c r="D11">
        <v>326583444.34512126</v>
      </c>
      <c r="E11">
        <v>5.4509860762583191</v>
      </c>
      <c r="F11">
        <v>4.455262769280341</v>
      </c>
      <c r="G11">
        <v>0.18653208822210188</v>
      </c>
      <c r="H11">
        <v>0.17166136754163663</v>
      </c>
      <c r="I11">
        <v>6.6602333795786044E-7</v>
      </c>
      <c r="J11">
        <v>1.0708631790687299E-3</v>
      </c>
      <c r="K11">
        <v>6.1587292917880557E-4</v>
      </c>
      <c r="L11">
        <v>2.0829649505932534E-2</v>
      </c>
      <c r="M11">
        <v>3.1689735417869021E-2</v>
      </c>
      <c r="N11">
        <v>4.1502280322512136E-3</v>
      </c>
      <c r="O11">
        <v>4.8416594032926287E-2</v>
      </c>
      <c r="P11">
        <v>6.563828001184048E-2</v>
      </c>
      <c r="Q11">
        <v>3.6735004728254622E-4</v>
      </c>
      <c r="R11">
        <v>2.5671577619167341E-4</v>
      </c>
    </row>
    <row r="12" spans="1:18" x14ac:dyDescent="0.25">
      <c r="A12">
        <v>8.0834831872766671E-3</v>
      </c>
      <c r="B12">
        <v>6.2168745082076066E-2</v>
      </c>
      <c r="C12">
        <v>1.1994584780844628E-2</v>
      </c>
      <c r="D12">
        <v>225362239.38108262</v>
      </c>
      <c r="E12">
        <v>3.3671168297151262</v>
      </c>
      <c r="F12">
        <v>3.7935178192878136</v>
      </c>
      <c r="G12">
        <v>0.10157683756220913</v>
      </c>
      <c r="H12">
        <v>0.13287076105558546</v>
      </c>
      <c r="I12">
        <v>1.1099206839491158E-3</v>
      </c>
      <c r="J12">
        <v>1.491155448940396E-3</v>
      </c>
      <c r="K12">
        <v>3.5487978199732939E-3</v>
      </c>
      <c r="L12">
        <v>1.0159758260436006E-2</v>
      </c>
      <c r="M12">
        <v>6.8300721229363993E-3</v>
      </c>
      <c r="N12">
        <v>1.536814470265868E-2</v>
      </c>
      <c r="O12">
        <v>2.8071907467135549E-2</v>
      </c>
      <c r="P12">
        <v>2.1382863455327823E-2</v>
      </c>
      <c r="Q12">
        <v>2.2890018555720107E-4</v>
      </c>
      <c r="R12">
        <v>2.0299274734285723E-4</v>
      </c>
    </row>
    <row r="13" spans="1:18" x14ac:dyDescent="0.25">
      <c r="A13">
        <v>6.3360122857742784E-4</v>
      </c>
      <c r="B13">
        <v>4.7271848244390062E-2</v>
      </c>
      <c r="C13">
        <v>1.573185351950963E-2</v>
      </c>
      <c r="D13">
        <v>548322859.71993709</v>
      </c>
      <c r="E13">
        <v>4.9986682715416162</v>
      </c>
      <c r="F13">
        <v>2.7618128074817472</v>
      </c>
      <c r="G13">
        <v>0.19815659125126756</v>
      </c>
      <c r="H13">
        <v>0.24646265996534966</v>
      </c>
      <c r="I13">
        <v>2.4831981979158832E-3</v>
      </c>
      <c r="J13">
        <v>2.8678135874797761E-3</v>
      </c>
      <c r="K13">
        <v>1.1553948049722602E-3</v>
      </c>
      <c r="L13">
        <v>7.6670951128889392E-3</v>
      </c>
      <c r="M13">
        <v>1.4938257257636881E-2</v>
      </c>
      <c r="N13">
        <v>9.8908396794604517E-3</v>
      </c>
      <c r="O13">
        <v>2.8120269666226067E-2</v>
      </c>
      <c r="P13">
        <v>4.263468782379095E-2</v>
      </c>
      <c r="Q13">
        <v>4.7794254676021981E-4</v>
      </c>
      <c r="R13">
        <v>3.7006385887008617E-4</v>
      </c>
    </row>
    <row r="15" spans="1:18" x14ac:dyDescent="0.25">
      <c r="A15">
        <v>4.7730132747802112E-4</v>
      </c>
      <c r="B15">
        <v>1.8238538900267456E-2</v>
      </c>
      <c r="C15">
        <v>1.0420953683309997E-10</v>
      </c>
      <c r="D15">
        <v>498176157.30909073</v>
      </c>
      <c r="E15">
        <v>0.23560379063189529</v>
      </c>
      <c r="F15">
        <v>2.9471882559705587</v>
      </c>
      <c r="G15">
        <v>3.8190291770548557E-2</v>
      </c>
      <c r="H15">
        <v>1.8804735994617402E-2</v>
      </c>
      <c r="I15">
        <v>4.1279664249079192E-8</v>
      </c>
      <c r="J15">
        <v>4.9998623285380465E-3</v>
      </c>
      <c r="K15">
        <v>1.095020593918139E-3</v>
      </c>
      <c r="L15">
        <v>2.106934252323794E-2</v>
      </c>
      <c r="M15">
        <v>5.2847381805418703E-3</v>
      </c>
      <c r="N15">
        <v>5.6083414791154107E-3</v>
      </c>
      <c r="O15">
        <v>5.4089587122424169E-2</v>
      </c>
      <c r="P15">
        <v>2.3422468099408952E-2</v>
      </c>
      <c r="Q15">
        <v>2.7126963587196205E-4</v>
      </c>
      <c r="R15">
        <v>2.0695011051561837E-5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35"/>
  <sheetViews>
    <sheetView topLeftCell="Z1" workbookViewId="0">
      <selection activeCell="AQ23" sqref="AQ23"/>
    </sheetView>
  </sheetViews>
  <sheetFormatPr defaultRowHeight="15" x14ac:dyDescent="0.25"/>
  <cols>
    <col min="2" max="8" width="17.7109375" bestFit="1" customWidth="1"/>
    <col min="9" max="9" width="18.28515625" bestFit="1" customWidth="1"/>
    <col min="10" max="10" width="17.7109375" bestFit="1" customWidth="1"/>
  </cols>
  <sheetData>
    <row r="1" spans="1:26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25">
      <c r="A9" t="s">
        <v>0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25">
      <c r="A10" t="s">
        <v>1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s="4" t="s">
        <v>61</v>
      </c>
      <c r="I10" s="4" t="s">
        <v>62</v>
      </c>
      <c r="J10" s="4" t="s">
        <v>63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25">
      <c r="A11" t="s">
        <v>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</row>
    <row r="12" spans="1:26" x14ac:dyDescent="0.25">
      <c r="A12" t="s">
        <v>3</v>
      </c>
      <c r="B12" s="4" t="s">
        <v>46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 t="s">
        <v>79</v>
      </c>
      <c r="J12" s="4" t="s">
        <v>80</v>
      </c>
    </row>
    <row r="13" spans="1:26" x14ac:dyDescent="0.25">
      <c r="A13" t="s">
        <v>4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52</v>
      </c>
      <c r="I13" s="4" t="s">
        <v>87</v>
      </c>
      <c r="J13" s="4" t="s">
        <v>88</v>
      </c>
    </row>
    <row r="14" spans="1:26" x14ac:dyDescent="0.25">
      <c r="A14" t="s">
        <v>5</v>
      </c>
      <c r="B14" s="4" t="s">
        <v>89</v>
      </c>
      <c r="C14" s="4" t="s">
        <v>90</v>
      </c>
      <c r="D14" s="4" t="s">
        <v>91</v>
      </c>
      <c r="E14" s="4" t="s">
        <v>84</v>
      </c>
      <c r="F14" s="4" t="s">
        <v>76</v>
      </c>
      <c r="G14" s="4" t="s">
        <v>92</v>
      </c>
      <c r="H14" s="4" t="s">
        <v>61</v>
      </c>
      <c r="I14" s="4" t="s">
        <v>93</v>
      </c>
      <c r="J14" s="4" t="s">
        <v>94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134</v>
      </c>
      <c r="V15" t="s">
        <v>143</v>
      </c>
      <c r="W15" t="s">
        <v>152</v>
      </c>
      <c r="X15" t="s">
        <v>161</v>
      </c>
      <c r="Y15" t="s">
        <v>81</v>
      </c>
      <c r="Z15" t="s">
        <v>170</v>
      </c>
    </row>
    <row r="16" spans="1:26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135</v>
      </c>
      <c r="V16" t="s">
        <v>144</v>
      </c>
      <c r="W16" t="s">
        <v>153</v>
      </c>
      <c r="X16" t="s">
        <v>162</v>
      </c>
      <c r="Y16" t="s">
        <v>82</v>
      </c>
      <c r="Z16" t="s">
        <v>171</v>
      </c>
    </row>
    <row r="17" spans="1:26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136</v>
      </c>
      <c r="V17" t="s">
        <v>145</v>
      </c>
      <c r="W17" t="s">
        <v>154</v>
      </c>
      <c r="X17" t="s">
        <v>163</v>
      </c>
      <c r="Y17" t="s">
        <v>83</v>
      </c>
      <c r="Z17" t="s">
        <v>172</v>
      </c>
    </row>
    <row r="18" spans="1:26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137</v>
      </c>
      <c r="V18" t="s">
        <v>146</v>
      </c>
      <c r="W18" t="s">
        <v>155</v>
      </c>
      <c r="X18" t="s">
        <v>164</v>
      </c>
      <c r="Y18" t="s">
        <v>84</v>
      </c>
      <c r="Z18" t="s">
        <v>173</v>
      </c>
    </row>
    <row r="19" spans="1:26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138</v>
      </c>
      <c r="V19" t="s">
        <v>147</v>
      </c>
      <c r="W19" t="s">
        <v>156</v>
      </c>
      <c r="X19" t="s">
        <v>165</v>
      </c>
      <c r="Y19" t="s">
        <v>85</v>
      </c>
      <c r="Z19" t="s">
        <v>174</v>
      </c>
    </row>
    <row r="20" spans="1:26" x14ac:dyDescent="0.25">
      <c r="A20" t="s">
        <v>4</v>
      </c>
      <c r="T20" t="s">
        <v>7</v>
      </c>
      <c r="U20" t="s">
        <v>139</v>
      </c>
      <c r="V20" t="s">
        <v>148</v>
      </c>
      <c r="W20" t="s">
        <v>157</v>
      </c>
      <c r="X20" t="s">
        <v>166</v>
      </c>
      <c r="Y20" t="s">
        <v>86</v>
      </c>
      <c r="Z20" t="s">
        <v>175</v>
      </c>
    </row>
    <row r="21" spans="1:26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140</v>
      </c>
      <c r="V21" t="s">
        <v>149</v>
      </c>
      <c r="W21" t="s">
        <v>158</v>
      </c>
      <c r="X21" t="s">
        <v>167</v>
      </c>
      <c r="Y21" t="s">
        <v>52</v>
      </c>
      <c r="Z21" t="s">
        <v>176</v>
      </c>
    </row>
    <row r="22" spans="1:26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T22" t="s">
        <v>13</v>
      </c>
      <c r="U22" t="s">
        <v>141</v>
      </c>
      <c r="V22" t="s">
        <v>150</v>
      </c>
      <c r="W22" t="s">
        <v>159</v>
      </c>
      <c r="X22" t="s">
        <v>168</v>
      </c>
      <c r="Y22" t="s">
        <v>87</v>
      </c>
      <c r="Z22" t="s">
        <v>177</v>
      </c>
    </row>
    <row r="23" spans="1:26" x14ac:dyDescent="0.25">
      <c r="A23" t="s">
        <v>0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50</v>
      </c>
      <c r="G23" s="4" t="s">
        <v>99</v>
      </c>
      <c r="H23" s="4" t="s">
        <v>100</v>
      </c>
      <c r="I23" s="4" t="s">
        <v>101</v>
      </c>
      <c r="J23" s="4" t="s">
        <v>54</v>
      </c>
      <c r="T23" t="s">
        <v>14</v>
      </c>
      <c r="U23" t="s">
        <v>142</v>
      </c>
      <c r="V23" t="s">
        <v>151</v>
      </c>
      <c r="W23" t="s">
        <v>160</v>
      </c>
      <c r="X23" t="s">
        <v>169</v>
      </c>
    </row>
    <row r="24" spans="1:26" x14ac:dyDescent="0.25">
      <c r="A24" t="s">
        <v>1</v>
      </c>
      <c r="B24" s="4" t="s">
        <v>102</v>
      </c>
      <c r="C24" s="4" t="s">
        <v>103</v>
      </c>
      <c r="D24" s="4" t="s">
        <v>57</v>
      </c>
      <c r="E24" s="4" t="s">
        <v>104</v>
      </c>
      <c r="F24" s="4" t="s">
        <v>105</v>
      </c>
      <c r="G24" s="4" t="s">
        <v>106</v>
      </c>
      <c r="H24" s="4" t="s">
        <v>107</v>
      </c>
      <c r="I24" s="4" t="s">
        <v>108</v>
      </c>
      <c r="J24" s="4" t="s">
        <v>63</v>
      </c>
    </row>
    <row r="25" spans="1:26" x14ac:dyDescent="0.25">
      <c r="A25" t="s">
        <v>2</v>
      </c>
      <c r="B25" s="4" t="s">
        <v>109</v>
      </c>
      <c r="C25" s="4" t="s">
        <v>110</v>
      </c>
      <c r="D25" s="4" t="s">
        <v>111</v>
      </c>
      <c r="E25" s="4" t="s">
        <v>112</v>
      </c>
      <c r="F25" s="4" t="s">
        <v>113</v>
      </c>
      <c r="G25" s="4" t="s">
        <v>114</v>
      </c>
      <c r="H25" s="4" t="s">
        <v>115</v>
      </c>
      <c r="I25" s="4" t="s">
        <v>116</v>
      </c>
      <c r="J25" s="4" t="s">
        <v>117</v>
      </c>
    </row>
    <row r="26" spans="1:26" x14ac:dyDescent="0.25">
      <c r="A26" t="s">
        <v>3</v>
      </c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122</v>
      </c>
      <c r="G26" s="4" t="s">
        <v>123</v>
      </c>
      <c r="H26" s="4" t="s">
        <v>124</v>
      </c>
      <c r="I26" s="4" t="s">
        <v>125</v>
      </c>
      <c r="J26" s="4" t="s">
        <v>126</v>
      </c>
    </row>
    <row r="27" spans="1:26" x14ac:dyDescent="0.25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26" x14ac:dyDescent="0.25">
      <c r="A28" t="s">
        <v>5</v>
      </c>
      <c r="B28" s="4" t="s">
        <v>127</v>
      </c>
      <c r="C28" s="4" t="s">
        <v>128</v>
      </c>
      <c r="D28" s="4" t="s">
        <v>129</v>
      </c>
      <c r="E28" s="4" t="s">
        <v>130</v>
      </c>
      <c r="F28" s="4" t="s">
        <v>76</v>
      </c>
      <c r="G28" s="4" t="s">
        <v>131</v>
      </c>
      <c r="H28" s="4" t="s">
        <v>132</v>
      </c>
      <c r="I28" s="4" t="s">
        <v>133</v>
      </c>
      <c r="J28" s="4" t="s">
        <v>94</v>
      </c>
    </row>
    <row r="29" spans="1:26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26" x14ac:dyDescent="0.25">
      <c r="A30" t="s">
        <v>0</v>
      </c>
      <c r="B30" t="str">
        <f>IF(NOT(ISNUMBER(FIND("E",B9))),_xlfn.CONCAT(ROUND(B9,2), " ± ", ROUND(B23,2)),_xlfn.CONCAT(LEFT(B9,4),RIGHT(B9,4), " ± ",LEFT(B23,4),RIGHT(B23,4)))</f>
        <v>2.04E-02 ± 3.82E-04</v>
      </c>
      <c r="C30" t="str">
        <f t="shared" ref="C30:J30" si="0">IF(NOT(ISNUMBER(FIND("E",C9))),_xlfn.CONCAT(ROUND(C9,2), " ± ", ROUND(C23,2)),_xlfn.CONCAT(LEFT(C9,4),RIGHT(C9,4), " ± ",LEFT(C23,4),RIGHT(C23,4)))</f>
        <v>2.32E-03 ± 1.41E-04</v>
      </c>
      <c r="D30" t="str">
        <f t="shared" si="0"/>
        <v>4.30E-01 ± 2.17E-01</v>
      </c>
      <c r="E30" t="str">
        <f t="shared" si="0"/>
        <v>7.38E-02 ± 2.38E-02</v>
      </c>
      <c r="F30" t="str">
        <f t="shared" si="0"/>
        <v>3.27E-03 ± 3.27E-03</v>
      </c>
      <c r="G30" t="str">
        <f t="shared" si="0"/>
        <v>9.25E-02 ± 1.21E-02</v>
      </c>
      <c r="H30" t="str">
        <f t="shared" si="0"/>
        <v>2.66E-02 ± 2.16E-05</v>
      </c>
      <c r="I30" t="str">
        <f t="shared" si="0"/>
        <v>3.63E-02 ± 1.67E-02</v>
      </c>
      <c r="J30" t="str">
        <f t="shared" si="0"/>
        <v>3.33E-03 ± 3.33E-03</v>
      </c>
    </row>
    <row r="31" spans="1:26" x14ac:dyDescent="0.25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1.99E-02 ± 2.95E-04</v>
      </c>
      <c r="C31" t="str">
        <f t="shared" si="1"/>
        <v>6.51E-03 ± 1.19E-03</v>
      </c>
      <c r="D31" t="str">
        <f t="shared" si="1"/>
        <v>1.95E-01 ± 1.95E-01</v>
      </c>
      <c r="E31" t="str">
        <f t="shared" si="1"/>
        <v>5.03E-02 ± 2.39E-02</v>
      </c>
      <c r="F31" t="str">
        <f t="shared" si="1"/>
        <v>6.70E-03 ± 3.30E-03</v>
      </c>
      <c r="G31" t="str">
        <f t="shared" si="1"/>
        <v>3.54E-01 ± 5.73E-02</v>
      </c>
      <c r="H31" t="str">
        <f t="shared" si="1"/>
        <v>2.68E-02 ± 4.87E-05</v>
      </c>
      <c r="I31" t="str">
        <f t="shared" si="1"/>
        <v>2.04E-01 ± 4.70E-02</v>
      </c>
      <c r="J31" t="str">
        <f t="shared" si="1"/>
        <v>3.55E-04 ± 3.55E-04</v>
      </c>
    </row>
    <row r="32" spans="1:26" x14ac:dyDescent="0.25">
      <c r="A32" t="s">
        <v>2</v>
      </c>
      <c r="B32" t="str">
        <f t="shared" si="1"/>
        <v>2.06E-02 ± 2.31E-04</v>
      </c>
      <c r="C32" t="str">
        <f t="shared" si="1"/>
        <v>2.75E-02 ± 1.02E-02</v>
      </c>
      <c r="D32" t="str">
        <f t="shared" si="1"/>
        <v>4.16E-01 ± 1.02E-01</v>
      </c>
      <c r="E32" t="str">
        <f t="shared" si="1"/>
        <v>6.31E-02 ± 1.05E-02</v>
      </c>
      <c r="F32" t="str">
        <f t="shared" si="1"/>
        <v>2.34E-03 ± 1.41E-03</v>
      </c>
      <c r="G32" t="str">
        <f t="shared" si="1"/>
        <v>7.54E-01 ± 3.99E-01</v>
      </c>
      <c r="H32" t="str">
        <f t="shared" si="1"/>
        <v>2.69E-02 ± 1.61E-04</v>
      </c>
      <c r="I32" t="str">
        <f t="shared" si="1"/>
        <v>1.67E+00 ± 1.13E+00</v>
      </c>
      <c r="J32" t="str">
        <f t="shared" si="1"/>
        <v>2.31E-03 ± 1.17E-03</v>
      </c>
    </row>
    <row r="33" spans="1:10" x14ac:dyDescent="0.25">
      <c r="A33" t="s">
        <v>3</v>
      </c>
      <c r="B33" t="str">
        <f t="shared" si="1"/>
        <v>2.04E-02 ± 4.75E-04</v>
      </c>
      <c r="C33" t="str">
        <f t="shared" si="1"/>
        <v>5.03E-03 ± 4.29E-04</v>
      </c>
      <c r="D33" t="str">
        <f t="shared" si="1"/>
        <v>3.47E-01 ± 2.01E-01</v>
      </c>
      <c r="E33" t="str">
        <f t="shared" si="1"/>
        <v>8.04E-02 ± 1.46E-02</v>
      </c>
      <c r="F33" t="str">
        <f t="shared" si="1"/>
        <v>5.00E-03 ± 2.89E-03</v>
      </c>
      <c r="G33" t="str">
        <f t="shared" si="1"/>
        <v>1.69E-01 ± 1.37E-01</v>
      </c>
      <c r="H33" t="str">
        <f t="shared" si="1"/>
        <v>2.67E-02 ± 1.28E-04</v>
      </c>
      <c r="I33" t="str">
        <f t="shared" si="1"/>
        <v>7.45E-01 ± 7.33E-01</v>
      </c>
      <c r="J33" t="str">
        <f t="shared" si="1"/>
        <v>2.53E-03 ± 2.49E-03</v>
      </c>
    </row>
    <row r="34" spans="1:10" x14ac:dyDescent="0.25">
      <c r="A34" t="s">
        <v>4</v>
      </c>
      <c r="B34" s="4" t="str">
        <f>B13</f>
        <v>2.07E-02</v>
      </c>
      <c r="C34" s="4" t="str">
        <f t="shared" ref="C34:J34" si="2">C13</f>
        <v>1.08E-02</v>
      </c>
      <c r="D34" s="4" t="str">
        <f t="shared" si="2"/>
        <v>6.55E-01</v>
      </c>
      <c r="E34" s="4" t="str">
        <f t="shared" si="2"/>
        <v>1.00E-01</v>
      </c>
      <c r="F34" s="4" t="str">
        <f t="shared" si="2"/>
        <v>1.00E-02</v>
      </c>
      <c r="G34" s="4" t="str">
        <f t="shared" si="2"/>
        <v>1.09E-01</v>
      </c>
      <c r="H34" s="4" t="str">
        <f t="shared" si="2"/>
        <v>2.66E-02</v>
      </c>
      <c r="I34" s="4" t="str">
        <f t="shared" si="2"/>
        <v>1.21E-01</v>
      </c>
      <c r="J34" s="4" t="str">
        <f t="shared" si="2"/>
        <v>1.94E-07</v>
      </c>
    </row>
    <row r="35" spans="1:10" x14ac:dyDescent="0.25">
      <c r="A35" t="s">
        <v>5</v>
      </c>
      <c r="B35" t="str">
        <f t="shared" si="1"/>
        <v>2.08E-02 ± 1.79E-04</v>
      </c>
      <c r="C35" t="str">
        <f t="shared" si="1"/>
        <v>7.22E-03 ± 4.76E-04</v>
      </c>
      <c r="D35" t="str">
        <f t="shared" si="1"/>
        <v>5.82E-01 ± 3.83E-02</v>
      </c>
      <c r="E35" t="str">
        <f t="shared" si="1"/>
        <v>1.00E-01 ± 6.99E-07</v>
      </c>
      <c r="F35" t="str">
        <f t="shared" si="1"/>
        <v>5.00E-03 ± 5.00E-03</v>
      </c>
      <c r="G35" t="str">
        <f t="shared" si="1"/>
        <v>2.05E-01 ± 1.83E-02</v>
      </c>
      <c r="H35" t="str">
        <f t="shared" si="1"/>
        <v>2.68E-02 ± 2.97E-05</v>
      </c>
      <c r="I35" t="str">
        <f t="shared" si="1"/>
        <v>1.64E-01 ± 1.89E-02</v>
      </c>
      <c r="J35" t="str">
        <f t="shared" si="1"/>
        <v>3.94E-07 ± 3.94E-07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Old Tableized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2020-05-19T20:59:44Z</dcterms:modified>
</cp:coreProperties>
</file>