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325D539-0029-4FF1-85FF-B120A890ACDD}" xr6:coauthVersionLast="44" xr6:coauthVersionMax="44" xr10:uidLastSave="{00000000-0000-0000-0000-000000000000}"/>
  <bookViews>
    <workbookView xWindow="-120" yWindow="-120" windowWidth="29040" windowHeight="15840" xr2:uid="{B075899B-8E8B-4489-B096-777C4BA97E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B13" i="2"/>
  <c r="B14" i="2"/>
  <c r="B15" i="2"/>
  <c r="B12" i="2"/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<sst xmlns="http://schemas.openxmlformats.org/spreadsheetml/2006/main" count="241" uniqueCount="52">
  <si>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</si>
  <si>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</si>
  <si>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</si>
  <si>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</si>
  <si>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</si>
  <si>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</si>
  <si>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</si>
  <si>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</si>
  <si>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</si>
  <si>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</si>
  <si>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</si>
  <si>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</si>
  <si>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</si>
  <si>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</si>
  <si>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</si>
  <si>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</si>
  <si>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</si>
  <si>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</si>
  <si>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</si>
  <si>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</si>
  <si>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</si>
  <si>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</si>
  <si>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</si>
  <si>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</si>
  <si>
    <t>0.02 ± 0</t>
  </si>
  <si>
    <t>0 ± 0</t>
  </si>
  <si>
    <t>0.01 ± 0</t>
  </si>
  <si>
    <t>0.03 ± 0.01</t>
  </si>
  <si>
    <t>0.19 ± 0.03</t>
  </si>
  <si>
    <t>0.11 ± 0.11</t>
  </si>
  <si>
    <t>0.32 ± 0.22</t>
  </si>
  <si>
    <t>0.14 ± 0.08</t>
  </si>
  <si>
    <t>0.06 ± 0.02</t>
  </si>
  <si>
    <t>0.05 ± 0.01</t>
  </si>
  <si>
    <t>0.07 ± 0.02</t>
  </si>
  <si>
    <t>1.71E-13 ± 1.49E-13</t>
  </si>
  <si>
    <t>0.03 ± 0.03</t>
  </si>
  <si>
    <t>0.02 ± 0.01</t>
  </si>
  <si>
    <t>0.01 ± 0.01</t>
  </si>
  <si>
    <t>0.15 ± 0.04</t>
  </si>
  <si>
    <t>0.53 ± 0.07</t>
  </si>
  <si>
    <t>0.24 ± 0.07</t>
  </si>
  <si>
    <t>0.09 ± 0.03</t>
  </si>
  <si>
    <t>0.03 ± 0</t>
  </si>
  <si>
    <t>0.08 ± 0.02</t>
  </si>
  <si>
    <t>0.4 ± 0.1</t>
  </si>
  <si>
    <t>0.27 ± 0.07</t>
  </si>
  <si>
    <t>0.26 ± 0.14</t>
  </si>
  <si>
    <t>0.05 ± 0.05</t>
  </si>
  <si>
    <t>9.33E-08 ± 9.33E-08</t>
  </si>
  <si>
    <t>1.24E-06 ± 1.24E-06</t>
  </si>
  <si>
    <t>8.19E-06 ± 8.19E-06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</si>
</sst>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1.3632607711826903E-4</c:v>
                  </c:pt>
                  <c:pt idx="1">
                    <c:v>1.2769661600346282E-3</c:v>
                  </c:pt>
                  <c:pt idx="2">
                    <c:v>1.0184696395931343E-2</c:v>
                  </c:pt>
                  <c:pt idx="3">
                    <c:v>1.4460017690863679E-3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1.3632607711826903E-4</c:v>
                  </c:pt>
                  <c:pt idx="1">
                    <c:v>1.2769661600346282E-3</c:v>
                  </c:pt>
                  <c:pt idx="2">
                    <c:v>1.0184696395931343E-2</c:v>
                  </c:pt>
                  <c:pt idx="3">
                    <c:v>1.4460017690863679E-3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3.6597133043012298E-3</c:v>
                </c:pt>
                <c:pt idx="1">
                  <c:v>1.3300064731281707E-2</c:v>
                </c:pt>
                <c:pt idx="2">
                  <c:v>3.0904225837136496E-2</c:v>
                </c:pt>
                <c:pt idx="3">
                  <c:v>6.7758110867901771E-3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Sheet1!$G$45:$J$45</c:f>
                <c:numCache>
                  <c:formatCode>General</c:formatCode>
                  <c:ptCount val="4"/>
                  <c:pt idx="0">
                    <c:v>3.7887328106141906E-2</c:v>
                  </c:pt>
                  <c:pt idx="1">
                    <c:v>6.6912787197246887E-2</c:v>
                  </c:pt>
                  <c:pt idx="2">
                    <c:v>6.984101299788778E-2</c:v>
                  </c:pt>
                  <c:pt idx="3">
                    <c:v>2.8964194893118057E-2</c:v>
                  </c:pt>
                </c:numCache>
              </c:numRef>
            </c:plus>
            <c:minus>
              <c:numRef>
                <c:f>Sheet1!$G$45:$J$45</c:f>
                <c:numCache>
                  <c:formatCode>General</c:formatCode>
                  <c:ptCount val="4"/>
                  <c:pt idx="0">
                    <c:v>3.7887328106141906E-2</c:v>
                  </c:pt>
                  <c:pt idx="1">
                    <c:v>6.6912787197246887E-2</c:v>
                  </c:pt>
                  <c:pt idx="2">
                    <c:v>6.984101299788778E-2</c:v>
                  </c:pt>
                  <c:pt idx="3">
                    <c:v>2.8964194893118057E-2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Sheet1!$G$43:$J$43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Sheet1!$G$44:$J$44</c:f>
              <c:numCache>
                <c:formatCode>General</c:formatCode>
                <c:ptCount val="4"/>
                <c:pt idx="0">
                  <c:v>0.14700879061061764</c:v>
                </c:pt>
                <c:pt idx="1">
                  <c:v>0.53211377816446115</c:v>
                </c:pt>
                <c:pt idx="2">
                  <c:v>0.23593587790019413</c:v>
                </c:pt>
                <c:pt idx="3">
                  <c:v>8.8135960815575995E-2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C-4E3E-86E8-4C3C5C34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93376"/>
        <c:axId val="551193704"/>
      </c:barChart>
      <c:catAx>
        <c:axId val="5511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704"/>
        <c:crosses val="autoZero"/>
        <c:auto val="1"/>
        <c:lblAlgn val="ctr"/>
        <c:lblOffset val="100"/>
        <c:noMultiLvlLbl val="0"/>
      </c:catAx>
      <c:valAx>
        <c:axId val="5511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29</xdr:row>
      <xdr:rowOff>166687</xdr:rowOff>
    </xdr:from>
    <xdr:to>
      <xdr:col>16</xdr:col>
      <xdr:colOff>90487</xdr:colOff>
      <xdr:row>44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964F-F561-4D04-AB09-C675C109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sheetPr codeName="Sheet1"/>
  <dimension ref="A1:AE93"/>
  <sheetViews>
    <sheetView tabSelected="1" topLeftCell="A22" workbookViewId="0">
      <selection activeCell="J57" sqref="J57:M57"/>
    </sheetView>
  </sheetViews>
  <sheetFormatPr defaultRowHeight="15" x14ac:dyDescent="0.25"/>
  <sheetData>
    <row r="1" spans="1:28" x14ac:dyDescent="0.25">
      <c r="A1">
        <v>2.0781114759556379E-2</v>
      </c>
      <c r="B1">
        <v>3.4795160765735142E-3</v>
      </c>
      <c r="C1">
        <v>0.12115537052459717</v>
      </c>
      <c r="D1">
        <v>3.5353019394421974E-2</v>
      </c>
      <c r="E1">
        <v>2.2204460492503131E-14</v>
      </c>
      <c r="F1">
        <v>0.22199754974964128</v>
      </c>
      <c r="G1">
        <v>2.6690613833378639E-2</v>
      </c>
      <c r="H1">
        <v>0.1193284328924214</v>
      </c>
      <c r="I1">
        <v>0.14112981277088579</v>
      </c>
      <c r="J1">
        <v>2.356211808499348</v>
      </c>
      <c r="K1">
        <v>21.803071789133948</v>
      </c>
      <c r="L1">
        <v>254686091.39268142</v>
      </c>
      <c r="M1">
        <v>0.99715195462511397</v>
      </c>
      <c r="N1">
        <v>0.99785346972164479</v>
      </c>
      <c r="O1">
        <v>0.99488532530889628</v>
      </c>
      <c r="P1">
        <v>7.6353436469702857E-2</v>
      </c>
      <c r="Q1">
        <v>6.5139118627818918E-2</v>
      </c>
      <c r="R1">
        <v>0.13102591924998203</v>
      </c>
    </row>
    <row r="2" spans="1:28" x14ac:dyDescent="0.25">
      <c r="A2">
        <v>1.9731495213395425E-2</v>
      </c>
      <c r="B2">
        <v>3.9270155220979732E-3</v>
      </c>
      <c r="C2">
        <v>0.21794698510467292</v>
      </c>
      <c r="D2">
        <v>0.10099996196568557</v>
      </c>
      <c r="E2">
        <v>4.7034496087961561E-13</v>
      </c>
      <c r="F2">
        <v>0.11894114935080123</v>
      </c>
      <c r="G2">
        <v>2.664110113072218E-2</v>
      </c>
      <c r="H2">
        <v>4.8217942224329242E-2</v>
      </c>
      <c r="I2">
        <v>2.220559544695324E-14</v>
      </c>
      <c r="J2">
        <v>5.6114128380547523</v>
      </c>
      <c r="K2">
        <v>13.325806205528517</v>
      </c>
      <c r="L2">
        <v>161047158.1115168</v>
      </c>
      <c r="M2">
        <v>0.99709416769265724</v>
      </c>
      <c r="N2">
        <v>0.98619132463554471</v>
      </c>
      <c r="O2">
        <v>0.996892042958339</v>
      </c>
      <c r="P2">
        <v>7.6844094339646438E-2</v>
      </c>
      <c r="Q2">
        <v>0.1680899816948194</v>
      </c>
      <c r="R2">
        <v>7.8981935377848367E-2</v>
      </c>
    </row>
    <row r="3" spans="1:28" x14ac:dyDescent="0.25">
      <c r="A3">
        <v>2.0365465865092722E-2</v>
      </c>
      <c r="B3">
        <v>3.5726083142322011E-3</v>
      </c>
      <c r="C3">
        <v>0.23160371771812638</v>
      </c>
      <c r="D3">
        <v>4.2510089797902627E-2</v>
      </c>
      <c r="E3">
        <v>2.2215821287872737E-14</v>
      </c>
      <c r="F3">
        <v>0.10008767273141045</v>
      </c>
      <c r="G3">
        <v>2.6672811045030269E-2</v>
      </c>
      <c r="H3">
        <v>6.003748527936624E-2</v>
      </c>
      <c r="I3">
        <v>2.2223963563717064E-14</v>
      </c>
      <c r="J3">
        <v>2.8545008818278075</v>
      </c>
      <c r="K3">
        <v>21.325821593945335</v>
      </c>
      <c r="L3">
        <v>491427690.54543257</v>
      </c>
      <c r="M3">
        <v>0.99564380003669684</v>
      </c>
      <c r="N3">
        <v>0.99195331473946191</v>
      </c>
      <c r="O3">
        <v>0.99750161606307208</v>
      </c>
      <c r="P3">
        <v>9.5112350349510072E-2</v>
      </c>
      <c r="Q3">
        <v>0.12686753230657891</v>
      </c>
      <c r="R3">
        <v>8.662068991569144E-2</v>
      </c>
    </row>
    <row r="4" spans="1:28" x14ac:dyDescent="0.25">
      <c r="A4">
        <v>1.9994972552697242E-2</v>
      </c>
      <c r="B4">
        <v>1.1428957242739431E-2</v>
      </c>
      <c r="C4">
        <v>4.6201953210387075E-3</v>
      </c>
      <c r="D4">
        <v>4.1710389111108179E-2</v>
      </c>
      <c r="E4">
        <v>4.3470861867194528E-6</v>
      </c>
      <c r="F4">
        <v>0.57037919412157423</v>
      </c>
      <c r="G4">
        <v>2.8011204464739852E-2</v>
      </c>
      <c r="H4">
        <v>0.49999996831517102</v>
      </c>
      <c r="I4">
        <v>3.4402918055781228E-14</v>
      </c>
      <c r="J4">
        <v>5.740537779224173</v>
      </c>
      <c r="K4">
        <v>11.932971008367586</v>
      </c>
      <c r="L4">
        <v>142097848.58194768</v>
      </c>
      <c r="M4">
        <v>0.99706209855722094</v>
      </c>
      <c r="N4">
        <v>0.95883234223505442</v>
      </c>
      <c r="O4">
        <v>0.97779071715475974</v>
      </c>
      <c r="P4">
        <v>7.846580057922635E-2</v>
      </c>
      <c r="Q4">
        <v>0.28475806421751526</v>
      </c>
      <c r="R4">
        <v>0.21412326557080974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1.574099062102436E-2</v>
      </c>
      <c r="C5">
        <v>0.32892928351956346</v>
      </c>
      <c r="D5">
        <v>9.2481989463721506E-2</v>
      </c>
      <c r="E5">
        <v>7.6041037030782729E-2</v>
      </c>
      <c r="F5">
        <v>0.62403863061172127</v>
      </c>
      <c r="G5">
        <v>2.7998968097937872E-2</v>
      </c>
      <c r="H5">
        <v>0.49607216299812229</v>
      </c>
      <c r="I5">
        <v>2.799251060401586E-7</v>
      </c>
      <c r="J5">
        <v>3.2019451544874276</v>
      </c>
      <c r="K5">
        <v>20.291269270471243</v>
      </c>
      <c r="L5">
        <v>629017289.17440271</v>
      </c>
      <c r="M5">
        <v>0.99609218906723862</v>
      </c>
      <c r="N5">
        <v>0.9819920857404878</v>
      </c>
      <c r="O5">
        <v>0.99365010508655915</v>
      </c>
      <c r="P5">
        <v>9.1133685204087059E-2</v>
      </c>
      <c r="Q5">
        <v>0.19404583817298404</v>
      </c>
      <c r="R5">
        <v>0.11610503576133344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1.2730246330081329E-2</v>
      </c>
      <c r="C6">
        <v>1.0000022204460493E-8</v>
      </c>
      <c r="D6">
        <v>4.1159362977100808E-2</v>
      </c>
      <c r="E6">
        <v>2.2204908402536481E-14</v>
      </c>
      <c r="F6">
        <v>0.401923509760088</v>
      </c>
      <c r="G6">
        <v>2.7068787848909991E-2</v>
      </c>
      <c r="H6">
        <v>0.19426552401571529</v>
      </c>
      <c r="I6">
        <v>2.220465849625446E-14</v>
      </c>
      <c r="J6">
        <v>4.8009905427717481</v>
      </c>
      <c r="K6">
        <v>12.427855211851746</v>
      </c>
      <c r="L6">
        <v>149956135.49829885</v>
      </c>
      <c r="M6">
        <v>0.99720075071843151</v>
      </c>
      <c r="N6">
        <v>0.98945232733318678</v>
      </c>
      <c r="O6">
        <v>0.99609594268036072</v>
      </c>
      <c r="P6">
        <v>7.5644718612184608E-2</v>
      </c>
      <c r="Q6">
        <v>0.15395176347094605</v>
      </c>
      <c r="R6">
        <v>0.108495752828278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1.133638073871621E-2</v>
      </c>
      <c r="C7">
        <v>1.6568059747632265E-2</v>
      </c>
      <c r="D7">
        <v>4.5873244781070611E-2</v>
      </c>
      <c r="E7">
        <v>2.2204460492503131E-14</v>
      </c>
      <c r="F7">
        <v>7.6265666547093658E-2</v>
      </c>
      <c r="G7">
        <v>2.7725091771904645E-2</v>
      </c>
      <c r="H7">
        <v>9.8468216971801567E-2</v>
      </c>
      <c r="I7">
        <v>2.2204725434828872E-14</v>
      </c>
      <c r="J7">
        <v>1.952898836424503</v>
      </c>
      <c r="K7">
        <v>19.644723056687244</v>
      </c>
      <c r="L7">
        <v>132744891.08503906</v>
      </c>
      <c r="M7">
        <v>0.99900216768483063</v>
      </c>
      <c r="N7">
        <v>0.99812720801648736</v>
      </c>
      <c r="O7">
        <v>0.99659961836433864</v>
      </c>
      <c r="P7">
        <v>4.4448064950345249E-2</v>
      </c>
      <c r="Q7">
        <v>6.3844913090838437E-2</v>
      </c>
      <c r="R7">
        <v>9.123190692841987E-2</v>
      </c>
    </row>
    <row r="8" spans="1:28" x14ac:dyDescent="0.25">
      <c r="A8">
        <v>2.0420572162940933E-2</v>
      </c>
      <c r="B8">
        <v>2.2011934508948738E-2</v>
      </c>
      <c r="C8">
        <v>0.20827938762371043</v>
      </c>
      <c r="D8">
        <v>6.5007089336341681E-2</v>
      </c>
      <c r="E8">
        <v>8.9208067474833064E-2</v>
      </c>
      <c r="F8">
        <v>7.660170543363902E-2</v>
      </c>
      <c r="G8">
        <v>2.6872161981565137E-2</v>
      </c>
      <c r="H8">
        <v>0.12440865192396866</v>
      </c>
      <c r="I8">
        <v>2.2204570531824728E-14</v>
      </c>
      <c r="J8">
        <v>2.4430206679346318</v>
      </c>
      <c r="K8">
        <v>21.436078918089322</v>
      </c>
      <c r="L8">
        <v>457955160.74923623</v>
      </c>
      <c r="M8">
        <v>0.99838221935488858</v>
      </c>
      <c r="N8">
        <v>0.9973488546160052</v>
      </c>
      <c r="O8">
        <v>0.99710079863989232</v>
      </c>
      <c r="P8">
        <v>5.7537209678967305E-2</v>
      </c>
      <c r="Q8">
        <v>7.2381879490547474E-2</v>
      </c>
      <c r="R8">
        <v>7.7702565550152647E-2</v>
      </c>
    </row>
    <row r="9" spans="1:28" x14ac:dyDescent="0.25">
      <c r="A9">
        <v>1.9856607624304978E-2</v>
      </c>
      <c r="B9">
        <v>5.5954517550855804E-3</v>
      </c>
      <c r="C9">
        <v>0.3229822326411822</v>
      </c>
      <c r="D9">
        <v>7.4905465924434506E-2</v>
      </c>
      <c r="E9">
        <v>9.9999999999977801E-2</v>
      </c>
      <c r="F9">
        <v>0.18965559004345928</v>
      </c>
      <c r="G9">
        <v>2.801120448177051E-2</v>
      </c>
      <c r="H9">
        <v>0.4999999999999778</v>
      </c>
      <c r="I9">
        <v>2.2204844847856116E-14</v>
      </c>
      <c r="J9">
        <v>4.3363113643580764</v>
      </c>
      <c r="K9">
        <v>16.1052860544001</v>
      </c>
      <c r="L9">
        <v>1205583684.8478703</v>
      </c>
      <c r="M9">
        <v>0.99455790128187005</v>
      </c>
      <c r="N9">
        <v>0.94817760365235948</v>
      </c>
      <c r="O9">
        <v>0.96634777842910735</v>
      </c>
      <c r="P9">
        <v>0.10398825524888045</v>
      </c>
      <c r="Q9">
        <v>0.32856276942112639</v>
      </c>
      <c r="R9">
        <v>0.27231147818537682</v>
      </c>
    </row>
    <row r="10" spans="1:28" x14ac:dyDescent="0.25">
      <c r="A10">
        <v>1.9607843138025917E-2</v>
      </c>
      <c r="B10">
        <v>5.3909028768448679E-3</v>
      </c>
      <c r="C10">
        <v>2.2521113960106455E-2</v>
      </c>
      <c r="D10">
        <v>6.2210612234105268E-2</v>
      </c>
      <c r="E10">
        <v>4.4302630861675838E-14</v>
      </c>
      <c r="F10">
        <v>0.53522268695722675</v>
      </c>
      <c r="G10">
        <v>2.8011204481765768E-2</v>
      </c>
      <c r="H10">
        <v>0.49999999999997308</v>
      </c>
      <c r="I10">
        <v>1.120653752485981E-5</v>
      </c>
      <c r="J10">
        <v>3.6193816110419976</v>
      </c>
      <c r="K10">
        <v>10.497888967303272</v>
      </c>
      <c r="L10">
        <v>83209857.156356871</v>
      </c>
      <c r="M10">
        <v>0.9966826809852054</v>
      </c>
      <c r="N10">
        <v>0.98688246658357237</v>
      </c>
      <c r="O10">
        <v>0.99481961344349834</v>
      </c>
      <c r="P10">
        <v>8.1022431760208027E-2</v>
      </c>
      <c r="Q10">
        <v>0.16855659356558364</v>
      </c>
      <c r="R10">
        <v>0.13298570171434937</v>
      </c>
    </row>
    <row r="11" spans="1:28" x14ac:dyDescent="0.25">
      <c r="A11">
        <v>1.9607868588388273E-2</v>
      </c>
      <c r="B11">
        <v>1.7638601406568435E-2</v>
      </c>
      <c r="C11">
        <v>0.16260666761405404</v>
      </c>
      <c r="D11">
        <v>4.4242338708686456E-2</v>
      </c>
      <c r="E11">
        <v>8.7429511035403882E-4</v>
      </c>
      <c r="F11">
        <v>0.13249062043267457</v>
      </c>
      <c r="G11">
        <v>2.7212493461733569E-2</v>
      </c>
      <c r="H11">
        <v>0.24297878803639783</v>
      </c>
      <c r="I11">
        <v>1.4590149912989482E-8</v>
      </c>
      <c r="J11">
        <v>2.8612100103634148</v>
      </c>
      <c r="K11">
        <v>21.999999999999766</v>
      </c>
      <c r="L11">
        <v>44059879.020455331</v>
      </c>
      <c r="M11">
        <v>0.99213811697012155</v>
      </c>
      <c r="N11">
        <v>0.99429763683120853</v>
      </c>
      <c r="O11">
        <v>0.99178266419674876</v>
      </c>
      <c r="P11">
        <v>0.12447004841661347</v>
      </c>
      <c r="Q11">
        <v>0.11612419352381233</v>
      </c>
      <c r="R11">
        <v>0.1575783799105851</v>
      </c>
    </row>
    <row r="12" spans="1:28" x14ac:dyDescent="0.25">
      <c r="A12">
        <v>1.9955136692618142E-2</v>
      </c>
      <c r="B12">
        <v>7.9999999999960353E-2</v>
      </c>
      <c r="C12">
        <v>2.0255250917328227</v>
      </c>
      <c r="D12">
        <v>3.7430807982119514E-2</v>
      </c>
      <c r="E12">
        <v>1.7089976663320057E-11</v>
      </c>
      <c r="F12">
        <v>0.17802177286522836</v>
      </c>
      <c r="G12">
        <v>2.7590873656651516E-2</v>
      </c>
      <c r="H12">
        <v>0.37264777222187589</v>
      </c>
      <c r="I12">
        <v>4.1323741019457654E-14</v>
      </c>
      <c r="J12">
        <v>5.3408895358905601</v>
      </c>
      <c r="K12">
        <v>16.528286829967154</v>
      </c>
      <c r="L12">
        <v>1300249383.1199305</v>
      </c>
      <c r="M12">
        <v>0.97974716394439265</v>
      </c>
      <c r="N12">
        <v>0.92111121563310538</v>
      </c>
      <c r="O12">
        <v>0.9665480468369112</v>
      </c>
      <c r="P12">
        <v>0.20055742380615996</v>
      </c>
      <c r="Q12">
        <v>0.38893081733581075</v>
      </c>
      <c r="R12">
        <v>0.25542133591577271</v>
      </c>
    </row>
    <row r="13" spans="1:28" x14ac:dyDescent="0.25">
      <c r="A13">
        <v>1.9932134010064936E-2</v>
      </c>
      <c r="B13">
        <v>8.8663051236494411E-3</v>
      </c>
      <c r="C13">
        <v>6.9789982564623335E-2</v>
      </c>
      <c r="D13">
        <v>4.1899008128684898E-2</v>
      </c>
      <c r="E13">
        <v>5.3283819570849964E-4</v>
      </c>
      <c r="F13">
        <v>0.15196902534763565</v>
      </c>
      <c r="G13">
        <v>2.801120448177051E-2</v>
      </c>
      <c r="H13">
        <v>0.4999999999999778</v>
      </c>
      <c r="I13">
        <v>2.2204676522351301E-14</v>
      </c>
      <c r="J13">
        <v>4.079138265678818</v>
      </c>
      <c r="K13">
        <v>14.773602809897632</v>
      </c>
      <c r="L13">
        <v>566450101.24093688</v>
      </c>
      <c r="M13">
        <v>0.99898531956302528</v>
      </c>
      <c r="N13">
        <v>0.99719326369820838</v>
      </c>
      <c r="O13">
        <v>0.94788871172308053</v>
      </c>
      <c r="P13">
        <v>4.4816025560176276E-2</v>
      </c>
      <c r="Q13">
        <v>8.0275869056076282E-2</v>
      </c>
      <c r="R13">
        <v>0.33032427339876697</v>
      </c>
    </row>
    <row r="14" spans="1:28" x14ac:dyDescent="0.25">
      <c r="A14">
        <v>1.9701617767527744E-2</v>
      </c>
      <c r="B14">
        <v>4.735933099338758E-3</v>
      </c>
      <c r="C14">
        <v>5.5526300970527151E-3</v>
      </c>
      <c r="D14">
        <v>4.0167045159102244E-2</v>
      </c>
      <c r="E14">
        <v>6.7413238629853802E-6</v>
      </c>
      <c r="F14">
        <v>2.9837576852025954E-2</v>
      </c>
      <c r="G14">
        <v>2.7276452469382397E-2</v>
      </c>
      <c r="H14">
        <v>3.82087883020314E-2</v>
      </c>
      <c r="I14">
        <v>3.279043328633545E-5</v>
      </c>
      <c r="J14">
        <v>4.5658015908569123</v>
      </c>
      <c r="K14">
        <v>13.024147455245862</v>
      </c>
      <c r="L14">
        <v>350999697.1980691</v>
      </c>
      <c r="M14">
        <v>0.99208182662321498</v>
      </c>
      <c r="N14">
        <v>0.99496241651027384</v>
      </c>
      <c r="O14">
        <v>0.99332667787179918</v>
      </c>
      <c r="P14">
        <v>0.12573156715291495</v>
      </c>
      <c r="Q14">
        <v>0.10334460087098453</v>
      </c>
      <c r="R14">
        <v>0.12382743988360392</v>
      </c>
    </row>
    <row r="15" spans="1:28" x14ac:dyDescent="0.25">
      <c r="A15">
        <v>1.9647451233942632E-2</v>
      </c>
      <c r="B15">
        <v>9.627872075642651E-3</v>
      </c>
      <c r="C15">
        <v>8.904700151440266E-2</v>
      </c>
      <c r="D15">
        <v>8.8738460064248847E-2</v>
      </c>
      <c r="E15">
        <v>5.6390836241633498E-2</v>
      </c>
      <c r="F15">
        <v>4.9463070926385501E-2</v>
      </c>
      <c r="G15">
        <v>2.6548648767190847E-2</v>
      </c>
      <c r="H15">
        <v>1.7732417872616674E-2</v>
      </c>
      <c r="I15">
        <v>2.2204465470219053E-14</v>
      </c>
      <c r="J15">
        <v>6.1031742274447058</v>
      </c>
      <c r="K15">
        <v>13.766984672850123</v>
      </c>
      <c r="L15">
        <v>621934179.43162954</v>
      </c>
      <c r="M15">
        <v>0.99881950192927693</v>
      </c>
      <c r="N15">
        <v>0.99064358089077498</v>
      </c>
      <c r="O15">
        <v>0.99551992042118576</v>
      </c>
      <c r="P15">
        <v>4.8333595573126678E-2</v>
      </c>
      <c r="Q15">
        <v>0.13658324492493817</v>
      </c>
      <c r="R15">
        <v>9.4634390024914791E-2</v>
      </c>
    </row>
    <row r="16" spans="1:28" x14ac:dyDescent="0.25">
      <c r="A16">
        <v>2.0254106371624593E-2</v>
      </c>
      <c r="B16">
        <v>3.8731340485298588E-3</v>
      </c>
      <c r="C16">
        <v>0.37949424762133072</v>
      </c>
      <c r="D16">
        <v>0.10027579446100324</v>
      </c>
      <c r="E16">
        <v>2.2204460492503131E-14</v>
      </c>
      <c r="F16">
        <v>0.12127417013625687</v>
      </c>
      <c r="G16">
        <v>2.801120448177051E-2</v>
      </c>
      <c r="H16">
        <v>0.4999999999999778</v>
      </c>
      <c r="I16">
        <v>2.2205263256223658E-14</v>
      </c>
      <c r="J16">
        <v>2.8975994027540488</v>
      </c>
      <c r="K16">
        <v>20.4810419967835</v>
      </c>
      <c r="L16">
        <v>818269300.73777747</v>
      </c>
      <c r="M16">
        <v>0.99463967391501673</v>
      </c>
      <c r="N16">
        <v>0.97424382005487198</v>
      </c>
      <c r="O16">
        <v>0.98436713326261316</v>
      </c>
      <c r="P16">
        <v>0.1031191612427458</v>
      </c>
      <c r="Q16">
        <v>0.24610388964834184</v>
      </c>
      <c r="R16">
        <v>0.25587347166347341</v>
      </c>
    </row>
    <row r="17" spans="1:31" x14ac:dyDescent="0.25">
      <c r="A17">
        <v>2.0450312385911232E-2</v>
      </c>
      <c r="B17">
        <v>9.3435261466663418E-3</v>
      </c>
      <c r="C17">
        <v>1.1050788296480039E-3</v>
      </c>
      <c r="D17">
        <v>4.2219008518471456E-2</v>
      </c>
      <c r="E17">
        <v>2.2204588180832684E-14</v>
      </c>
      <c r="F17">
        <v>0.21221492107704915</v>
      </c>
      <c r="G17">
        <v>2.6760248590911362E-2</v>
      </c>
      <c r="H17">
        <v>8.9677025204365712E-2</v>
      </c>
      <c r="I17">
        <v>2.22054794874069E-14</v>
      </c>
      <c r="J17">
        <v>4.9944093087717132</v>
      </c>
      <c r="K17">
        <v>12.776190062322122</v>
      </c>
      <c r="L17">
        <v>87097810.529802099</v>
      </c>
      <c r="M17">
        <v>0.99683911484762233</v>
      </c>
      <c r="N17">
        <v>0.98740154063546326</v>
      </c>
      <c r="O17">
        <v>0.99844606998034513</v>
      </c>
      <c r="P17">
        <v>8.2129029009649773E-2</v>
      </c>
      <c r="Q17">
        <v>0.16423504579605921</v>
      </c>
      <c r="R17">
        <v>7.187643535224883E-2</v>
      </c>
    </row>
    <row r="18" spans="1:31" x14ac:dyDescent="0.25">
      <c r="A18">
        <v>1.9778014887334602E-2</v>
      </c>
      <c r="B18">
        <v>4.6821235101460149E-2</v>
      </c>
      <c r="C18">
        <v>0.12780437785006987</v>
      </c>
      <c r="D18">
        <v>7.614398766366591E-2</v>
      </c>
      <c r="E18">
        <v>2.3680712807817982E-14</v>
      </c>
      <c r="F18">
        <v>0.64648816291184541</v>
      </c>
      <c r="G18">
        <v>2.8011204481770465E-2</v>
      </c>
      <c r="H18">
        <v>0.49999999999997041</v>
      </c>
      <c r="I18">
        <v>2.2204460492503131E-14</v>
      </c>
      <c r="J18">
        <v>3.2428732950368784</v>
      </c>
      <c r="K18">
        <v>20.602296677451541</v>
      </c>
      <c r="L18">
        <v>776346501.63544285</v>
      </c>
      <c r="M18">
        <v>0.99704775638282817</v>
      </c>
      <c r="N18">
        <v>0.97804795074433337</v>
      </c>
      <c r="O18">
        <v>0.99732824936063724</v>
      </c>
      <c r="P18">
        <v>7.8493394029665139E-2</v>
      </c>
      <c r="Q18">
        <v>0.21006903537952973</v>
      </c>
      <c r="R18">
        <v>7.6059156886082557E-2</v>
      </c>
    </row>
    <row r="19" spans="1:31" x14ac:dyDescent="0.25">
      <c r="A19">
        <v>1.9770622156745334E-2</v>
      </c>
      <c r="B19">
        <v>7.9999999999977797E-2</v>
      </c>
      <c r="C19">
        <v>6.0470131252492688E-3</v>
      </c>
      <c r="D19">
        <v>3.8974783538952548E-2</v>
      </c>
      <c r="E19">
        <v>2.2204460492503131E-14</v>
      </c>
      <c r="F19">
        <v>7.6461774833530699E-2</v>
      </c>
      <c r="G19">
        <v>2.6525198939014245E-2</v>
      </c>
      <c r="H19">
        <v>1.0000000000022205E-2</v>
      </c>
      <c r="I19">
        <v>2.2204532691315942E-14</v>
      </c>
      <c r="J19">
        <v>2.8613040667312468</v>
      </c>
      <c r="K19">
        <v>19.300109736630752</v>
      </c>
      <c r="L19">
        <v>13771138.993237138</v>
      </c>
      <c r="M19">
        <v>0.99716513163134535</v>
      </c>
      <c r="N19">
        <v>0.90794537169988088</v>
      </c>
      <c r="O19">
        <v>0.89491751628455818</v>
      </c>
      <c r="P19">
        <v>0.10823188741399233</v>
      </c>
      <c r="Q19">
        <v>0.49249245351170307</v>
      </c>
      <c r="R19">
        <v>0.49034598202871504</v>
      </c>
    </row>
    <row r="20" spans="1:31" x14ac:dyDescent="0.25">
      <c r="A20">
        <v>2.025226724750458E-2</v>
      </c>
      <c r="B20">
        <v>3.6610390547511515E-2</v>
      </c>
      <c r="C20">
        <v>0.5853033897148392</v>
      </c>
      <c r="D20">
        <v>4.2860723219890554E-2</v>
      </c>
      <c r="E20">
        <v>9.9999999999977801E-2</v>
      </c>
      <c r="F20">
        <v>0.13494301354701782</v>
      </c>
      <c r="G20">
        <v>2.7115786906026642E-2</v>
      </c>
      <c r="H20">
        <v>0.20534211709335104</v>
      </c>
      <c r="I20">
        <v>2.2204509967596189E-14</v>
      </c>
      <c r="J20">
        <v>2.4328816932437634</v>
      </c>
      <c r="K20">
        <v>21.999999999997559</v>
      </c>
      <c r="L20">
        <v>898068381.93210459</v>
      </c>
      <c r="M20">
        <v>0.9934569248362799</v>
      </c>
      <c r="N20">
        <v>0.98644924365814857</v>
      </c>
      <c r="O20">
        <v>0.99602689623857521</v>
      </c>
      <c r="P20">
        <v>0.1161289007810055</v>
      </c>
      <c r="Q20">
        <v>0.16359252139818381</v>
      </c>
      <c r="R20">
        <v>0.10046396257918214</v>
      </c>
    </row>
    <row r="21" spans="1:31" x14ac:dyDescent="0.25">
      <c r="A21">
        <v>1.9645457395348342E-2</v>
      </c>
      <c r="B21">
        <v>7.9999999999977797E-2</v>
      </c>
      <c r="C21">
        <v>2.4870588046489526</v>
      </c>
      <c r="D21">
        <v>4.3368027883496717E-2</v>
      </c>
      <c r="E21">
        <v>2.2204867724035772E-14</v>
      </c>
      <c r="F21">
        <v>0.2172093137196848</v>
      </c>
      <c r="G21">
        <v>2.7318550695947286E-2</v>
      </c>
      <c r="H21">
        <v>0.27892530084188294</v>
      </c>
      <c r="I21">
        <v>2.2204460492503137E-14</v>
      </c>
      <c r="J21">
        <v>2.9741152430411644</v>
      </c>
      <c r="K21">
        <v>20.951070551529636</v>
      </c>
      <c r="L21">
        <v>1569235476.0781155</v>
      </c>
      <c r="M21">
        <v>0.98728130885960819</v>
      </c>
      <c r="N21">
        <v>0.98447514688737792</v>
      </c>
      <c r="O21">
        <v>0.99243473531977422</v>
      </c>
      <c r="P21">
        <v>0.15890607311015181</v>
      </c>
      <c r="Q21">
        <v>0.17688629596336616</v>
      </c>
      <c r="R21">
        <v>0.12648228614488313</v>
      </c>
    </row>
    <row r="22" spans="1:31" x14ac:dyDescent="0.25">
      <c r="A22">
        <v>1.9998083024111244E-2</v>
      </c>
      <c r="B22">
        <v>7.9999999999962199E-2</v>
      </c>
      <c r="C22">
        <v>2.4607137940382193</v>
      </c>
      <c r="D22">
        <v>4.4657955198497093E-2</v>
      </c>
      <c r="E22">
        <v>3.780698624177397E-14</v>
      </c>
      <c r="F22">
        <v>0.26729348110179429</v>
      </c>
      <c r="G22">
        <v>2.759856641401728E-2</v>
      </c>
      <c r="H22">
        <v>0.37177147491607176</v>
      </c>
      <c r="I22">
        <v>3.7805012280679368E-14</v>
      </c>
      <c r="J22">
        <v>3.8163808997580695</v>
      </c>
      <c r="K22">
        <v>19.196796928303222</v>
      </c>
      <c r="L22">
        <v>911747954.02784622</v>
      </c>
      <c r="M22">
        <v>0.99437216182673116</v>
      </c>
      <c r="N22">
        <v>0.96042882203253122</v>
      </c>
      <c r="O22">
        <v>0.9954532812165402</v>
      </c>
      <c r="P22">
        <v>0.10664431575679494</v>
      </c>
      <c r="Q22">
        <v>0.28177653898350413</v>
      </c>
      <c r="R22">
        <v>9.5764790000760769E-2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Lower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AVERAGE(A$7:A$12,A$17:A$19)</f>
        <v>1.9977688407619744E-2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ref="N24:W44" si="2">_xlfn.IFS(ABS(A2-T$5)&lt;=0.01*T$5,"Lower",ABS(A2-T$6)&lt;=0.01*T$6,"Upper",TRUE,"Ok")</f>
        <v>Lower</v>
      </c>
      <c r="O24" t="str">
        <f t="shared" si="0"/>
        <v>Ok</v>
      </c>
      <c r="P24" t="str">
        <f t="shared" si="0"/>
        <v>Ok</v>
      </c>
      <c r="Q24" t="str">
        <f t="shared" si="0"/>
        <v>Upper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Ok</v>
      </c>
      <c r="AE24" t="str">
        <f t="shared" si="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STDEV(A$7:A$12,A$17:A$19)/SQRT(COUNT(A$7:A$12,A$17:A$19))</f>
        <v>1.1372842838082459E-4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2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Lower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Ok</v>
      </c>
      <c r="AE25" t="str">
        <f t="shared" si="1"/>
        <v>Ok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Upper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Ok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Upper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6</v>
      </c>
      <c r="C28">
        <f>AVERAGE(B$1:B$3)</f>
        <v>3.6597133043012298E-3</v>
      </c>
      <c r="D28">
        <f>AVERAGE(B$4:B$6)</f>
        <v>1.3300064731281707E-2</v>
      </c>
      <c r="E28">
        <f>AVERAGE(B$7:B$12,B$17:B$19)</f>
        <v>3.0904225837136496E-2</v>
      </c>
      <c r="F28">
        <f>AVERAGE(B$13:B$16)</f>
        <v>6.7758110867901771E-3</v>
      </c>
      <c r="G28">
        <f>B$20</f>
        <v>3.6610390547511515E-2</v>
      </c>
      <c r="H28">
        <f>AVERAGE(B$21:B$22)</f>
        <v>7.9999999999969998E-2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Ok</v>
      </c>
      <c r="AE28" t="str">
        <f t="shared" si="1"/>
        <v>Ok</v>
      </c>
    </row>
    <row r="29" spans="1:31" x14ac:dyDescent="0.25">
      <c r="C29">
        <f>STDEV(B$1:B$3)/SQRT(COUNT(B$1:B$3))</f>
        <v>1.3632607711826903E-4</v>
      </c>
      <c r="D29">
        <f>STDEV(B$4:B$6)/SQRT(COUNT(B$4:B$6))</f>
        <v>1.2769661600346282E-3</v>
      </c>
      <c r="E29">
        <f>STDEV(B$7:B$12,B$17:B$19)/SQRT(COUNT(B$7:B$12,B$17:B$19))</f>
        <v>1.0184696395931343E-2</v>
      </c>
      <c r="F29">
        <f>STDEV(B$13:B$16)/SQRT(COUNT(B$13:B$16))</f>
        <v>1.4460017690863679E-3</v>
      </c>
      <c r="H29">
        <f>STDEV(B$21:B$22)/SQRT(COUNT(B$21:B$22))</f>
        <v>7.7993167479917247E-15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Ok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Upper</v>
      </c>
      <c r="S31" t="str">
        <f t="shared" si="0"/>
        <v>Ok</v>
      </c>
      <c r="T31" t="str">
        <f t="shared" si="0"/>
        <v>Upper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0.1902353577824655</v>
      </c>
      <c r="E32">
        <f>AVERAGE(C$4:C$6)</f>
        <v>0.11118316294687479</v>
      </c>
      <c r="F32">
        <f>AVERAGE(C$7:C$12,C$17:C$19)</f>
        <v>0.32149322479160841</v>
      </c>
      <c r="G32">
        <f>AVERAGE(C$13:C$16)</f>
        <v>0.13597096544935236</v>
      </c>
      <c r="H32">
        <f>C$20</f>
        <v>0.5853033897148392</v>
      </c>
      <c r="I32">
        <f>AVERAGE(C$21:C$22)</f>
        <v>2.4738862993435857</v>
      </c>
      <c r="N32" t="str">
        <f t="shared" si="2"/>
        <v>Lower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Upper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Ok</v>
      </c>
      <c r="AE32" t="str">
        <f t="shared" si="1"/>
        <v>Ok</v>
      </c>
    </row>
    <row r="33" spans="4:31" x14ac:dyDescent="0.25">
      <c r="D33">
        <f>STDEV(C$1:C$3)/SQRT(COUNT(C$1:C$3))</f>
        <v>3.4764253988252884E-2</v>
      </c>
      <c r="E33">
        <f>STDEV(C$4:C$6)/SQRT(COUNT(C$4:C$6))</f>
        <v>0.10888122932266156</v>
      </c>
      <c r="F33">
        <f>STDEV(C$7:C$12,C$17:C$19)/SQRT(COUNT(C$7:C$12,C$17:C$19))</f>
        <v>0.21614755302810942</v>
      </c>
      <c r="G33">
        <f>STDEV(C$13:C$16)/SQRT(COUNT(C$13:C$16))</f>
        <v>8.3113532814475699E-2</v>
      </c>
      <c r="I33">
        <f>STDEV(C$21:C$22)/SQRT(COUNT(C$21:C$22))</f>
        <v>1.317250530536662E-2</v>
      </c>
      <c r="N33" t="str">
        <f t="shared" si="2"/>
        <v>Lower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Ok</v>
      </c>
    </row>
    <row r="34" spans="4:31" x14ac:dyDescent="0.25">
      <c r="N34" t="str">
        <f t="shared" si="2"/>
        <v>Ok</v>
      </c>
      <c r="O34" t="str">
        <f t="shared" si="0"/>
        <v>Upper</v>
      </c>
      <c r="P34" t="str">
        <f t="shared" si="0"/>
        <v>Ok</v>
      </c>
      <c r="Q34" t="str">
        <f t="shared" si="0"/>
        <v>Ok</v>
      </c>
      <c r="R34" t="str">
        <f t="shared" si="0"/>
        <v>Ok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Ok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Ok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Upper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Ok</v>
      </c>
      <c r="AE35" t="str">
        <f t="shared" si="1"/>
        <v>Ok</v>
      </c>
    </row>
    <row r="36" spans="4:31" x14ac:dyDescent="0.25">
      <c r="D36" t="s">
        <v>19</v>
      </c>
      <c r="E36">
        <f>AVERAGE(D$1:D$3)</f>
        <v>5.9621023719336724E-2</v>
      </c>
      <c r="F36">
        <f>AVERAGE(D$4:D$6)</f>
        <v>5.8450580517310169E-2</v>
      </c>
      <c r="G36">
        <f>AVERAGE(D$7:D$12,D$17:D$19)</f>
        <v>5.4111926520871996E-2</v>
      </c>
      <c r="H36">
        <f>AVERAGE(D$13:D$16)</f>
        <v>6.7770076953259817E-2</v>
      </c>
      <c r="I36">
        <f>D$20</f>
        <v>4.2860723219890554E-2</v>
      </c>
      <c r="J36">
        <f>AVERAGE(D$21:D$22)</f>
        <v>4.4012991540996901E-2</v>
      </c>
      <c r="N36" t="str">
        <f t="shared" si="2"/>
        <v>Lower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Ok</v>
      </c>
    </row>
    <row r="37" spans="4:31" x14ac:dyDescent="0.25">
      <c r="E37">
        <f>STDEV(D$1:D$3)/SQRT(COUNT(D$1:D$3))</f>
        <v>2.0792372896380848E-2</v>
      </c>
      <c r="F37">
        <f>STDEV(D$4:D$6)/SQRT(COUNT(D$4:D$6))</f>
        <v>1.7016447960806473E-2</v>
      </c>
      <c r="G37">
        <f>STDEV(D$7:D$12,D$17:D$19)/SQRT(COUNT(D$7:D$12,D$17:D$19))</f>
        <v>5.1588586627325109E-3</v>
      </c>
      <c r="H37">
        <f>STDEV(D$13:D$16)/SQRT(COUNT(D$13:D$16))</f>
        <v>1.5619257150863446E-2</v>
      </c>
      <c r="J37">
        <f>STDEV(D$21:D$22)/SQRT(COUNT(D$21:D$22))</f>
        <v>6.4496365750018811E-4</v>
      </c>
      <c r="N37" t="str">
        <f t="shared" si="2"/>
        <v>Lower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Ok</v>
      </c>
      <c r="AE37" t="str">
        <f t="shared" si="1"/>
        <v>Ok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Upper</v>
      </c>
      <c r="R38" t="str">
        <f t="shared" si="0"/>
        <v>Ok</v>
      </c>
      <c r="S38" t="str">
        <f t="shared" si="0"/>
        <v>Ok</v>
      </c>
      <c r="T38" t="str">
        <f t="shared" si="0"/>
        <v>Upper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si="2"/>
        <v>Ok</v>
      </c>
      <c r="P39" t="str">
        <f t="shared" si="2"/>
        <v>Ok</v>
      </c>
      <c r="Q39" t="str">
        <f t="shared" si="2"/>
        <v>Ok</v>
      </c>
      <c r="R39" t="str">
        <f t="shared" si="2"/>
        <v>Ok</v>
      </c>
      <c r="S39" t="str">
        <f t="shared" si="2"/>
        <v>Ok</v>
      </c>
      <c r="T39" t="str">
        <f t="shared" si="2"/>
        <v>Lower</v>
      </c>
      <c r="U39" t="str">
        <f t="shared" si="2"/>
        <v>Ok</v>
      </c>
      <c r="V39" t="str">
        <f t="shared" si="2"/>
        <v>Ok</v>
      </c>
      <c r="W39" t="str">
        <f t="shared" si="2"/>
        <v>Ok</v>
      </c>
      <c r="AD39" t="str">
        <f t="shared" si="1"/>
        <v>Ok</v>
      </c>
      <c r="AE39" t="str">
        <f t="shared" si="1"/>
        <v>Ok</v>
      </c>
    </row>
    <row r="40" spans="4:31" x14ac:dyDescent="0.25">
      <c r="E40" t="s">
        <v>10</v>
      </c>
      <c r="F40">
        <f>AVERAGE(E$1:E$3)</f>
        <v>1.7158841421999715E-13</v>
      </c>
      <c r="G40">
        <f>AVERAGE(E$4:E$6)</f>
        <v>2.5348461372330554E-2</v>
      </c>
      <c r="H40">
        <f>AVERAGE(E$7:E$12,E$17:E$19)</f>
        <v>2.1120262511376605E-2</v>
      </c>
      <c r="I40">
        <f>AVERAGE(E$13:E$16)</f>
        <v>1.4232603940306798E-2</v>
      </c>
      <c r="J40">
        <f>E$20</f>
        <v>9.9999999999977801E-2</v>
      </c>
      <c r="K40">
        <f>AVERAGE(E$21:E$22)</f>
        <v>3.0005926982904871E-14</v>
      </c>
      <c r="N40" t="str">
        <f t="shared" si="2"/>
        <v>Lower</v>
      </c>
      <c r="O40" t="str">
        <f t="shared" si="2"/>
        <v>Ok</v>
      </c>
      <c r="P40" t="str">
        <f t="shared" si="2"/>
        <v>Ok</v>
      </c>
      <c r="Q40" t="str">
        <f t="shared" si="2"/>
        <v>Ok</v>
      </c>
      <c r="R40" t="str">
        <f t="shared" si="2"/>
        <v>Ok</v>
      </c>
      <c r="S40" t="str">
        <f t="shared" si="2"/>
        <v>Ok</v>
      </c>
      <c r="T40" t="str">
        <f t="shared" si="2"/>
        <v>Upper</v>
      </c>
      <c r="U40" t="str">
        <f t="shared" si="2"/>
        <v>Ok</v>
      </c>
      <c r="V40" t="str">
        <f t="shared" si="2"/>
        <v>Ok</v>
      </c>
      <c r="W40" t="str">
        <f t="shared" si="2"/>
        <v>Ok</v>
      </c>
      <c r="AD40" t="str">
        <f t="shared" si="1"/>
        <v>Ok</v>
      </c>
      <c r="AE40" t="str">
        <f t="shared" si="1"/>
        <v>Ok</v>
      </c>
    </row>
    <row r="41" spans="4:31" x14ac:dyDescent="0.25">
      <c r="F41">
        <f>STDEV(E$1:E$3)/SQRT(COUNT(E$1:E$3))</f>
        <v>1.493782733658106E-13</v>
      </c>
      <c r="G41">
        <f>STDEV(E$4:E$6)/SQRT(COUNT(E$4:E$6))</f>
        <v>2.5346287860291056E-2</v>
      </c>
      <c r="H41">
        <f>STDEV(E$7:E$12,E$17:E$19)/SQRT(COUNT(E$7:E$12,E$17:E$19))</f>
        <v>1.3916544060130964E-2</v>
      </c>
      <c r="I41">
        <f>STDEV(E$13:E$16)/SQRT(COUNT(E$13:E$16))</f>
        <v>1.4053298291185456E-2</v>
      </c>
      <c r="K41">
        <f>STDEV(E$21:E$22)/SQRT(COUNT(E$21:E$22))</f>
        <v>7.8010592588690992E-15</v>
      </c>
      <c r="N41" t="str">
        <f t="shared" si="2"/>
        <v>Lower</v>
      </c>
      <c r="O41" t="str">
        <f t="shared" si="2"/>
        <v>Upper</v>
      </c>
      <c r="P41" t="str">
        <f t="shared" si="2"/>
        <v>Ok</v>
      </c>
      <c r="Q41" t="str">
        <f t="shared" si="2"/>
        <v>Ok</v>
      </c>
      <c r="R41" t="str">
        <f t="shared" si="2"/>
        <v>Ok</v>
      </c>
      <c r="S41" t="str">
        <f t="shared" si="2"/>
        <v>Ok</v>
      </c>
      <c r="T41" t="str">
        <f t="shared" si="2"/>
        <v>Lower</v>
      </c>
      <c r="U41" t="str">
        <f t="shared" si="2"/>
        <v>Ok</v>
      </c>
      <c r="V41" t="str">
        <f t="shared" si="2"/>
        <v>Ok</v>
      </c>
      <c r="W41" t="str">
        <f t="shared" si="2"/>
        <v>Ok</v>
      </c>
      <c r="AD41" t="str">
        <f t="shared" si="1"/>
        <v>Ok</v>
      </c>
      <c r="AE41" t="str">
        <f t="shared" si="1"/>
        <v>Ok</v>
      </c>
    </row>
    <row r="42" spans="4:31" x14ac:dyDescent="0.25">
      <c r="N42" t="str">
        <f t="shared" si="2"/>
        <v>Ok</v>
      </c>
      <c r="O42" t="str">
        <f t="shared" si="2"/>
        <v>Ok</v>
      </c>
      <c r="P42" t="str">
        <f t="shared" si="2"/>
        <v>Ok</v>
      </c>
      <c r="Q42" t="str">
        <f t="shared" si="2"/>
        <v>Ok</v>
      </c>
      <c r="R42" t="str">
        <f t="shared" si="2"/>
        <v>Upper</v>
      </c>
      <c r="S42" t="str">
        <f t="shared" si="2"/>
        <v>Ok</v>
      </c>
      <c r="T42" t="str">
        <f t="shared" si="2"/>
        <v>Ok</v>
      </c>
      <c r="U42" t="str">
        <f t="shared" si="2"/>
        <v>Ok</v>
      </c>
      <c r="V42" t="str">
        <f t="shared" si="2"/>
        <v>Ok</v>
      </c>
      <c r="W42" t="str">
        <f t="shared" si="2"/>
        <v>Ok</v>
      </c>
      <c r="AD42" t="str">
        <f t="shared" si="1"/>
        <v>Ok</v>
      </c>
      <c r="AE42" t="str">
        <f t="shared" si="1"/>
        <v>Ok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Lower</v>
      </c>
      <c r="O43" t="str">
        <f t="shared" si="2"/>
        <v>Upper</v>
      </c>
      <c r="P43" t="str">
        <f t="shared" si="2"/>
        <v>Ok</v>
      </c>
      <c r="Q43" t="str">
        <f t="shared" si="2"/>
        <v>Ok</v>
      </c>
      <c r="R43" t="str">
        <f t="shared" si="2"/>
        <v>Ok</v>
      </c>
      <c r="S43" t="str">
        <f t="shared" si="2"/>
        <v>Ok</v>
      </c>
      <c r="T43" t="str">
        <f t="shared" si="2"/>
        <v>Ok</v>
      </c>
      <c r="U43" t="str">
        <f t="shared" si="2"/>
        <v>Ok</v>
      </c>
      <c r="V43" t="str">
        <f t="shared" si="2"/>
        <v>Ok</v>
      </c>
      <c r="W43" t="str">
        <f t="shared" si="2"/>
        <v>Ok</v>
      </c>
      <c r="AD43" t="str">
        <f t="shared" si="1"/>
        <v>Ok</v>
      </c>
      <c r="AE43" t="str">
        <f t="shared" si="1"/>
        <v>Ok</v>
      </c>
    </row>
    <row r="44" spans="4:31" x14ac:dyDescent="0.25">
      <c r="F44" t="s">
        <v>7</v>
      </c>
      <c r="G44">
        <f>AVERAGE(F$1:F$3)</f>
        <v>0.14700879061061764</v>
      </c>
      <c r="H44">
        <f>AVERAGE(F$4:F$6)</f>
        <v>0.53211377816446115</v>
      </c>
      <c r="I44">
        <f>AVERAGE(F$7:F$12,F$17:F$19)</f>
        <v>0.23593587790019413</v>
      </c>
      <c r="J44">
        <f>AVERAGE(F$13:F$16)</f>
        <v>8.8135960815575995E-2</v>
      </c>
      <c r="K44">
        <f>F$20</f>
        <v>0.13494301354701782</v>
      </c>
      <c r="L44">
        <f>AVERAGE(F$21:F$22)</f>
        <v>0.24225139741073953</v>
      </c>
      <c r="N44" t="str">
        <f t="shared" si="2"/>
        <v>Ok</v>
      </c>
      <c r="O44" t="str">
        <f t="shared" si="2"/>
        <v>Upper</v>
      </c>
      <c r="P44" t="str">
        <f t="shared" si="2"/>
        <v>Ok</v>
      </c>
      <c r="Q44" t="str">
        <f t="shared" si="2"/>
        <v>Ok</v>
      </c>
      <c r="R44" t="str">
        <f t="shared" si="2"/>
        <v>Ok</v>
      </c>
      <c r="S44" t="str">
        <f t="shared" si="2"/>
        <v>Ok</v>
      </c>
      <c r="T44" t="str">
        <f t="shared" si="2"/>
        <v>Ok</v>
      </c>
      <c r="U44" t="str">
        <f t="shared" si="2"/>
        <v>Ok</v>
      </c>
      <c r="V44" t="str">
        <f t="shared" si="2"/>
        <v>Ok</v>
      </c>
      <c r="W44" t="str">
        <f t="shared" si="2"/>
        <v>Ok</v>
      </c>
      <c r="AD44" t="str">
        <f t="shared" si="1"/>
        <v>Ok</v>
      </c>
      <c r="AE44" t="str">
        <f t="shared" si="1"/>
        <v>Ok</v>
      </c>
    </row>
    <row r="45" spans="4:31" x14ac:dyDescent="0.25">
      <c r="G45">
        <f>STDEV(F$1:F$3)/SQRT(COUNT(F$1:F$3))</f>
        <v>3.7887328106141906E-2</v>
      </c>
      <c r="H45">
        <f>STDEV(F$4:F$6)/SQRT(COUNT(F$4:F$6))</f>
        <v>6.6912787197246887E-2</v>
      </c>
      <c r="I45">
        <f>STDEV(F$7:F$12,F$17:F$19)/SQRT(COUNT(F$7:F$12,F$17:F$19))</f>
        <v>6.984101299788778E-2</v>
      </c>
      <c r="J45">
        <f>STDEV(F$13:F$16)/SQRT(COUNT(F$13:F$16))</f>
        <v>2.8964194893118057E-2</v>
      </c>
      <c r="L45">
        <f>STDEV(F$21:F$22)/SQRT(COUNT(F$21:F$22))</f>
        <v>2.5042083691054894E-2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18</v>
      </c>
      <c r="H48">
        <f>AVERAGE(G$1:G$3)</f>
        <v>2.6668175336377026E-2</v>
      </c>
      <c r="I48">
        <f>AVERAGE(G$4:G$6)</f>
        <v>2.7692986803862573E-2</v>
      </c>
      <c r="J48">
        <f>AVERAGE(G$7:G$12,G$17:G$19)</f>
        <v>2.7413297983009691E-2</v>
      </c>
      <c r="K48">
        <f>AVERAGE(G$13:G$16)</f>
        <v>2.7461877550028567E-2</v>
      </c>
      <c r="L48">
        <f>G$20</f>
        <v>2.7115786906026642E-2</v>
      </c>
      <c r="M48">
        <f>AVERAGE(G$21:G$22)</f>
        <v>2.7458558554982283E-2</v>
      </c>
    </row>
    <row r="49" spans="8:17" x14ac:dyDescent="0.25">
      <c r="H49">
        <f>STDEV(G$1:G$3)/SQRT(COUNT(G$1:G$3))</f>
        <v>1.4479805214217238E-5</v>
      </c>
      <c r="I49">
        <f>STDEV(G$4:G$6)/SQRT(COUNT(G$4:G$6))</f>
        <v>3.121194662790988E-4</v>
      </c>
      <c r="J49">
        <f>STDEV(G$7:G$12,G$17:G$19)/SQRT(COUNT(G$7:G$12,G$17:G$19))</f>
        <v>1.9541867727211271E-4</v>
      </c>
      <c r="K49">
        <f>STDEV(G$13:G$16)/SQRT(COUNT(G$13:G$16))</f>
        <v>3.5022485946054928E-4</v>
      </c>
      <c r="M49">
        <f>STDEV(G$21:G$22)/SQRT(COUNT(G$21:G$22))</f>
        <v>1.4000785903499693E-4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7.5861286798705629E-2</v>
      </c>
      <c r="J52">
        <f>AVERAGE(H$4:H$6)</f>
        <v>0.39677921844300285</v>
      </c>
      <c r="K52">
        <f>AVERAGE(H$7:H$12,H$17:H$19)</f>
        <v>0.27090893937315036</v>
      </c>
      <c r="L52">
        <f>AVERAGE(H$13:H$16)</f>
        <v>0.26398530154365096</v>
      </c>
      <c r="M52">
        <f>H$20</f>
        <v>0.20534211709335104</v>
      </c>
      <c r="N52">
        <f>AVERAGE(H$21:H$22)</f>
        <v>0.32534838787897735</v>
      </c>
    </row>
    <row r="53" spans="8:17" x14ac:dyDescent="0.25">
      <c r="I53">
        <f>STDEV(H$1:H$3)/SQRT(COUNT(H$1:H$3))</f>
        <v>2.1999772662891989E-2</v>
      </c>
      <c r="J53">
        <f>STDEV(H$4:H$6)/SQRT(COUNT(H$4:H$6))</f>
        <v>0.10126319541438172</v>
      </c>
      <c r="K53">
        <f>STDEV(H$7:H$12,H$17:H$19)/SQRT(COUNT(H$7:H$12,H$17:H$19))</f>
        <v>6.6739090240732699E-2</v>
      </c>
      <c r="L53">
        <f>STDEV(H$13:H$16)/SQRT(COUNT(H$13:H$16))</f>
        <v>0.13632723878677147</v>
      </c>
      <c r="N53">
        <f>STDEV(H$21:H$22)/SQRT(COUNT(H$21:H$22))</f>
        <v>4.642308703709442E-2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4.704327092364341E-2</v>
      </c>
      <c r="K56">
        <f>AVERAGE(I$4:I$6)</f>
        <v>9.330838754924506E-8</v>
      </c>
      <c r="L56">
        <f>AVERAGE(I$7:I$12,I$17:I$19)</f>
        <v>1.2467919832583505E-6</v>
      </c>
      <c r="M56">
        <f>AVERAGE(I$13:I$16)</f>
        <v>8.1976083382374636E-6</v>
      </c>
      <c r="N56">
        <f>I$20</f>
        <v>2.2204509967596189E-14</v>
      </c>
      <c r="O56">
        <f>AVERAGE(I$21:I$22)</f>
        <v>3.0004736386591249E-14</v>
      </c>
    </row>
    <row r="57" spans="8:17" x14ac:dyDescent="0.25">
      <c r="J57">
        <f>STDEV(I$1:I$3)/SQRT(COUNT(I$1:I$3))</f>
        <v>4.7043270923621192E-2</v>
      </c>
      <c r="K57">
        <f>STDEV(I$4:I$6)/SQRT(COUNT(I$4:I$6))</f>
        <v>9.3308359245456856E-8</v>
      </c>
      <c r="L57">
        <f>STDEV(I$7:I$12,I$17:I$19)/SQRT(COUNT(I$7:I$12,I$17:I$19))</f>
        <v>1.2449692316753025E-6</v>
      </c>
      <c r="M57">
        <f>STDEV(I$13:I$16)/SQRT(COUNT(I$13:I$16))</f>
        <v>8.1976083160326609E-6</v>
      </c>
      <c r="O57">
        <f>STDEV(I$21:I$22)/SQRT(COUNT(I$21:I$22))</f>
        <v>7.8002758940881152E-15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AVERAGE(J$7:J$12,J$17:J$19)</f>
        <v>3.51692207739478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STDEV(J$7:J$12,J$17:J$19)/SQRT(COUNT(J$7:J$12,J$17:J$19))</f>
        <v>0.38597012567114813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AVERAGE(K$7:K$12,K$17:K$19)</f>
        <v>17.654540033650139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STDEV(K$7:K$12,K$17:K$19)/SQRT(COUNT(K$7:K$12,K$17:K$19))</f>
        <v>1.3292941062026584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AVERAGE(L$7:L$12,L$17:L$19)</f>
        <v>455668700.79304117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STDEV(L$7:L$12,L$17:L$19)/SQRT(COUNT(L$7:L$12,L$17:L$19))</f>
        <v>171677736.19797912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0.99662997411815601</v>
      </c>
      <c r="O72">
        <f>AVERAGE(M$4:M$6)</f>
        <v>0.99678501278096354</v>
      </c>
      <c r="P72">
        <f>AVERAGE(M$7:M$12,M$17:M$19)</f>
        <v>0.99461802812034483</v>
      </c>
      <c r="Q72">
        <f>AVERAGE(M$13:M$16)</f>
        <v>0.9961315805076334</v>
      </c>
      <c r="R72">
        <f>M$20</f>
        <v>0.9934569248362799</v>
      </c>
      <c r="S72">
        <f>AVERAGE(M$21:M$22)</f>
        <v>0.99082673534316967</v>
      </c>
    </row>
    <row r="73" spans="12:21" x14ac:dyDescent="0.25">
      <c r="N73">
        <f>STDEV(M$1:M$3)/SQRT(COUNT(M$1:M$3))</f>
        <v>4.9336913887983213E-4</v>
      </c>
      <c r="O73">
        <f>STDEV(M$4:M$6)/SQRT(COUNT(M$4:M$6))</f>
        <v>3.4871651771266294E-4</v>
      </c>
      <c r="P73">
        <f>STDEV(M$7:M$12,M$17:M$19)/SQRT(COUNT(M$7:M$12,M$17:M$19))</f>
        <v>1.9800158693533414E-3</v>
      </c>
      <c r="Q73">
        <f>STDEV(M$13:M$16)/SQRT(COUNT(M$13:M$16))</f>
        <v>1.6831280395604258E-3</v>
      </c>
      <c r="S73">
        <f>STDEV(M$21:M$22)/SQRT(COUNT(M$21:M$22))</f>
        <v>3.5454264835614868E-3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0.9919993696988838</v>
      </c>
      <c r="P76">
        <f>AVERAGE(N$4:N$6)</f>
        <v>0.97675891843624296</v>
      </c>
      <c r="Q76">
        <f>AVERAGE(N$7:N$12,N$17:N$19)</f>
        <v>0.9688155387124906</v>
      </c>
      <c r="R76">
        <f>AVERAGE(N$13:N$16)</f>
        <v>0.98926077028853232</v>
      </c>
      <c r="S76">
        <f>N$20</f>
        <v>0.98644924365814857</v>
      </c>
      <c r="T76">
        <f>AVERAGE(N$21:N$22)</f>
        <v>0.97245198445995462</v>
      </c>
    </row>
    <row r="77" spans="12:21" x14ac:dyDescent="0.25">
      <c r="O77">
        <f>STDEV(N$1:N$3)/SQRT(COUNT(N$1:N$3))</f>
        <v>3.3666500559051083E-3</v>
      </c>
      <c r="P77">
        <f>STDEV(N$4:N$6)/SQRT(COUNT(N$4:N$6))</f>
        <v>9.2183766083138597E-3</v>
      </c>
      <c r="Q77">
        <f>STDEV(N$7:N$12,N$17:N$19)/SQRT(COUNT(N$7:N$12,N$17:N$19))</f>
        <v>1.1478576794660104E-2</v>
      </c>
      <c r="R77">
        <f>STDEV(N$13:N$16)/SQRT(COUNT(N$13:N$16))</f>
        <v>5.1869562431028169E-3</v>
      </c>
      <c r="T77">
        <f>STDEV(N$21:N$22)/SQRT(COUNT(N$21:N$22))</f>
        <v>1.2023162427423351E-2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0.99642632811010257</v>
      </c>
      <c r="Q80">
        <f>AVERAGE(O$4:O$6)</f>
        <v>0.98917892164055987</v>
      </c>
      <c r="R80">
        <f>AVERAGE(O$7:O$12,O$17:O$19)</f>
        <v>0.97821003950400409</v>
      </c>
      <c r="S80">
        <f>AVERAGE(O$13:O$16)</f>
        <v>0.98027561081966963</v>
      </c>
      <c r="T80">
        <f>O$20</f>
        <v>0.99602689623857521</v>
      </c>
      <c r="U80">
        <f>AVERAGE(O$21:O$22)</f>
        <v>0.99394400826815721</v>
      </c>
    </row>
    <row r="81" spans="16:24" x14ac:dyDescent="0.25">
      <c r="P81">
        <f>STDEV(O$1:O$3)/SQRT(COUNT(O$1:O$3))</f>
        <v>7.9034002545263853E-4</v>
      </c>
      <c r="Q81">
        <f>STDEV(O$4:O$6)/SQRT(COUNT(O$4:O$6))</f>
        <v>5.7377095151756631E-3</v>
      </c>
      <c r="R81">
        <f>STDEV(O$7:O$12,O$17:O$19)/SQRT(COUNT(O$7:O$12,O$17:O$19))</f>
        <v>1.1269732134431406E-2</v>
      </c>
      <c r="S81">
        <f>STDEV(O$13:O$16)/SQRT(COUNT(O$13:O$16))</f>
        <v>1.1061837985539188E-2</v>
      </c>
      <c r="U81">
        <f>STDEV(O$21:O$22)/SQRT(COUNT(O$21:O$22))</f>
        <v>1.509272948382989E-3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8.2769960386286451E-2</v>
      </c>
      <c r="R84">
        <f>AVERAGE(P$4:P$6)</f>
        <v>8.1748068131832677E-2</v>
      </c>
      <c r="S84">
        <f>AVERAGE(P$7:P$12,P$17:P$19)</f>
        <v>9.7875304923831299E-2</v>
      </c>
      <c r="T84">
        <f>AVERAGE(P$13:P$16)</f>
        <v>8.0500087382240917E-2</v>
      </c>
      <c r="U84">
        <f>P$20</f>
        <v>0.1161289007810055</v>
      </c>
      <c r="V84">
        <f>AVERAGE(P$21:P$22)</f>
        <v>0.13277519443347338</v>
      </c>
    </row>
    <row r="85" spans="16:24" x14ac:dyDescent="0.25">
      <c r="Q85">
        <f>STDEV(P$1:P$3)/SQRT(COUNT(P$1:P$3))</f>
        <v>6.1728202303741025E-3</v>
      </c>
      <c r="R85">
        <f>STDEV(P$4:P$6)/SQRT(COUNT(P$4:P$6))</f>
        <v>4.7629466277518016E-3</v>
      </c>
      <c r="S85">
        <f>STDEV(P$7:P$12,P$17:P$19)/SQRT(COUNT(P$7:P$12,P$17:P$19))</f>
        <v>1.5268331327673275E-2</v>
      </c>
      <c r="T85">
        <f>STDEV(P$13:P$16)/SQRT(COUNT(P$13:P$16))</f>
        <v>2.0136088514527462E-2</v>
      </c>
      <c r="V85">
        <f>STDEV(P$21:P$22)/SQRT(COUNT(P$21:P$22))</f>
        <v>2.6130878676678425E-2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0.12003221087640574</v>
      </c>
      <c r="S88">
        <f>AVERAGE(Q$4:Q$6)</f>
        <v>0.21091855528714845</v>
      </c>
      <c r="T88">
        <f>AVERAGE(Q$7:Q$12,Q$17:Q$19)</f>
        <v>0.2227997445683346</v>
      </c>
      <c r="U88">
        <f>AVERAGE(Q$13:Q$16)</f>
        <v>0.1415769011250852</v>
      </c>
      <c r="V88">
        <f>Q$20</f>
        <v>0.16359252139818381</v>
      </c>
      <c r="W88">
        <f>AVERAGE(Q$21:Q$22)</f>
        <v>0.22933141747343516</v>
      </c>
    </row>
    <row r="89" spans="16:24" x14ac:dyDescent="0.25">
      <c r="R89">
        <f>STDEV(Q$1:Q$3)/SQRT(COUNT(Q$1:Q$3))</f>
        <v>2.9915220573315807E-2</v>
      </c>
      <c r="S89">
        <f>STDEV(Q$4:Q$6)/SQRT(COUNT(Q$4:Q$6))</f>
        <v>3.8691465535530538E-2</v>
      </c>
      <c r="T89">
        <f>STDEV(Q$7:Q$12,Q$17:Q$19)/SQRT(COUNT(Q$7:Q$12,Q$17:Q$19))</f>
        <v>4.9627161039818901E-2</v>
      </c>
      <c r="U89">
        <f>STDEV(Q$13:Q$16)/SQRT(COUNT(Q$13:Q$16))</f>
        <v>3.6708710645921253E-2</v>
      </c>
      <c r="W89">
        <f>STDEV(Q$21:Q$22)/SQRT(COUNT(Q$21:Q$22))</f>
        <v>5.2445121510068915E-2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9.8876181514507278E-2</v>
      </c>
      <c r="T92">
        <f>AVERAGE(R$4:R$6)</f>
        <v>0.14624135138680708</v>
      </c>
      <c r="U92">
        <f>AVERAGE(R$7:R$12,R$17:R$19)</f>
        <v>0.18061254916352254</v>
      </c>
      <c r="V92">
        <f>AVERAGE(R$13:R$16)</f>
        <v>0.20116489374268978</v>
      </c>
      <c r="W92">
        <f>R$20</f>
        <v>0.10046396257918214</v>
      </c>
      <c r="X92">
        <f>AVERAGE(R$21:R$22)</f>
        <v>0.11112353807282195</v>
      </c>
    </row>
    <row r="93" spans="16:24" x14ac:dyDescent="0.25">
      <c r="S93">
        <f>STDEV(R$1:R$3)/SQRT(COUNT(R$1:R$3))</f>
        <v>1.6225410832674477E-2</v>
      </c>
      <c r="T93">
        <f>STDEV(R$4:R$6)/SQRT(COUNT(R$4:R$6))</f>
        <v>3.4011963589556958E-2</v>
      </c>
      <c r="U93">
        <f>STDEV(R$7:R$12,R$17:R$19)/SQRT(COUNT(R$7:R$12,R$17:R$19))</f>
        <v>4.6259091503100064E-2</v>
      </c>
      <c r="V93">
        <f>STDEV(R$13:R$16)/SQRT(COUNT(R$13:R$16))</f>
        <v>5.553152546303932E-2</v>
      </c>
      <c r="X93">
        <f>STDEV(R$21:R$22)/SQRT(COUNT(R$21:R$22))</f>
        <v>1.5358748072061203E-2</v>
      </c>
    </row>
  </sheetData>
  <conditionalFormatting sqref="N23:W44">
    <cfRule type="notContainsText" dxfId="1" priority="2" operator="notContains" text="Ok">
      <formula>ISERROR(SEARCH("Ok",N23))</formula>
    </cfRule>
  </conditionalFormatting>
  <conditionalFormatting sqref="AD23:AE44">
    <cfRule type="notContainsText" dxfId="0" priority="1" operator="notContains" text="Ok">
      <formula>ISERROR(SEARCH("Ok",AD23))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9456-525F-43EE-A89C-F45469404D5B}">
  <sheetPr codeName="Sheet2"/>
  <dimension ref="A1:W15"/>
  <sheetViews>
    <sheetView workbookViewId="0">
      <selection activeCell="S2" sqref="S2:W11"/>
    </sheetView>
  </sheetViews>
  <sheetFormatPr defaultRowHeight="15" x14ac:dyDescent="0.25"/>
  <sheetData>
    <row r="1" spans="1:23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</row>
    <row r="2" spans="1:23" x14ac:dyDescent="0.25">
      <c r="A2" t="s">
        <v>0</v>
      </c>
      <c r="B2">
        <v>2.0292691946014841E-2</v>
      </c>
      <c r="C2">
        <v>3.6597133043012298E-3</v>
      </c>
      <c r="D2">
        <v>0.1902353577824655</v>
      </c>
      <c r="E2">
        <v>5.9621023719336724E-2</v>
      </c>
      <c r="F2">
        <v>1.7158841421999715E-13</v>
      </c>
      <c r="G2">
        <v>0.14700879061061764</v>
      </c>
      <c r="H2">
        <v>2.6668175336377026E-2</v>
      </c>
      <c r="I2">
        <v>7.5861286798705629E-2</v>
      </c>
      <c r="J2">
        <v>4.704327092364341E-2</v>
      </c>
      <c r="T2" t="s">
        <v>0</v>
      </c>
      <c r="U2" t="s">
        <v>1</v>
      </c>
      <c r="V2" t="s">
        <v>2</v>
      </c>
      <c r="W2" t="s">
        <v>3</v>
      </c>
    </row>
    <row r="3" spans="1:23" x14ac:dyDescent="0.25">
      <c r="A3" t="s">
        <v>1</v>
      </c>
      <c r="B3">
        <v>2.0154223145541671E-2</v>
      </c>
      <c r="C3">
        <v>1.3300064731281707E-2</v>
      </c>
      <c r="D3">
        <v>0.11118316294687479</v>
      </c>
      <c r="E3">
        <v>5.8450580517310169E-2</v>
      </c>
      <c r="F3">
        <v>2.5348461372330554E-2</v>
      </c>
      <c r="G3">
        <v>0.53211377816446115</v>
      </c>
      <c r="H3">
        <v>2.7692986803862573E-2</v>
      </c>
      <c r="I3">
        <v>0.39677921844300285</v>
      </c>
      <c r="J3">
        <v>9.330838754924506E-8</v>
      </c>
      <c r="S3" t="s">
        <v>17</v>
      </c>
      <c r="T3" t="s">
        <v>24</v>
      </c>
      <c r="U3" t="s">
        <v>24</v>
      </c>
      <c r="V3" t="s">
        <v>24</v>
      </c>
      <c r="W3" t="s">
        <v>24</v>
      </c>
    </row>
    <row r="4" spans="1:23" x14ac:dyDescent="0.25">
      <c r="A4" t="s">
        <v>2</v>
      </c>
      <c r="B4">
        <v>1.9977688407619744E-2</v>
      </c>
      <c r="C4">
        <v>3.0904225837136496E-2</v>
      </c>
      <c r="D4">
        <v>0.32149322479160841</v>
      </c>
      <c r="E4">
        <v>5.4111926520871996E-2</v>
      </c>
      <c r="F4">
        <v>2.1120262511376605E-2</v>
      </c>
      <c r="G4">
        <v>0.23593587790019413</v>
      </c>
      <c r="H4">
        <v>2.7413297983009691E-2</v>
      </c>
      <c r="I4">
        <v>0.27090893937315036</v>
      </c>
      <c r="J4">
        <v>1.2467919832583505E-6</v>
      </c>
      <c r="S4" t="s">
        <v>6</v>
      </c>
      <c r="T4" t="s">
        <v>25</v>
      </c>
      <c r="U4" t="s">
        <v>26</v>
      </c>
      <c r="V4" t="s">
        <v>27</v>
      </c>
      <c r="W4" t="s">
        <v>26</v>
      </c>
    </row>
    <row r="5" spans="1:23" x14ac:dyDescent="0.25">
      <c r="A5" t="s">
        <v>3</v>
      </c>
      <c r="B5">
        <v>1.9883827345789976E-2</v>
      </c>
      <c r="C5">
        <v>6.7758110867901771E-3</v>
      </c>
      <c r="D5">
        <v>0.13597096544935236</v>
      </c>
      <c r="E5">
        <v>6.7770076953259817E-2</v>
      </c>
      <c r="F5">
        <v>1.4232603940306798E-2</v>
      </c>
      <c r="G5">
        <v>8.8135960815575995E-2</v>
      </c>
      <c r="H5">
        <v>2.7461877550028567E-2</v>
      </c>
      <c r="I5">
        <v>0.26398530154365096</v>
      </c>
      <c r="J5">
        <v>8.1976083382374636E-6</v>
      </c>
      <c r="S5" t="s">
        <v>8</v>
      </c>
      <c r="T5" t="s">
        <v>28</v>
      </c>
      <c r="U5" t="s">
        <v>29</v>
      </c>
      <c r="V5" t="s">
        <v>30</v>
      </c>
      <c r="W5" t="s">
        <v>31</v>
      </c>
    </row>
    <row r="6" spans="1:23" x14ac:dyDescent="0.25">
      <c r="B6" t="s">
        <v>17</v>
      </c>
      <c r="C6" t="s">
        <v>6</v>
      </c>
      <c r="D6" t="s">
        <v>8</v>
      </c>
      <c r="E6" t="s">
        <v>19</v>
      </c>
      <c r="F6" t="s">
        <v>10</v>
      </c>
      <c r="G6" t="s">
        <v>7</v>
      </c>
      <c r="H6" t="s">
        <v>18</v>
      </c>
      <c r="I6" t="s">
        <v>9</v>
      </c>
      <c r="J6" t="s">
        <v>20</v>
      </c>
      <c r="S6" t="s">
        <v>19</v>
      </c>
      <c r="T6" t="s">
        <v>32</v>
      </c>
      <c r="U6" t="s">
        <v>32</v>
      </c>
      <c r="V6" t="s">
        <v>33</v>
      </c>
      <c r="W6" t="s">
        <v>34</v>
      </c>
    </row>
    <row r="7" spans="1:23" x14ac:dyDescent="0.25">
      <c r="A7" t="s">
        <v>0</v>
      </c>
      <c r="B7">
        <v>3.0517608599749297E-4</v>
      </c>
      <c r="C7">
        <v>1.3632607711826903E-4</v>
      </c>
      <c r="D7">
        <v>3.4764253988252884E-2</v>
      </c>
      <c r="E7">
        <v>2.0792372896380848E-2</v>
      </c>
      <c r="F7">
        <v>1.493782733658106E-13</v>
      </c>
      <c r="G7">
        <v>3.7887328106141906E-2</v>
      </c>
      <c r="H7">
        <v>1.4479805214217238E-5</v>
      </c>
      <c r="I7">
        <v>2.1999772662891989E-2</v>
      </c>
      <c r="J7">
        <v>4.7043270923621192E-2</v>
      </c>
      <c r="S7" t="s">
        <v>10</v>
      </c>
      <c r="T7" t="s">
        <v>35</v>
      </c>
      <c r="U7" t="s">
        <v>36</v>
      </c>
      <c r="V7" t="s">
        <v>37</v>
      </c>
      <c r="W7" t="s">
        <v>38</v>
      </c>
    </row>
    <row r="8" spans="1:23" x14ac:dyDescent="0.25">
      <c r="A8" t="s">
        <v>1</v>
      </c>
      <c r="B8">
        <v>7.9639777340775558E-5</v>
      </c>
      <c r="C8">
        <v>1.2769661600346282E-3</v>
      </c>
      <c r="D8">
        <v>0.10888122932266156</v>
      </c>
      <c r="E8">
        <v>1.7016447960806473E-2</v>
      </c>
      <c r="F8">
        <v>2.5346287860291056E-2</v>
      </c>
      <c r="G8">
        <v>6.6912787197246887E-2</v>
      </c>
      <c r="H8">
        <v>3.121194662790988E-4</v>
      </c>
      <c r="I8">
        <v>0.10126319541438172</v>
      </c>
      <c r="J8">
        <v>9.3308359245456856E-8</v>
      </c>
      <c r="S8" t="s">
        <v>7</v>
      </c>
      <c r="T8" t="s">
        <v>39</v>
      </c>
      <c r="U8" t="s">
        <v>40</v>
      </c>
      <c r="V8" t="s">
        <v>41</v>
      </c>
      <c r="W8" t="s">
        <v>42</v>
      </c>
    </row>
    <row r="9" spans="1:23" x14ac:dyDescent="0.25">
      <c r="A9" t="s">
        <v>2</v>
      </c>
      <c r="B9">
        <v>1.1372842838082459E-4</v>
      </c>
      <c r="C9">
        <v>1.0184696395931343E-2</v>
      </c>
      <c r="D9">
        <v>0.21614755302810942</v>
      </c>
      <c r="E9">
        <v>5.1588586627325109E-3</v>
      </c>
      <c r="F9">
        <v>1.3916544060130964E-2</v>
      </c>
      <c r="G9">
        <v>6.984101299788778E-2</v>
      </c>
      <c r="H9">
        <v>1.9541867727211271E-4</v>
      </c>
      <c r="I9">
        <v>6.6739090240732699E-2</v>
      </c>
      <c r="J9">
        <v>1.2449692316753025E-6</v>
      </c>
      <c r="S9" t="s">
        <v>18</v>
      </c>
      <c r="T9" t="s">
        <v>43</v>
      </c>
      <c r="U9" t="s">
        <v>43</v>
      </c>
      <c r="V9" t="s">
        <v>43</v>
      </c>
      <c r="W9" t="s">
        <v>43</v>
      </c>
    </row>
    <row r="10" spans="1:23" x14ac:dyDescent="0.25">
      <c r="A10" t="s">
        <v>3</v>
      </c>
      <c r="B10">
        <v>1.379957992866012E-4</v>
      </c>
      <c r="C10">
        <v>1.4460017690863679E-3</v>
      </c>
      <c r="D10">
        <v>8.3113532814475699E-2</v>
      </c>
      <c r="E10">
        <v>1.5619257150863446E-2</v>
      </c>
      <c r="F10">
        <v>1.4053298291185456E-2</v>
      </c>
      <c r="G10">
        <v>2.8964194893118057E-2</v>
      </c>
      <c r="H10">
        <v>3.5022485946054928E-4</v>
      </c>
      <c r="I10">
        <v>0.13632723878677147</v>
      </c>
      <c r="J10">
        <v>8.1976083160326609E-6</v>
      </c>
      <c r="S10" t="s">
        <v>9</v>
      </c>
      <c r="T10" t="s">
        <v>44</v>
      </c>
      <c r="U10" t="s">
        <v>45</v>
      </c>
      <c r="V10" t="s">
        <v>46</v>
      </c>
      <c r="W10" t="s">
        <v>47</v>
      </c>
    </row>
    <row r="11" spans="1:23" x14ac:dyDescent="0.25">
      <c r="B11" t="s">
        <v>17</v>
      </c>
      <c r="C11" t="s">
        <v>6</v>
      </c>
      <c r="D11" t="s">
        <v>8</v>
      </c>
      <c r="E11" t="s">
        <v>19</v>
      </c>
      <c r="F11" t="s">
        <v>10</v>
      </c>
      <c r="G11" t="s">
        <v>7</v>
      </c>
      <c r="H11" t="s">
        <v>18</v>
      </c>
      <c r="I11" t="s">
        <v>9</v>
      </c>
      <c r="J11" t="s">
        <v>20</v>
      </c>
      <c r="S11" t="s">
        <v>20</v>
      </c>
      <c r="T11" t="s">
        <v>48</v>
      </c>
      <c r="U11" t="s">
        <v>49</v>
      </c>
      <c r="V11" t="s">
        <v>50</v>
      </c>
      <c r="W11" t="s">
        <v>51</v>
      </c>
    </row>
    <row r="12" spans="1:23" x14ac:dyDescent="0.25">
      <c r="A12" t="s">
        <v>0</v>
      </c>
      <c r="B12" t="str">
        <f>IF(NOT(ISNUMBER(FIND("E",B2))),_xlfn.CONCAT(ROUND(B2,2), " ± ", ROUND(B7,2)),_xlfn.CONCAT(LEFT(B2,4),RIGHT(B2,4), " ± ",LEFT(B7,4),RIGHT(B7,4)))</f>
        <v>0.02 ± 0</v>
      </c>
      <c r="C12" t="str">
        <f t="shared" ref="C12:J12" si="0">IF(NOT(ISNUMBER(FIND("E",C2))),_xlfn.CONCAT(ROUND(C2,2), " ± ", ROUND(C7,2)),_xlfn.CONCAT(LEFT(C2,4),RIGHT(C2,4), " ± ",LEFT(C7,4),RIGHT(C7,4)))</f>
        <v>0 ± 0</v>
      </c>
      <c r="D12" t="str">
        <f t="shared" si="0"/>
        <v>0.19 ± 0.03</v>
      </c>
      <c r="E12" t="str">
        <f t="shared" si="0"/>
        <v>0.06 ± 0.02</v>
      </c>
      <c r="F12" t="str">
        <f t="shared" si="0"/>
        <v>1.71E-13 ± 1.49E-13</v>
      </c>
      <c r="G12" t="str">
        <f t="shared" si="0"/>
        <v>0.15 ± 0.04</v>
      </c>
      <c r="H12" t="str">
        <f t="shared" si="0"/>
        <v>0.03 ± 0</v>
      </c>
      <c r="I12" t="str">
        <f t="shared" si="0"/>
        <v>0.08 ± 0.02</v>
      </c>
      <c r="J12" t="str">
        <f t="shared" si="0"/>
        <v>0.05 ± 0.05</v>
      </c>
    </row>
    <row r="13" spans="1:23" x14ac:dyDescent="0.25">
      <c r="A13" t="s">
        <v>1</v>
      </c>
      <c r="B13" t="str">
        <f t="shared" ref="B13:J15" si="1">IF(NOT(ISNUMBER(FIND("E",B3))),_xlfn.CONCAT(ROUND(B3,2), " ± ", ROUND(B8,2)),_xlfn.CONCAT(LEFT(B3,4),RIGHT(B3,4), " ± ",LEFT(B8,4),RIGHT(B8,4)))</f>
        <v>0.02 ± 0</v>
      </c>
      <c r="C13" t="str">
        <f t="shared" si="1"/>
        <v>0.01 ± 0</v>
      </c>
      <c r="D13" t="str">
        <f t="shared" si="1"/>
        <v>0.11 ± 0.11</v>
      </c>
      <c r="E13" t="str">
        <f t="shared" si="1"/>
        <v>0.06 ± 0.02</v>
      </c>
      <c r="F13" t="str">
        <f t="shared" si="1"/>
        <v>0.03 ± 0.03</v>
      </c>
      <c r="G13" t="str">
        <f t="shared" si="1"/>
        <v>0.53 ± 0.07</v>
      </c>
      <c r="H13" t="str">
        <f t="shared" si="1"/>
        <v>0.03 ± 0</v>
      </c>
      <c r="I13" t="str">
        <f t="shared" si="1"/>
        <v>0.4 ± 0.1</v>
      </c>
      <c r="J13" t="str">
        <f t="shared" si="1"/>
        <v>9.33E-08 ± 9.33E-08</v>
      </c>
    </row>
    <row r="14" spans="1:23" x14ac:dyDescent="0.25">
      <c r="A14" t="s">
        <v>2</v>
      </c>
      <c r="B14" t="str">
        <f t="shared" si="1"/>
        <v>0.02 ± 0</v>
      </c>
      <c r="C14" t="str">
        <f t="shared" si="1"/>
        <v>0.03 ± 0.01</v>
      </c>
      <c r="D14" t="str">
        <f t="shared" si="1"/>
        <v>0.32 ± 0.22</v>
      </c>
      <c r="E14" t="str">
        <f t="shared" si="1"/>
        <v>0.05 ± 0.01</v>
      </c>
      <c r="F14" t="str">
        <f t="shared" si="1"/>
        <v>0.02 ± 0.01</v>
      </c>
      <c r="G14" t="str">
        <f t="shared" si="1"/>
        <v>0.24 ± 0.07</v>
      </c>
      <c r="H14" t="str">
        <f t="shared" si="1"/>
        <v>0.03 ± 0</v>
      </c>
      <c r="I14" t="str">
        <f t="shared" si="1"/>
        <v>0.27 ± 0.07</v>
      </c>
      <c r="J14" t="str">
        <f t="shared" si="1"/>
        <v>1.24E-06 ± 1.24E-06</v>
      </c>
    </row>
    <row r="15" spans="1:23" x14ac:dyDescent="0.25">
      <c r="A15" t="s">
        <v>3</v>
      </c>
      <c r="B15" t="str">
        <f t="shared" si="1"/>
        <v>0.02 ± 0</v>
      </c>
      <c r="C15" t="str">
        <f t="shared" si="1"/>
        <v>0.01 ± 0</v>
      </c>
      <c r="D15" t="str">
        <f t="shared" si="1"/>
        <v>0.14 ± 0.08</v>
      </c>
      <c r="E15" t="str">
        <f t="shared" si="1"/>
        <v>0.07 ± 0.02</v>
      </c>
      <c r="F15" t="str">
        <f t="shared" si="1"/>
        <v>0.01 ± 0.01</v>
      </c>
      <c r="G15" t="str">
        <f t="shared" si="1"/>
        <v>0.09 ± 0.03</v>
      </c>
      <c r="H15" t="str">
        <f t="shared" si="1"/>
        <v>0.03 ± 0</v>
      </c>
      <c r="I15" t="str">
        <f t="shared" si="1"/>
        <v>0.26 ± 0.14</v>
      </c>
      <c r="J15" t="str">
        <f t="shared" si="1"/>
        <v>8.19E-06 ± 8.19E-06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2020-04-15T05:57:48Z</dcterms:modified>
</cp:coreProperties>
</file>