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6F85172-52E3-458C-8FAC-9F386ED7806E}" xr6:coauthVersionLast="44" xr6:coauthVersionMax="44" xr10:uidLastSave="{00000000-0000-0000-0000-000000000000}"/>
  <bookViews>
    <workbookView xWindow="-108" yWindow="-108" windowWidth="23256" windowHeight="12576" xr2:uid="{53B6AA18-EEB8-4C27-8B10-7FFFAF295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8" i="1" l="1"/>
  <c r="T87" i="1"/>
  <c r="S84" i="1"/>
  <c r="S83" i="1"/>
  <c r="R80" i="1"/>
  <c r="R79" i="1"/>
  <c r="Q76" i="1"/>
  <c r="Q75" i="1"/>
  <c r="P72" i="1"/>
  <c r="P71" i="1"/>
  <c r="O68" i="1"/>
  <c r="O67" i="1"/>
  <c r="N64" i="1"/>
  <c r="N63" i="1"/>
  <c r="M60" i="1"/>
  <c r="M59" i="1"/>
  <c r="L56" i="1"/>
  <c r="L55" i="1"/>
  <c r="K52" i="1"/>
  <c r="K51" i="1"/>
  <c r="J48" i="1"/>
  <c r="J47" i="1"/>
  <c r="I44" i="1"/>
  <c r="I43" i="1"/>
  <c r="H40" i="1"/>
  <c r="H39" i="1"/>
  <c r="G36" i="1"/>
  <c r="G35" i="1"/>
  <c r="F32" i="1"/>
  <c r="F31" i="1"/>
  <c r="E28" i="1"/>
  <c r="E27" i="1"/>
  <c r="D24" i="1"/>
  <c r="D23" i="1"/>
  <c r="C20" i="1"/>
  <c r="C19" i="1"/>
  <c r="D19" i="1"/>
  <c r="U88" i="1"/>
  <c r="U87" i="1"/>
  <c r="T84" i="1"/>
  <c r="T83" i="1"/>
  <c r="S80" i="1"/>
  <c r="S79" i="1"/>
  <c r="R76" i="1"/>
  <c r="R75" i="1"/>
  <c r="Q72" i="1"/>
  <c r="Q71" i="1"/>
  <c r="P68" i="1"/>
  <c r="P67" i="1"/>
  <c r="O64" i="1"/>
  <c r="O63" i="1"/>
  <c r="N60" i="1"/>
  <c r="N59" i="1"/>
  <c r="M56" i="1"/>
  <c r="M55" i="1"/>
  <c r="L52" i="1"/>
  <c r="L51" i="1"/>
  <c r="K48" i="1"/>
  <c r="K47" i="1"/>
  <c r="J44" i="1"/>
  <c r="J43" i="1"/>
  <c r="I40" i="1"/>
  <c r="I39" i="1"/>
  <c r="H36" i="1"/>
  <c r="H35" i="1"/>
  <c r="G32" i="1"/>
  <c r="G31" i="1"/>
  <c r="F28" i="1"/>
  <c r="F27" i="1"/>
  <c r="E24" i="1"/>
  <c r="E23" i="1"/>
  <c r="D20" i="1"/>
  <c r="Z6" i="1" l="1"/>
  <c r="W6" i="1"/>
  <c r="T6" i="1"/>
  <c r="AA5" i="1"/>
  <c r="P32" i="1" s="1"/>
  <c r="Z5" i="1"/>
  <c r="W5" i="1"/>
  <c r="V5" i="1"/>
  <c r="U5" i="1"/>
  <c r="J31" i="1" s="1"/>
  <c r="T5" i="1"/>
  <c r="V88" i="1"/>
  <c r="S88" i="1"/>
  <c r="V87" i="1"/>
  <c r="S87" i="1"/>
  <c r="U84" i="1"/>
  <c r="R84" i="1"/>
  <c r="U83" i="1"/>
  <c r="R83" i="1"/>
  <c r="T80" i="1"/>
  <c r="Q80" i="1"/>
  <c r="T79" i="1"/>
  <c r="Q79" i="1"/>
  <c r="S76" i="1"/>
  <c r="P76" i="1"/>
  <c r="S75" i="1"/>
  <c r="P75" i="1"/>
  <c r="R72" i="1"/>
  <c r="O72" i="1"/>
  <c r="R71" i="1"/>
  <c r="O71" i="1"/>
  <c r="Q68" i="1"/>
  <c r="N68" i="1"/>
  <c r="Q67" i="1"/>
  <c r="N67" i="1"/>
  <c r="P64" i="1"/>
  <c r="M64" i="1"/>
  <c r="P63" i="1"/>
  <c r="M63" i="1"/>
  <c r="O60" i="1"/>
  <c r="L60" i="1"/>
  <c r="O59" i="1"/>
  <c r="L59" i="1"/>
  <c r="N56" i="1"/>
  <c r="K56" i="1"/>
  <c r="N55" i="1"/>
  <c r="K55" i="1"/>
  <c r="M52" i="1"/>
  <c r="J52" i="1"/>
  <c r="M51" i="1"/>
  <c r="J51" i="1"/>
  <c r="L48" i="1"/>
  <c r="I48" i="1"/>
  <c r="L47" i="1"/>
  <c r="I47" i="1"/>
  <c r="K44" i="1"/>
  <c r="H44" i="1"/>
  <c r="K43" i="1"/>
  <c r="H43" i="1"/>
  <c r="J40" i="1"/>
  <c r="G40" i="1"/>
  <c r="J39" i="1"/>
  <c r="G39" i="1"/>
  <c r="E39" i="1"/>
  <c r="I36" i="1"/>
  <c r="F36" i="1"/>
  <c r="I35" i="1"/>
  <c r="F35" i="1"/>
  <c r="A33" i="1"/>
  <c r="Q32" i="1"/>
  <c r="O32" i="1"/>
  <c r="N32" i="1"/>
  <c r="M32" i="1"/>
  <c r="L32" i="1"/>
  <c r="K32" i="1"/>
  <c r="I32" i="1"/>
  <c r="H32" i="1"/>
  <c r="E32" i="1"/>
  <c r="A32" i="1"/>
  <c r="Q31" i="1"/>
  <c r="O31" i="1"/>
  <c r="N31" i="1"/>
  <c r="M31" i="1"/>
  <c r="L31" i="1"/>
  <c r="K31" i="1"/>
  <c r="I31" i="1"/>
  <c r="H31" i="1"/>
  <c r="E31" i="1"/>
  <c r="C31" i="1"/>
  <c r="Q30" i="1"/>
  <c r="O30" i="1"/>
  <c r="N30" i="1"/>
  <c r="M30" i="1"/>
  <c r="L30" i="1"/>
  <c r="K30" i="1"/>
  <c r="I30" i="1"/>
  <c r="Q29" i="1"/>
  <c r="O29" i="1"/>
  <c r="N29" i="1"/>
  <c r="M29" i="1"/>
  <c r="L29" i="1"/>
  <c r="K29" i="1"/>
  <c r="J29" i="1"/>
  <c r="I29" i="1"/>
  <c r="Q28" i="1"/>
  <c r="O28" i="1"/>
  <c r="N28" i="1"/>
  <c r="M28" i="1"/>
  <c r="L28" i="1"/>
  <c r="K28" i="1"/>
  <c r="I28" i="1"/>
  <c r="G28" i="1"/>
  <c r="D28" i="1"/>
  <c r="Q27" i="1"/>
  <c r="P27" i="1"/>
  <c r="O27" i="1"/>
  <c r="N27" i="1"/>
  <c r="M27" i="1"/>
  <c r="L27" i="1"/>
  <c r="K27" i="1"/>
  <c r="I27" i="1"/>
  <c r="G27" i="1"/>
  <c r="D27" i="1"/>
  <c r="Q26" i="1"/>
  <c r="O26" i="1"/>
  <c r="N26" i="1"/>
  <c r="M26" i="1"/>
  <c r="L26" i="1"/>
  <c r="K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I24" i="1"/>
  <c r="F24" i="1"/>
  <c r="C24" i="1"/>
  <c r="Q23" i="1"/>
  <c r="P23" i="1"/>
  <c r="O23" i="1"/>
  <c r="N23" i="1"/>
  <c r="M23" i="1"/>
  <c r="L23" i="1"/>
  <c r="K23" i="1"/>
  <c r="I23" i="1"/>
  <c r="F23" i="1"/>
  <c r="C23" i="1"/>
  <c r="A23" i="1"/>
  <c r="S22" i="1"/>
  <c r="T22" i="1" s="1"/>
  <c r="Q22" i="1"/>
  <c r="P22" i="1"/>
  <c r="O22" i="1"/>
  <c r="N22" i="1"/>
  <c r="M22" i="1"/>
  <c r="L22" i="1"/>
  <c r="K22" i="1"/>
  <c r="I22" i="1"/>
  <c r="V21" i="1"/>
  <c r="Q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I20" i="1"/>
  <c r="E20" i="1"/>
  <c r="B20" i="1"/>
  <c r="Q19" i="1"/>
  <c r="O19" i="1"/>
  <c r="N19" i="1"/>
  <c r="M19" i="1"/>
  <c r="L19" i="1"/>
  <c r="K19" i="1"/>
  <c r="I19" i="1"/>
  <c r="E19" i="1"/>
  <c r="B19" i="1"/>
  <c r="Q18" i="1"/>
  <c r="O18" i="1"/>
  <c r="N18" i="1"/>
  <c r="M18" i="1"/>
  <c r="L18" i="1"/>
  <c r="K18" i="1"/>
  <c r="J18" i="1"/>
  <c r="I18" i="1"/>
  <c r="Q17" i="1"/>
  <c r="O17" i="1"/>
  <c r="N17" i="1"/>
  <c r="M17" i="1"/>
  <c r="L17" i="1"/>
  <c r="K17" i="1"/>
  <c r="I17" i="1"/>
  <c r="J19" i="1" l="1"/>
  <c r="P24" i="1"/>
  <c r="J26" i="1"/>
  <c r="P28" i="1"/>
  <c r="J30" i="1"/>
  <c r="P31" i="1"/>
  <c r="J32" i="1"/>
  <c r="P21" i="1"/>
  <c r="J22" i="1"/>
  <c r="J23" i="1"/>
  <c r="P25" i="1"/>
  <c r="J27" i="1"/>
  <c r="P29" i="1"/>
  <c r="P17" i="1"/>
  <c r="P18" i="1"/>
  <c r="J20" i="1"/>
  <c r="J17" i="1"/>
  <c r="P19" i="1"/>
  <c r="J24" i="1"/>
  <c r="P26" i="1"/>
  <c r="J28" i="1"/>
  <c r="P30" i="1"/>
</calcChain>
</file>

<file path=xl/sharedStrings.xml><?xml version="1.0" encoding="utf-8"?>
<sst xmlns="http://schemas.openxmlformats.org/spreadsheetml/2006/main" count="90" uniqueCount="23">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</sst>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2126-9DC9-4F28-9FD0-D7B193090CAD}">
  <dimension ref="A1:AB88"/>
  <sheetViews>
    <sheetView tabSelected="1" workbookViewId="0">
      <selection activeCell="F17" sqref="F17"/>
    </sheetView>
  </sheetViews>
  <sheetFormatPr defaultRowHeight="14.4" x14ac:dyDescent="0.3"/>
  <sheetData>
    <row r="1" spans="1:28" x14ac:dyDescent="0.3">
      <c r="A1">
        <v>47.883756570449343</v>
      </c>
      <c r="B1">
        <v>2.5050520710661172E-3</v>
      </c>
      <c r="C1">
        <v>0.26708765793384237</v>
      </c>
      <c r="D1">
        <v>30.127327915612568</v>
      </c>
      <c r="E1">
        <v>5.1947086672103612E-21</v>
      </c>
      <c r="F1">
        <v>0.11993291456858952</v>
      </c>
      <c r="G1">
        <v>37.604248595824728</v>
      </c>
      <c r="H1">
        <v>0.10086485673126877</v>
      </c>
      <c r="I1">
        <v>1.0000000001355031E-20</v>
      </c>
      <c r="J1">
        <v>3.6670301481569809</v>
      </c>
      <c r="K1">
        <v>19</v>
      </c>
      <c r="L1">
        <v>500000000</v>
      </c>
      <c r="M1">
        <v>0.99647036231228414</v>
      </c>
      <c r="N1">
        <v>0.99374210218010584</v>
      </c>
      <c r="O1">
        <v>0.99317176508941396</v>
      </c>
      <c r="P1">
        <v>0.10035111123174388</v>
      </c>
      <c r="Q1">
        <v>0.11482598624089604</v>
      </c>
      <c r="R1">
        <v>0.15482124263304722</v>
      </c>
    </row>
    <row r="2" spans="1:28" x14ac:dyDescent="0.3">
      <c r="A2">
        <v>47.936498011744142</v>
      </c>
      <c r="B2">
        <v>2.2259845624219622E-3</v>
      </c>
      <c r="C2">
        <v>0.34450228486844309</v>
      </c>
      <c r="D2">
        <v>24.130734540922148</v>
      </c>
      <c r="E2">
        <v>9.3641097648380672E-21</v>
      </c>
      <c r="F2">
        <v>0.1453092914710023</v>
      </c>
      <c r="G2">
        <v>37.64972145655716</v>
      </c>
      <c r="H2">
        <v>6.7539980999978891E-2</v>
      </c>
      <c r="I2">
        <v>9.4657281255888985E-21</v>
      </c>
      <c r="J2">
        <v>3.6926317942752518</v>
      </c>
      <c r="K2">
        <v>19</v>
      </c>
      <c r="L2">
        <v>500000000</v>
      </c>
      <c r="M2">
        <v>0.99746402047929761</v>
      </c>
      <c r="N2">
        <v>0.98725302547474603</v>
      </c>
      <c r="O2">
        <v>0.99465869874401724</v>
      </c>
      <c r="P2">
        <v>8.4535327731822513E-2</v>
      </c>
      <c r="Q2">
        <v>0.15963669667291125</v>
      </c>
      <c r="R2">
        <v>0.10346125449372395</v>
      </c>
    </row>
    <row r="3" spans="1:28" x14ac:dyDescent="0.3">
      <c r="A3">
        <v>48.040983583644262</v>
      </c>
      <c r="B3">
        <v>2.291859595284231E-3</v>
      </c>
      <c r="C3">
        <v>0.31135570595452816</v>
      </c>
      <c r="D3">
        <v>27.146129302540725</v>
      </c>
      <c r="E3">
        <v>9.5000000014450517E-21</v>
      </c>
      <c r="F3">
        <v>0.10429293388878043</v>
      </c>
      <c r="G3">
        <v>37.651190884843892</v>
      </c>
      <c r="H3">
        <v>6.0022317114913168E-2</v>
      </c>
      <c r="I3">
        <v>1.0000000001355031E-20</v>
      </c>
      <c r="J3">
        <v>4.9393492457437818</v>
      </c>
      <c r="K3">
        <v>19</v>
      </c>
      <c r="L3">
        <v>500000000</v>
      </c>
      <c r="M3">
        <v>0.9971383573934729</v>
      </c>
      <c r="N3">
        <v>0.98852945067598719</v>
      </c>
      <c r="O3">
        <v>0.99499808095240105</v>
      </c>
      <c r="P3">
        <v>9.1195365245058405E-2</v>
      </c>
      <c r="Q3">
        <v>0.15085532660851392</v>
      </c>
      <c r="R3">
        <v>0.12696490436840555</v>
      </c>
    </row>
    <row r="4" spans="1:28" x14ac:dyDescent="0.3">
      <c r="A4">
        <v>48.994028291063842</v>
      </c>
      <c r="B4">
        <v>0.15710210463286442</v>
      </c>
      <c r="C4">
        <v>0.22381028981802734</v>
      </c>
      <c r="D4">
        <v>9.900990099014253</v>
      </c>
      <c r="E4">
        <v>3.5212859309941864E-21</v>
      </c>
      <c r="F4">
        <v>9.9999999999999787</v>
      </c>
      <c r="G4">
        <v>35.705272982548919</v>
      </c>
      <c r="H4">
        <v>9.5381077099876297</v>
      </c>
      <c r="I4">
        <v>9.5000000014450517E-21</v>
      </c>
      <c r="J4">
        <v>3.8493937393383995</v>
      </c>
      <c r="K4">
        <v>19</v>
      </c>
      <c r="L4">
        <v>500000000</v>
      </c>
      <c r="M4">
        <v>0.99688958234179792</v>
      </c>
      <c r="N4">
        <v>0.96735507907764839</v>
      </c>
      <c r="O4">
        <v>0.98647326767444765</v>
      </c>
      <c r="P4">
        <v>8.8164127126615699E-2</v>
      </c>
      <c r="Q4">
        <v>0.25687866406039672</v>
      </c>
      <c r="R4">
        <v>0.16988860230127531</v>
      </c>
    </row>
    <row r="5" spans="1:28" x14ac:dyDescent="0.3">
      <c r="A5">
        <v>48.608670145485021</v>
      </c>
      <c r="B5">
        <v>6.8427094730464334E-3</v>
      </c>
      <c r="C5">
        <v>0.35049899756838981</v>
      </c>
      <c r="D5">
        <v>9.9009900990143684</v>
      </c>
      <c r="E5">
        <v>9.5000000014450517E-21</v>
      </c>
      <c r="F5">
        <v>0.62175954019116486</v>
      </c>
      <c r="G5">
        <v>37.59389577741463</v>
      </c>
      <c r="H5">
        <v>0.41110855784650396</v>
      </c>
      <c r="I5">
        <v>4.1252761281842889E-21</v>
      </c>
      <c r="J5">
        <v>4.9395288423730381</v>
      </c>
      <c r="K5">
        <v>19</v>
      </c>
      <c r="L5">
        <v>500000000</v>
      </c>
      <c r="M5">
        <v>0.99621949230377227</v>
      </c>
      <c r="N5">
        <v>0.98135012662202248</v>
      </c>
      <c r="O5">
        <v>0.98683134559126218</v>
      </c>
      <c r="P5">
        <v>9.6798800311219554E-2</v>
      </c>
      <c r="Q5">
        <v>0.19127718100544744</v>
      </c>
      <c r="R5">
        <v>0.16132241878067363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48.397939872561572</v>
      </c>
      <c r="B6">
        <v>1.4441051250145167E-2</v>
      </c>
      <c r="C6">
        <v>0.33532158753435537</v>
      </c>
      <c r="D6">
        <v>9.9009900999285509</v>
      </c>
      <c r="E6">
        <v>5.8226830347976742E-21</v>
      </c>
      <c r="F6">
        <v>0.48014383089710039</v>
      </c>
      <c r="G6">
        <v>37.612081905367226</v>
      </c>
      <c r="H6">
        <v>0.24019796159820667</v>
      </c>
      <c r="I6">
        <v>9.5000000014450517E-21</v>
      </c>
      <c r="J6">
        <v>2.8942547070821036</v>
      </c>
      <c r="K6">
        <v>19</v>
      </c>
      <c r="L6">
        <v>500000000</v>
      </c>
      <c r="M6">
        <v>0.99696008364635469</v>
      </c>
      <c r="N6">
        <v>0.98685036638735291</v>
      </c>
      <c r="O6">
        <v>0.99248217583842835</v>
      </c>
      <c r="P6">
        <v>8.9129034776505855E-2</v>
      </c>
      <c r="Q6">
        <v>0.17697547678814918</v>
      </c>
      <c r="R6">
        <v>0.14907467582518719</v>
      </c>
      <c r="T6" s="1">
        <f>1/47</f>
        <v>2.1276595744680851E-2</v>
      </c>
      <c r="U6">
        <v>0.5</v>
      </c>
      <c r="V6">
        <v>10</v>
      </c>
      <c r="W6" s="1">
        <f>1/22+0.001</f>
        <v>4.6454545454545457E-2</v>
      </c>
      <c r="X6">
        <v>10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48.053000379173632</v>
      </c>
      <c r="B7">
        <v>9.5903151705865244E-3</v>
      </c>
      <c r="C7">
        <v>0.24553205937077111</v>
      </c>
      <c r="D7">
        <v>25.639126202233633</v>
      </c>
      <c r="E7">
        <v>9.5000000014450517E-21</v>
      </c>
      <c r="F7">
        <v>7.3935160337340267E-2</v>
      </c>
      <c r="G7">
        <v>37.604780974947893</v>
      </c>
      <c r="H7">
        <v>9.2375070809207802E-2</v>
      </c>
      <c r="I7">
        <v>9.409745765790999E-21</v>
      </c>
      <c r="J7">
        <v>2.8353267446861383</v>
      </c>
      <c r="K7">
        <v>19</v>
      </c>
      <c r="L7">
        <v>500000000</v>
      </c>
      <c r="M7">
        <v>0.99601136952028391</v>
      </c>
      <c r="N7">
        <v>0.99806015220342459</v>
      </c>
      <c r="O7">
        <v>0.99606786150293813</v>
      </c>
      <c r="P7">
        <v>0.10511002887051982</v>
      </c>
      <c r="Q7">
        <v>6.7257585557653793E-2</v>
      </c>
      <c r="R7">
        <v>9.956137607571057E-2</v>
      </c>
    </row>
    <row r="8" spans="1:28" x14ac:dyDescent="0.3">
      <c r="A8">
        <v>48.113474618074662</v>
      </c>
      <c r="B8">
        <v>1.3285277921178364E-2</v>
      </c>
      <c r="C8">
        <v>0.29566099165404069</v>
      </c>
      <c r="D8">
        <v>23.564371912618444</v>
      </c>
      <c r="E8">
        <v>3.7733631137308716E-21</v>
      </c>
      <c r="F8">
        <v>0.1698476596956239</v>
      </c>
      <c r="G8">
        <v>37.400712459236814</v>
      </c>
      <c r="H8">
        <v>0.34682923071628996</v>
      </c>
      <c r="I8">
        <v>1.0000000001355031E-20</v>
      </c>
      <c r="J8">
        <v>4.0588112288013249</v>
      </c>
      <c r="K8">
        <v>19</v>
      </c>
      <c r="L8">
        <v>500000000</v>
      </c>
      <c r="M8">
        <v>0.99635447513348763</v>
      </c>
      <c r="N8">
        <v>0.99700286766378887</v>
      </c>
      <c r="O8">
        <v>0.98928926948233542</v>
      </c>
      <c r="P8">
        <v>9.898073831966922E-2</v>
      </c>
      <c r="Q8">
        <v>7.8577637025040198E-2</v>
      </c>
      <c r="R8">
        <v>0.15300302712913091</v>
      </c>
    </row>
    <row r="9" spans="1:28" x14ac:dyDescent="0.3">
      <c r="A9">
        <v>48.500422413160933</v>
      </c>
      <c r="B9">
        <v>2.6472832472667143E-2</v>
      </c>
      <c r="C9">
        <v>0.32476214708853873</v>
      </c>
      <c r="D9">
        <v>9.9009900990158854</v>
      </c>
      <c r="E9">
        <v>7.378555726882468E-21</v>
      </c>
      <c r="F9">
        <v>3.4442703136785457</v>
      </c>
      <c r="G9">
        <v>35.700000000028304</v>
      </c>
      <c r="H9">
        <v>9.9999999999999787</v>
      </c>
      <c r="I9">
        <v>1.0000000001355031E-20</v>
      </c>
      <c r="J9">
        <v>4.5747910277060724</v>
      </c>
      <c r="K9">
        <v>19</v>
      </c>
      <c r="L9">
        <v>500000000</v>
      </c>
      <c r="M9">
        <v>0.99477050416379198</v>
      </c>
      <c r="N9">
        <v>0.95878151553360702</v>
      </c>
      <c r="O9">
        <v>0.97616057510439214</v>
      </c>
      <c r="P9">
        <v>0.11065048749998049</v>
      </c>
      <c r="Q9">
        <v>0.29358615671836835</v>
      </c>
      <c r="R9">
        <v>0.22006007502598543</v>
      </c>
    </row>
    <row r="10" spans="1:28" x14ac:dyDescent="0.3">
      <c r="A10">
        <v>48.801514837951956</v>
      </c>
      <c r="B10">
        <v>6.5214346442215429E-3</v>
      </c>
      <c r="C10">
        <v>0.21302963871284183</v>
      </c>
      <c r="D10">
        <v>9.900990099014253</v>
      </c>
      <c r="E10">
        <v>7.8124751995675807E-21</v>
      </c>
      <c r="F10">
        <v>0.71727305681432241</v>
      </c>
      <c r="G10">
        <v>37.478180704521691</v>
      </c>
      <c r="H10">
        <v>0.75786486113095664</v>
      </c>
      <c r="I10">
        <v>9.5000000014450517E-21</v>
      </c>
      <c r="J10">
        <v>1.7011335492393482</v>
      </c>
      <c r="K10">
        <v>19</v>
      </c>
      <c r="L10">
        <v>500000000</v>
      </c>
      <c r="M10">
        <v>0.99729792225504421</v>
      </c>
      <c r="N10">
        <v>0.98832430357866929</v>
      </c>
      <c r="O10">
        <v>0.98574866919047754</v>
      </c>
      <c r="P10">
        <v>9.4112814262173758E-2</v>
      </c>
      <c r="Q10">
        <v>0.15267416977820733</v>
      </c>
      <c r="R10">
        <v>0.16933214743334757</v>
      </c>
    </row>
    <row r="11" spans="1:28" x14ac:dyDescent="0.3">
      <c r="A11">
        <v>47.936560102433077</v>
      </c>
      <c r="B11">
        <v>1.0069486887189477E-2</v>
      </c>
      <c r="C11">
        <v>0.34815626468574024</v>
      </c>
      <c r="D11">
        <v>27.491482451509079</v>
      </c>
      <c r="E11">
        <v>5.6356022130339305E-21</v>
      </c>
      <c r="F11">
        <v>0.10233054246148256</v>
      </c>
      <c r="G11">
        <v>37.58387155062178</v>
      </c>
      <c r="H11">
        <v>0.16034112892839475</v>
      </c>
      <c r="I11">
        <v>9.4097429479798455E-21</v>
      </c>
      <c r="J11">
        <v>4.7135499010320805</v>
      </c>
      <c r="K11">
        <v>19</v>
      </c>
      <c r="L11">
        <v>500000000</v>
      </c>
      <c r="M11">
        <v>0.99673300317562963</v>
      </c>
      <c r="N11">
        <v>0.98625414265678191</v>
      </c>
      <c r="O11">
        <v>0.98732962618568143</v>
      </c>
      <c r="P11">
        <v>9.2939241342293227E-2</v>
      </c>
      <c r="Q11">
        <v>0.17309722708701938</v>
      </c>
      <c r="R11">
        <v>0.18402173736411218</v>
      </c>
    </row>
    <row r="12" spans="1:28" x14ac:dyDescent="0.3">
      <c r="A12">
        <v>50.748279725896388</v>
      </c>
      <c r="B12">
        <v>0.18949149955989511</v>
      </c>
      <c r="C12">
        <v>0.17699550492510113</v>
      </c>
      <c r="D12">
        <v>9.9009901042695887</v>
      </c>
      <c r="E12">
        <v>3.8470918588465785E-21</v>
      </c>
      <c r="F12">
        <v>4.9870130327657343</v>
      </c>
      <c r="G12">
        <v>35.700000079056508</v>
      </c>
      <c r="H12">
        <v>9.9999991912995583</v>
      </c>
      <c r="I12">
        <v>9.4647290048534435E-21</v>
      </c>
      <c r="J12">
        <v>7.7486589205828764</v>
      </c>
      <c r="K12">
        <v>19</v>
      </c>
      <c r="L12">
        <v>500000000</v>
      </c>
      <c r="M12">
        <v>0.9971074986562618</v>
      </c>
      <c r="N12">
        <v>0.95720423666777499</v>
      </c>
      <c r="O12">
        <v>0.97501296743957178</v>
      </c>
      <c r="P12">
        <v>8.7553088319185277E-2</v>
      </c>
      <c r="Q12">
        <v>0.29239930601243269</v>
      </c>
      <c r="R12">
        <v>0.22137728328217079</v>
      </c>
    </row>
    <row r="13" spans="1:28" x14ac:dyDescent="0.3">
      <c r="A13">
        <v>47.965006881207152</v>
      </c>
      <c r="B13">
        <v>7.4689852216251072E-3</v>
      </c>
      <c r="C13">
        <v>0.33899375071871835</v>
      </c>
      <c r="D13">
        <v>24.73779266633019</v>
      </c>
      <c r="E13">
        <v>9.5000000014450517E-21</v>
      </c>
      <c r="F13">
        <v>0.16409776130617565</v>
      </c>
      <c r="G13">
        <v>37.298679709577961</v>
      </c>
      <c r="H13">
        <v>0.53893383447783183</v>
      </c>
      <c r="I13">
        <v>5.7964146608514111E-21</v>
      </c>
      <c r="J13">
        <v>3.4607174140989807</v>
      </c>
      <c r="K13">
        <v>19</v>
      </c>
      <c r="L13">
        <v>500000000</v>
      </c>
      <c r="M13">
        <v>0.99728793084360046</v>
      </c>
      <c r="N13">
        <v>0.99744347230822084</v>
      </c>
      <c r="O13">
        <v>0.94369085952663478</v>
      </c>
      <c r="P13">
        <v>8.6760556840911898E-2</v>
      </c>
      <c r="Q13">
        <v>7.7832502688844965E-2</v>
      </c>
      <c r="R13">
        <v>0.34286490544743353</v>
      </c>
    </row>
    <row r="14" spans="1:28" x14ac:dyDescent="0.3">
      <c r="A14">
        <v>47.814318546466559</v>
      </c>
      <c r="B14">
        <v>4.4588382125751707E-3</v>
      </c>
      <c r="C14">
        <v>0.28659373037709196</v>
      </c>
      <c r="D14">
        <v>28.136796517526292</v>
      </c>
      <c r="E14">
        <v>9.5136863374092964E-21</v>
      </c>
      <c r="F14">
        <v>3.7313289653377081E-2</v>
      </c>
      <c r="G14">
        <v>37.638002262289028</v>
      </c>
      <c r="H14">
        <v>7.0110251670814611E-2</v>
      </c>
      <c r="I14">
        <v>9.9960872828195711E-21</v>
      </c>
      <c r="J14">
        <v>2.6726930549194257</v>
      </c>
      <c r="K14">
        <v>19</v>
      </c>
      <c r="L14">
        <v>500000000</v>
      </c>
      <c r="M14">
        <v>0.99719325533331893</v>
      </c>
      <c r="N14">
        <v>0.99715601340207405</v>
      </c>
      <c r="O14">
        <v>0.99494618515288202</v>
      </c>
      <c r="P14">
        <v>9.1482603872579157E-2</v>
      </c>
      <c r="Q14">
        <v>8.7119293169015871E-2</v>
      </c>
      <c r="R14">
        <v>0.11134676350417883</v>
      </c>
    </row>
    <row r="15" spans="1:28" x14ac:dyDescent="0.3">
      <c r="A15">
        <v>47.498843584804519</v>
      </c>
      <c r="B15">
        <v>6.0902257625915024E-3</v>
      </c>
      <c r="C15">
        <v>0.42131793809050694</v>
      </c>
      <c r="D15">
        <v>18.667314175341531</v>
      </c>
      <c r="E15">
        <v>9.5038933455566795E-21</v>
      </c>
      <c r="F15">
        <v>9.5586186732767545E-2</v>
      </c>
      <c r="G15">
        <v>37.640014179501513</v>
      </c>
      <c r="H15">
        <v>0.10090398121476279</v>
      </c>
      <c r="I15">
        <v>9.5000000014450517E-21</v>
      </c>
      <c r="J15">
        <v>4.2080055462716635</v>
      </c>
      <c r="K15">
        <v>19</v>
      </c>
      <c r="L15">
        <v>500000000</v>
      </c>
      <c r="M15">
        <v>0.99744000555059842</v>
      </c>
      <c r="N15">
        <v>0.98762959289041452</v>
      </c>
      <c r="O15">
        <v>0.98691445609807027</v>
      </c>
      <c r="P15">
        <v>8.0806029595537537E-2</v>
      </c>
      <c r="Q15">
        <v>0.15692014248597874</v>
      </c>
      <c r="R15">
        <v>0.16469281946593772</v>
      </c>
    </row>
    <row r="16" spans="1:28" x14ac:dyDescent="0.3">
      <c r="A16">
        <v>47.805142435427314</v>
      </c>
      <c r="B16">
        <v>1.2129032784850261E-2</v>
      </c>
      <c r="C16">
        <v>0.3501435254330989</v>
      </c>
      <c r="D16">
        <v>17.179219200674272</v>
      </c>
      <c r="E16">
        <v>3.6110569609447987E-21</v>
      </c>
      <c r="F16">
        <v>1.5311137138337843</v>
      </c>
      <c r="G16">
        <v>36.124847449149499</v>
      </c>
      <c r="H16">
        <v>7.7831227035562129</v>
      </c>
      <c r="I16">
        <v>9.3932363648596761E-21</v>
      </c>
      <c r="J16">
        <v>5.287721053791727</v>
      </c>
      <c r="K16">
        <v>19</v>
      </c>
      <c r="L16">
        <v>500000000</v>
      </c>
      <c r="M16">
        <v>0.99204055559288729</v>
      </c>
      <c r="N16">
        <v>0.97896522873133685</v>
      </c>
      <c r="O16">
        <v>0.96272071033032092</v>
      </c>
      <c r="P16">
        <v>0.1324465330917266</v>
      </c>
      <c r="Q16">
        <v>0.22537946839950984</v>
      </c>
      <c r="R16">
        <v>0.27042478498885109</v>
      </c>
    </row>
    <row r="17" spans="1:22" x14ac:dyDescent="0.3">
      <c r="I17">
        <f>_xlfn.IFS(ABS(1/A1-T$5)&lt;=0.001*(1/A1),"Lower",ABS(1/A1-T$6)&lt;=0.001*(1/A1),"Upper",TRUE,1)</f>
        <v>1</v>
      </c>
      <c r="J17">
        <f>_xlfn.IFS(ABS(B1-U$5)&lt;=0.001*(B1),"Lower",ABS(B1-U$6)&lt;=0.001*(B1),"Upper",TRUE,1)</f>
        <v>1</v>
      </c>
      <c r="K17">
        <f>_xlfn.IFS(ABS(C1-V$5)&lt;=0.001*(C1),"Lower",ABS(C1-V$6)&lt;=0.001*(C1),"Upper",TRUE,1)</f>
        <v>1</v>
      </c>
      <c r="L17">
        <f t="shared" ref="L17:O32" si="0">_xlfn.IFS(ABS(1/D1-W$5)&lt;=0.001*(1/D1),"Lower",ABS(1/D1-W$6)&lt;=0.001*(1/D1),"Upper",TRUE,1)</f>
        <v>1</v>
      </c>
      <c r="M17">
        <f>_xlfn.IFS(ABS(E1-X$5)&lt;=0.001*(E1),"Lower",ABS(E1-X$6)&lt;=0.001*(E1),"Upper",TRUE,1)</f>
        <v>1</v>
      </c>
      <c r="N17">
        <f>_xlfn.IFS(ABS(F1-Y$5)&lt;=0.001*(F1),"Lower",ABS(F1-Y$6)&lt;=0.001*(F1),"Upper",TRUE,1)</f>
        <v>1</v>
      </c>
      <c r="O17">
        <f t="shared" si="0"/>
        <v>1</v>
      </c>
      <c r="P17">
        <f>_xlfn.IFS(ABS(H1-AA$5)&lt;=0.001*(H1),"Lower",ABS(H1-AA$6)&lt;=0.001*(H1),"Upper",TRUE,1)</f>
        <v>1</v>
      </c>
      <c r="Q17">
        <f>_xlfn.IFS(ABS(I1-AB$5)&lt;=0.001*(I1),"Lower",ABS(I1-AB$6)&lt;=0.001*(I1),"Upper",TRUE,1)</f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ref="J18:K32" si="2">_xlfn.IFS(ABS(B2-U$5)&lt;=0.001*(B2),"Lower",ABS(B2-U$6)&lt;=0.001*(B2),"Upper",TRUE,1)</f>
        <v>1</v>
      </c>
      <c r="K18">
        <f t="shared" si="2"/>
        <v>1</v>
      </c>
      <c r="L18">
        <f t="shared" si="0"/>
        <v>1</v>
      </c>
      <c r="M18">
        <f t="shared" ref="M18:N32" si="3">_xlfn.IFS(ABS(E2-X$5)&lt;=0.001*(E2),"Lower",ABS(E2-X$6)&lt;=0.001*(E2),"Upper",TRUE,1)</f>
        <v>1</v>
      </c>
      <c r="N18">
        <f t="shared" si="3"/>
        <v>1</v>
      </c>
      <c r="O18">
        <f t="shared" si="0"/>
        <v>1</v>
      </c>
      <c r="P18">
        <f t="shared" ref="P18:Q32" si="4">_xlfn.IFS(ABS(H2-AA$5)&lt;=0.001*(H2),"Lower",ABS(H2-AA$6)&lt;=0.001*(H2),"Upper",TRUE,1)</f>
        <v>1</v>
      </c>
      <c r="Q18">
        <f t="shared" si="4"/>
        <v>1</v>
      </c>
    </row>
    <row r="19" spans="1:22" x14ac:dyDescent="0.3">
      <c r="A19" t="s">
        <v>4</v>
      </c>
      <c r="B19">
        <f>AVERAGE(A$1:A$3)</f>
        <v>47.953746055279247</v>
      </c>
      <c r="C19">
        <f>AVERAGE(A$4:A$6)</f>
        <v>48.666879436370145</v>
      </c>
      <c r="D19">
        <f>AVERAGE(A$7:A$12)</f>
        <v>48.692208679448441</v>
      </c>
      <c r="E19">
        <f>AVERAGE(A$13:A$16)</f>
        <v>47.770827861976386</v>
      </c>
      <c r="I19">
        <f t="shared" si="1"/>
        <v>1</v>
      </c>
      <c r="J19">
        <f t="shared" si="2"/>
        <v>1</v>
      </c>
      <c r="K19">
        <f t="shared" si="2"/>
        <v>1</v>
      </c>
      <c r="L19">
        <f t="shared" si="0"/>
        <v>1</v>
      </c>
      <c r="M19">
        <f t="shared" si="3"/>
        <v>1</v>
      </c>
      <c r="N19">
        <f t="shared" si="3"/>
        <v>1</v>
      </c>
      <c r="O19">
        <f t="shared" si="0"/>
        <v>1</v>
      </c>
      <c r="P19">
        <f t="shared" si="4"/>
        <v>1</v>
      </c>
      <c r="Q19">
        <f t="shared" si="4"/>
        <v>1</v>
      </c>
    </row>
    <row r="20" spans="1:22" x14ac:dyDescent="0.3">
      <c r="B20">
        <f>STDEV(A$1:A$3)/SQRT(COUNT(A$1:A$3))</f>
        <v>4.6199583958770919E-2</v>
      </c>
      <c r="C20">
        <f>STDEV(A$4:A$6)/SQRT(COUNT(A$4:A$6))</f>
        <v>0.17451990509886051</v>
      </c>
      <c r="D20">
        <f>STDEV(A$7:A$12)/SQRT(COUNT(A$7:A$12))</f>
        <v>0.43168982279504808</v>
      </c>
      <c r="E20">
        <f>STDEV(A$13:A$16)/SQRT(COUNT(A$13:A$16))</f>
        <v>9.7787979887896795E-2</v>
      </c>
      <c r="I20">
        <f t="shared" si="1"/>
        <v>1</v>
      </c>
      <c r="J20">
        <f t="shared" si="2"/>
        <v>1</v>
      </c>
      <c r="K20">
        <f t="shared" si="2"/>
        <v>1</v>
      </c>
      <c r="L20">
        <f t="shared" si="0"/>
        <v>1</v>
      </c>
      <c r="M20">
        <f t="shared" si="3"/>
        <v>1</v>
      </c>
      <c r="N20" t="str">
        <f t="shared" si="3"/>
        <v>Upper</v>
      </c>
      <c r="O20" t="str">
        <f t="shared" si="0"/>
        <v>Upper</v>
      </c>
      <c r="P20">
        <f t="shared" si="4"/>
        <v>1</v>
      </c>
      <c r="Q20">
        <f t="shared" si="4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2"/>
        <v>1</v>
      </c>
      <c r="K21">
        <f t="shared" si="2"/>
        <v>1</v>
      </c>
      <c r="L21">
        <f t="shared" si="0"/>
        <v>1</v>
      </c>
      <c r="M21">
        <f t="shared" si="3"/>
        <v>1</v>
      </c>
      <c r="N21">
        <f t="shared" si="3"/>
        <v>1</v>
      </c>
      <c r="O21">
        <f t="shared" si="0"/>
        <v>1</v>
      </c>
      <c r="P21">
        <f t="shared" si="4"/>
        <v>1</v>
      </c>
      <c r="Q21">
        <f t="shared" si="4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2"/>
        <v>1</v>
      </c>
      <c r="K22">
        <f t="shared" si="2"/>
        <v>1</v>
      </c>
      <c r="L22">
        <f t="shared" si="0"/>
        <v>1</v>
      </c>
      <c r="M22">
        <f t="shared" si="3"/>
        <v>1</v>
      </c>
      <c r="N22">
        <f t="shared" si="3"/>
        <v>1</v>
      </c>
      <c r="O22">
        <f t="shared" si="0"/>
        <v>1</v>
      </c>
      <c r="P22">
        <f t="shared" si="4"/>
        <v>1</v>
      </c>
      <c r="Q22">
        <f t="shared" si="4"/>
        <v>1</v>
      </c>
      <c r="S22">
        <f>MAX(L5:L16)</f>
        <v>500000000</v>
      </c>
      <c r="T22">
        <f>S22/10^8</f>
        <v>5</v>
      </c>
    </row>
    <row r="23" spans="1:22" x14ac:dyDescent="0.3">
      <c r="A23">
        <f>STDEV(B5:B16)/SQRT(12)</f>
        <v>1.4997086979949316E-2</v>
      </c>
      <c r="B23" t="s">
        <v>5</v>
      </c>
      <c r="C23">
        <f>AVERAGE(B$1:B$3)</f>
        <v>2.3409654095907701E-3</v>
      </c>
      <c r="D23">
        <f>AVERAGE(B$4:B$6)</f>
        <v>5.9461955118685343E-2</v>
      </c>
      <c r="E23">
        <f>AVERAGE(B$7:B$12)</f>
        <v>4.2571807775956365E-2</v>
      </c>
      <c r="F23">
        <f>AVERAGE(B$13:B$16)</f>
        <v>7.5367704954105094E-3</v>
      </c>
      <c r="I23">
        <f t="shared" si="1"/>
        <v>1</v>
      </c>
      <c r="J23">
        <f t="shared" si="2"/>
        <v>1</v>
      </c>
      <c r="K23">
        <f t="shared" si="2"/>
        <v>1</v>
      </c>
      <c r="L23">
        <f t="shared" si="0"/>
        <v>1</v>
      </c>
      <c r="M23">
        <f t="shared" si="3"/>
        <v>1</v>
      </c>
      <c r="N23">
        <f t="shared" si="3"/>
        <v>1</v>
      </c>
      <c r="O23">
        <f t="shared" si="0"/>
        <v>1</v>
      </c>
      <c r="P23">
        <f t="shared" si="4"/>
        <v>1</v>
      </c>
      <c r="Q23">
        <f t="shared" si="4"/>
        <v>1</v>
      </c>
    </row>
    <row r="24" spans="1:22" x14ac:dyDescent="0.3">
      <c r="C24">
        <f>STDEV(B$1:B$3)/SQRT(COUNT(B$1:B$3))</f>
        <v>8.4218375556733687E-5</v>
      </c>
      <c r="D24">
        <f>STDEV(B$4:B$6)/SQRT(COUNT(B$4:B$6))</f>
        <v>4.8869325066288889E-2</v>
      </c>
      <c r="E24">
        <f>STDEV(B$7:B$12)/SQRT(COUNT(B$7:B$12))</f>
        <v>2.9521790139494151E-2</v>
      </c>
      <c r="F24">
        <f>STDEV(B$13:B$16)/SQRT(COUNT(B$13:B$16))</f>
        <v>1.6497380241551239E-3</v>
      </c>
      <c r="I24">
        <f t="shared" si="1"/>
        <v>1</v>
      </c>
      <c r="J24">
        <f t="shared" si="2"/>
        <v>1</v>
      </c>
      <c r="K24">
        <f t="shared" si="2"/>
        <v>1</v>
      </c>
      <c r="L24">
        <f t="shared" si="0"/>
        <v>1</v>
      </c>
      <c r="M24">
        <f t="shared" si="3"/>
        <v>1</v>
      </c>
      <c r="N24">
        <f t="shared" si="3"/>
        <v>1</v>
      </c>
      <c r="O24">
        <f t="shared" si="0"/>
        <v>1</v>
      </c>
      <c r="P24">
        <f t="shared" si="4"/>
        <v>1</v>
      </c>
      <c r="Q24">
        <f t="shared" si="4"/>
        <v>1</v>
      </c>
    </row>
    <row r="25" spans="1:22" x14ac:dyDescent="0.3">
      <c r="I25">
        <f t="shared" si="1"/>
        <v>1</v>
      </c>
      <c r="J25">
        <f t="shared" si="2"/>
        <v>1</v>
      </c>
      <c r="K25">
        <f t="shared" si="2"/>
        <v>1</v>
      </c>
      <c r="L25">
        <f t="shared" si="0"/>
        <v>1</v>
      </c>
      <c r="M25">
        <f t="shared" si="3"/>
        <v>1</v>
      </c>
      <c r="N25">
        <f t="shared" si="3"/>
        <v>1</v>
      </c>
      <c r="O25" t="str">
        <f t="shared" si="0"/>
        <v>Upper</v>
      </c>
      <c r="P25" t="str">
        <f t="shared" si="4"/>
        <v>Upper</v>
      </c>
      <c r="Q25">
        <f t="shared" si="4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>
        <f t="shared" si="1"/>
        <v>1</v>
      </c>
      <c r="J26">
        <f t="shared" si="2"/>
        <v>1</v>
      </c>
      <c r="K26">
        <f t="shared" si="2"/>
        <v>1</v>
      </c>
      <c r="L26">
        <f t="shared" si="0"/>
        <v>1</v>
      </c>
      <c r="M26">
        <f t="shared" si="3"/>
        <v>1</v>
      </c>
      <c r="N26">
        <f t="shared" si="3"/>
        <v>1</v>
      </c>
      <c r="O26">
        <f t="shared" si="0"/>
        <v>1</v>
      </c>
      <c r="P26">
        <f t="shared" si="4"/>
        <v>1</v>
      </c>
      <c r="Q26">
        <f t="shared" si="4"/>
        <v>1</v>
      </c>
    </row>
    <row r="27" spans="1:22" x14ac:dyDescent="0.3">
      <c r="C27" t="s">
        <v>7</v>
      </c>
      <c r="D27">
        <f>AVERAGE(C$1:C$3)</f>
        <v>0.30764854958560456</v>
      </c>
      <c r="E27">
        <f>AVERAGE(C$4:C$6)</f>
        <v>0.30321029164025753</v>
      </c>
      <c r="F27">
        <f>AVERAGE(C$7:C$12)</f>
        <v>0.26735610107283891</v>
      </c>
      <c r="G27">
        <f>AVERAGE(C$13:C$16)</f>
        <v>0.34926223615485402</v>
      </c>
      <c r="I27">
        <f t="shared" si="1"/>
        <v>1</v>
      </c>
      <c r="J27">
        <f t="shared" si="2"/>
        <v>1</v>
      </c>
      <c r="K27">
        <f t="shared" si="2"/>
        <v>1</v>
      </c>
      <c r="L27">
        <f t="shared" si="0"/>
        <v>1</v>
      </c>
      <c r="M27">
        <f t="shared" si="3"/>
        <v>1</v>
      </c>
      <c r="N27">
        <f t="shared" si="3"/>
        <v>1</v>
      </c>
      <c r="O27">
        <f t="shared" si="0"/>
        <v>1</v>
      </c>
      <c r="P27">
        <f t="shared" si="4"/>
        <v>1</v>
      </c>
      <c r="Q27">
        <f t="shared" si="4"/>
        <v>1</v>
      </c>
    </row>
    <row r="28" spans="1:22" x14ac:dyDescent="0.3">
      <c r="D28">
        <f>STDEV(C$1:C$3)/SQRT(COUNT(C$1:C$3))</f>
        <v>2.2424416544721611E-2</v>
      </c>
      <c r="E28">
        <f>STDEV(C$4:C$6)/SQRT(COUNT(C$4:C$6))</f>
        <v>3.9941034291661015E-2</v>
      </c>
      <c r="F28">
        <f>STDEV(C$7:C$12)/SQRT(COUNT(C$7:C$12))</f>
        <v>2.7213953550083173E-2</v>
      </c>
      <c r="G28">
        <f>STDEV(C$13:C$16)/SQRT(COUNT(C$13:C$16))</f>
        <v>2.7727219270663059E-2</v>
      </c>
      <c r="I28">
        <f t="shared" si="1"/>
        <v>1</v>
      </c>
      <c r="J28">
        <f t="shared" si="2"/>
        <v>1</v>
      </c>
      <c r="K28">
        <f t="shared" si="2"/>
        <v>1</v>
      </c>
      <c r="L28">
        <f t="shared" si="0"/>
        <v>1</v>
      </c>
      <c r="M28">
        <f t="shared" si="3"/>
        <v>1</v>
      </c>
      <c r="N28">
        <f t="shared" si="3"/>
        <v>1</v>
      </c>
      <c r="O28" t="str">
        <f t="shared" si="0"/>
        <v>Upper</v>
      </c>
      <c r="P28" t="str">
        <f t="shared" si="4"/>
        <v>Upper</v>
      </c>
      <c r="Q28">
        <f t="shared" si="4"/>
        <v>1</v>
      </c>
    </row>
    <row r="29" spans="1:22" x14ac:dyDescent="0.3">
      <c r="I29">
        <f t="shared" si="1"/>
        <v>1</v>
      </c>
      <c r="J29">
        <f t="shared" si="2"/>
        <v>1</v>
      </c>
      <c r="K29">
        <f t="shared" si="2"/>
        <v>1</v>
      </c>
      <c r="L29">
        <f t="shared" si="0"/>
        <v>1</v>
      </c>
      <c r="M29">
        <f t="shared" si="3"/>
        <v>1</v>
      </c>
      <c r="N29">
        <f t="shared" si="3"/>
        <v>1</v>
      </c>
      <c r="O29">
        <f t="shared" si="0"/>
        <v>1</v>
      </c>
      <c r="P29">
        <f t="shared" si="4"/>
        <v>1</v>
      </c>
      <c r="Q29">
        <f t="shared" si="4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2"/>
        <v>1</v>
      </c>
      <c r="K30">
        <f t="shared" si="2"/>
        <v>1</v>
      </c>
      <c r="L30">
        <f t="shared" si="0"/>
        <v>1</v>
      </c>
      <c r="M30">
        <f t="shared" si="3"/>
        <v>1</v>
      </c>
      <c r="N30">
        <f t="shared" si="3"/>
        <v>1</v>
      </c>
      <c r="O30">
        <f t="shared" si="0"/>
        <v>1</v>
      </c>
      <c r="P30">
        <f t="shared" si="4"/>
        <v>1</v>
      </c>
      <c r="Q30">
        <f t="shared" si="4"/>
        <v>1</v>
      </c>
    </row>
    <row r="31" spans="1:22" x14ac:dyDescent="0.3">
      <c r="C31">
        <f>STDEV(D5:D16)/SQRT(12)</f>
        <v>2.2302177539526671</v>
      </c>
      <c r="D31" t="s">
        <v>8</v>
      </c>
      <c r="E31">
        <f>AVERAGE(D$1:D$3)</f>
        <v>27.134730586358483</v>
      </c>
      <c r="F31">
        <f>AVERAGE(D$4:D$6)</f>
        <v>9.900990099319058</v>
      </c>
      <c r="G31">
        <f>AVERAGE(D$7:D$12)</f>
        <v>17.732991811443483</v>
      </c>
      <c r="H31">
        <f>AVERAGE(D$13:D$16)</f>
        <v>22.180280639968071</v>
      </c>
      <c r="I31">
        <f t="shared" si="1"/>
        <v>1</v>
      </c>
      <c r="J31">
        <f t="shared" si="2"/>
        <v>1</v>
      </c>
      <c r="K31">
        <f t="shared" si="2"/>
        <v>1</v>
      </c>
      <c r="L31">
        <f t="shared" si="0"/>
        <v>1</v>
      </c>
      <c r="M31">
        <f t="shared" si="3"/>
        <v>1</v>
      </c>
      <c r="N31">
        <f t="shared" si="3"/>
        <v>1</v>
      </c>
      <c r="O31">
        <f t="shared" si="0"/>
        <v>1</v>
      </c>
      <c r="P31">
        <f t="shared" si="4"/>
        <v>1</v>
      </c>
      <c r="Q31">
        <f t="shared" si="4"/>
        <v>1</v>
      </c>
    </row>
    <row r="32" spans="1:22" x14ac:dyDescent="0.3">
      <c r="A32">
        <f>MIN(D5:D14)</f>
        <v>9.900990099014253</v>
      </c>
      <c r="E32">
        <f>STDEV(D$1:D$3)/SQRT(COUNT(D$1:D$3))</f>
        <v>1.7310767817934607</v>
      </c>
      <c r="F32">
        <f>STDEV(D$4:D$6)/SQRT(COUNT(D$4:D$6))</f>
        <v>3.047467481795404E-10</v>
      </c>
      <c r="G32">
        <f>STDEV(D$7:D$12)/SQRT(COUNT(D$7:D$12))</f>
        <v>3.5391187549539285</v>
      </c>
      <c r="H32">
        <f>STDEV(D$13:D$16)/SQRT(COUNT(D$13:D$16))</f>
        <v>2.5718426932482363</v>
      </c>
      <c r="I32">
        <f t="shared" si="1"/>
        <v>1</v>
      </c>
      <c r="J32">
        <f t="shared" si="2"/>
        <v>1</v>
      </c>
      <c r="K32">
        <f t="shared" si="2"/>
        <v>1</v>
      </c>
      <c r="L32">
        <f t="shared" si="0"/>
        <v>1</v>
      </c>
      <c r="M32">
        <f t="shared" si="3"/>
        <v>1</v>
      </c>
      <c r="N32">
        <f t="shared" si="3"/>
        <v>1</v>
      </c>
      <c r="O32">
        <f t="shared" si="0"/>
        <v>1</v>
      </c>
      <c r="P32">
        <f t="shared" si="4"/>
        <v>1</v>
      </c>
      <c r="Q32">
        <f t="shared" si="4"/>
        <v>1</v>
      </c>
    </row>
    <row r="33" spans="1:12" x14ac:dyDescent="0.3">
      <c r="A33">
        <f>MAX(G5:G14)</f>
        <v>37.638002262289028</v>
      </c>
    </row>
    <row r="34" spans="1:12" x14ac:dyDescent="0.3">
      <c r="F34" t="s">
        <v>0</v>
      </c>
      <c r="G34" t="s">
        <v>1</v>
      </c>
      <c r="H34" t="s">
        <v>2</v>
      </c>
      <c r="I34" t="s">
        <v>6</v>
      </c>
    </row>
    <row r="35" spans="1:12" x14ac:dyDescent="0.3">
      <c r="E35" t="s">
        <v>9</v>
      </c>
      <c r="F35">
        <f>AVERAGE(E$1:E$3)</f>
        <v>8.0196061444978262E-21</v>
      </c>
      <c r="G35">
        <f>AVERAGE(E$4:E$6)</f>
        <v>6.2813229890789705E-21</v>
      </c>
      <c r="H35">
        <f>AVERAGE(E$7:E$12)</f>
        <v>6.3245146855844133E-21</v>
      </c>
      <c r="I35">
        <f>AVERAGE(E$13:E$16)</f>
        <v>8.0321591613389566E-21</v>
      </c>
    </row>
    <row r="36" spans="1:12" x14ac:dyDescent="0.3">
      <c r="F36">
        <f>STDEV(E$1:E$3)/SQRT(COUNT(E$1:E$3))</f>
        <v>1.4129933777846814E-21</v>
      </c>
      <c r="G36">
        <f>STDEV(E$4:E$6)/SQRT(COUNT(E$4:E$6))</f>
        <v>1.7410742315975648E-21</v>
      </c>
      <c r="H36">
        <f>STDEV(E$7:E$12)/SQRT(COUNT(E$7:E$12))</f>
        <v>9.4037819695071591E-22</v>
      </c>
      <c r="I36">
        <f>STDEV(E$13:E$16)/SQRT(COUNT(E$13:E$16))</f>
        <v>1.4737035455116529E-21</v>
      </c>
    </row>
    <row r="38" spans="1:12" x14ac:dyDescent="0.3">
      <c r="G38" t="s">
        <v>0</v>
      </c>
      <c r="H38" t="s">
        <v>1</v>
      </c>
      <c r="I38" t="s">
        <v>2</v>
      </c>
      <c r="J38" t="s">
        <v>3</v>
      </c>
    </row>
    <row r="39" spans="1:12" x14ac:dyDescent="0.3">
      <c r="E39">
        <f>STDEV(F5:F16)/SQRT(12)</f>
        <v>0.45582970645233634</v>
      </c>
      <c r="F39" t="s">
        <v>10</v>
      </c>
      <c r="G39">
        <f>AVERAGE(F$1:F$3)</f>
        <v>0.12317837997612407</v>
      </c>
      <c r="H39">
        <f>AVERAGE(F$4:F$6)</f>
        <v>3.7006344570294147</v>
      </c>
      <c r="I39">
        <f>AVERAGE(F$7:F$12)</f>
        <v>1.5824449609588414</v>
      </c>
      <c r="J39">
        <f>AVERAGE(F$13:F$16)</f>
        <v>0.45702773788152612</v>
      </c>
    </row>
    <row r="40" spans="1:12" x14ac:dyDescent="0.3">
      <c r="G40">
        <f>STDEV(F$1:F$3)/SQRT(COUNT(F$1:F$3))</f>
        <v>1.1951083376439161E-2</v>
      </c>
      <c r="H40">
        <f>STDEV(F$4:F$6)/SQRT(COUNT(F$4:F$6))</f>
        <v>3.1499480649291844</v>
      </c>
      <c r="I40">
        <f>STDEV(F$7:F$12)/SQRT(COUNT(F$7:F$12))</f>
        <v>0.86154457167091925</v>
      </c>
      <c r="J40">
        <f>STDEV(F$13:F$16)/SQRT(COUNT(F$13:F$16))</f>
        <v>0.35896481580860057</v>
      </c>
    </row>
    <row r="42" spans="1:12" x14ac:dyDescent="0.3">
      <c r="H42" t="s">
        <v>0</v>
      </c>
      <c r="I42" t="s">
        <v>1</v>
      </c>
      <c r="J42" t="s">
        <v>2</v>
      </c>
      <c r="K42" t="s">
        <v>3</v>
      </c>
    </row>
    <row r="43" spans="1:12" x14ac:dyDescent="0.3">
      <c r="G43" t="s">
        <v>11</v>
      </c>
      <c r="H43">
        <f>AVERAGE(G$1:G$3)</f>
        <v>37.635053645741927</v>
      </c>
      <c r="I43">
        <f>AVERAGE(G$4:G$6)</f>
        <v>36.970416888443594</v>
      </c>
      <c r="J43">
        <f>AVERAGE(G$7:G$12)</f>
        <v>36.911257628068832</v>
      </c>
      <c r="K43">
        <f>AVERAGE(G$13:G$16)</f>
        <v>37.175385900129498</v>
      </c>
    </row>
    <row r="44" spans="1:12" x14ac:dyDescent="0.3">
      <c r="H44">
        <f>STDEV(G$1:G$3)/SQRT(COUNT(G$1:G$3))</f>
        <v>1.5408364937843274E-2</v>
      </c>
      <c r="I44">
        <f>STDEV(G$4:G$6)/SQRT(COUNT(G$4:G$6))</f>
        <v>0.63259373765982907</v>
      </c>
      <c r="J44">
        <f>STDEV(G$7:G$12)/SQRT(COUNT(G$7:G$12))</f>
        <v>0.3842152963887373</v>
      </c>
      <c r="K44">
        <f>STDEV(G$13:G$16)/SQRT(COUNT(G$13:G$16))</f>
        <v>0.35924988250585954</v>
      </c>
    </row>
    <row r="46" spans="1:12" x14ac:dyDescent="0.3">
      <c r="I46" t="s">
        <v>0</v>
      </c>
      <c r="J46" t="s">
        <v>1</v>
      </c>
      <c r="K46" t="s">
        <v>2</v>
      </c>
      <c r="L46" t="s">
        <v>6</v>
      </c>
    </row>
    <row r="47" spans="1:12" x14ac:dyDescent="0.3">
      <c r="H47" t="s">
        <v>12</v>
      </c>
      <c r="I47">
        <f>AVERAGE(H$1:H$3)</f>
        <v>7.6142384948720276E-2</v>
      </c>
      <c r="J47">
        <f>AVERAGE(H$4:H$6)</f>
        <v>3.3964714098107804</v>
      </c>
      <c r="K47">
        <f>AVERAGE(H$7:H$12)</f>
        <v>3.5595682471473977</v>
      </c>
      <c r="L47">
        <f>AVERAGE(H$13:H$16)</f>
        <v>2.1232676927299057</v>
      </c>
    </row>
    <row r="48" spans="1:12" x14ac:dyDescent="0.3">
      <c r="I48">
        <f>STDEV(H$1:H$3)/SQRT(COUNT(H$1:H$3))</f>
        <v>1.2550289184601635E-2</v>
      </c>
      <c r="J48">
        <f>STDEV(H$4:H$6)/SQRT(COUNT(H$4:H$6))</f>
        <v>3.0712144688334058</v>
      </c>
      <c r="K48">
        <f>STDEV(H$7:H$12)/SQRT(COUNT(H$7:H$12))</f>
        <v>2.0388372444749057</v>
      </c>
      <c r="L48">
        <f>STDEV(H$13:H$16)/SQRT(COUNT(H$13:H$16))</f>
        <v>1.8896534730255257</v>
      </c>
    </row>
    <row r="50" spans="9:16" x14ac:dyDescent="0.3">
      <c r="J50" t="s">
        <v>0</v>
      </c>
      <c r="K50" t="s">
        <v>1</v>
      </c>
      <c r="L50" t="s">
        <v>2</v>
      </c>
      <c r="M50" t="s">
        <v>6</v>
      </c>
    </row>
    <row r="51" spans="9:16" x14ac:dyDescent="0.3">
      <c r="I51" t="s">
        <v>13</v>
      </c>
      <c r="J51">
        <f>AVERAGE(I$1:I$3)</f>
        <v>9.8219093760996536E-21</v>
      </c>
      <c r="K51">
        <f>AVERAGE(I$4:I$6)</f>
        <v>7.7084253770247974E-21</v>
      </c>
      <c r="L51">
        <f>AVERAGE(I$7:I$12)</f>
        <v>9.630702953796567E-21</v>
      </c>
      <c r="M51">
        <f>AVERAGE(I$13:I$16)</f>
        <v>8.6714345774939275E-21</v>
      </c>
    </row>
    <row r="52" spans="9:16" x14ac:dyDescent="0.3">
      <c r="J52">
        <f>STDEV(I$1:I$3)/SQRT(COUNT(I$1:I$3))</f>
        <v>1.7809062525537753E-22</v>
      </c>
      <c r="K52">
        <f>STDEV(I$4:I$6)/SQRT(COUNT(I$4:I$6))</f>
        <v>1.7915746244202543E-21</v>
      </c>
      <c r="L52">
        <f>STDEV(I$7:I$12)/SQRT(COUNT(I$7:I$12))</f>
        <v>1.1762038304843645E-22</v>
      </c>
      <c r="M52">
        <f>STDEV(I$13:I$16)/SQRT(COUNT(I$13:I$16))</f>
        <v>9.6729704128003785E-22</v>
      </c>
    </row>
    <row r="54" spans="9:16" x14ac:dyDescent="0.3">
      <c r="K54" t="s">
        <v>0</v>
      </c>
      <c r="L54" t="s">
        <v>1</v>
      </c>
      <c r="M54" t="s">
        <v>2</v>
      </c>
      <c r="N54" t="s">
        <v>6</v>
      </c>
    </row>
    <row r="55" spans="9:16" x14ac:dyDescent="0.3">
      <c r="J55" t="s">
        <v>14</v>
      </c>
      <c r="K55">
        <f>AVERAGE(J$1:J$3)</f>
        <v>4.0996703960586709</v>
      </c>
      <c r="L55">
        <f>AVERAGE(J$4:J$6)</f>
        <v>3.8943924295978469</v>
      </c>
      <c r="M55">
        <f>AVERAGE(J$7:J$12)</f>
        <v>4.2720452286746404</v>
      </c>
      <c r="N55">
        <f>AVERAGE(J$13:J$16)</f>
        <v>3.9072842672704491</v>
      </c>
    </row>
    <row r="56" spans="9:16" x14ac:dyDescent="0.3">
      <c r="K56">
        <f>STDEV(J$1:J$3)/SQRT(COUNT(J$1:J$3))</f>
        <v>0.41990446890825722</v>
      </c>
      <c r="L56">
        <f>STDEV(J$4:J$6)/SQRT(COUNT(J$4:J$6))</f>
        <v>0.59084832619895666</v>
      </c>
      <c r="M56">
        <f>STDEV(J$7:J$12)/SQRT(COUNT(J$7:J$12))</f>
        <v>0.83850342399820488</v>
      </c>
      <c r="N56">
        <f>STDEV(J$13:J$16)/SQRT(COUNT(J$13:J$16))</f>
        <v>0.55675222086004894</v>
      </c>
    </row>
    <row r="58" spans="9:16" x14ac:dyDescent="0.3">
      <c r="L58" t="s">
        <v>0</v>
      </c>
      <c r="M58" t="s">
        <v>1</v>
      </c>
      <c r="N58" t="s">
        <v>2</v>
      </c>
      <c r="O58" t="s">
        <v>6</v>
      </c>
    </row>
    <row r="59" spans="9:16" x14ac:dyDescent="0.3">
      <c r="K59" t="s">
        <v>15</v>
      </c>
      <c r="L59">
        <f>AVERAGE(K$1:K$3)</f>
        <v>19</v>
      </c>
      <c r="M59">
        <f>AVERAGE(K$4:K$6)</f>
        <v>19</v>
      </c>
      <c r="N59">
        <f>AVERAGE(K$7:K$12)</f>
        <v>19</v>
      </c>
      <c r="O59">
        <f>AVERAGE(K$13:K$16)</f>
        <v>19</v>
      </c>
    </row>
    <row r="60" spans="9:16" x14ac:dyDescent="0.3">
      <c r="L60">
        <f>STDEV(K$1:K$3)/SQRT(COUNT(K$1:K$3))</f>
        <v>0</v>
      </c>
      <c r="M60">
        <f>STDEV(K$4:K$6)/SQRT(COUNT(K$4:K$6))</f>
        <v>0</v>
      </c>
      <c r="N60">
        <f>STDEV(K$7:K$12)/SQRT(COUNT(K$7:K$12))</f>
        <v>0</v>
      </c>
      <c r="O60">
        <f>STDEV(K$13:K$16)/SQRT(COUNT(K$13:K$16))</f>
        <v>0</v>
      </c>
    </row>
    <row r="62" spans="9:16" x14ac:dyDescent="0.3">
      <c r="M62" t="s">
        <v>0</v>
      </c>
      <c r="N62" t="s">
        <v>1</v>
      </c>
      <c r="O62" t="s">
        <v>2</v>
      </c>
      <c r="P62" t="s">
        <v>6</v>
      </c>
    </row>
    <row r="63" spans="9:16" x14ac:dyDescent="0.3">
      <c r="L63" t="s">
        <v>16</v>
      </c>
      <c r="M63">
        <f>AVERAGE(L$1:L$3)</f>
        <v>500000000</v>
      </c>
      <c r="N63">
        <f>AVERAGE(L$4:L$6)</f>
        <v>500000000</v>
      </c>
      <c r="O63">
        <f>AVERAGE(L$7:L$12)</f>
        <v>500000000</v>
      </c>
      <c r="P63">
        <f>AVERAGE(L$13:L$16)</f>
        <v>500000000</v>
      </c>
    </row>
    <row r="64" spans="9:16" x14ac:dyDescent="0.3">
      <c r="M64">
        <f>STDEV(L$1:L$3)/SQRT(COUNT(L$1:L$3))</f>
        <v>0</v>
      </c>
      <c r="N64">
        <f>STDEV(L$4:L$6)/SQRT(COUNT(L$4:L$6))</f>
        <v>0</v>
      </c>
      <c r="O64">
        <f>STDEV(L$7:L$12)/SQRT(COUNT(L$7:L$12))</f>
        <v>0</v>
      </c>
      <c r="P64">
        <f>STDEV(L$13:L$16)/SQRT(COUNT(L$13:L$16))</f>
        <v>0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0.99702424672835155</v>
      </c>
      <c r="O67">
        <f>AVERAGE(M$4:M$6)</f>
        <v>0.99668971943064166</v>
      </c>
      <c r="P67">
        <f>AVERAGE(M$7:M$12)</f>
        <v>0.99637912881741653</v>
      </c>
      <c r="Q67">
        <f>AVERAGE(M$13:M$16)</f>
        <v>0.99599043683010136</v>
      </c>
    </row>
    <row r="68" spans="13:20" x14ac:dyDescent="0.3">
      <c r="N68">
        <f>STDEV(M$1:M$3)/SQRT(COUNT(M$1:M$3))</f>
        <v>2.9246371349791301E-4</v>
      </c>
      <c r="O68">
        <f>STDEV(M$4:M$6)/SQRT(COUNT(M$4:M$6))</f>
        <v>2.3599277645647624E-4</v>
      </c>
      <c r="P68">
        <f>STDEV(M$7:M$12)/SQRT(COUNT(M$7:M$12))</f>
        <v>3.7520923254345107E-4</v>
      </c>
      <c r="Q68">
        <f>STDEV(M$13:M$16)/SQRT(COUNT(M$13:M$16))</f>
        <v>1.317607501315921E-3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0.98984152611027965</v>
      </c>
      <c r="P71">
        <f>AVERAGE(N$4:N$6)</f>
        <v>0.97851852402900796</v>
      </c>
      <c r="Q71">
        <f>AVERAGE(N$7:N$12)</f>
        <v>0.9809378697173412</v>
      </c>
      <c r="R71">
        <f>AVERAGE(N$13:N$16)</f>
        <v>0.99029857683301148</v>
      </c>
    </row>
    <row r="72" spans="13:20" x14ac:dyDescent="0.3">
      <c r="O72">
        <f>STDEV(N$1:N$3)/SQRT(COUNT(N$1:N$3))</f>
        <v>1.9847909697636684E-3</v>
      </c>
      <c r="P72">
        <f>STDEV(N$4:N$6)/SQRT(COUNT(N$4:N$6))</f>
        <v>5.8031611142995883E-3</v>
      </c>
      <c r="Q72">
        <f>STDEV(N$7:N$12)/SQRT(COUNT(N$7:N$12))</f>
        <v>7.5017070238569622E-3</v>
      </c>
      <c r="R72">
        <f>STDEV(N$13:N$16)/SQRT(COUNT(N$13:N$16))</f>
        <v>4.4125032779020511E-3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0.99427618159527731</v>
      </c>
      <c r="Q75">
        <f>AVERAGE(O$4:O$6)</f>
        <v>0.98859559636804606</v>
      </c>
      <c r="R75">
        <f>AVERAGE(O$7:O$12)</f>
        <v>0.98493482815089928</v>
      </c>
      <c r="S75">
        <f>AVERAGE(O$13:O$16)</f>
        <v>0.97206805277697694</v>
      </c>
    </row>
    <row r="76" spans="13:20" x14ac:dyDescent="0.3">
      <c r="P76">
        <f>STDEV(O$1:O$3)/SQRT(COUNT(O$1:O$3))</f>
        <v>5.6083180326475985E-4</v>
      </c>
      <c r="Q76">
        <f>STDEV(O$4:O$6)/SQRT(COUNT(O$4:O$6))</f>
        <v>1.9460369929102384E-3</v>
      </c>
      <c r="R76">
        <f>STDEV(O$7:O$12)/SQRT(COUNT(O$7:O$12))</f>
        <v>3.2900548237111563E-3</v>
      </c>
      <c r="S76">
        <f>STDEV(O$13:O$16)/SQRT(COUNT(O$13:O$16))</f>
        <v>1.1677837057735797E-2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9.202726806954159E-2</v>
      </c>
      <c r="R79">
        <f>AVERAGE(P$4:P$6)</f>
        <v>9.136398740478037E-2</v>
      </c>
      <c r="S79">
        <f>AVERAGE(P$7:P$12)</f>
        <v>9.8224399768970308E-2</v>
      </c>
      <c r="T79">
        <f>AVERAGE(P$13:P$16)</f>
        <v>9.7873930850188806E-2</v>
      </c>
    </row>
    <row r="80" spans="13:20" x14ac:dyDescent="0.3">
      <c r="Q80">
        <f>STDEV(P$1:P$3)/SQRT(COUNT(P$1:P$3))</f>
        <v>4.5845319158060761E-3</v>
      </c>
      <c r="R80">
        <f>STDEV(P$4:P$6)/SQRT(COUNT(P$4:P$6))</f>
        <v>2.7316451202649898E-3</v>
      </c>
      <c r="S80">
        <f>STDEV(P$7:P$12)/SQRT(COUNT(P$7:P$12))</f>
        <v>3.4694212555757727E-3</v>
      </c>
      <c r="T80">
        <f>STDEV(P$13:P$16)/SQRT(COUNT(P$13:P$16))</f>
        <v>1.1729358540982048E-2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0.14177266984077372</v>
      </c>
      <c r="S83">
        <f>AVERAGE(Q$4:Q$6)</f>
        <v>0.20837710728466444</v>
      </c>
      <c r="T83">
        <f>AVERAGE(Q$7:Q$12)</f>
        <v>0.17626534702978694</v>
      </c>
      <c r="U83">
        <f>AVERAGE(Q$13:Q$16)</f>
        <v>0.13681285168583734</v>
      </c>
    </row>
    <row r="84" spans="17:22" x14ac:dyDescent="0.3">
      <c r="R84">
        <f>STDEV(Q$1:Q$3)/SQRT(COUNT(Q$1:Q$3))</f>
        <v>1.3709740245848465E-2</v>
      </c>
      <c r="S84">
        <f>STDEV(Q$4:Q$6)/SQRT(COUNT(Q$4:Q$6))</f>
        <v>2.4599698122348076E-2</v>
      </c>
      <c r="T84">
        <f>STDEV(Q$7:Q$12)/SQRT(COUNT(Q$7:Q$12))</f>
        <v>4.0514783388367996E-2</v>
      </c>
      <c r="U84">
        <f>STDEV(Q$13:Q$16)/SQRT(COUNT(Q$13:Q$16))</f>
        <v>3.4395348601833513E-2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0.12841580049839227</v>
      </c>
      <c r="T87">
        <f>AVERAGE(R$4:R$6)</f>
        <v>0.16009523230237871</v>
      </c>
      <c r="U87">
        <f>AVERAGE(R$7:R$12)</f>
        <v>0.17455927438507624</v>
      </c>
      <c r="V87">
        <f>AVERAGE(R$13:R$16)</f>
        <v>0.22233231835160028</v>
      </c>
    </row>
    <row r="88" spans="17:22" x14ac:dyDescent="0.3">
      <c r="S88">
        <f>STDEV(R$1:R$3)/SQRT(COUNT(R$1:R$3))</f>
        <v>1.4844088835884098E-2</v>
      </c>
      <c r="T88">
        <f>STDEV(R$4:R$6)/SQRT(COUNT(R$4:R$6))</f>
        <v>6.0397122952279489E-3</v>
      </c>
      <c r="U88">
        <f>STDEV(R$7:R$12)/SQRT(COUNT(R$7:R$12))</f>
        <v>1.8680173468531389E-2</v>
      </c>
      <c r="V88">
        <f>STDEV(R$13:R$16)/SQRT(COUNT(R$13:R$16))</f>
        <v>5.2026511763915442E-2</v>
      </c>
    </row>
  </sheetData>
  <conditionalFormatting sqref="I17:Q3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2020-01-28T00:52:16Z</dcterms:created>
  <dcterms:modified xsi:type="dcterms:W3CDTF">2020-01-28T01:42:13Z</dcterms:modified>
</cp:coreProperties>
</file>