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B101A59-E5A4-49E6-854E-4FB7E5FFC3D2}" xr6:coauthVersionLast="44" xr6:coauthVersionMax="44" xr10:uidLastSave="{00000000-0000-0000-0000-000000000000}"/>
  <bookViews>
    <workbookView xWindow="-120" yWindow="-120" windowWidth="29040" windowHeight="15840" xr2:uid="{B075899B-8E8B-4489-B096-777C4BA97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<sst xmlns="http://schemas.openxmlformats.org/spreadsheetml/2006/main" count="153" uniqueCount="24">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</sst>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4.0251366925833192E-3</c:v>
                  </c:pt>
                  <c:pt idx="1">
                    <c:v>2.7125592049724646E-3</c:v>
                  </c:pt>
                  <c:pt idx="2">
                    <c:v>1.020338152597138E-2</c:v>
                  </c:pt>
                  <c:pt idx="3">
                    <c:v>1.2628005908930579E-3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4.0251366925833192E-3</c:v>
                  </c:pt>
                  <c:pt idx="1">
                    <c:v>2.7125592049724646E-3</c:v>
                  </c:pt>
                  <c:pt idx="2">
                    <c:v>1.020338152597138E-2</c:v>
                  </c:pt>
                  <c:pt idx="3">
                    <c:v>1.2628005908930579E-3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7.7628151949548294E-3</c:v>
                </c:pt>
                <c:pt idx="1">
                  <c:v>1.5652619320196723E-2</c:v>
                </c:pt>
                <c:pt idx="2">
                  <c:v>3.1877715078838673E-2</c:v>
                </c:pt>
                <c:pt idx="3">
                  <c:v>7.1800442735511141E-3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Sheet1!$G$45:$J$45</c:f>
                <c:numCache>
                  <c:formatCode>General</c:formatCode>
                  <c:ptCount val="4"/>
                  <c:pt idx="0">
                    <c:v>0.20417348892883633</c:v>
                  </c:pt>
                  <c:pt idx="1">
                    <c:v>0.14430652595370547</c:v>
                  </c:pt>
                  <c:pt idx="2">
                    <c:v>9.7833579515523295E-2</c:v>
                  </c:pt>
                  <c:pt idx="3">
                    <c:v>3.2790536732440492E-2</c:v>
                  </c:pt>
                </c:numCache>
              </c:numRef>
            </c:plus>
            <c:minus>
              <c:numRef>
                <c:f>Sheet1!$G$45:$J$45</c:f>
                <c:numCache>
                  <c:formatCode>General</c:formatCode>
                  <c:ptCount val="4"/>
                  <c:pt idx="0">
                    <c:v>0.20417348892883633</c:v>
                  </c:pt>
                  <c:pt idx="1">
                    <c:v>0.14430652595370547</c:v>
                  </c:pt>
                  <c:pt idx="2">
                    <c:v>9.7833579515523295E-2</c:v>
                  </c:pt>
                  <c:pt idx="3">
                    <c:v>3.2790536732440492E-2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Sheet1!$G$43:$J$43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Sheet1!$G$44:$J$44</c:f>
              <c:numCache>
                <c:formatCode>General</c:formatCode>
                <c:ptCount val="4"/>
                <c:pt idx="0">
                  <c:v>0.34970880651974651</c:v>
                </c:pt>
                <c:pt idx="1">
                  <c:v>0.65427814759042635</c:v>
                </c:pt>
                <c:pt idx="2">
                  <c:v>0.29264641929465679</c:v>
                </c:pt>
                <c:pt idx="3">
                  <c:v>0.12137635598704148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C-4E3E-86E8-4C3C5C34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93376"/>
        <c:axId val="551193704"/>
      </c:barChart>
      <c:catAx>
        <c:axId val="5511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704"/>
        <c:crosses val="autoZero"/>
        <c:auto val="1"/>
        <c:lblAlgn val="ctr"/>
        <c:lblOffset val="100"/>
        <c:noMultiLvlLbl val="0"/>
      </c:catAx>
      <c:valAx>
        <c:axId val="5511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29</xdr:row>
      <xdr:rowOff>166687</xdr:rowOff>
    </xdr:from>
    <xdr:to>
      <xdr:col>16</xdr:col>
      <xdr:colOff>90487</xdr:colOff>
      <xdr:row>44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C964F-F561-4D04-AB09-C675C1097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dimension ref="A1:AE93"/>
  <sheetViews>
    <sheetView tabSelected="1" workbookViewId="0">
      <selection activeCell="I23" sqref="I23"/>
    </sheetView>
  </sheetViews>
  <sheetFormatPr defaultRowHeight="15" x14ac:dyDescent="0.25"/>
  <sheetData>
    <row r="1" spans="1:28" x14ac:dyDescent="0.25">
      <c r="A1">
        <v>2.0781114759556379E-2</v>
      </c>
      <c r="B1">
        <v>3.3859492422262656E-3</v>
      </c>
      <c r="C1">
        <v>0.12124917011238057</v>
      </c>
      <c r="D1">
        <v>3.5353019422967744E-2</v>
      </c>
      <c r="E1">
        <v>4.065532119208215E-14</v>
      </c>
      <c r="F1">
        <v>0.16526756951397378</v>
      </c>
      <c r="G1">
        <v>2.7441798126395123E-2</v>
      </c>
      <c r="H1">
        <v>0.11029092486311136</v>
      </c>
      <c r="I1">
        <v>6.3939051334378397E-2</v>
      </c>
      <c r="J1">
        <v>2.356211808499348</v>
      </c>
      <c r="K1">
        <v>21.803071789133948</v>
      </c>
      <c r="L1">
        <v>254686091.39268142</v>
      </c>
      <c r="M1">
        <v>0.99715195420116631</v>
      </c>
      <c r="N1">
        <v>0.99781034114910905</v>
      </c>
      <c r="O1">
        <v>0.9944468637356233</v>
      </c>
      <c r="P1">
        <v>7.635343647626909E-2</v>
      </c>
      <c r="Q1">
        <v>6.5831452608878835E-2</v>
      </c>
      <c r="R1">
        <v>0.13365862371476647</v>
      </c>
    </row>
    <row r="2" spans="1:28" x14ac:dyDescent="0.25">
      <c r="A2">
        <v>1.9731495213395425E-2</v>
      </c>
      <c r="B2">
        <v>1.5802526621865268E-2</v>
      </c>
      <c r="C2">
        <v>0.20701534191361032</v>
      </c>
      <c r="D2">
        <v>0.10057109997556396</v>
      </c>
      <c r="E2">
        <v>5.4649200648486607E-2</v>
      </c>
      <c r="F2">
        <v>0.75743935087751979</v>
      </c>
      <c r="G2">
        <v>2.8011204481763162E-2</v>
      </c>
      <c r="H2">
        <v>0.79999999999997051</v>
      </c>
      <c r="I2">
        <v>5.6566723585759117E-8</v>
      </c>
      <c r="J2">
        <v>5.6114128380547523</v>
      </c>
      <c r="K2">
        <v>13.325806205528517</v>
      </c>
      <c r="L2">
        <v>161047158.1115168</v>
      </c>
      <c r="M2">
        <v>0.99709416881346757</v>
      </c>
      <c r="N2">
        <v>0.99186795922175552</v>
      </c>
      <c r="O2">
        <v>0.94844785627890316</v>
      </c>
      <c r="P2">
        <v>7.6845094655211735E-2</v>
      </c>
      <c r="Q2">
        <v>0.13352085399215621</v>
      </c>
      <c r="R2">
        <v>0.31898953671287356</v>
      </c>
    </row>
    <row r="3" spans="1:28" x14ac:dyDescent="0.25">
      <c r="A3">
        <v>2.0365465865092722E-2</v>
      </c>
      <c r="B3">
        <v>4.0999697207729554E-3</v>
      </c>
      <c r="C3">
        <v>0.23107594141950297</v>
      </c>
      <c r="D3">
        <v>4.2510089797902627E-2</v>
      </c>
      <c r="E3">
        <v>2.2204460492503131E-14</v>
      </c>
      <c r="F3">
        <v>0.12641949916774603</v>
      </c>
      <c r="G3">
        <v>2.6525198939014415E-2</v>
      </c>
      <c r="H3">
        <v>0.10000000000004027</v>
      </c>
      <c r="I3">
        <v>2.2204553829255399E-14</v>
      </c>
      <c r="J3">
        <v>2.8545008818278075</v>
      </c>
      <c r="K3">
        <v>21.325821593945335</v>
      </c>
      <c r="L3">
        <v>491427690.54543257</v>
      </c>
      <c r="M3">
        <v>0.99564380029001576</v>
      </c>
      <c r="N3">
        <v>0.99377861626078023</v>
      </c>
      <c r="O3">
        <v>0.99157136517751154</v>
      </c>
      <c r="P3">
        <v>9.5112350342101901E-2</v>
      </c>
      <c r="Q3">
        <v>0.11160789958693174</v>
      </c>
      <c r="R3">
        <v>0.14354756617798475</v>
      </c>
    </row>
    <row r="4" spans="1:28" x14ac:dyDescent="0.25">
      <c r="A4">
        <v>1.9994972552697242E-2</v>
      </c>
      <c r="B4">
        <v>1.3159473866827963E-2</v>
      </c>
      <c r="C4">
        <v>2.8908280002256674E-3</v>
      </c>
      <c r="D4">
        <v>4.1791285747858259E-2</v>
      </c>
      <c r="E4">
        <v>8.5606397144019304E-6</v>
      </c>
      <c r="F4">
        <v>0.65964308762133117</v>
      </c>
      <c r="G4">
        <v>2.8011204416402567E-2</v>
      </c>
      <c r="H4">
        <v>0.59301604818926135</v>
      </c>
      <c r="I4">
        <v>2.9367147966718029E-14</v>
      </c>
      <c r="J4">
        <v>5.740537779224173</v>
      </c>
      <c r="K4">
        <v>11.932971008367586</v>
      </c>
      <c r="L4">
        <v>142097848.58194768</v>
      </c>
      <c r="M4">
        <v>0.99706208132712515</v>
      </c>
      <c r="N4">
        <v>0.95994945688506395</v>
      </c>
      <c r="O4">
        <v>0.98029025839829376</v>
      </c>
      <c r="P4">
        <v>7.8465805069870512E-2</v>
      </c>
      <c r="Q4">
        <v>0.28043680746057709</v>
      </c>
      <c r="R4">
        <v>0.2008770089338153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2.1071973089867007E-2</v>
      </c>
      <c r="C5">
        <v>0.32201921887946955</v>
      </c>
      <c r="D5">
        <v>9.2382191685178208E-2</v>
      </c>
      <c r="E5">
        <v>4.427518080653284E-14</v>
      </c>
      <c r="F5">
        <v>0.90149872550022647</v>
      </c>
      <c r="G5">
        <v>2.8011204481748556E-2</v>
      </c>
      <c r="H5">
        <v>0.79999999999995575</v>
      </c>
      <c r="I5">
        <v>4.6974891390117743E-8</v>
      </c>
      <c r="J5">
        <v>3.2019451544874276</v>
      </c>
      <c r="K5">
        <v>20.291269270471243</v>
      </c>
      <c r="L5">
        <v>629017289.17440271</v>
      </c>
      <c r="M5">
        <v>0.99609224849316724</v>
      </c>
      <c r="N5">
        <v>0.98263465500878289</v>
      </c>
      <c r="O5">
        <v>0.99282153781040217</v>
      </c>
      <c r="P5">
        <v>9.1131006250945182E-2</v>
      </c>
      <c r="Q5">
        <v>0.18634991218103297</v>
      </c>
      <c r="R5">
        <v>0.12052345033468065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1.2726411003895198E-2</v>
      </c>
      <c r="C6">
        <v>7.9607376073030608E-7</v>
      </c>
      <c r="D6">
        <v>4.174095416704348E-2</v>
      </c>
      <c r="E6">
        <v>4.2069139845619385E-14</v>
      </c>
      <c r="F6">
        <v>0.40169262964972152</v>
      </c>
      <c r="G6">
        <v>2.8011146278234388E-2</v>
      </c>
      <c r="H6">
        <v>0.19312507094591191</v>
      </c>
      <c r="I6">
        <v>3.161376008960995E-14</v>
      </c>
      <c r="J6">
        <v>4.8009905427717481</v>
      </c>
      <c r="K6">
        <v>12.427855211851746</v>
      </c>
      <c r="L6">
        <v>149956135.49829885</v>
      </c>
      <c r="M6">
        <v>0.99720079181976096</v>
      </c>
      <c r="N6">
        <v>0.98945602456020088</v>
      </c>
      <c r="O6">
        <v>0.99609505995529535</v>
      </c>
      <c r="P6">
        <v>7.5644702930155239E-2</v>
      </c>
      <c r="Q6">
        <v>0.15400438425648463</v>
      </c>
      <c r="R6">
        <v>0.10852155997897234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1.1340575606028381E-2</v>
      </c>
      <c r="C7">
        <v>1.6564456468285828E-2</v>
      </c>
      <c r="D7">
        <v>4.5051654933822564E-2</v>
      </c>
      <c r="E7">
        <v>3.9890355474612253E-6</v>
      </c>
      <c r="F7">
        <v>7.7089388890080088E-2</v>
      </c>
      <c r="G7">
        <v>2.7685421155182077E-2</v>
      </c>
      <c r="H7">
        <v>0.1000000085379574</v>
      </c>
      <c r="I7">
        <v>4.0699336460787677E-14</v>
      </c>
      <c r="J7">
        <v>1.952898836424503</v>
      </c>
      <c r="K7">
        <v>19.644723056687244</v>
      </c>
      <c r="L7">
        <v>132744891.08503906</v>
      </c>
      <c r="M7">
        <v>0.99900216781254869</v>
      </c>
      <c r="N7">
        <v>0.99812741596588161</v>
      </c>
      <c r="O7">
        <v>0.99654244162299332</v>
      </c>
      <c r="P7">
        <v>4.4448078348034686E-2</v>
      </c>
      <c r="Q7">
        <v>6.3835921086169298E-2</v>
      </c>
      <c r="R7">
        <v>9.2284127875690986E-2</v>
      </c>
    </row>
    <row r="8" spans="1:28" x14ac:dyDescent="0.25">
      <c r="A8">
        <v>2.0420572162940933E-2</v>
      </c>
      <c r="B8">
        <v>2.2011934502524991E-2</v>
      </c>
      <c r="C8">
        <v>0.20827938796859147</v>
      </c>
      <c r="D8">
        <v>6.5007089336341681E-2</v>
      </c>
      <c r="E8">
        <v>8.9208071557410562E-2</v>
      </c>
      <c r="F8">
        <v>7.6601701277703785E-2</v>
      </c>
      <c r="G8">
        <v>2.662943691424717E-2</v>
      </c>
      <c r="H8">
        <v>0.12465136592002039</v>
      </c>
      <c r="I8">
        <v>2.2204565693651495E-14</v>
      </c>
      <c r="J8">
        <v>2.4430206679346318</v>
      </c>
      <c r="K8">
        <v>21.436078918089322</v>
      </c>
      <c r="L8">
        <v>457955160.74923623</v>
      </c>
      <c r="M8">
        <v>0.99838221935495342</v>
      </c>
      <c r="N8">
        <v>0.99734885460777134</v>
      </c>
      <c r="O8">
        <v>0.99710079907135296</v>
      </c>
      <c r="P8">
        <v>5.7537209681503235E-2</v>
      </c>
      <c r="Q8">
        <v>7.2381879606454258E-2</v>
      </c>
      <c r="R8">
        <v>7.7702559747089103E-2</v>
      </c>
    </row>
    <row r="9" spans="1:28" x14ac:dyDescent="0.25">
      <c r="A9">
        <v>1.9856607624304978E-2</v>
      </c>
      <c r="B9">
        <v>7.071676434255149E-3</v>
      </c>
      <c r="C9">
        <v>0.32154985009364861</v>
      </c>
      <c r="D9">
        <v>7.4905465924434506E-2</v>
      </c>
      <c r="E9">
        <v>9.9999999999977801E-2</v>
      </c>
      <c r="F9">
        <v>0.28309933055226932</v>
      </c>
      <c r="G9">
        <v>2.801120448177051E-2</v>
      </c>
      <c r="H9">
        <v>0.79999999999997784</v>
      </c>
      <c r="I9">
        <v>2.2204917090344473E-14</v>
      </c>
      <c r="J9">
        <v>4.3363113643580764</v>
      </c>
      <c r="K9">
        <v>16.1052860544001</v>
      </c>
      <c r="L9">
        <v>1205583684.8478703</v>
      </c>
      <c r="M9">
        <v>0.99455790233076147</v>
      </c>
      <c r="N9">
        <v>0.95173244711098659</v>
      </c>
      <c r="O9">
        <v>0.97321577031869899</v>
      </c>
      <c r="P9">
        <v>0.10398786762200615</v>
      </c>
      <c r="Q9">
        <v>0.31864354729954852</v>
      </c>
      <c r="R9">
        <v>0.24525259099802013</v>
      </c>
    </row>
    <row r="10" spans="1:28" x14ac:dyDescent="0.25">
      <c r="A10">
        <v>1.9607843138025917E-2</v>
      </c>
      <c r="B10">
        <v>8.1859985050619956E-3</v>
      </c>
      <c r="C10">
        <v>1.9944039440557171E-2</v>
      </c>
      <c r="D10">
        <v>6.2002426913260425E-2</v>
      </c>
      <c r="E10">
        <v>2.6273039513340247E-2</v>
      </c>
      <c r="F10">
        <v>0.85557210696149466</v>
      </c>
      <c r="G10">
        <v>2.8011204481770337E-2</v>
      </c>
      <c r="H10">
        <v>0.79999999999997762</v>
      </c>
      <c r="I10">
        <v>1.9251948922425374E-5</v>
      </c>
      <c r="J10">
        <v>3.6193816110419976</v>
      </c>
      <c r="K10">
        <v>10.497888967303272</v>
      </c>
      <c r="L10">
        <v>83209857.156356871</v>
      </c>
      <c r="M10">
        <v>0.99668230762726062</v>
      </c>
      <c r="N10">
        <v>0.98901753412808713</v>
      </c>
      <c r="O10">
        <v>0.99266222127078774</v>
      </c>
      <c r="P10">
        <v>8.1027876361946971E-2</v>
      </c>
      <c r="Q10">
        <v>0.16848414188151448</v>
      </c>
      <c r="R10">
        <v>0.17628609246706237</v>
      </c>
    </row>
    <row r="11" spans="1:28" x14ac:dyDescent="0.25">
      <c r="A11">
        <v>1.9607868588388273E-2</v>
      </c>
      <c r="B11">
        <v>1.6018889310917536E-2</v>
      </c>
      <c r="C11">
        <v>0.16415849047657283</v>
      </c>
      <c r="D11">
        <v>4.5283825219602628E-2</v>
      </c>
      <c r="E11">
        <v>2.2204460492503131E-14</v>
      </c>
      <c r="F11">
        <v>0.11219421846189438</v>
      </c>
      <c r="G11">
        <v>2.8009227956620524E-2</v>
      </c>
      <c r="H11">
        <v>0.19118160273525966</v>
      </c>
      <c r="I11">
        <v>2.2206821263400803E-14</v>
      </c>
      <c r="J11">
        <v>2.8612100103634148</v>
      </c>
      <c r="K11">
        <v>21.999999999999766</v>
      </c>
      <c r="L11">
        <v>44059879.020455331</v>
      </c>
      <c r="M11">
        <v>0.99213822043396427</v>
      </c>
      <c r="N11">
        <v>0.99410838199577845</v>
      </c>
      <c r="O11">
        <v>0.99319548298489735</v>
      </c>
      <c r="P11">
        <v>0.12446931357457514</v>
      </c>
      <c r="Q11">
        <v>0.11716632821090975</v>
      </c>
      <c r="R11">
        <v>0.14608669522659817</v>
      </c>
    </row>
    <row r="12" spans="1:28" x14ac:dyDescent="0.25">
      <c r="A12">
        <v>1.9955136692618142E-2</v>
      </c>
      <c r="B12">
        <v>7.9999999999973412E-2</v>
      </c>
      <c r="C12">
        <v>2.0256046140424044</v>
      </c>
      <c r="D12">
        <v>3.7430807982107454E-2</v>
      </c>
      <c r="E12">
        <v>2.774528106152081E-14</v>
      </c>
      <c r="F12">
        <v>0.17801410729971484</v>
      </c>
      <c r="G12">
        <v>2.7545144210098283E-2</v>
      </c>
      <c r="H12">
        <v>0.37267132757820554</v>
      </c>
      <c r="I12">
        <v>2.8277363175229545E-14</v>
      </c>
      <c r="J12">
        <v>5.3408895358905601</v>
      </c>
      <c r="K12">
        <v>16.528286829967154</v>
      </c>
      <c r="L12">
        <v>1300249383.1199305</v>
      </c>
      <c r="M12">
        <v>0.97974716503179859</v>
      </c>
      <c r="N12">
        <v>0.92111017235374715</v>
      </c>
      <c r="O12">
        <v>0.96654677642923925</v>
      </c>
      <c r="P12">
        <v>0.20055741419657805</v>
      </c>
      <c r="Q12">
        <v>0.38893342491619531</v>
      </c>
      <c r="R12">
        <v>0.25542601154025274</v>
      </c>
    </row>
    <row r="13" spans="1:28" x14ac:dyDescent="0.25">
      <c r="A13">
        <v>1.9932134010064936E-2</v>
      </c>
      <c r="B13">
        <v>9.6264518394332411E-3</v>
      </c>
      <c r="C13">
        <v>6.9009978894920887E-2</v>
      </c>
      <c r="D13">
        <v>4.1899008128684898E-2</v>
      </c>
      <c r="E13">
        <v>2.2204460492503131E-14</v>
      </c>
      <c r="F13">
        <v>0.17272057466079108</v>
      </c>
      <c r="G13">
        <v>2.7951825513667101E-2</v>
      </c>
      <c r="H13">
        <v>0.58800531838989667</v>
      </c>
      <c r="I13">
        <v>2.220470571366802E-14</v>
      </c>
      <c r="J13">
        <v>4.079138265678818</v>
      </c>
      <c r="K13">
        <v>14.773602809897632</v>
      </c>
      <c r="L13">
        <v>566450101.24093688</v>
      </c>
      <c r="M13">
        <v>0.99898533054488681</v>
      </c>
      <c r="N13">
        <v>0.99766732036658889</v>
      </c>
      <c r="O13">
        <v>0.94220867602833114</v>
      </c>
      <c r="P13">
        <v>4.4815903396743927E-2</v>
      </c>
      <c r="Q13">
        <v>7.4461539814194844E-2</v>
      </c>
      <c r="R13">
        <v>0.34675203053639719</v>
      </c>
    </row>
    <row r="14" spans="1:28" x14ac:dyDescent="0.25">
      <c r="A14">
        <v>1.9701617767527744E-2</v>
      </c>
      <c r="B14">
        <v>5.2196428401127112E-3</v>
      </c>
      <c r="C14">
        <v>5.0678581346943127E-3</v>
      </c>
      <c r="D14">
        <v>3.8812904714334524E-2</v>
      </c>
      <c r="E14">
        <v>2.2204460492503131E-14</v>
      </c>
      <c r="F14">
        <v>4.3233912111200291E-2</v>
      </c>
      <c r="G14">
        <v>2.6525198939014252E-2</v>
      </c>
      <c r="H14">
        <v>0.10000000000002221</v>
      </c>
      <c r="I14">
        <v>2.2204663392748155E-14</v>
      </c>
      <c r="J14">
        <v>4.5658015908569123</v>
      </c>
      <c r="K14">
        <v>13.024147455245862</v>
      </c>
      <c r="L14">
        <v>350999697.1980691</v>
      </c>
      <c r="M14">
        <v>0.9920818465232899</v>
      </c>
      <c r="N14">
        <v>0.99532048210912372</v>
      </c>
      <c r="O14">
        <v>0.98395376288691061</v>
      </c>
      <c r="P14">
        <v>0.12573147815758959</v>
      </c>
      <c r="Q14">
        <v>0.10080560098090117</v>
      </c>
      <c r="R14">
        <v>0.18327511028642562</v>
      </c>
    </row>
    <row r="15" spans="1:28" x14ac:dyDescent="0.25">
      <c r="A15">
        <v>1.9647451233942632E-2</v>
      </c>
      <c r="B15">
        <v>9.080612905371932E-3</v>
      </c>
      <c r="C15">
        <v>8.7365180710462828E-2</v>
      </c>
      <c r="D15">
        <v>8.8738460064248847E-2</v>
      </c>
      <c r="E15">
        <v>8.9183453825783033E-4</v>
      </c>
      <c r="F15">
        <v>9.1180234746986472E-2</v>
      </c>
      <c r="G15">
        <v>2.6525198939014245E-2</v>
      </c>
      <c r="H15">
        <v>0.10000000000002221</v>
      </c>
      <c r="I15">
        <v>2.2204670740703577E-14</v>
      </c>
      <c r="J15">
        <v>6.1031742274447058</v>
      </c>
      <c r="K15">
        <v>13.766984672850123</v>
      </c>
      <c r="L15">
        <v>621934179.43162954</v>
      </c>
      <c r="M15">
        <v>0.99882160641446005</v>
      </c>
      <c r="N15">
        <v>0.9900136555432858</v>
      </c>
      <c r="O15">
        <v>0.98174408296885385</v>
      </c>
      <c r="P15">
        <v>4.8286825124937288E-2</v>
      </c>
      <c r="Q15">
        <v>0.14097755866553399</v>
      </c>
      <c r="R15">
        <v>0.19257911283467274</v>
      </c>
    </row>
    <row r="16" spans="1:28" x14ac:dyDescent="0.25">
      <c r="A16">
        <v>2.0254106371624593E-2</v>
      </c>
      <c r="B16">
        <v>4.7934695092865711E-3</v>
      </c>
      <c r="C16">
        <v>0.3785738050665487</v>
      </c>
      <c r="D16">
        <v>0.1002757944610032</v>
      </c>
      <c r="E16">
        <v>2.2204460492503131E-14</v>
      </c>
      <c r="F16">
        <v>0.17837070242918812</v>
      </c>
      <c r="G16">
        <v>2.8011204481770496E-2</v>
      </c>
      <c r="H16">
        <v>0.79999999999997784</v>
      </c>
      <c r="I16">
        <v>2.2278702887509174E-14</v>
      </c>
      <c r="J16">
        <v>2.8975994027540488</v>
      </c>
      <c r="K16">
        <v>20.4810419967835</v>
      </c>
      <c r="L16">
        <v>818269300.73777747</v>
      </c>
      <c r="M16">
        <v>0.99463967389519259</v>
      </c>
      <c r="N16">
        <v>0.9779234311986813</v>
      </c>
      <c r="O16">
        <v>0.98190372641679557</v>
      </c>
      <c r="P16">
        <v>0.1031191612413374</v>
      </c>
      <c r="Q16">
        <v>0.23149875741370632</v>
      </c>
      <c r="R16">
        <v>0.24659754344648577</v>
      </c>
    </row>
    <row r="17" spans="1:31" x14ac:dyDescent="0.25">
      <c r="A17">
        <v>2.0450312385911232E-2</v>
      </c>
      <c r="B17">
        <v>9.7343720970810531E-3</v>
      </c>
      <c r="C17">
        <v>7.1379381093056033E-4</v>
      </c>
      <c r="D17">
        <v>4.2219008518467098E-2</v>
      </c>
      <c r="E17">
        <v>2.6561025200262177E-14</v>
      </c>
      <c r="F17">
        <v>0.22421730909372353</v>
      </c>
      <c r="G17">
        <v>2.6525198939018609E-2</v>
      </c>
      <c r="H17">
        <v>0.10000000000002657</v>
      </c>
      <c r="I17">
        <v>2.656376954120298E-14</v>
      </c>
      <c r="J17">
        <v>4.9944093087717132</v>
      </c>
      <c r="K17">
        <v>12.776190062322122</v>
      </c>
      <c r="L17">
        <v>87097810.529802099</v>
      </c>
      <c r="M17">
        <v>0.9968391250237093</v>
      </c>
      <c r="N17">
        <v>0.98794566989083576</v>
      </c>
      <c r="O17">
        <v>0.99807141390182319</v>
      </c>
      <c r="P17">
        <v>8.2129028156743722E-2</v>
      </c>
      <c r="Q17">
        <v>0.16090459930902531</v>
      </c>
      <c r="R17">
        <v>7.7891100393209761E-2</v>
      </c>
    </row>
    <row r="18" spans="1:31" x14ac:dyDescent="0.25">
      <c r="A18">
        <v>1.9778014887334602E-2</v>
      </c>
      <c r="B18">
        <v>5.2535989253727731E-2</v>
      </c>
      <c r="C18">
        <v>0.12208853471445501</v>
      </c>
      <c r="D18">
        <v>7.614398766366591E-2</v>
      </c>
      <c r="E18">
        <v>2.2204460492503131E-14</v>
      </c>
      <c r="F18">
        <v>0.72928402309098084</v>
      </c>
      <c r="G18">
        <v>2.7772524804142718E-2</v>
      </c>
      <c r="H18">
        <v>0.57976174400218183</v>
      </c>
      <c r="I18">
        <v>2.22045022460376E-14</v>
      </c>
      <c r="J18">
        <v>3.2428732950368784</v>
      </c>
      <c r="K18">
        <v>20.602296677451541</v>
      </c>
      <c r="L18">
        <v>776346501.63544285</v>
      </c>
      <c r="M18">
        <v>0.99704775731930573</v>
      </c>
      <c r="N18">
        <v>0.97850366062719285</v>
      </c>
      <c r="O18">
        <v>0.99708218322815889</v>
      </c>
      <c r="P18">
        <v>7.8493392353226402E-2</v>
      </c>
      <c r="Q18">
        <v>0.20798422974981115</v>
      </c>
      <c r="R18">
        <v>7.9032408155446793E-2</v>
      </c>
    </row>
    <row r="19" spans="1:31" x14ac:dyDescent="0.25">
      <c r="A19">
        <v>1.9770622156745334E-2</v>
      </c>
      <c r="B19">
        <v>7.9999999999977797E-2</v>
      </c>
      <c r="C19">
        <v>1.0000022204957719E-8</v>
      </c>
      <c r="D19">
        <v>3.8974783538952548E-2</v>
      </c>
      <c r="E19">
        <v>2.2204460807475865E-14</v>
      </c>
      <c r="F19">
        <v>9.7745588024049479E-2</v>
      </c>
      <c r="G19">
        <v>2.6525198939014245E-2</v>
      </c>
      <c r="H19">
        <v>0.10000000000002221</v>
      </c>
      <c r="I19">
        <v>2.2204555356114175E-14</v>
      </c>
      <c r="J19">
        <v>2.8613040667312468</v>
      </c>
      <c r="K19">
        <v>19.300109736630752</v>
      </c>
      <c r="L19">
        <v>13771138.993237138</v>
      </c>
      <c r="M19">
        <v>0.99695207360049998</v>
      </c>
      <c r="N19">
        <v>0.91369621682872326</v>
      </c>
      <c r="O19">
        <v>0.95847563980812811</v>
      </c>
      <c r="P19">
        <v>0.14265588967869366</v>
      </c>
      <c r="Q19">
        <v>0.52736600662597077</v>
      </c>
      <c r="R19">
        <v>0.73136744293789402</v>
      </c>
    </row>
    <row r="20" spans="1:31" x14ac:dyDescent="0.25">
      <c r="A20">
        <v>2.025226724750458E-2</v>
      </c>
      <c r="B20">
        <v>3.6610391490975655E-2</v>
      </c>
      <c r="C20">
        <v>0.58530338882665311</v>
      </c>
      <c r="D20">
        <v>4.2860723219890554E-2</v>
      </c>
      <c r="E20">
        <v>9.9999999999977801E-2</v>
      </c>
      <c r="F20">
        <v>0.13494302069264516</v>
      </c>
      <c r="G20">
        <v>2.6749603680624949E-2</v>
      </c>
      <c r="H20">
        <v>0.20570831653393457</v>
      </c>
      <c r="I20">
        <v>2.2204512590459397E-14</v>
      </c>
      <c r="J20">
        <v>2.4328816932437634</v>
      </c>
      <c r="K20">
        <v>21.999999999997559</v>
      </c>
      <c r="L20">
        <v>898068381.93210459</v>
      </c>
      <c r="M20">
        <v>0.99345692483621739</v>
      </c>
      <c r="N20">
        <v>0.98644924395872025</v>
      </c>
      <c r="O20">
        <v>0.99602689555396506</v>
      </c>
      <c r="P20">
        <v>0.11612890078225724</v>
      </c>
      <c r="Q20">
        <v>0.16359251960162435</v>
      </c>
      <c r="R20">
        <v>0.10046396988442108</v>
      </c>
    </row>
    <row r="21" spans="1:31" x14ac:dyDescent="0.25">
      <c r="A21">
        <v>1.9645457395348342E-2</v>
      </c>
      <c r="B21">
        <v>7.9999999999955759E-2</v>
      </c>
      <c r="C21">
        <v>2.4878310327833182</v>
      </c>
      <c r="D21">
        <v>4.3368027883474623E-2</v>
      </c>
      <c r="E21">
        <v>2.2345198295408543E-14</v>
      </c>
      <c r="F21">
        <v>0.2171379979147679</v>
      </c>
      <c r="G21">
        <v>2.8011204396358586E-2</v>
      </c>
      <c r="H21">
        <v>0.27810077379309728</v>
      </c>
      <c r="I21">
        <v>4.4272338651206418E-14</v>
      </c>
      <c r="J21">
        <v>2.9741152430411644</v>
      </c>
      <c r="K21">
        <v>20.951070551529636</v>
      </c>
      <c r="L21">
        <v>1569235476.0781155</v>
      </c>
      <c r="M21">
        <v>0.98728130917477275</v>
      </c>
      <c r="N21">
        <v>0.98447128884658253</v>
      </c>
      <c r="O21">
        <v>0.99243801268993947</v>
      </c>
      <c r="P21">
        <v>0.15890606776799515</v>
      </c>
      <c r="Q21">
        <v>0.17690769259613348</v>
      </c>
      <c r="R21">
        <v>0.1264582079387879</v>
      </c>
    </row>
    <row r="22" spans="1:31" x14ac:dyDescent="0.25">
      <c r="A22">
        <v>1.9998083024111244E-2</v>
      </c>
      <c r="B22">
        <v>7.9999999999960422E-2</v>
      </c>
      <c r="C22">
        <v>2.4607140471137514</v>
      </c>
      <c r="D22">
        <v>4.4657955198495324E-2</v>
      </c>
      <c r="E22">
        <v>3.9579738108237456E-14</v>
      </c>
      <c r="F22">
        <v>0.26729345395673082</v>
      </c>
      <c r="G22">
        <v>2.7544990132752793E-2</v>
      </c>
      <c r="H22">
        <v>0.3718250002176654</v>
      </c>
      <c r="I22">
        <v>3.9577432380187527E-14</v>
      </c>
      <c r="J22">
        <v>3.8163808997580695</v>
      </c>
      <c r="K22">
        <v>19.196796928303222</v>
      </c>
      <c r="L22">
        <v>911747954.02784622</v>
      </c>
      <c r="M22">
        <v>0.9943721618267416</v>
      </c>
      <c r="N22">
        <v>0.96042882071302771</v>
      </c>
      <c r="O22">
        <v>0.99545328220916307</v>
      </c>
      <c r="P22">
        <v>0.10664431575469255</v>
      </c>
      <c r="Q22">
        <v>0.28177654334197055</v>
      </c>
      <c r="R22">
        <v>9.576477951739458E-2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Ok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Ok</v>
      </c>
      <c r="AE23" t="str">
        <f t="shared" si="1"/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AVERAGE(A$7:A$12,A$17:A$19)</f>
        <v>1.9977688407619744E-2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 t="shared" ref="N24:W44" si="2">_xlfn.IFS(ABS(A2-T$5)&lt;=0.01*T$5,"Lower",ABS(A2-T$6)&lt;=0.01*T$6,"Upper",TRUE,"Ok")</f>
        <v>Lower</v>
      </c>
      <c r="O24" t="str">
        <f t="shared" si="0"/>
        <v>Ok</v>
      </c>
      <c r="P24" t="str">
        <f t="shared" si="0"/>
        <v>Ok</v>
      </c>
      <c r="Q24" t="str">
        <f t="shared" si="0"/>
        <v>Upper</v>
      </c>
      <c r="R24" t="str">
        <f t="shared" si="0"/>
        <v>Ok</v>
      </c>
      <c r="S24" t="str">
        <f t="shared" si="0"/>
        <v>Ok</v>
      </c>
      <c r="T24" t="str">
        <f t="shared" si="0"/>
        <v>Upper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Ok</v>
      </c>
      <c r="AE24" t="str">
        <f t="shared" si="1"/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STDEV(A$7:A$12,A$17:A$19)/SQRT(COUNT(A$7:A$12,A$17:A$19))</f>
        <v>1.1372842838082459E-4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 t="shared" si="2"/>
        <v>Ok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Lower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Ok</v>
      </c>
      <c r="AE25" t="str">
        <f t="shared" si="1"/>
        <v>Ok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Ok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Upper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Ok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Upper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6</v>
      </c>
      <c r="C28">
        <f>AVERAGE(B$1:B$3)</f>
        <v>7.7628151949548294E-3</v>
      </c>
      <c r="D28">
        <f>AVERAGE(B$4:B$6)</f>
        <v>1.5652619320196723E-2</v>
      </c>
      <c r="E28">
        <f>AVERAGE(B$7:B$12,B$17:B$19)</f>
        <v>3.1877715078838673E-2</v>
      </c>
      <c r="F28">
        <f>AVERAGE(B$13:B$16)</f>
        <v>7.1800442735511141E-3</v>
      </c>
      <c r="G28">
        <f>B$20</f>
        <v>3.6610391490975655E-2</v>
      </c>
      <c r="H28">
        <f>AVERAGE(B$21:B$22)</f>
        <v>7.9999999999958091E-2</v>
      </c>
      <c r="N28" t="str">
        <f t="shared" si="2"/>
        <v>Ok</v>
      </c>
      <c r="O28" t="str">
        <f t="shared" si="0"/>
        <v>Ok</v>
      </c>
      <c r="P28" t="str">
        <f t="shared" si="0"/>
        <v>Ok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Upper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Ok</v>
      </c>
      <c r="AE28" t="str">
        <f t="shared" si="1"/>
        <v>Ok</v>
      </c>
    </row>
    <row r="29" spans="1:31" x14ac:dyDescent="0.25">
      <c r="C29">
        <f>STDEV(B$1:B$3)/SQRT(COUNT(B$1:B$3))</f>
        <v>4.0251366925833192E-3</v>
      </c>
      <c r="D29">
        <f>STDEV(B$4:B$6)/SQRT(COUNT(B$4:B$6))</f>
        <v>2.7125592049724646E-3</v>
      </c>
      <c r="E29">
        <f>STDEV(B$7:B$12,B$17:B$19)/SQRT(COUNT(B$7:B$12,B$17:B$19))</f>
        <v>1.020338152597138E-2</v>
      </c>
      <c r="F29">
        <f>STDEV(B$13:B$16)/SQRT(COUNT(B$13:B$16))</f>
        <v>1.2628005908930579E-3</v>
      </c>
      <c r="H29">
        <f>STDEV(B$21:B$22)/SQRT(COUNT(B$21:B$22))</f>
        <v>2.3314683517128283E-15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Ok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Lower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Upper</v>
      </c>
      <c r="S31" t="str">
        <f t="shared" si="0"/>
        <v>Ok</v>
      </c>
      <c r="T31" t="str">
        <f t="shared" si="0"/>
        <v>Upper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8</v>
      </c>
      <c r="D32">
        <f>AVERAGE(C$1:C$3)</f>
        <v>0.18644681781516462</v>
      </c>
      <c r="E32">
        <f>AVERAGE(C$4:C$6)</f>
        <v>0.10830361431781865</v>
      </c>
      <c r="F32">
        <f>AVERAGE(C$7:C$12,C$17:C$19)</f>
        <v>0.31987813077949645</v>
      </c>
      <c r="G32">
        <f>AVERAGE(C$13:C$16)</f>
        <v>0.13500420570165667</v>
      </c>
      <c r="H32">
        <f>C$20</f>
        <v>0.58530338882665311</v>
      </c>
      <c r="I32">
        <f>AVERAGE(C$21:C$22)</f>
        <v>2.4742725399485348</v>
      </c>
      <c r="N32" t="str">
        <f t="shared" si="2"/>
        <v>Lower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Upper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Ok</v>
      </c>
      <c r="AE32" t="str">
        <f t="shared" si="1"/>
        <v>Ok</v>
      </c>
    </row>
    <row r="33" spans="4:31" x14ac:dyDescent="0.25">
      <c r="D33">
        <f>STDEV(C$1:C$3)/SQRT(COUNT(C$1:C$3))</f>
        <v>3.333055685917452E-2</v>
      </c>
      <c r="E33">
        <f>STDEV(C$4:C$6)/SQRT(COUNT(C$4:C$6))</f>
        <v>0.10686105900654044</v>
      </c>
      <c r="F33">
        <f>STDEV(C$7:C$12,C$17:C$19)/SQRT(COUNT(C$7:C$12,C$17:C$19))</f>
        <v>0.21639331380716118</v>
      </c>
      <c r="G33">
        <f>STDEV(C$13:C$16)/SQRT(COUNT(C$13:C$16))</f>
        <v>8.308345143476073E-2</v>
      </c>
      <c r="I33">
        <f>STDEV(C$21:C$22)/SQRT(COUNT(C$21:C$22))</f>
        <v>1.3558492834783385E-2</v>
      </c>
      <c r="N33" t="str">
        <f t="shared" si="2"/>
        <v>Lower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Upper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Ok</v>
      </c>
    </row>
    <row r="34" spans="4:31" x14ac:dyDescent="0.25">
      <c r="N34" t="str">
        <f t="shared" si="2"/>
        <v>Ok</v>
      </c>
      <c r="O34" t="str">
        <f t="shared" si="0"/>
        <v>Upper</v>
      </c>
      <c r="P34" t="str">
        <f t="shared" si="0"/>
        <v>Ok</v>
      </c>
      <c r="Q34" t="str">
        <f t="shared" si="0"/>
        <v>Ok</v>
      </c>
      <c r="R34" t="str">
        <f t="shared" si="0"/>
        <v>Ok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Ok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Ok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Upper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Ok</v>
      </c>
      <c r="AE35" t="str">
        <f t="shared" si="1"/>
        <v>Ok</v>
      </c>
    </row>
    <row r="36" spans="4:31" x14ac:dyDescent="0.25">
      <c r="D36" t="s">
        <v>19</v>
      </c>
      <c r="E36">
        <f>AVERAGE(D$1:D$3)</f>
        <v>5.9478069732144784E-2</v>
      </c>
      <c r="F36">
        <f>AVERAGE(D$4:D$6)</f>
        <v>5.8638143866693325E-2</v>
      </c>
      <c r="G36">
        <f>AVERAGE(D$7:D$12,D$17:D$19)</f>
        <v>5.4113227781183867E-2</v>
      </c>
      <c r="H36">
        <f>AVERAGE(D$13:D$16)</f>
        <v>6.7431541842067871E-2</v>
      </c>
      <c r="I36">
        <f>D$20</f>
        <v>4.2860723219890554E-2</v>
      </c>
      <c r="J36">
        <f>AVERAGE(D$21:D$22)</f>
        <v>4.4012991540984973E-2</v>
      </c>
      <c r="N36" t="str">
        <f t="shared" si="2"/>
        <v>Lower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Lower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Ok</v>
      </c>
    </row>
    <row r="37" spans="4:31" x14ac:dyDescent="0.25">
      <c r="E37">
        <f>STDEV(D$1:D$3)/SQRT(COUNT(D$1:D$3))</f>
        <v>2.0650131275029578E-2</v>
      </c>
      <c r="F37">
        <f>STDEV(D$4:D$6)/SQRT(COUNT(D$4:D$6))</f>
        <v>1.6872030165327383E-2</v>
      </c>
      <c r="G37">
        <f>STDEV(D$7:D$12,D$17:D$19)/SQRT(COUNT(D$7:D$12,D$17:D$19))</f>
        <v>5.1472832085554948E-3</v>
      </c>
      <c r="H37">
        <f>STDEV(D$13:D$16)/SQRT(COUNT(D$13:D$16))</f>
        <v>1.5821047065794618E-2</v>
      </c>
      <c r="J37">
        <f>STDEV(D$21:D$22)/SQRT(COUNT(D$21:D$22))</f>
        <v>6.4496365751035001E-4</v>
      </c>
      <c r="N37" t="str">
        <f t="shared" si="2"/>
        <v>Lower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Ok</v>
      </c>
      <c r="AE37" t="str">
        <f t="shared" si="1"/>
        <v>Ok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Upper</v>
      </c>
      <c r="R38" t="str">
        <f t="shared" si="0"/>
        <v>Ok</v>
      </c>
      <c r="S38" t="str">
        <f t="shared" si="0"/>
        <v>Ok</v>
      </c>
      <c r="T38" t="str">
        <f t="shared" si="0"/>
        <v>Upper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si="2"/>
        <v>Ok</v>
      </c>
      <c r="P39" t="str">
        <f t="shared" si="2"/>
        <v>Ok</v>
      </c>
      <c r="Q39" t="str">
        <f t="shared" si="2"/>
        <v>Ok</v>
      </c>
      <c r="R39" t="str">
        <f t="shared" si="2"/>
        <v>Ok</v>
      </c>
      <c r="S39" t="str">
        <f t="shared" si="2"/>
        <v>Ok</v>
      </c>
      <c r="T39" t="str">
        <f t="shared" si="2"/>
        <v>Lower</v>
      </c>
      <c r="U39" t="str">
        <f t="shared" si="2"/>
        <v>Ok</v>
      </c>
      <c r="V39" t="str">
        <f t="shared" si="2"/>
        <v>Ok</v>
      </c>
      <c r="W39" t="str">
        <f t="shared" si="2"/>
        <v>Ok</v>
      </c>
      <c r="AD39" t="str">
        <f t="shared" si="1"/>
        <v>Ok</v>
      </c>
      <c r="AE39" t="str">
        <f t="shared" si="1"/>
        <v>Ok</v>
      </c>
    </row>
    <row r="40" spans="4:31" x14ac:dyDescent="0.25">
      <c r="E40" t="s">
        <v>10</v>
      </c>
      <c r="F40">
        <f>AVERAGE(E$1:E$3)</f>
        <v>1.8216400216183155E-2</v>
      </c>
      <c r="G40">
        <f>AVERAGE(E$4:E$6)</f>
        <v>2.8535466002487506E-6</v>
      </c>
      <c r="H40">
        <f>AVERAGE(E$7:E$12,E$17:E$19)</f>
        <v>2.394278890071078E-2</v>
      </c>
      <c r="I40">
        <f>AVERAGE(E$13:E$16)</f>
        <v>2.2295863458111093E-4</v>
      </c>
      <c r="J40">
        <f>E$20</f>
        <v>9.9999999999977801E-2</v>
      </c>
      <c r="K40">
        <f>AVERAGE(E$21:E$22)</f>
        <v>3.0962468201823E-14</v>
      </c>
      <c r="N40" t="str">
        <f t="shared" si="2"/>
        <v>Lower</v>
      </c>
      <c r="O40" t="str">
        <f t="shared" si="2"/>
        <v>Ok</v>
      </c>
      <c r="P40" t="str">
        <f t="shared" si="2"/>
        <v>Ok</v>
      </c>
      <c r="Q40" t="str">
        <f t="shared" si="2"/>
        <v>Ok</v>
      </c>
      <c r="R40" t="str">
        <f t="shared" si="2"/>
        <v>Ok</v>
      </c>
      <c r="S40" t="str">
        <f t="shared" si="2"/>
        <v>Ok</v>
      </c>
      <c r="T40" t="str">
        <f t="shared" si="2"/>
        <v>Upper</v>
      </c>
      <c r="U40" t="str">
        <f t="shared" si="2"/>
        <v>Ok</v>
      </c>
      <c r="V40" t="str">
        <f t="shared" si="2"/>
        <v>Ok</v>
      </c>
      <c r="W40" t="str">
        <f t="shared" si="2"/>
        <v>Ok</v>
      </c>
      <c r="AD40" t="str">
        <f t="shared" si="1"/>
        <v>Ok</v>
      </c>
      <c r="AE40" t="str">
        <f t="shared" si="1"/>
        <v>Ok</v>
      </c>
    </row>
    <row r="41" spans="4:31" x14ac:dyDescent="0.25">
      <c r="F41">
        <f>STDEV(E$1:E$3)/SQRT(COUNT(E$1:E$3))</f>
        <v>1.8216400216151726E-2</v>
      </c>
      <c r="G41">
        <f>STDEV(E$4:E$6)/SQRT(COUNT(E$4:E$6))</f>
        <v>2.8535465570765901E-6</v>
      </c>
      <c r="H41">
        <f>STDEV(E$7:E$12,E$17:E$19)/SQRT(COUNT(E$7:E$12,E$17:E$19))</f>
        <v>1.3687503622056138E-2</v>
      </c>
      <c r="I41">
        <f>STDEV(E$13:E$16)/SQRT(COUNT(E$13:E$16))</f>
        <v>2.2295863455890644E-4</v>
      </c>
      <c r="K41">
        <f>STDEV(E$21:E$22)/SQRT(COUNT(E$21:E$22))</f>
        <v>8.6172699064144549E-15</v>
      </c>
      <c r="N41" t="str">
        <f t="shared" si="2"/>
        <v>Lower</v>
      </c>
      <c r="O41" t="str">
        <f t="shared" si="2"/>
        <v>Upper</v>
      </c>
      <c r="P41" t="str">
        <f t="shared" si="2"/>
        <v>Lower</v>
      </c>
      <c r="Q41" t="str">
        <f t="shared" si="2"/>
        <v>Ok</v>
      </c>
      <c r="R41" t="str">
        <f t="shared" si="2"/>
        <v>Ok</v>
      </c>
      <c r="S41" t="str">
        <f t="shared" si="2"/>
        <v>Ok</v>
      </c>
      <c r="T41" t="str">
        <f t="shared" si="2"/>
        <v>Lower</v>
      </c>
      <c r="U41" t="str">
        <f t="shared" si="2"/>
        <v>Ok</v>
      </c>
      <c r="V41" t="str">
        <f t="shared" si="2"/>
        <v>Ok</v>
      </c>
      <c r="W41" t="str">
        <f t="shared" si="2"/>
        <v>Ok</v>
      </c>
      <c r="AD41" t="str">
        <f t="shared" si="1"/>
        <v>Ok</v>
      </c>
      <c r="AE41" t="str">
        <f t="shared" si="1"/>
        <v>Ok</v>
      </c>
    </row>
    <row r="42" spans="4:31" x14ac:dyDescent="0.25">
      <c r="N42" t="str">
        <f t="shared" si="2"/>
        <v>Ok</v>
      </c>
      <c r="O42" t="str">
        <f t="shared" si="2"/>
        <v>Ok</v>
      </c>
      <c r="P42" t="str">
        <f t="shared" si="2"/>
        <v>Ok</v>
      </c>
      <c r="Q42" t="str">
        <f t="shared" si="2"/>
        <v>Ok</v>
      </c>
      <c r="R42" t="str">
        <f t="shared" si="2"/>
        <v>Upper</v>
      </c>
      <c r="S42" t="str">
        <f t="shared" si="2"/>
        <v>Ok</v>
      </c>
      <c r="T42" t="str">
        <f t="shared" si="2"/>
        <v>Lower</v>
      </c>
      <c r="U42" t="str">
        <f t="shared" si="2"/>
        <v>Ok</v>
      </c>
      <c r="V42" t="str">
        <f t="shared" si="2"/>
        <v>Ok</v>
      </c>
      <c r="W42" t="str">
        <f t="shared" si="2"/>
        <v>Ok</v>
      </c>
      <c r="AD42" t="str">
        <f t="shared" si="1"/>
        <v>Ok</v>
      </c>
      <c r="AE42" t="str">
        <f t="shared" si="1"/>
        <v>Ok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Lower</v>
      </c>
      <c r="O43" t="str">
        <f t="shared" si="2"/>
        <v>Upper</v>
      </c>
      <c r="P43" t="str">
        <f t="shared" si="2"/>
        <v>Ok</v>
      </c>
      <c r="Q43" t="str">
        <f t="shared" si="2"/>
        <v>Ok</v>
      </c>
      <c r="R43" t="str">
        <f t="shared" si="2"/>
        <v>Ok</v>
      </c>
      <c r="S43" t="str">
        <f t="shared" si="2"/>
        <v>Ok</v>
      </c>
      <c r="T43" t="str">
        <f t="shared" si="2"/>
        <v>Upper</v>
      </c>
      <c r="U43" t="str">
        <f t="shared" si="2"/>
        <v>Ok</v>
      </c>
      <c r="V43" t="str">
        <f t="shared" si="2"/>
        <v>Ok</v>
      </c>
      <c r="W43" t="str">
        <f t="shared" si="2"/>
        <v>Ok</v>
      </c>
      <c r="AD43" t="str">
        <f t="shared" si="1"/>
        <v>Ok</v>
      </c>
      <c r="AE43" t="str">
        <f t="shared" si="1"/>
        <v>Ok</v>
      </c>
    </row>
    <row r="44" spans="4:31" x14ac:dyDescent="0.25">
      <c r="F44" t="s">
        <v>7</v>
      </c>
      <c r="G44">
        <f>AVERAGE(F$1:F$3)</f>
        <v>0.34970880651974651</v>
      </c>
      <c r="H44">
        <f>AVERAGE(F$4:F$6)</f>
        <v>0.65427814759042635</v>
      </c>
      <c r="I44">
        <f>AVERAGE(F$7:F$12,F$17:F$19)</f>
        <v>0.29264641929465679</v>
      </c>
      <c r="J44">
        <f>AVERAGE(F$13:F$16)</f>
        <v>0.12137635598704148</v>
      </c>
      <c r="K44">
        <f>F$20</f>
        <v>0.13494302069264516</v>
      </c>
      <c r="L44">
        <f>AVERAGE(F$21:F$22)</f>
        <v>0.24221572593574936</v>
      </c>
      <c r="N44" t="str">
        <f t="shared" si="2"/>
        <v>Ok</v>
      </c>
      <c r="O44" t="str">
        <f t="shared" si="2"/>
        <v>Upper</v>
      </c>
      <c r="P44" t="str">
        <f t="shared" si="2"/>
        <v>Ok</v>
      </c>
      <c r="Q44" t="str">
        <f t="shared" si="2"/>
        <v>Ok</v>
      </c>
      <c r="R44" t="str">
        <f t="shared" si="2"/>
        <v>Ok</v>
      </c>
      <c r="S44" t="str">
        <f t="shared" si="2"/>
        <v>Ok</v>
      </c>
      <c r="T44" t="str">
        <f t="shared" si="2"/>
        <v>Ok</v>
      </c>
      <c r="U44" t="str">
        <f t="shared" si="2"/>
        <v>Ok</v>
      </c>
      <c r="V44" t="str">
        <f t="shared" si="2"/>
        <v>Ok</v>
      </c>
      <c r="W44" t="str">
        <f t="shared" si="2"/>
        <v>Ok</v>
      </c>
      <c r="AD44" t="str">
        <f t="shared" si="1"/>
        <v>Ok</v>
      </c>
      <c r="AE44" t="str">
        <f t="shared" si="1"/>
        <v>Ok</v>
      </c>
    </row>
    <row r="45" spans="4:31" x14ac:dyDescent="0.25">
      <c r="G45">
        <f>STDEV(F$1:F$3)/SQRT(COUNT(F$1:F$3))</f>
        <v>0.20417348892883633</v>
      </c>
      <c r="H45">
        <f>STDEV(F$4:F$6)/SQRT(COUNT(F$4:F$6))</f>
        <v>0.14430652595370547</v>
      </c>
      <c r="I45">
        <f>STDEV(F$7:F$12,F$17:F$19)/SQRT(COUNT(F$7:F$12,F$17:F$19))</f>
        <v>9.7833579515523295E-2</v>
      </c>
      <c r="J45">
        <f>STDEV(F$13:F$16)/SQRT(COUNT(F$13:F$16))</f>
        <v>3.2790536732440492E-2</v>
      </c>
      <c r="L45">
        <f>STDEV(F$21:F$22)/SQRT(COUNT(F$21:F$22))</f>
        <v>2.5077728020981439E-2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18</v>
      </c>
      <c r="H48">
        <f>AVERAGE(G$1:G$3)</f>
        <v>2.73260671823909E-2</v>
      </c>
      <c r="I48">
        <f>AVERAGE(G$4:G$6)</f>
        <v>2.8011185058795168E-2</v>
      </c>
      <c r="J48">
        <f>AVERAGE(G$7:G$12,G$17:G$19)</f>
        <v>2.7412729097984943E-2</v>
      </c>
      <c r="K48">
        <f>AVERAGE(G$13:G$16)</f>
        <v>2.7253356968366522E-2</v>
      </c>
      <c r="L48">
        <f>G$20</f>
        <v>2.6749603680624949E-2</v>
      </c>
      <c r="M48">
        <f>AVERAGE(G$21:G$22)</f>
        <v>2.7778097264555691E-2</v>
      </c>
    </row>
    <row r="49" spans="8:17" x14ac:dyDescent="0.25">
      <c r="H49">
        <f>STDEV(G$1:G$3)/SQRT(COUNT(G$1:G$3))</f>
        <v>4.3285808175431712E-4</v>
      </c>
      <c r="I49">
        <f>STDEV(G$4:G$6)/SQRT(COUNT(G$4:G$6))</f>
        <v>1.9390289566935655E-8</v>
      </c>
      <c r="J49">
        <f>STDEV(G$7:G$12,G$17:G$19)/SQRT(COUNT(G$7:G$12,G$17:G$19))</f>
        <v>2.1992645045035698E-4</v>
      </c>
      <c r="K49">
        <f>STDEV(G$13:G$16)/SQRT(COUNT(G$13:G$16))</f>
        <v>4.2057692456981722E-4</v>
      </c>
      <c r="M49">
        <f>STDEV(G$21:G$22)/SQRT(COUNT(G$21:G$22))</f>
        <v>2.3310713180289648E-4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0.33676364162104067</v>
      </c>
      <c r="J52">
        <f>AVERAGE(H$4:H$6)</f>
        <v>0.52871370637837634</v>
      </c>
      <c r="K52">
        <f>AVERAGE(H$7:H$12,H$17:H$19)</f>
        <v>0.35202956097484767</v>
      </c>
      <c r="L52">
        <f>AVERAGE(H$13:H$16)</f>
        <v>0.39700132959747969</v>
      </c>
      <c r="M52">
        <f>H$20</f>
        <v>0.20570831653393457</v>
      </c>
      <c r="N52">
        <f>AVERAGE(H$21:H$22)</f>
        <v>0.32496288700538134</v>
      </c>
    </row>
    <row r="53" spans="8:17" x14ac:dyDescent="0.25">
      <c r="I53">
        <f>STDEV(H$1:H$3)/SQRT(COUNT(H$1:H$3))</f>
        <v>0.23163722971978087</v>
      </c>
      <c r="J53">
        <f>STDEV(H$4:H$6)/SQRT(COUNT(H$4:H$6))</f>
        <v>0.17811549460051718</v>
      </c>
      <c r="K53">
        <f>STDEV(H$7:H$12,H$17:H$19)/SQRT(COUNT(H$7:H$12,H$17:H$19))</f>
        <v>0.10012302584846257</v>
      </c>
      <c r="L53">
        <f>STDEV(H$13:H$16)/SQRT(COUNT(H$13:H$16))</f>
        <v>0.17684975535891814</v>
      </c>
      <c r="N53">
        <f>STDEV(H$21:H$22)/SQRT(COUNT(H$21:H$22))</f>
        <v>4.686211321228409E-2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2.1313035967041396E-2</v>
      </c>
      <c r="K56">
        <f>AVERAGE(I$4:I$6)</f>
        <v>1.5658317457008599E-8</v>
      </c>
      <c r="L56">
        <f>AVERAGE(I$7:I$12,I$17:I$19)</f>
        <v>2.1391054587768009E-6</v>
      </c>
      <c r="M56">
        <f>AVERAGE(I$13:I$16)</f>
        <v>2.2223185683657231E-14</v>
      </c>
      <c r="N56">
        <f>I$20</f>
        <v>2.2204512590459397E-14</v>
      </c>
      <c r="O56">
        <f>AVERAGE(I$21:I$22)</f>
        <v>4.1924885515696976E-14</v>
      </c>
    </row>
    <row r="57" spans="8:17" x14ac:dyDescent="0.25">
      <c r="J57">
        <f>STDEV(I$1:I$3)/SQRT(COUNT(I$1:I$3))</f>
        <v>2.1313007683674758E-2</v>
      </c>
      <c r="K57">
        <f>STDEV(I$4:I$6)/SQRT(COUNT(I$4:I$6))</f>
        <v>1.5658286966554589E-8</v>
      </c>
      <c r="L57">
        <f>STDEV(I$7:I$12,I$17:I$19)/SQRT(COUNT(I$7:I$12,I$17:I$19))</f>
        <v>2.1391054329560717E-6</v>
      </c>
      <c r="M57">
        <f>STDEV(I$13:I$16)/SQRT(COUNT(I$13:I$16))</f>
        <v>1.8505736920024398E-17</v>
      </c>
      <c r="O57">
        <f>STDEV(I$21:I$22)/SQRT(COUNT(I$21:I$22))</f>
        <v>2.3474531355094457E-15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AVERAGE(J$7:J$12,J$17:J$19)</f>
        <v>3.51692207739478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STDEV(J$7:J$12,J$17:J$19)/SQRT(COUNT(J$7:J$12,J$17:J$19))</f>
        <v>0.38597012567114813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AVERAGE(K$7:K$12,K$17:K$19)</f>
        <v>17.654540033650139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STDEV(K$7:K$12,K$17:K$19)/SQRT(COUNT(K$7:K$12,K$17:K$19))</f>
        <v>1.3292941062026584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AVERAGE(L$7:L$12,L$17:L$19)</f>
        <v>455668700.79304117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STDEV(L$7:L$12,L$17:L$19)/SQRT(COUNT(L$7:L$12,L$17:L$19))</f>
        <v>171677736.19797912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0.99662997443488333</v>
      </c>
      <c r="O72">
        <f>AVERAGE(M$4:M$6)</f>
        <v>0.9967850405466846</v>
      </c>
      <c r="P72">
        <f>AVERAGE(M$7:M$12,M$17:M$19)</f>
        <v>0.99459432650386681</v>
      </c>
      <c r="Q72">
        <f>AVERAGE(M$13:M$16)</f>
        <v>0.99613211434445725</v>
      </c>
      <c r="R72">
        <f>M$20</f>
        <v>0.99345692483621739</v>
      </c>
      <c r="S72">
        <f>AVERAGE(M$21:M$22)</f>
        <v>0.99082673550075717</v>
      </c>
    </row>
    <row r="73" spans="12:21" x14ac:dyDescent="0.25">
      <c r="N73">
        <f>STDEV(M$1:M$3)/SQRT(COUNT(M$1:M$3))</f>
        <v>4.933691554882847E-4</v>
      </c>
      <c r="O73">
        <f>STDEV(M$4:M$6)/SQRT(COUNT(M$4:M$6))</f>
        <v>3.487027254717397E-4</v>
      </c>
      <c r="P73">
        <f>STDEV(M$7:M$12,M$17:M$19)/SQRT(COUNT(M$7:M$12,M$17:M$19))</f>
        <v>1.9763401377386942E-3</v>
      </c>
      <c r="Q73">
        <f>STDEV(M$13:M$16)/SQRT(COUNT(M$13:M$16))</f>
        <v>1.6834057294362777E-3</v>
      </c>
      <c r="S73">
        <f>STDEV(M$21:M$22)/SQRT(COUNT(M$21:M$22))</f>
        <v>3.5454263259844243E-3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0.99448563887721486</v>
      </c>
      <c r="P76">
        <f>AVERAGE(N$4:N$6)</f>
        <v>0.97734671215134927</v>
      </c>
      <c r="Q76">
        <f>AVERAGE(N$7:N$12,N$17:N$19)</f>
        <v>0.97017670594544492</v>
      </c>
      <c r="R76">
        <f>AVERAGE(N$13:N$16)</f>
        <v>0.99023122230441996</v>
      </c>
      <c r="S76">
        <f>N$20</f>
        <v>0.98644924395872025</v>
      </c>
      <c r="T76">
        <f>AVERAGE(N$21:N$22)</f>
        <v>0.97245005477980517</v>
      </c>
    </row>
    <row r="77" spans="12:21" x14ac:dyDescent="0.25">
      <c r="O77">
        <f>STDEV(N$1:N$3)/SQRT(COUNT(N$1:N$3))</f>
        <v>1.7514647658219368E-3</v>
      </c>
      <c r="P77">
        <f>STDEV(N$4:N$6)/SQRT(COUNT(N$4:N$6))</f>
        <v>8.9187282116430251E-3</v>
      </c>
      <c r="Q77">
        <f>STDEV(N$7:N$12,N$17:N$19)/SQRT(COUNT(N$7:N$12,N$17:N$19))</f>
        <v>1.1036621543151463E-2</v>
      </c>
      <c r="R77">
        <f>STDEV(N$13:N$16)/SQRT(COUNT(N$13:N$16))</f>
        <v>4.4038352314395221E-3</v>
      </c>
      <c r="T77">
        <f>STDEV(N$21:N$22)/SQRT(COUNT(N$21:N$22))</f>
        <v>1.2021234066777409E-2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0.9781553617306793</v>
      </c>
      <c r="Q80">
        <f>AVERAGE(O$4:O$6)</f>
        <v>0.98973561872133031</v>
      </c>
      <c r="R80">
        <f>AVERAGE(O$7:O$12,O$17:O$19)</f>
        <v>0.9858769698484533</v>
      </c>
      <c r="S80">
        <f>AVERAGE(O$13:O$16)</f>
        <v>0.97245256207522279</v>
      </c>
      <c r="T80">
        <f>O$20</f>
        <v>0.99602689555396506</v>
      </c>
      <c r="U80">
        <f>AVERAGE(O$21:O$22)</f>
        <v>0.99394564744955127</v>
      </c>
    </row>
    <row r="81" spans="16:24" x14ac:dyDescent="0.25">
      <c r="P81">
        <f>STDEV(O$1:O$3)/SQRT(COUNT(O$1:O$3))</f>
        <v>1.4876928817410639E-2</v>
      </c>
      <c r="Q81">
        <f>STDEV(O$4:O$6)/SQRT(COUNT(O$4:O$6))</f>
        <v>4.8162956211966141E-3</v>
      </c>
      <c r="R81">
        <f>STDEV(O$7:O$12,O$17:O$19)/SQRT(COUNT(O$7:O$12,O$17:O$19))</f>
        <v>5.1348258298138999E-3</v>
      </c>
      <c r="S81">
        <f>STDEV(O$13:O$16)/SQRT(COUNT(O$13:O$16))</f>
        <v>1.0093839421714677E-2</v>
      </c>
      <c r="U81">
        <f>STDEV(O$21:O$22)/SQRT(COUNT(O$21:O$22))</f>
        <v>1.5076347596117976E-3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8.2770293824527566E-2</v>
      </c>
      <c r="R84">
        <f>AVERAGE(P$4:P$6)</f>
        <v>8.1747171416990311E-2</v>
      </c>
      <c r="S84">
        <f>AVERAGE(P$7:P$12,P$17:P$19)</f>
        <v>0.10170067444147866</v>
      </c>
      <c r="T84">
        <f>AVERAGE(P$13:P$16)</f>
        <v>8.0488341980152048E-2</v>
      </c>
      <c r="U84">
        <f>P$20</f>
        <v>0.11612890078225724</v>
      </c>
      <c r="V84">
        <f>AVERAGE(P$21:P$22)</f>
        <v>0.13277519176134384</v>
      </c>
    </row>
    <row r="85" spans="16:24" x14ac:dyDescent="0.25">
      <c r="Q85">
        <f>STDEV(P$1:P$3)/SQRT(COUNT(P$1:P$3))</f>
        <v>6.1726601843257499E-3</v>
      </c>
      <c r="R85">
        <f>STDEV(P$4:P$6)/SQRT(COUNT(P$4:P$6))</f>
        <v>4.7620696293343284E-3</v>
      </c>
      <c r="S85">
        <f>STDEV(P$7:P$12,P$17:P$19)/SQRT(COUNT(P$7:P$12,P$17:P$19))</f>
        <v>1.6051518650224569E-2</v>
      </c>
      <c r="T85">
        <f>STDEV(P$13:P$16)/SQRT(COUNT(P$13:P$16))</f>
        <v>2.0142318456974902E-2</v>
      </c>
      <c r="V85">
        <f>STDEV(P$21:P$22)/SQRT(COUNT(P$21:P$22))</f>
        <v>2.613087600665143E-2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0.10365340206265559</v>
      </c>
      <c r="S88">
        <f>AVERAGE(Q$4:Q$6)</f>
        <v>0.20693036796603156</v>
      </c>
      <c r="T88">
        <f>AVERAGE(Q$7:Q$12,Q$17:Q$19)</f>
        <v>0.22507778652062205</v>
      </c>
      <c r="U88">
        <f>AVERAGE(Q$13:Q$16)</f>
        <v>0.13693586421858409</v>
      </c>
      <c r="V88">
        <f>Q$20</f>
        <v>0.16359251960162435</v>
      </c>
      <c r="W88">
        <f>AVERAGE(Q$21:Q$22)</f>
        <v>0.22934211796905202</v>
      </c>
    </row>
    <row r="89" spans="16:24" x14ac:dyDescent="0.25">
      <c r="R89">
        <f>STDEV(Q$1:Q$3)/SQRT(COUNT(Q$1:Q$3))</f>
        <v>1.9940906766864917E-2</v>
      </c>
      <c r="S89">
        <f>STDEV(Q$4:Q$6)/SQRT(COUNT(Q$4:Q$6))</f>
        <v>3.7920776097689957E-2</v>
      </c>
      <c r="T89">
        <f>STDEV(Q$7:Q$12,Q$17:Q$19)/SQRT(COUNT(Q$7:Q$12,Q$17:Q$19))</f>
        <v>5.2115587357412181E-2</v>
      </c>
      <c r="U89">
        <f>STDEV(Q$13:Q$16)/SQRT(COUNT(Q$13:Q$16))</f>
        <v>3.4359512504840789E-2</v>
      </c>
      <c r="W89">
        <f>STDEV(Q$21:Q$22)/SQRT(COUNT(Q$21:Q$22))</f>
        <v>5.2434425372918522E-2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0.19873190886854161</v>
      </c>
      <c r="T92">
        <f>AVERAGE(R$4:R$6)</f>
        <v>0.14330733974915608</v>
      </c>
      <c r="U92">
        <f>AVERAGE(R$7:R$12,R$17:R$19)</f>
        <v>0.20903655881569599</v>
      </c>
      <c r="V92">
        <f>AVERAGE(R$13:R$16)</f>
        <v>0.24230094927599533</v>
      </c>
      <c r="W92">
        <f>R$20</f>
        <v>0.10046396988442108</v>
      </c>
      <c r="X92">
        <f>AVERAGE(R$21:R$22)</f>
        <v>0.11111149372809123</v>
      </c>
    </row>
    <row r="93" spans="16:24" x14ac:dyDescent="0.25">
      <c r="S93">
        <f>STDEV(R$1:R$3)/SQRT(COUNT(R$1:R$3))</f>
        <v>6.0196540838655041E-2</v>
      </c>
      <c r="T93">
        <f>STDEV(R$4:R$6)/SQRT(COUNT(R$4:R$6))</f>
        <v>2.8992593597623836E-2</v>
      </c>
      <c r="U93">
        <f>STDEV(R$7:R$12,R$17:R$19)/SQRT(COUNT(R$7:R$12,R$17:R$19))</f>
        <v>6.9352999322950609E-2</v>
      </c>
      <c r="V93">
        <f>STDEV(R$13:R$16)/SQRT(COUNT(R$13:R$16))</f>
        <v>3.7510887070126314E-2</v>
      </c>
      <c r="X93">
        <f>STDEV(R$21:R$22)/SQRT(COUNT(R$21:R$22))</f>
        <v>1.5346714210696614E-2</v>
      </c>
    </row>
  </sheetData>
  <conditionalFormatting sqref="N23:W44">
    <cfRule type="notContainsText" dxfId="1" priority="2" operator="notContains" text="Ok">
      <formula>ISERROR(SEARCH("Ok",N23))</formula>
    </cfRule>
  </conditionalFormatting>
  <conditionalFormatting sqref="AD23:AE44">
    <cfRule type="notContainsText" dxfId="0" priority="1" operator="notContains" text="Ok">
      <formula>ISERROR(SEARCH("Ok",AD23))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2020-04-22T19:40:31Z</dcterms:modified>
</cp:coreProperties>
</file>