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2A6524A-50F9-40D9-9144-09EAA8E7ADBF}" xr6:coauthVersionLast="44" xr6:coauthVersionMax="44" xr10:uidLastSave="{00000000-0000-0000-0000-000000000000}"/>
  <bookViews>
    <workbookView xWindow="-23148" yWindow="0" windowWidth="23256" windowHeight="12576" xr2:uid="{C3D14B4C-3BE8-4F56-A36A-8E13C19772D5}"/>
  </bookViews>
  <sheets>
    <sheet name="Sheet1" sheetId="1" r:id="rId1"/>
    <sheet name="Sheet11" sheetId="15" r:id="rId2"/>
    <sheet name="Sheet10" sheetId="14" r:id="rId3"/>
    <sheet name="Sheet9" sheetId="13" r:id="rId4"/>
    <sheet name="Sheet8" sheetId="12" r:id="rId5"/>
    <sheet name="kMCT4 ANOVA" sheetId="11" r:id="rId6"/>
    <sheet name="kMCT4 ANOVA data" sheetId="10" r:id="rId7"/>
    <sheet name="Nothing Excluded" sheetId="7" r:id="rId8"/>
    <sheet name="Sheet3" sheetId="6" r:id="rId9"/>
    <sheet name="kpl paired" sheetId="4" r:id="rId10"/>
    <sheet name="kmct4 paired" sheetId="5" r:id="rId11"/>
    <sheet name="Paired Data" sheetId="3" r:id="rId12"/>
    <sheet name="Sheet2" sheetId="2" r:id="rId13"/>
    <sheet name="kPL ANOVA" sheetId="9" r:id="rId14"/>
    <sheet name="kPL ANOVA data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7" l="1"/>
  <c r="I16" i="7"/>
  <c r="H16" i="7"/>
  <c r="G16" i="7"/>
  <c r="F16" i="7"/>
  <c r="E16" i="7"/>
  <c r="D16" i="7"/>
  <c r="C16" i="7"/>
  <c r="B16" i="7"/>
  <c r="J15" i="7"/>
  <c r="H15" i="7"/>
  <c r="G15" i="7"/>
  <c r="E15" i="7"/>
  <c r="D15" i="7"/>
  <c r="C15" i="7"/>
  <c r="B15" i="7"/>
  <c r="J14" i="7"/>
  <c r="I14" i="7"/>
  <c r="H14" i="7"/>
  <c r="G14" i="7"/>
  <c r="F14" i="7"/>
  <c r="E14" i="7"/>
  <c r="D14" i="7"/>
  <c r="B14" i="7"/>
  <c r="J13" i="7"/>
  <c r="I13" i="7"/>
  <c r="H13" i="7"/>
  <c r="G13" i="7"/>
  <c r="F13" i="7"/>
  <c r="E13" i="7"/>
  <c r="D13" i="7"/>
  <c r="B13" i="7"/>
  <c r="I39" i="1"/>
  <c r="R76" i="1"/>
  <c r="Q72" i="1"/>
  <c r="P68" i="1"/>
  <c r="P67" i="1"/>
  <c r="O64" i="1"/>
  <c r="O63" i="1"/>
  <c r="N60" i="1"/>
  <c r="N59" i="1"/>
  <c r="M56" i="1"/>
  <c r="M55" i="1"/>
  <c r="L52" i="1"/>
  <c r="L51" i="1"/>
  <c r="K48" i="1"/>
  <c r="K47" i="1"/>
  <c r="J44" i="1"/>
  <c r="J43" i="1"/>
  <c r="I40" i="1"/>
  <c r="H36" i="1"/>
  <c r="H35" i="1"/>
  <c r="G32" i="1"/>
  <c r="G31" i="1"/>
  <c r="F28" i="1"/>
  <c r="F27" i="1"/>
  <c r="E24" i="1"/>
  <c r="E23" i="1"/>
  <c r="D20" i="1"/>
  <c r="D19" i="1"/>
  <c r="S17" i="3"/>
  <c r="S18" i="3"/>
  <c r="S19" i="3"/>
  <c r="S20" i="3"/>
  <c r="S21" i="3"/>
  <c r="S22" i="3"/>
  <c r="S23" i="3"/>
  <c r="S16" i="3"/>
  <c r="J15" i="3" l="1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I16" i="3"/>
  <c r="I17" i="3"/>
  <c r="I18" i="3"/>
  <c r="I19" i="3"/>
  <c r="I20" i="3"/>
  <c r="I21" i="3"/>
  <c r="I22" i="3"/>
  <c r="I23" i="3"/>
  <c r="I15" i="3"/>
  <c r="G1" i="3"/>
  <c r="G4" i="3"/>
  <c r="G7" i="3"/>
  <c r="G10" i="3"/>
  <c r="C10" i="3"/>
  <c r="C7" i="3"/>
  <c r="C4" i="3"/>
  <c r="C1" i="3"/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Q76" i="1"/>
  <c r="P76" i="1"/>
  <c r="S75" i="1"/>
  <c r="R75" i="1"/>
  <c r="Q75" i="1"/>
  <c r="P75" i="1"/>
  <c r="R72" i="1"/>
  <c r="P72" i="1"/>
  <c r="O72" i="1"/>
  <c r="R71" i="1"/>
  <c r="Q71" i="1"/>
  <c r="P71" i="1"/>
  <c r="O71" i="1"/>
  <c r="Q68" i="1"/>
  <c r="O68" i="1"/>
  <c r="N68" i="1"/>
  <c r="Q67" i="1"/>
  <c r="O67" i="1"/>
  <c r="N67" i="1"/>
  <c r="P64" i="1"/>
  <c r="N64" i="1"/>
  <c r="M64" i="1"/>
  <c r="P63" i="1"/>
  <c r="N63" i="1"/>
  <c r="M63" i="1"/>
  <c r="O60" i="1"/>
  <c r="M60" i="1"/>
  <c r="L60" i="1"/>
  <c r="O59" i="1"/>
  <c r="M59" i="1"/>
  <c r="L59" i="1"/>
  <c r="N56" i="1"/>
  <c r="L56" i="1"/>
  <c r="K56" i="1"/>
  <c r="N55" i="1"/>
  <c r="L55" i="1"/>
  <c r="K55" i="1"/>
  <c r="M52" i="1"/>
  <c r="K52" i="1"/>
  <c r="J52" i="1"/>
  <c r="M51" i="1"/>
  <c r="K51" i="1"/>
  <c r="J51" i="1"/>
  <c r="L48" i="1"/>
  <c r="J48" i="1"/>
  <c r="I48" i="1"/>
  <c r="L47" i="1"/>
  <c r="J47" i="1"/>
  <c r="I47" i="1"/>
  <c r="K44" i="1"/>
  <c r="I44" i="1"/>
  <c r="H44" i="1"/>
  <c r="K43" i="1"/>
  <c r="I43" i="1"/>
  <c r="H43" i="1"/>
  <c r="J40" i="1"/>
  <c r="H40" i="1"/>
  <c r="G40" i="1"/>
  <c r="J39" i="1"/>
  <c r="H39" i="1"/>
  <c r="G39" i="1"/>
  <c r="E39" i="1"/>
  <c r="I36" i="1"/>
  <c r="G36" i="1"/>
  <c r="F36" i="1"/>
  <c r="I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E28" i="1"/>
  <c r="D28" i="1"/>
  <c r="Q27" i="1"/>
  <c r="P27" i="1"/>
  <c r="O27" i="1"/>
  <c r="N27" i="1"/>
  <c r="M27" i="1"/>
  <c r="L27" i="1"/>
  <c r="K27" i="1"/>
  <c r="J27" i="1"/>
  <c r="I27" i="1"/>
  <c r="G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C20" i="1"/>
  <c r="B20" i="1"/>
  <c r="Q19" i="1"/>
  <c r="P19" i="1"/>
  <c r="O19" i="1"/>
  <c r="N19" i="1"/>
  <c r="M19" i="1"/>
  <c r="L19" i="1"/>
  <c r="K19" i="1"/>
  <c r="J19" i="1"/>
  <c r="I19" i="1"/>
  <c r="E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<sst xmlns="http://schemas.openxmlformats.org/spreadsheetml/2006/main" count="508" uniqueCount="126">
  <si>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</si>
  <si>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</si>
  <si>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</si>
  <si>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</si>
  <si>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</si>
  <si>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</si>
  <si>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</si>
  <si>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</si>
  <si>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</si>
  <si>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</si>
  <si>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</si>
  <si>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</si>
  <si>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</si>
  <si>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</si>
  <si>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</si>
  <si>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</si>
  <si>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</si>
  <si>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</si>
  <si>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</si>
  <si>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</si>
  <si>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</si>
  <si>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</si>
  <si>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</si>
  <si>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</si>
  <si>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</si>
  <si>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</si>
  <si>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</si>
  <si>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</si>
  <si>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</si>
  <si>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</si>
  <si>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</si>
  <si>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</si>
  <si>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</si>
  <si>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</si>
  <si>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</si>
  <si>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</si>
  <si>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</si>
  <si>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</si>
  <si>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</si>
  <si>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</si>
  <si>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</si>
  <si>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</si>
  <si>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</si>
  <si>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</si>
  <si>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</si>
  <si>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</si>
  <si>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</si>
  <si>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</si>
  <si>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</si>
  <si>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</si>
  <si>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</si>
  <si>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</si>
  <si>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</si>
  <si>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</si>
  <si>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</si>
  <si>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</si>
  <si>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</si>
  <si>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</si>
  <si>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</si>
  <si>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</si>
  <si>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</si>
  <si>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</si>
  <si>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</si>
  <si>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</si>
  <si>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</si>
  <si>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</si>
  <si>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</si>
  <si>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</si>
  <si>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</si>
  <si>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</si>
  <si>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</si>
  <si>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</si>
  <si>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</si>
  <si>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</si>
  <si>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</si>
  <si>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</si>
  <si>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</si>
  <si>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</si>
  <si>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</si>
  <si>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</si>
  <si>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</si>
  <si>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</si>
  <si>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</si>
  <si>
    <t>Entry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</si>
  <si>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</si>
  <si>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</si>
  <si>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</si>
  <si>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</si>
  <si>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</si>
  <si>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</si>
  <si>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</si>
  <si>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</si>
  <si>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</si>
  <si>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</si>
  <si>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</si>
  <si>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</si>
  <si>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</si>
  <si>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</si>
  <si>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UOK</t>
  </si>
  <si>
    <t>UOK+DIDS</t>
  </si>
  <si>
    <t>UOK - (UOK + DIDS)</t>
  </si>
  <si>
    <t>50.1 ± 0.36</t>
  </si>
  <si>
    <t>0.04 ± 0.01</t>
  </si>
  <si>
    <t>0.45 ± 0.32</t>
  </si>
  <si>
    <t>19.25 ± 2.07</t>
  </si>
  <si>
    <t>0.85 ± 0.51</t>
  </si>
  <si>
    <t>36.74 ± 0.3</t>
  </si>
  <si>
    <t>1.67E-07 ± 1.65E-07</t>
  </si>
  <si>
    <t>DIDS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</si>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</sst>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3.6199003090424113E-2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0.50916125182486183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0.50916125182486183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0.84856895657055142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0.36038512706640941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50.096388663081221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ser>
          <c:idx val="1"/>
          <c:order val="1"/>
          <c:tx>
            <c:strRef>
              <c:f>'Paired Data'!$Q$15</c:f>
              <c:strCache>
                <c:ptCount val="1"/>
                <c:pt idx="0">
                  <c:v>UOK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Data'!$Q$16:$Q$23</c:f>
              <c:numCache>
                <c:formatCode>General</c:formatCode>
                <c:ptCount val="8"/>
                <c:pt idx="0">
                  <c:v>1.1336378651585302E-2</c:v>
                </c:pt>
                <c:pt idx="1">
                  <c:v>2.8455085625926618E-2</c:v>
                </c:pt>
                <c:pt idx="2">
                  <c:v>1.601888853618769E-2</c:v>
                </c:pt>
                <c:pt idx="3">
                  <c:v>6.9060525830266173E-2</c:v>
                </c:pt>
                <c:pt idx="4">
                  <c:v>7.6265635306323493E-2</c:v>
                </c:pt>
                <c:pt idx="5">
                  <c:v>0.23965150048870829</c:v>
                </c:pt>
                <c:pt idx="6">
                  <c:v>0.11219420894660005</c:v>
                </c:pt>
                <c:pt idx="7">
                  <c:v>3.2253352307515293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5E-4F2A-9FCF-EE8825B37CB9}"/>
            </c:ext>
          </c:extLst>
        </c:ser>
        <c:ser>
          <c:idx val="2"/>
          <c:order val="2"/>
          <c:tx>
            <c:strRef>
              <c:f>'Paired Data'!$R$15</c:f>
              <c:strCache>
                <c:ptCount val="1"/>
                <c:pt idx="0">
                  <c:v>UOK+DIDS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Data'!$R$16:$R$23</c:f>
              <c:numCache>
                <c:formatCode>General</c:formatCode>
                <c:ptCount val="8"/>
                <c:pt idx="0">
                  <c:v>8.6403546782031753E-3</c:v>
                </c:pt>
                <c:pt idx="1">
                  <c:v>4.8323620306448935E-3</c:v>
                </c:pt>
                <c:pt idx="2">
                  <c:v>1.1560450572118007E-2</c:v>
                </c:pt>
                <c:pt idx="3">
                  <c:v>4.4712314332643145E-2</c:v>
                </c:pt>
                <c:pt idx="4">
                  <c:v>0.14710121465685502</c:v>
                </c:pt>
                <c:pt idx="5">
                  <c:v>3.1617351973594027E-2</c:v>
                </c:pt>
                <c:pt idx="6">
                  <c:v>0.15210747569666191</c:v>
                </c:pt>
                <c:pt idx="7">
                  <c:v>1.8828390630124936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5E-4F2A-9FCF-EE8825B37CB9}"/>
            </c:ext>
          </c:extLst>
        </c:ser>
        <c:ser>
          <c:idx val="3"/>
          <c:order val="3"/>
          <c:tx>
            <c:strRef>
              <c:f>'Paired Data'!$S$15</c:f>
              <c:strCache>
                <c:ptCount val="1"/>
                <c:pt idx="0">
                  <c:v>UOK - (UOK + DIDS)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Data'!$S$16:$S$23</c:f>
              <c:numCache>
                <c:formatCode>General</c:formatCode>
                <c:ptCount val="8"/>
                <c:pt idx="0">
                  <c:v>2.6960239733821272E-3</c:v>
                </c:pt>
                <c:pt idx="1">
                  <c:v>2.3622723595281725E-2</c:v>
                </c:pt>
                <c:pt idx="2">
                  <c:v>4.4584379640696826E-3</c:v>
                </c:pt>
                <c:pt idx="3">
                  <c:v>2.4348211497623028E-2</c:v>
                </c:pt>
                <c:pt idx="4">
                  <c:v>-7.083557935053153E-2</c:v>
                </c:pt>
                <c:pt idx="5">
                  <c:v>0.20803414851511426</c:v>
                </c:pt>
                <c:pt idx="6">
                  <c:v>-3.9913266750061863E-2</c:v>
                </c:pt>
                <c:pt idx="7">
                  <c:v>1.3424961677390357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5E-4F2A-9FCF-EE8825B3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0.30295917840899245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0.30295917840899245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36.73618734183853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B-4D18-8209-7F133E237A2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B-4D18-8209-7F133E237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B-4D18-8209-7F133E237A2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1B-4D18-8209-7F133E237A2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2.0724647254131807</c:v>
                  </c:pt>
                  <c:pt idx="3">
                    <c:v>3.9855119780421515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2.0724647254131807</c:v>
                  </c:pt>
                  <c:pt idx="3">
                    <c:v>3.9855119780421515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20.57031599064171</c:v>
                </c:pt>
                <c:pt idx="1">
                  <c:v>19.737612962038288</c:v>
                </c:pt>
                <c:pt idx="2">
                  <c:v>19.25031335600535</c:v>
                </c:pt>
                <c:pt idx="3">
                  <c:v>17.508245546550516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D18-8209-7F133E23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95184"/>
        <c:axId val="617094856"/>
      </c:barChart>
      <c:catAx>
        <c:axId val="6170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856"/>
        <c:crosses val="autoZero"/>
        <c:auto val="1"/>
        <c:lblAlgn val="ctr"/>
        <c:lblOffset val="100"/>
        <c:noMultiLvlLbl val="0"/>
      </c:catAx>
      <c:valAx>
        <c:axId val="6170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14</xdr:row>
      <xdr:rowOff>24765</xdr:rowOff>
    </xdr:from>
    <xdr:to>
      <xdr:col>12</xdr:col>
      <xdr:colOff>447675</xdr:colOff>
      <xdr:row>29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451485</xdr:colOff>
      <xdr:row>11</xdr:row>
      <xdr:rowOff>114300</xdr:rowOff>
    </xdr:from>
    <xdr:to>
      <xdr:col>18</xdr:col>
      <xdr:colOff>146685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464820</xdr:colOff>
      <xdr:row>18</xdr:row>
      <xdr:rowOff>87630</xdr:rowOff>
    </xdr:from>
    <xdr:to>
      <xdr:col>25</xdr:col>
      <xdr:colOff>160020</xdr:colOff>
      <xdr:row>33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167640</xdr:colOff>
      <xdr:row>43</xdr:row>
      <xdr:rowOff>49530</xdr:rowOff>
    </xdr:from>
    <xdr:to>
      <xdr:col>8</xdr:col>
      <xdr:colOff>472440</xdr:colOff>
      <xdr:row>58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30</xdr:row>
      <xdr:rowOff>49530</xdr:rowOff>
    </xdr:from>
    <xdr:to>
      <xdr:col>14</xdr:col>
      <xdr:colOff>342900</xdr:colOff>
      <xdr:row>45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BC038-C6C9-4C46-BD91-6355BCF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tabSelected="1" topLeftCell="A28" workbookViewId="0">
      <selection activeCell="Q42" sqref="Q42"/>
    </sheetView>
  </sheetViews>
  <sheetFormatPr defaultRowHeight="15" x14ac:dyDescent="0.25"/>
  <sheetData>
    <row r="1" spans="1:18" x14ac:dyDescent="0.25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25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25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25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25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25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25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25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25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 s="4">
        <v>3.2253352307515302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25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25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25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25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25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25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25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25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AVERAGE(A$7:A$12)</f>
        <v>50.096388663081221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0.7455821156215362</v>
      </c>
      <c r="C20">
        <f>STDEV(A$4:A$6)/SQRT(COUNT(A$4:A$6))</f>
        <v>0.19684675716516564</v>
      </c>
      <c r="D20">
        <f>STDEV(A$7:A$12)/SQRT(COUNT(A$7:A$12))</f>
        <v>0.36038512706640941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AVERAGE(B$7:B$12)</f>
        <v>3.6199003090424113E-2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1.3632467423976377E-4</v>
      </c>
      <c r="D24">
        <f>STDEV(B$4:B$6)/SQRT(COUNT(B$4:B$6))</f>
        <v>2.8102841025300172E-3</v>
      </c>
      <c r="E24">
        <f>STDEV(B$7:B$12)/SQRT(COUNT(B$7:B$12))</f>
        <v>1.2455011335729538E-2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AVERAGE(C$7:C$12)</f>
        <v>0.44574552826219332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3.4764251947037965E-2</v>
      </c>
      <c r="E28">
        <f>STDEV(C$4:C$6)/SQRT(COUNT(C$4:C$6))</f>
        <v>0.10709949468666879</v>
      </c>
      <c r="F28">
        <f>STDEV(C$7:C$12)/SQRT(COUNT(C$7:C$12))</f>
        <v>0.31845607936290327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AVERAGE(D$7:D$12)</f>
        <v>19.25031335600535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STDEV(D$7:D$12)/SQRT(COUNT(D$7:D$12))</f>
        <v>2.0724647254131807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25">
      <c r="A33">
        <f>MAX(G5:G14)</f>
        <v>37.653887362839399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AVERAGE(E$7:E$12)</f>
        <v>5.9381575747716945E-4</v>
      </c>
      <c r="I35">
        <f>AVERAGE(E$13:E$16)</f>
        <v>4.4129444733917032E-6</v>
      </c>
    </row>
    <row r="36" spans="1:12" x14ac:dyDescent="0.25">
      <c r="F36">
        <f>STDEV(E$1:E$3)/SQRT(COUNT(E$1:E$3))</f>
        <v>4.8250618270174104E-18</v>
      </c>
      <c r="G36">
        <f>STDEV(E$4:E$6)/SQRT(COUNT(E$4:E$6))</f>
        <v>2.8172660276019622E-7</v>
      </c>
      <c r="H36">
        <f>STDEV(E$7:E$12)/SQRT(COUNT(E$7:E$12))</f>
        <v>4.1772971629201147E-4</v>
      </c>
      <c r="I36">
        <f>STDEV(E$13:E$16)/SQRT(COUNT(E$13:E$16))</f>
        <v>4.4127585456074152E-6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0.28143020453412115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AVERAGE(F$7:F$12)</f>
        <v>0.84856895657055142</v>
      </c>
      <c r="J39">
        <f>AVERAGE(F$13:F$16)</f>
        <v>0.55341627633490109</v>
      </c>
    </row>
    <row r="40" spans="1:12" x14ac:dyDescent="0.25">
      <c r="G40">
        <f>STDEV(F$1:F$3)/SQRT(COUNT(F$1:F$3))</f>
        <v>3.7887236211488991E-2</v>
      </c>
      <c r="H40">
        <f>STDEV(F$4:F$6)/SQRT(COUNT(F$4:F$6))</f>
        <v>0.12579716058654763</v>
      </c>
      <c r="I40">
        <f>STDEV(F$7:F$12)/SQRT(COUNT(F$7:F$12))</f>
        <v>0.50916125182486183</v>
      </c>
      <c r="J40">
        <f>STDEV(F$13:F$16)/SQRT(COUNT(F$13:F$16))</f>
        <v>0.44401386483779698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AVERAGE(G$7:G$12)</f>
        <v>36.73618734183853</v>
      </c>
      <c r="K43">
        <f>AVERAGE(G$13:G$16)</f>
        <v>36.549704624895277</v>
      </c>
    </row>
    <row r="44" spans="1:12" x14ac:dyDescent="0.25">
      <c r="H44">
        <f>STDEV(G$1:G$3)/SQRT(COUNT(G$1:G$3))</f>
        <v>6.3561831960480958E-2</v>
      </c>
      <c r="I44">
        <f>STDEV(G$4:G$6)/SQRT(COUNT(G$4:G$6))</f>
        <v>0.49828508918370279</v>
      </c>
      <c r="J44">
        <f>STDEV(G$7:G$12)/SQRT(COUNT(G$7:G$12))</f>
        <v>0.30295917840899245</v>
      </c>
      <c r="K44">
        <f>STDEV(G$13:G$16)/SQRT(COUNT(G$13:G$16))</f>
        <v>0.39863100653210481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AVERAGE(H$7:H$12)</f>
        <v>2.073731176478951</v>
      </c>
      <c r="L47">
        <f>AVERAGE(H$13:H$16)</f>
        <v>2.6891949704917932</v>
      </c>
    </row>
    <row r="48" spans="1:12" x14ac:dyDescent="0.25">
      <c r="I48">
        <f>STDEV(H$1:H$3)/SQRT(COUNT(H$1:H$3))</f>
        <v>2.1967251752266336E-2</v>
      </c>
      <c r="J48">
        <f>STDEV(H$4:H$6)/SQRT(COUNT(H$4:H$6))</f>
        <v>0.14380117024004904</v>
      </c>
      <c r="K48">
        <f>STDEV(H$7:H$12)/SQRT(COUNT(H$7:H$12))</f>
        <v>1.5481644036824562</v>
      </c>
      <c r="L48">
        <f>STDEV(H$13:H$16)/SQRT(COUNT(H$13:H$16))</f>
        <v>2.4385643271491557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AVERAGE(I$7:I$12)</f>
        <v>1.6718958224935493E-7</v>
      </c>
      <c r="M51">
        <f>AVERAGE(I$13:I$16)</f>
        <v>4.0530954529238379E-6</v>
      </c>
    </row>
    <row r="52" spans="9:16" x14ac:dyDescent="0.25">
      <c r="J52">
        <f>STDEV(I$1:I$3)/SQRT(COUNT(I$1:I$3))</f>
        <v>4.7043281897702433E-2</v>
      </c>
      <c r="K52">
        <f>STDEV(I$4:I$6)/SQRT(COUNT(I$4:I$6))</f>
        <v>6.3772773096146374E-15</v>
      </c>
      <c r="L52">
        <f>STDEV(I$7:I$12)/SQRT(COUNT(I$7:I$12))</f>
        <v>1.6540587478552495E-7</v>
      </c>
      <c r="M52">
        <f>STDEV(I$13:I$16)/SQRT(COUNT(I$13:I$16))</f>
        <v>4.0529326997889823E-6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AVERAGE(J$7:J$12)</f>
        <v>3.4256186710021974</v>
      </c>
      <c r="N55">
        <f>AVERAGE(J$13:J$16)</f>
        <v>4.4114283716836216</v>
      </c>
    </row>
    <row r="56" spans="9:16" x14ac:dyDescent="0.25">
      <c r="K56">
        <f>STDEV(J$1:J$3)/SQRT(COUNT(J$1:J$3))</f>
        <v>1.0122908364969967</v>
      </c>
      <c r="L56">
        <f>STDEV(J$4:J$6)/SQRT(COUNT(J$4:J$6))</f>
        <v>0.74102585341338212</v>
      </c>
      <c r="M56">
        <f>STDEV(J$7:J$12)/SQRT(COUNT(J$7:J$12))</f>
        <v>0.51601445159187342</v>
      </c>
      <c r="N56">
        <f>STDEV(J$13:J$16)/SQRT(COUNT(J$13:J$16))</f>
        <v>0.66382289260777116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AVERAGE(K$7:K$12)</f>
        <v>17.702043971074474</v>
      </c>
      <c r="O59">
        <f>AVERAGE(K$13:K$16)</f>
        <v>15.511444233694277</v>
      </c>
    </row>
    <row r="60" spans="9:16" x14ac:dyDescent="0.25">
      <c r="L60">
        <f>STDEV(K$1:K$3)/SQRT(COUNT(K$1:K$3))</f>
        <v>2.749667108525184</v>
      </c>
      <c r="M60">
        <f>STDEV(K$4:K$6)/SQRT(COUNT(K$4:K$6))</f>
        <v>2.7073905114872208</v>
      </c>
      <c r="N60">
        <f>STDEV(K$7:K$12)/SQRT(COUNT(K$7:K$12))</f>
        <v>1.7513483951030933</v>
      </c>
      <c r="O60">
        <f>STDEV(K$13:K$16)/SQRT(COUNT(K$13:K$16))</f>
        <v>1.694872077696727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AVERAGE(L$7:L$12)</f>
        <v>537300475.99648142</v>
      </c>
      <c r="P63">
        <f>AVERAGE(L$13:L$16)</f>
        <v>589413319.65210319</v>
      </c>
    </row>
    <row r="64" spans="9:16" x14ac:dyDescent="0.25">
      <c r="M64">
        <f>STDEV(L$1:L$3)/SQRT(COUNT(L$1:L$3))</f>
        <v>98309638.616056696</v>
      </c>
      <c r="N64">
        <f>STDEV(L$4:L$6)/SQRT(COUNT(L$4:L$6))</f>
        <v>161012746.78001404</v>
      </c>
      <c r="O64">
        <f>STDEV(L$7:L$12)/SQRT(COUNT(L$7:L$12))</f>
        <v>234388492.25677821</v>
      </c>
      <c r="P64">
        <f>STDEV(L$13:L$16)/SQRT(COUNT(L$13:L$16))</f>
        <v>96090682.504834935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AVERAGE(M$7:M$12)</f>
        <v>0.99341790526897988</v>
      </c>
      <c r="Q67">
        <f>AVERAGE(M$13:M$16)</f>
        <v>0.99613211356786546</v>
      </c>
    </row>
    <row r="68" spans="13:20" x14ac:dyDescent="0.25">
      <c r="N68">
        <f>STDEV(M$1:M$3)/SQRT(COUNT(M$1:M$3))</f>
        <v>4.9336913887755639E-4</v>
      </c>
      <c r="O68">
        <f>STDEV(M$4:M$6)/SQRT(COUNT(M$4:M$6))</f>
        <v>3.486949347042988E-4</v>
      </c>
      <c r="P68">
        <f>STDEV(M$7:M$12)/SQRT(COUNT(M$7:M$12))</f>
        <v>2.9228090901447677E-3</v>
      </c>
      <c r="Q68">
        <f>STDEV(M$13:M$16)/SQRT(COUNT(M$13:M$16))</f>
        <v>1.6834148194512729E-3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25">
      <c r="O72">
        <f>STDEV(N$1:N$3)/SQRT(COUNT(N$1:N$3))</f>
        <v>3.3666505227571966E-3</v>
      </c>
      <c r="P72">
        <f>STDEV(N$4:N$6)/SQRT(COUNT(N$4:N$6))</f>
        <v>1.0654580102394942E-2</v>
      </c>
      <c r="Q72">
        <f>STDEV(N$7:N$12)/SQRT(COUNT(N$7:N$12))</f>
        <v>1.2661181912125088E-2</v>
      </c>
      <c r="R72">
        <f>STDEV(N$13:N$16)/SQRT(COUNT(N$13:N$16))</f>
        <v>2.5055085561655724E-3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25">
      <c r="P76">
        <f>STDEV(O$1:O$3)/SQRT(COUNT(O$1:O$3))</f>
        <v>7.903214212686805E-4</v>
      </c>
      <c r="Q76">
        <f>STDEV(O$4:O$6)/SQRT(COUNT(O$4:O$6))</f>
        <v>9.0723300721945472E-3</v>
      </c>
      <c r="R76">
        <f>STDEV(O$7:O$12)/SQRT(COUNT(O$7:O$12))</f>
        <v>4.5865293474133487E-3</v>
      </c>
      <c r="S76">
        <f>STDEV(O$13:O$16)/SQRT(COUNT(O$13:O$16))</f>
        <v>9.1385974951318887E-3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25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25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25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993-CFD6-4B07-9FE3-775345900DDF}">
  <sheetPr codeName="Sheet4"/>
  <dimension ref="A1:C14"/>
  <sheetViews>
    <sheetView workbookViewId="0">
      <selection activeCell="B11" sqref="B11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84</v>
      </c>
    </row>
    <row r="2" spans="1:3" ht="15.75" thickBot="1" x14ac:dyDescent="0.3"/>
    <row r="3" spans="1:3" x14ac:dyDescent="0.25">
      <c r="A3" s="3"/>
      <c r="B3" s="3" t="s">
        <v>85</v>
      </c>
      <c r="C3" s="3" t="s">
        <v>86</v>
      </c>
    </row>
    <row r="4" spans="1:3" x14ac:dyDescent="0.25">
      <c r="A4" s="1" t="s">
        <v>87</v>
      </c>
      <c r="B4" s="1">
        <v>3.1217719660991447E-2</v>
      </c>
      <c r="C4" s="1">
        <v>1.7436370403402304E-2</v>
      </c>
    </row>
    <row r="5" spans="1:3" x14ac:dyDescent="0.25">
      <c r="A5" s="1" t="s">
        <v>88</v>
      </c>
      <c r="B5" s="1">
        <v>6.8866077115653111E-4</v>
      </c>
      <c r="C5" s="1">
        <v>3.3824482359775328E-4</v>
      </c>
    </row>
    <row r="6" spans="1:3" x14ac:dyDescent="0.25">
      <c r="A6" s="1" t="s">
        <v>89</v>
      </c>
      <c r="B6" s="1">
        <v>4</v>
      </c>
      <c r="C6" s="1">
        <v>4</v>
      </c>
    </row>
    <row r="7" spans="1:3" x14ac:dyDescent="0.25">
      <c r="A7" s="1" t="s">
        <v>90</v>
      </c>
      <c r="B7" s="1">
        <v>0.91940005990553708</v>
      </c>
      <c r="C7" s="1"/>
    </row>
    <row r="8" spans="1:3" x14ac:dyDescent="0.25">
      <c r="A8" s="1" t="s">
        <v>91</v>
      </c>
      <c r="B8" s="1">
        <v>0</v>
      </c>
      <c r="C8" s="1"/>
    </row>
    <row r="9" spans="1:3" x14ac:dyDescent="0.25">
      <c r="A9" s="1" t="s">
        <v>92</v>
      </c>
      <c r="B9" s="1">
        <v>3</v>
      </c>
      <c r="C9" s="1"/>
    </row>
    <row r="10" spans="1:3" x14ac:dyDescent="0.25">
      <c r="A10" s="1" t="s">
        <v>93</v>
      </c>
      <c r="B10" s="1">
        <v>2.3341675384397278</v>
      </c>
      <c r="C10" s="1"/>
    </row>
    <row r="11" spans="1:3" x14ac:dyDescent="0.25">
      <c r="A11" s="1" t="s">
        <v>94</v>
      </c>
      <c r="B11" s="1">
        <v>5.0880304651917459E-2</v>
      </c>
      <c r="C11" s="1"/>
    </row>
    <row r="12" spans="1:3" x14ac:dyDescent="0.25">
      <c r="A12" s="1" t="s">
        <v>95</v>
      </c>
      <c r="B12" s="1">
        <v>2.3533634348018233</v>
      </c>
      <c r="C12" s="1"/>
    </row>
    <row r="13" spans="1:3" x14ac:dyDescent="0.25">
      <c r="A13" s="1" t="s">
        <v>96</v>
      </c>
      <c r="B13" s="1">
        <v>0.10176060930383492</v>
      </c>
      <c r="C13" s="1"/>
    </row>
    <row r="14" spans="1:3" ht="15.75" thickBot="1" x14ac:dyDescent="0.3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B71-28F5-46F9-948C-3E82AA0979A4}">
  <sheetPr codeName="Sheet5"/>
  <dimension ref="A1:C14"/>
  <sheetViews>
    <sheetView workbookViewId="0">
      <selection activeCell="G15" sqref="G15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84</v>
      </c>
    </row>
    <row r="2" spans="1:3" ht="15.75" thickBot="1" x14ac:dyDescent="0.3"/>
    <row r="3" spans="1:3" x14ac:dyDescent="0.25">
      <c r="A3" s="3"/>
      <c r="B3" s="3" t="s">
        <v>85</v>
      </c>
      <c r="C3" s="3" t="s">
        <v>86</v>
      </c>
    </row>
    <row r="4" spans="1:3" x14ac:dyDescent="0.25">
      <c r="A4" s="1" t="s">
        <v>87</v>
      </c>
      <c r="B4" s="1">
        <v>0.91336164387329033</v>
      </c>
      <c r="C4" s="1">
        <v>0.55341627633490109</v>
      </c>
    </row>
    <row r="5" spans="1:3" x14ac:dyDescent="0.25">
      <c r="A5" s="1" t="s">
        <v>88</v>
      </c>
      <c r="B5" s="1">
        <v>2.3805687366892214</v>
      </c>
      <c r="C5" s="1">
        <v>0.78859324867278968</v>
      </c>
    </row>
    <row r="6" spans="1:3" x14ac:dyDescent="0.25">
      <c r="A6" s="1" t="s">
        <v>89</v>
      </c>
      <c r="B6" s="1">
        <v>4</v>
      </c>
      <c r="C6" s="1">
        <v>4</v>
      </c>
    </row>
    <row r="7" spans="1:3" x14ac:dyDescent="0.25">
      <c r="A7" s="1" t="s">
        <v>90</v>
      </c>
      <c r="B7" s="1">
        <v>0.99424232895028963</v>
      </c>
      <c r="C7" s="1"/>
    </row>
    <row r="8" spans="1:3" x14ac:dyDescent="0.25">
      <c r="A8" s="1" t="s">
        <v>91</v>
      </c>
      <c r="B8" s="1">
        <v>0</v>
      </c>
      <c r="C8" s="1"/>
    </row>
    <row r="9" spans="1:3" x14ac:dyDescent="0.25">
      <c r="A9" s="1" t="s">
        <v>92</v>
      </c>
      <c r="B9" s="1">
        <v>3</v>
      </c>
      <c r="C9" s="1"/>
    </row>
    <row r="10" spans="1:3" x14ac:dyDescent="0.25">
      <c r="A10" s="1" t="s">
        <v>93</v>
      </c>
      <c r="B10" s="1">
        <v>1.0795896152133646</v>
      </c>
      <c r="C10" s="1"/>
    </row>
    <row r="11" spans="1:3" x14ac:dyDescent="0.25">
      <c r="A11" s="1" t="s">
        <v>94</v>
      </c>
      <c r="B11" s="1">
        <v>0.17969174109967129</v>
      </c>
      <c r="C11" s="1"/>
    </row>
    <row r="12" spans="1:3" x14ac:dyDescent="0.25">
      <c r="A12" s="1" t="s">
        <v>95</v>
      </c>
      <c r="B12" s="1">
        <v>2.3533634348018233</v>
      </c>
      <c r="C12" s="1"/>
    </row>
    <row r="13" spans="1:3" x14ac:dyDescent="0.25">
      <c r="A13" s="1" t="s">
        <v>96</v>
      </c>
      <c r="B13" s="1">
        <v>0.35938348219934257</v>
      </c>
      <c r="C13" s="1"/>
    </row>
    <row r="14" spans="1:3" ht="15.75" thickBot="1" x14ac:dyDescent="0.3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7608-051E-4485-A7E9-B2F87390D8ED}">
  <sheetPr codeName="Sheet6"/>
  <dimension ref="A1:S32"/>
  <sheetViews>
    <sheetView workbookViewId="0">
      <selection activeCell="P15" sqref="P15:S23"/>
    </sheetView>
  </sheetViews>
  <sheetFormatPr defaultRowHeight="15" x14ac:dyDescent="0.25"/>
  <cols>
    <col min="19" max="19" width="16.85546875" bestFit="1" customWidth="1"/>
  </cols>
  <sheetData>
    <row r="1" spans="1:19" x14ac:dyDescent="0.25">
      <c r="A1" t="s">
        <v>83</v>
      </c>
      <c r="C1" t="b">
        <f>(C3-C2) &gt; 0</f>
        <v>1</v>
      </c>
      <c r="G1" t="b">
        <f>(G3-G2) &gt; 0</f>
        <v>0</v>
      </c>
    </row>
    <row r="2" spans="1:19" x14ac:dyDescent="0.25">
      <c r="A2">
        <v>13</v>
      </c>
      <c r="B2">
        <v>50.170242659167336</v>
      </c>
      <c r="C2">
        <v>8.6403546782031753E-3</v>
      </c>
      <c r="D2">
        <v>6.9996504707704105E-2</v>
      </c>
      <c r="E2">
        <v>24.289359659065365</v>
      </c>
      <c r="F2">
        <v>5.5774294888870558E-10</v>
      </c>
      <c r="G2">
        <v>0.14710121465685502</v>
      </c>
      <c r="H2">
        <v>36.223814614921984</v>
      </c>
      <c r="I2">
        <v>0.48172107020411004</v>
      </c>
      <c r="J2">
        <v>3.1310055328609909E-14</v>
      </c>
      <c r="K2">
        <v>4.079138265678818</v>
      </c>
      <c r="L2">
        <v>14.773602809897632</v>
      </c>
      <c r="M2">
        <v>566450101.24093688</v>
      </c>
      <c r="N2">
        <v>0.99898533074451068</v>
      </c>
      <c r="O2">
        <v>0.99701139548014506</v>
      </c>
      <c r="P2">
        <v>0.949541110127199</v>
      </c>
      <c r="Q2">
        <v>4.4815903611969979E-2</v>
      </c>
      <c r="R2">
        <v>8.2400008207427697E-2</v>
      </c>
      <c r="S2">
        <v>0.32512088803992523</v>
      </c>
    </row>
    <row r="3" spans="1:19" x14ac:dyDescent="0.25">
      <c r="A3">
        <v>7</v>
      </c>
      <c r="B3">
        <v>49.134693742595658</v>
      </c>
      <c r="C3">
        <v>1.1336378651585302E-2</v>
      </c>
      <c r="D3">
        <v>1.6568061839038396E-2</v>
      </c>
      <c r="E3">
        <v>21.79919917966312</v>
      </c>
      <c r="F3">
        <v>2.2204460492503131E-14</v>
      </c>
      <c r="G3">
        <v>7.6265635306323493E-2</v>
      </c>
      <c r="H3">
        <v>36.153317535502289</v>
      </c>
      <c r="I3">
        <v>9.8533251240757375E-2</v>
      </c>
      <c r="J3">
        <v>2.2204979238374094E-14</v>
      </c>
      <c r="K3">
        <v>1.952898836424503</v>
      </c>
      <c r="L3">
        <v>19.644723056687244</v>
      </c>
      <c r="M3">
        <v>132744891.08503906</v>
      </c>
      <c r="N3">
        <v>0.99900216768483463</v>
      </c>
      <c r="O3">
        <v>0.99812720704547231</v>
      </c>
      <c r="P3">
        <v>0.9965996225501188</v>
      </c>
      <c r="Q3">
        <v>4.4448064950350752E-2</v>
      </c>
      <c r="R3">
        <v>6.3844926603594698E-2</v>
      </c>
      <c r="S3">
        <v>9.123185443573037E-2</v>
      </c>
    </row>
    <row r="4" spans="1:19" x14ac:dyDescent="0.25">
      <c r="A4" t="s">
        <v>83</v>
      </c>
      <c r="C4" t="b">
        <f>(C6-C5) &gt; 0</f>
        <v>1</v>
      </c>
      <c r="G4" t="b">
        <f>(G6-G5) &gt; 0</f>
        <v>1</v>
      </c>
    </row>
    <row r="5" spans="1:19" x14ac:dyDescent="0.25">
      <c r="A5">
        <v>14</v>
      </c>
      <c r="B5">
        <v>50.757253125081057</v>
      </c>
      <c r="C5">
        <v>4.8323620306448935E-3</v>
      </c>
      <c r="D5">
        <v>5.4563962150907331E-3</v>
      </c>
      <c r="E5">
        <v>24.502054124559894</v>
      </c>
      <c r="F5">
        <v>1.7651220104339856E-5</v>
      </c>
      <c r="G5">
        <v>3.1617351973594027E-2</v>
      </c>
      <c r="H5">
        <v>36.697236947356437</v>
      </c>
      <c r="I5">
        <v>4.7124138988605048E-2</v>
      </c>
      <c r="J5">
        <v>1.6211893547391038E-5</v>
      </c>
      <c r="K5">
        <v>4.5658015908569123</v>
      </c>
      <c r="L5">
        <v>13.024147455245862</v>
      </c>
      <c r="M5">
        <v>350999697.1980691</v>
      </c>
      <c r="N5">
        <v>0.99208181807768536</v>
      </c>
      <c r="O5">
        <v>0.99508377256621872</v>
      </c>
      <c r="P5">
        <v>0.99253225813286505</v>
      </c>
      <c r="Q5">
        <v>0.12573170714751689</v>
      </c>
      <c r="R5">
        <v>0.10237015179103715</v>
      </c>
      <c r="S5">
        <v>0.12637696756741412</v>
      </c>
    </row>
    <row r="6" spans="1:19" x14ac:dyDescent="0.25">
      <c r="A6">
        <v>8</v>
      </c>
      <c r="B6">
        <v>48.970224341450667</v>
      </c>
      <c r="C6">
        <v>2.8455085625926618E-2</v>
      </c>
      <c r="D6">
        <v>0.19463910134944526</v>
      </c>
      <c r="E6">
        <v>15.382937678032819</v>
      </c>
      <c r="F6">
        <v>2.4898037270932147E-3</v>
      </c>
      <c r="G6">
        <v>0.23965150048870829</v>
      </c>
      <c r="H6">
        <v>36.927912625888425</v>
      </c>
      <c r="I6">
        <v>0.57170256654956031</v>
      </c>
      <c r="J6">
        <v>9.941866654942422E-7</v>
      </c>
      <c r="K6">
        <v>2.4430206679346318</v>
      </c>
      <c r="L6">
        <v>21.436078918089322</v>
      </c>
      <c r="M6">
        <v>457955160.74923623</v>
      </c>
      <c r="N6">
        <v>0.99837928576034285</v>
      </c>
      <c r="O6">
        <v>0.99840550035107978</v>
      </c>
      <c r="P6">
        <v>0.97812854760325485</v>
      </c>
      <c r="Q6">
        <v>5.751194069035951E-2</v>
      </c>
      <c r="R6">
        <v>5.6148136508280842E-2</v>
      </c>
      <c r="S6">
        <v>0.21109361441809982</v>
      </c>
    </row>
    <row r="7" spans="1:19" x14ac:dyDescent="0.25">
      <c r="A7" t="s">
        <v>83</v>
      </c>
      <c r="C7" t="b">
        <f>(C9-C8) &gt; 0</f>
        <v>1</v>
      </c>
      <c r="G7" t="b">
        <f>(G9-G8) &gt; 0</f>
        <v>0</v>
      </c>
    </row>
    <row r="8" spans="1:19" x14ac:dyDescent="0.25">
      <c r="A8">
        <v>15</v>
      </c>
      <c r="B8">
        <v>50.897187024056102</v>
      </c>
      <c r="C8">
        <v>1.1560450572118007E-2</v>
      </c>
      <c r="D8">
        <v>8.4848356183085338E-2</v>
      </c>
      <c r="E8">
        <v>11.269071995275183</v>
      </c>
      <c r="F8">
        <v>2.407360763413255E-14</v>
      </c>
      <c r="G8">
        <v>0.15210747569666191</v>
      </c>
      <c r="H8">
        <v>37.577766937274333</v>
      </c>
      <c r="I8">
        <v>0.22793467277447976</v>
      </c>
      <c r="J8">
        <v>3.8305931461935391E-14</v>
      </c>
      <c r="K8">
        <v>6.1031742274447058</v>
      </c>
      <c r="L8">
        <v>13.766984672850123</v>
      </c>
      <c r="M8">
        <v>621934179.43162954</v>
      </c>
      <c r="N8">
        <v>0.99882163160938198</v>
      </c>
      <c r="O8">
        <v>0.99270388667667397</v>
      </c>
      <c r="P8">
        <v>0.96037915720805644</v>
      </c>
      <c r="Q8">
        <v>4.8286264033468369E-2</v>
      </c>
      <c r="R8">
        <v>0.12081206714507217</v>
      </c>
      <c r="S8">
        <v>0.28282810134363656</v>
      </c>
    </row>
    <row r="9" spans="1:19" x14ac:dyDescent="0.25">
      <c r="A9">
        <v>11</v>
      </c>
      <c r="B9">
        <v>50.99993380168803</v>
      </c>
      <c r="C9">
        <v>1.601888853618769E-2</v>
      </c>
      <c r="D9">
        <v>0.1641584912521373</v>
      </c>
      <c r="E9">
        <v>22.08294010390086</v>
      </c>
      <c r="F9">
        <v>2.2204460492503131E-14</v>
      </c>
      <c r="G9">
        <v>0.11219420894660005</v>
      </c>
      <c r="H9">
        <v>37.398012035506362</v>
      </c>
      <c r="I9">
        <v>0.19245141659030984</v>
      </c>
      <c r="J9">
        <v>2.2206781588809361E-14</v>
      </c>
      <c r="K9">
        <v>2.8612100103634148</v>
      </c>
      <c r="L9">
        <v>21.999999999999766</v>
      </c>
      <c r="M9">
        <v>44059879.020455331</v>
      </c>
      <c r="N9">
        <v>0.99213822043396482</v>
      </c>
      <c r="O9">
        <v>0.99410838184506134</v>
      </c>
      <c r="P9">
        <v>0.99319548348425291</v>
      </c>
      <c r="Q9">
        <v>0.12446931357457527</v>
      </c>
      <c r="R9">
        <v>0.11716632920010855</v>
      </c>
      <c r="S9">
        <v>0.14608669072309458</v>
      </c>
    </row>
    <row r="10" spans="1:19" x14ac:dyDescent="0.25">
      <c r="A10" t="s">
        <v>83</v>
      </c>
      <c r="C10" t="b">
        <f>(C12-C11) &gt; 0</f>
        <v>1</v>
      </c>
      <c r="G10" t="b">
        <f>(G12-G11) &gt; 0</f>
        <v>1</v>
      </c>
    </row>
    <row r="11" spans="1:19" x14ac:dyDescent="0.25">
      <c r="A11">
        <v>16</v>
      </c>
      <c r="B11">
        <v>49.372704065629407</v>
      </c>
      <c r="C11">
        <v>4.4712314332643145E-2</v>
      </c>
      <c r="D11">
        <v>0.33865466146936779</v>
      </c>
      <c r="E11">
        <v>9.9724964073016142</v>
      </c>
      <c r="F11">
        <v>2.2204460492503131E-14</v>
      </c>
      <c r="G11">
        <v>1.8828390630124936</v>
      </c>
      <c r="H11">
        <v>35.700000000028353</v>
      </c>
      <c r="I11">
        <v>9.9999999999999787</v>
      </c>
      <c r="J11">
        <v>4.8819468832966442E-10</v>
      </c>
      <c r="K11">
        <v>2.8975994027540488</v>
      </c>
      <c r="L11">
        <v>20.4810419967835</v>
      </c>
      <c r="M11">
        <v>818269300.73777747</v>
      </c>
      <c r="N11">
        <v>0.99463967383988361</v>
      </c>
      <c r="O11">
        <v>0.985550803068721</v>
      </c>
      <c r="P11">
        <v>0.96924532881281233</v>
      </c>
      <c r="Q11">
        <v>0.10311916123851592</v>
      </c>
      <c r="R11">
        <v>0.19758020614782132</v>
      </c>
      <c r="S11">
        <v>0.24695341960909117</v>
      </c>
    </row>
    <row r="12" spans="1:19" x14ac:dyDescent="0.25">
      <c r="A12">
        <v>9</v>
      </c>
      <c r="B12">
        <v>50.361069671134324</v>
      </c>
      <c r="C12">
        <v>6.9060525830266173E-2</v>
      </c>
      <c r="D12">
        <v>0.25801108459089117</v>
      </c>
      <c r="E12">
        <v>13.471631554455945</v>
      </c>
      <c r="F12">
        <v>2.9250814687839763E-14</v>
      </c>
      <c r="G12">
        <v>3.2253352307515293</v>
      </c>
      <c r="H12">
        <v>35.700000003988414</v>
      </c>
      <c r="I12">
        <v>9.750654659613712</v>
      </c>
      <c r="J12">
        <v>8.9507003447047568E-9</v>
      </c>
      <c r="K12">
        <v>4.3363113643580764</v>
      </c>
      <c r="L12">
        <v>16.1052860544001</v>
      </c>
      <c r="M12">
        <v>1205583684.8478703</v>
      </c>
      <c r="N12">
        <v>0.99455792352757189</v>
      </c>
      <c r="O12">
        <v>0.95888050748856335</v>
      </c>
      <c r="P12">
        <v>0.98176164041495118</v>
      </c>
      <c r="Q12">
        <v>0.10398649260370561</v>
      </c>
      <c r="R12">
        <v>0.29760772423271709</v>
      </c>
      <c r="S12">
        <v>0.19874222923660653</v>
      </c>
    </row>
    <row r="13" spans="1:19" x14ac:dyDescent="0.25">
      <c r="B13" t="s">
        <v>4</v>
      </c>
      <c r="C13" t="s">
        <v>5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</row>
    <row r="15" spans="1:19" x14ac:dyDescent="0.25">
      <c r="A15" t="s">
        <v>4</v>
      </c>
      <c r="B15">
        <v>49.134693742595658</v>
      </c>
      <c r="C15">
        <v>48.970224341450667</v>
      </c>
      <c r="D15">
        <v>50.99993380168803</v>
      </c>
      <c r="E15">
        <v>50.361069671134324</v>
      </c>
      <c r="H15" t="s">
        <v>4</v>
      </c>
      <c r="I15">
        <f>B15-B24</f>
        <v>-1.0355489165716776</v>
      </c>
      <c r="J15">
        <f t="shared" ref="J15:L23" si="0">C15-C24</f>
        <v>-1.7870287836303902</v>
      </c>
      <c r="K15">
        <f t="shared" si="0"/>
        <v>0.10274677763192841</v>
      </c>
      <c r="L15">
        <f t="shared" si="0"/>
        <v>0.98836560550491726</v>
      </c>
      <c r="P15" s="5"/>
      <c r="Q15" s="5" t="s">
        <v>98</v>
      </c>
      <c r="R15" s="5" t="s">
        <v>99</v>
      </c>
      <c r="S15" s="5" t="s">
        <v>100</v>
      </c>
    </row>
    <row r="16" spans="1:19" x14ac:dyDescent="0.25">
      <c r="A16" t="s">
        <v>5</v>
      </c>
      <c r="B16">
        <v>1.1336378651585302E-2</v>
      </c>
      <c r="C16">
        <v>2.8455085625926618E-2</v>
      </c>
      <c r="D16">
        <v>1.601888853618769E-2</v>
      </c>
      <c r="E16">
        <v>6.9060525830266173E-2</v>
      </c>
      <c r="H16" t="s">
        <v>5</v>
      </c>
      <c r="I16">
        <f t="shared" ref="I16:I23" si="1">B16-B25</f>
        <v>2.6960239733821272E-3</v>
      </c>
      <c r="J16">
        <f t="shared" si="0"/>
        <v>2.3622723595281725E-2</v>
      </c>
      <c r="K16">
        <f t="shared" si="0"/>
        <v>4.4584379640696826E-3</v>
      </c>
      <c r="L16">
        <f t="shared" si="0"/>
        <v>2.4348211497623028E-2</v>
      </c>
      <c r="P16" s="5" t="s">
        <v>5</v>
      </c>
      <c r="Q16" s="5">
        <v>1.1336378651585302E-2</v>
      </c>
      <c r="R16" s="5">
        <v>8.6403546782031753E-3</v>
      </c>
      <c r="S16" s="5">
        <f>Q16-R16</f>
        <v>2.6960239733821272E-3</v>
      </c>
    </row>
    <row r="17" spans="1:19" x14ac:dyDescent="0.25">
      <c r="A17" t="s">
        <v>7</v>
      </c>
      <c r="B17">
        <v>1.6568061839038396E-2</v>
      </c>
      <c r="C17">
        <v>0.19463910134944526</v>
      </c>
      <c r="D17">
        <v>0.1641584912521373</v>
      </c>
      <c r="E17">
        <v>0.25801108459089117</v>
      </c>
      <c r="H17" t="s">
        <v>7</v>
      </c>
      <c r="I17">
        <f t="shared" si="1"/>
        <v>-5.3428442868665708E-2</v>
      </c>
      <c r="J17">
        <f t="shared" si="0"/>
        <v>0.18918270513435453</v>
      </c>
      <c r="K17">
        <f t="shared" si="0"/>
        <v>7.9310135069051962E-2</v>
      </c>
      <c r="L17">
        <f t="shared" si="0"/>
        <v>-8.0643576878476619E-2</v>
      </c>
      <c r="P17" s="5" t="s">
        <v>5</v>
      </c>
      <c r="Q17" s="5">
        <v>2.8455085625926618E-2</v>
      </c>
      <c r="R17" s="5">
        <v>4.8323620306448935E-3</v>
      </c>
      <c r="S17" s="5">
        <f t="shared" ref="S17:S23" si="2">Q17-R17</f>
        <v>2.3622723595281725E-2</v>
      </c>
    </row>
    <row r="18" spans="1:19" x14ac:dyDescent="0.25">
      <c r="A18" t="s">
        <v>8</v>
      </c>
      <c r="B18">
        <v>21.79919917966312</v>
      </c>
      <c r="C18">
        <v>15.382937678032819</v>
      </c>
      <c r="D18">
        <v>22.08294010390086</v>
      </c>
      <c r="E18">
        <v>13.471631554455945</v>
      </c>
      <c r="H18" t="s">
        <v>8</v>
      </c>
      <c r="I18">
        <f t="shared" si="1"/>
        <v>-2.4901604794022454</v>
      </c>
      <c r="J18">
        <f t="shared" si="0"/>
        <v>-9.1191164465270749</v>
      </c>
      <c r="K18">
        <f t="shared" si="0"/>
        <v>10.813868108625677</v>
      </c>
      <c r="L18">
        <f t="shared" si="0"/>
        <v>3.4991351471543304</v>
      </c>
      <c r="P18" s="5" t="s">
        <v>5</v>
      </c>
      <c r="Q18" s="5">
        <v>1.601888853618769E-2</v>
      </c>
      <c r="R18" s="5">
        <v>1.1560450572118007E-2</v>
      </c>
      <c r="S18" s="5">
        <f t="shared" si="2"/>
        <v>4.4584379640696826E-3</v>
      </c>
    </row>
    <row r="19" spans="1:19" x14ac:dyDescent="0.25">
      <c r="A19" t="s">
        <v>9</v>
      </c>
      <c r="B19">
        <v>2.2204460492503131E-14</v>
      </c>
      <c r="C19">
        <v>2.4898037270932147E-3</v>
      </c>
      <c r="D19">
        <v>2.2204460492503131E-14</v>
      </c>
      <c r="E19">
        <v>2.9250814687839763E-14</v>
      </c>
      <c r="H19" t="s">
        <v>9</v>
      </c>
      <c r="I19">
        <f t="shared" si="1"/>
        <v>-5.5772074442821308E-10</v>
      </c>
      <c r="J19">
        <f t="shared" si="0"/>
        <v>2.472152506988875E-3</v>
      </c>
      <c r="K19">
        <f t="shared" si="0"/>
        <v>-1.8691471416294188E-15</v>
      </c>
      <c r="L19">
        <f t="shared" si="0"/>
        <v>7.046354195336632E-15</v>
      </c>
      <c r="P19" s="5" t="s">
        <v>5</v>
      </c>
      <c r="Q19" s="5">
        <v>6.9060525830266173E-2</v>
      </c>
      <c r="R19" s="5">
        <v>4.4712314332643145E-2</v>
      </c>
      <c r="S19" s="5">
        <f t="shared" si="2"/>
        <v>2.4348211497623028E-2</v>
      </c>
    </row>
    <row r="20" spans="1:19" x14ac:dyDescent="0.25">
      <c r="A20" t="s">
        <v>10</v>
      </c>
      <c r="B20">
        <v>7.6265635306323493E-2</v>
      </c>
      <c r="C20">
        <v>0.23965150048870829</v>
      </c>
      <c r="D20">
        <v>0.11219420894660005</v>
      </c>
      <c r="E20">
        <v>3.2253352307515293</v>
      </c>
      <c r="H20" t="s">
        <v>10</v>
      </c>
      <c r="I20">
        <f t="shared" si="1"/>
        <v>-7.083557935053153E-2</v>
      </c>
      <c r="J20">
        <f t="shared" si="0"/>
        <v>0.20803414851511426</v>
      </c>
      <c r="K20">
        <f t="shared" si="0"/>
        <v>-3.9913266750061863E-2</v>
      </c>
      <c r="L20">
        <f t="shared" si="0"/>
        <v>1.3424961677390357</v>
      </c>
      <c r="P20" s="5" t="s">
        <v>10</v>
      </c>
      <c r="Q20" s="5">
        <v>7.6265635306323493E-2</v>
      </c>
      <c r="R20" s="5">
        <v>0.14710121465685502</v>
      </c>
      <c r="S20" s="5">
        <f t="shared" si="2"/>
        <v>-7.083557935053153E-2</v>
      </c>
    </row>
    <row r="21" spans="1:19" x14ac:dyDescent="0.25">
      <c r="A21" t="s">
        <v>11</v>
      </c>
      <c r="B21">
        <v>36.153317535502289</v>
      </c>
      <c r="C21">
        <v>36.927912625888425</v>
      </c>
      <c r="D21">
        <v>37.398012035506362</v>
      </c>
      <c r="E21">
        <v>35.700000003988414</v>
      </c>
      <c r="H21" t="s">
        <v>11</v>
      </c>
      <c r="I21">
        <f t="shared" si="1"/>
        <v>-7.0497079419695297E-2</v>
      </c>
      <c r="J21">
        <f t="shared" si="0"/>
        <v>0.23067567853198767</v>
      </c>
      <c r="K21">
        <f t="shared" si="0"/>
        <v>-0.17975490176797138</v>
      </c>
      <c r="L21">
        <f t="shared" si="0"/>
        <v>3.9600607237844088E-9</v>
      </c>
      <c r="P21" s="5" t="s">
        <v>10</v>
      </c>
      <c r="Q21" s="5">
        <v>0.23965150048870829</v>
      </c>
      <c r="R21" s="5">
        <v>3.1617351973594027E-2</v>
      </c>
      <c r="S21" s="5">
        <f t="shared" si="2"/>
        <v>0.20803414851511426</v>
      </c>
    </row>
    <row r="22" spans="1:19" x14ac:dyDescent="0.25">
      <c r="A22" t="s">
        <v>12</v>
      </c>
      <c r="B22">
        <v>9.8533251240757375E-2</v>
      </c>
      <c r="C22">
        <v>0.57170256654956031</v>
      </c>
      <c r="D22">
        <v>0.19245141659030984</v>
      </c>
      <c r="E22">
        <v>9.750654659613712</v>
      </c>
      <c r="H22" t="s">
        <v>12</v>
      </c>
      <c r="I22">
        <f t="shared" si="1"/>
        <v>-0.38318781896335263</v>
      </c>
      <c r="J22">
        <f t="shared" si="0"/>
        <v>0.5245784275609553</v>
      </c>
      <c r="K22">
        <f t="shared" si="0"/>
        <v>-3.548325618416992E-2</v>
      </c>
      <c r="L22">
        <f t="shared" si="0"/>
        <v>-0.24934534038626666</v>
      </c>
      <c r="P22" s="5" t="s">
        <v>10</v>
      </c>
      <c r="Q22" s="5">
        <v>0.11219420894660005</v>
      </c>
      <c r="R22" s="5">
        <v>0.15210747569666191</v>
      </c>
      <c r="S22" s="5">
        <f t="shared" si="2"/>
        <v>-3.9913266750061863E-2</v>
      </c>
    </row>
    <row r="23" spans="1:19" x14ac:dyDescent="0.25">
      <c r="A23" t="s">
        <v>13</v>
      </c>
      <c r="B23">
        <v>2.2204979238374094E-14</v>
      </c>
      <c r="C23">
        <v>9.941866654942422E-7</v>
      </c>
      <c r="D23">
        <v>2.2206781588809361E-14</v>
      </c>
      <c r="E23">
        <v>8.9507003447047568E-9</v>
      </c>
      <c r="H23" t="s">
        <v>13</v>
      </c>
      <c r="I23">
        <f t="shared" si="1"/>
        <v>-9.1050760902358157E-15</v>
      </c>
      <c r="J23">
        <f t="shared" si="0"/>
        <v>-1.5217706881896796E-5</v>
      </c>
      <c r="K23">
        <f t="shared" si="0"/>
        <v>-1.6099149873126031E-14</v>
      </c>
      <c r="L23">
        <f t="shared" si="0"/>
        <v>8.4625056563750924E-9</v>
      </c>
      <c r="P23" s="5" t="s">
        <v>10</v>
      </c>
      <c r="Q23" s="5">
        <v>3.2253352307515293</v>
      </c>
      <c r="R23" s="5">
        <v>1.8828390630124936</v>
      </c>
      <c r="S23" s="5">
        <f t="shared" si="2"/>
        <v>1.3424961677390357</v>
      </c>
    </row>
    <row r="24" spans="1:19" x14ac:dyDescent="0.25">
      <c r="A24" t="s">
        <v>4</v>
      </c>
      <c r="B24">
        <v>50.170242659167336</v>
      </c>
      <c r="C24">
        <v>50.757253125081057</v>
      </c>
      <c r="D24">
        <v>50.897187024056102</v>
      </c>
      <c r="E24">
        <v>49.372704065629407</v>
      </c>
    </row>
    <row r="25" spans="1:19" x14ac:dyDescent="0.25">
      <c r="A25" t="s">
        <v>5</v>
      </c>
      <c r="B25">
        <v>8.6403546782031753E-3</v>
      </c>
      <c r="C25">
        <v>4.8323620306448935E-3</v>
      </c>
      <c r="D25">
        <v>1.1560450572118007E-2</v>
      </c>
      <c r="E25">
        <v>4.4712314332643145E-2</v>
      </c>
    </row>
    <row r="26" spans="1:19" x14ac:dyDescent="0.25">
      <c r="A26" t="s">
        <v>7</v>
      </c>
      <c r="B26">
        <v>6.9996504707704105E-2</v>
      </c>
      <c r="C26">
        <v>5.4563962150907331E-3</v>
      </c>
      <c r="D26">
        <v>8.4848356183085338E-2</v>
      </c>
      <c r="E26">
        <v>0.33865466146936779</v>
      </c>
    </row>
    <row r="27" spans="1:19" x14ac:dyDescent="0.25">
      <c r="A27" t="s">
        <v>8</v>
      </c>
      <c r="B27">
        <v>24.289359659065365</v>
      </c>
      <c r="C27">
        <v>24.502054124559894</v>
      </c>
      <c r="D27">
        <v>11.269071995275183</v>
      </c>
      <c r="E27">
        <v>9.9724964073016142</v>
      </c>
    </row>
    <row r="28" spans="1:19" x14ac:dyDescent="0.25">
      <c r="A28" t="s">
        <v>9</v>
      </c>
      <c r="B28">
        <v>5.5774294888870558E-10</v>
      </c>
      <c r="C28">
        <v>1.7651220104339856E-5</v>
      </c>
      <c r="D28">
        <v>2.407360763413255E-14</v>
      </c>
      <c r="E28">
        <v>2.2204460492503131E-14</v>
      </c>
    </row>
    <row r="29" spans="1:19" x14ac:dyDescent="0.25">
      <c r="A29" t="s">
        <v>10</v>
      </c>
      <c r="B29">
        <v>0.14710121465685502</v>
      </c>
      <c r="C29">
        <v>3.1617351973594027E-2</v>
      </c>
      <c r="D29">
        <v>0.15210747569666191</v>
      </c>
      <c r="E29">
        <v>1.8828390630124936</v>
      </c>
    </row>
    <row r="30" spans="1:19" x14ac:dyDescent="0.25">
      <c r="A30" t="s">
        <v>11</v>
      </c>
      <c r="B30">
        <v>36.223814614921984</v>
      </c>
      <c r="C30">
        <v>36.697236947356437</v>
      </c>
      <c r="D30">
        <v>37.577766937274333</v>
      </c>
      <c r="E30">
        <v>35.700000000028353</v>
      </c>
    </row>
    <row r="31" spans="1:19" x14ac:dyDescent="0.25">
      <c r="A31" t="s">
        <v>12</v>
      </c>
      <c r="B31">
        <v>0.48172107020411004</v>
      </c>
      <c r="C31">
        <v>4.7124138988605048E-2</v>
      </c>
      <c r="D31">
        <v>0.22793467277447976</v>
      </c>
      <c r="E31">
        <v>9.9999999999999787</v>
      </c>
    </row>
    <row r="32" spans="1:19" x14ac:dyDescent="0.25">
      <c r="A32" t="s">
        <v>13</v>
      </c>
      <c r="B32">
        <v>3.1310055328609909E-14</v>
      </c>
      <c r="C32">
        <v>1.6211893547391038E-5</v>
      </c>
      <c r="D32">
        <v>3.8305931461935391E-14</v>
      </c>
      <c r="E32">
        <v>4.8819468832966442E-10</v>
      </c>
    </row>
  </sheetData>
  <conditionalFormatting sqref="Q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workbookViewId="0">
      <selection activeCell="C15" sqref="C15"/>
    </sheetView>
  </sheetViews>
  <sheetFormatPr defaultRowHeight="15" x14ac:dyDescent="0.25"/>
  <cols>
    <col min="2" max="5" width="12" bestFit="1" customWidth="1"/>
    <col min="6" max="6" width="17.7109375" bestFit="1" customWidth="1"/>
    <col min="7" max="9" width="12" bestFit="1" customWidth="1"/>
    <col min="10" max="10" width="17.7109375" bestFit="1" customWidth="1"/>
    <col min="15" max="18" width="17.5703125" bestFit="1" customWidth="1"/>
  </cols>
  <sheetData>
    <row r="1" spans="1:18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N1" s="5"/>
      <c r="O1" s="5" t="s">
        <v>0</v>
      </c>
      <c r="P1" s="5" t="s">
        <v>1</v>
      </c>
      <c r="Q1" s="5" t="s">
        <v>2</v>
      </c>
      <c r="R1" s="5" t="s">
        <v>3</v>
      </c>
    </row>
    <row r="2" spans="1:18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s="5" t="s">
        <v>4</v>
      </c>
      <c r="O2" s="5" t="s">
        <v>47</v>
      </c>
      <c r="P2" s="5" t="s">
        <v>48</v>
      </c>
      <c r="Q2" s="5" t="s">
        <v>49</v>
      </c>
      <c r="R2" s="5" t="s">
        <v>50</v>
      </c>
    </row>
    <row r="3" spans="1:18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s="5" t="s">
        <v>5</v>
      </c>
      <c r="O3" s="5" t="s">
        <v>79</v>
      </c>
      <c r="P3" s="5" t="s">
        <v>81</v>
      </c>
      <c r="Q3" s="5" t="s">
        <v>51</v>
      </c>
      <c r="R3" s="5" t="s">
        <v>52</v>
      </c>
    </row>
    <row r="4" spans="1:18" x14ac:dyDescent="0.25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s="5" t="s">
        <v>7</v>
      </c>
      <c r="O4" s="5" t="s">
        <v>53</v>
      </c>
      <c r="P4" s="5" t="s">
        <v>54</v>
      </c>
      <c r="Q4" s="5" t="s">
        <v>55</v>
      </c>
      <c r="R4" s="5" t="s">
        <v>56</v>
      </c>
    </row>
    <row r="5" spans="1:18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s="5" t="s">
        <v>8</v>
      </c>
      <c r="O5" s="5" t="s">
        <v>57</v>
      </c>
      <c r="P5" s="5" t="s">
        <v>58</v>
      </c>
      <c r="Q5" s="5" t="s">
        <v>59</v>
      </c>
      <c r="R5" s="5" t="s">
        <v>60</v>
      </c>
    </row>
    <row r="6" spans="1:18" x14ac:dyDescent="0.25">
      <c r="N6" s="5" t="s">
        <v>9</v>
      </c>
      <c r="O6" s="5" t="s">
        <v>61</v>
      </c>
      <c r="P6" s="5" t="s">
        <v>62</v>
      </c>
      <c r="Q6" s="5" t="s">
        <v>82</v>
      </c>
      <c r="R6" s="5" t="s">
        <v>63</v>
      </c>
    </row>
    <row r="7" spans="1:18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s="5" t="s">
        <v>10</v>
      </c>
      <c r="O7" s="5" t="s">
        <v>64</v>
      </c>
      <c r="P7" s="5" t="s">
        <v>65</v>
      </c>
      <c r="Q7" s="5" t="s">
        <v>66</v>
      </c>
      <c r="R7" s="5" t="s">
        <v>67</v>
      </c>
    </row>
    <row r="8" spans="1:18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s="5" t="s">
        <v>11</v>
      </c>
      <c r="O8" s="5" t="s">
        <v>68</v>
      </c>
      <c r="P8" s="5" t="s">
        <v>69</v>
      </c>
      <c r="Q8" s="5" t="s">
        <v>70</v>
      </c>
      <c r="R8" s="5" t="s">
        <v>71</v>
      </c>
    </row>
    <row r="9" spans="1:18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s="5" t="s">
        <v>12</v>
      </c>
      <c r="O9" s="5" t="s">
        <v>72</v>
      </c>
      <c r="P9" s="5" t="s">
        <v>73</v>
      </c>
      <c r="Q9" s="5" t="s">
        <v>80</v>
      </c>
      <c r="R9" s="5" t="s">
        <v>74</v>
      </c>
    </row>
    <row r="10" spans="1:18" x14ac:dyDescent="0.25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s="5" t="s">
        <v>13</v>
      </c>
      <c r="O10" s="5" t="s">
        <v>75</v>
      </c>
      <c r="P10" s="5" t="s">
        <v>76</v>
      </c>
      <c r="Q10" s="5" t="s">
        <v>77</v>
      </c>
      <c r="R10" s="5" t="s">
        <v>78</v>
      </c>
    </row>
    <row r="11" spans="1:18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25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25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25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25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25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25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25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25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25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25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25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25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25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25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25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25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25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25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F2A4-468B-44A7-B665-D5DB141D9E97}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109</v>
      </c>
    </row>
    <row r="3" spans="1:7" ht="15.75" thickBot="1" x14ac:dyDescent="0.3">
      <c r="A3" t="s">
        <v>110</v>
      </c>
    </row>
    <row r="4" spans="1:7" x14ac:dyDescent="0.25">
      <c r="A4" s="3" t="s">
        <v>111</v>
      </c>
      <c r="B4" s="3" t="s">
        <v>112</v>
      </c>
      <c r="C4" s="3" t="s">
        <v>113</v>
      </c>
      <c r="D4" s="3" t="s">
        <v>114</v>
      </c>
      <c r="E4" s="3" t="s">
        <v>88</v>
      </c>
    </row>
    <row r="5" spans="1:7" x14ac:dyDescent="0.25">
      <c r="A5" s="1" t="s">
        <v>0</v>
      </c>
      <c r="B5" s="1">
        <v>3</v>
      </c>
      <c r="C5" s="1">
        <v>1.0979150091828063E-2</v>
      </c>
      <c r="D5" s="1">
        <v>3.6597166972760207E-3</v>
      </c>
      <c r="E5" s="1">
        <v>5.5753250419733138E-8</v>
      </c>
    </row>
    <row r="6" spans="1:7" x14ac:dyDescent="0.25">
      <c r="A6" s="1" t="s">
        <v>1</v>
      </c>
      <c r="B6" s="1">
        <v>3</v>
      </c>
      <c r="C6" s="1">
        <v>3.8908736132094307E-2</v>
      </c>
      <c r="D6" s="1">
        <v>1.2969578710698102E-2</v>
      </c>
      <c r="E6" s="1">
        <v>2.3693090210798824E-5</v>
      </c>
    </row>
    <row r="7" spans="1:7" x14ac:dyDescent="0.25">
      <c r="A7" s="1" t="s">
        <v>98</v>
      </c>
      <c r="B7" s="1">
        <v>3</v>
      </c>
      <c r="C7" s="1">
        <v>9.740255429547745E-2</v>
      </c>
      <c r="D7" s="1">
        <v>3.2467518098492486E-2</v>
      </c>
      <c r="E7" s="1">
        <v>1.0077008005850757E-3</v>
      </c>
    </row>
    <row r="8" spans="1:7" ht="15.75" thickBot="1" x14ac:dyDescent="0.3">
      <c r="A8" s="2" t="s">
        <v>108</v>
      </c>
      <c r="B8" s="2">
        <v>4</v>
      </c>
      <c r="C8" s="2">
        <v>6.9745481613609217E-2</v>
      </c>
      <c r="D8" s="2">
        <v>1.7436370403402304E-2</v>
      </c>
      <c r="E8" s="2">
        <v>3.3824482359775328E-4</v>
      </c>
    </row>
    <row r="11" spans="1:7" ht="15.75" thickBot="1" x14ac:dyDescent="0.3">
      <c r="A11" t="s">
        <v>115</v>
      </c>
    </row>
    <row r="12" spans="1:7" x14ac:dyDescent="0.25">
      <c r="A12" s="3" t="s">
        <v>116</v>
      </c>
      <c r="B12" s="3" t="s">
        <v>117</v>
      </c>
      <c r="C12" s="3" t="s">
        <v>92</v>
      </c>
      <c r="D12" s="3" t="s">
        <v>118</v>
      </c>
      <c r="E12" s="3" t="s">
        <v>119</v>
      </c>
      <c r="F12" s="3" t="s">
        <v>120</v>
      </c>
      <c r="G12" s="3" t="s">
        <v>121</v>
      </c>
    </row>
    <row r="13" spans="1:7" x14ac:dyDescent="0.25">
      <c r="A13" s="1" t="s">
        <v>122</v>
      </c>
      <c r="B13" s="1">
        <v>1.2999076254317475E-3</v>
      </c>
      <c r="C13" s="1">
        <v>3</v>
      </c>
      <c r="D13" s="1">
        <v>4.333025418105825E-4</v>
      </c>
      <c r="E13" s="1">
        <v>1.2671172666454646</v>
      </c>
      <c r="F13" s="1">
        <v>0.34290411896486961</v>
      </c>
      <c r="G13" s="1">
        <v>3.8625483576247648</v>
      </c>
    </row>
    <row r="14" spans="1:7" x14ac:dyDescent="0.25">
      <c r="A14" s="1" t="s">
        <v>123</v>
      </c>
      <c r="B14" s="1">
        <v>3.077633758885848E-3</v>
      </c>
      <c r="C14" s="1">
        <v>9</v>
      </c>
      <c r="D14" s="1">
        <v>3.41959306542872E-4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124</v>
      </c>
      <c r="B16" s="2">
        <v>4.3775413843175955E-3</v>
      </c>
      <c r="C16" s="2">
        <v>12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D094-006D-4F86-8619-841D751FE666}">
  <dimension ref="B1:E5"/>
  <sheetViews>
    <sheetView workbookViewId="0">
      <selection activeCell="C7" sqref="C7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98</v>
      </c>
      <c r="E1" t="s">
        <v>108</v>
      </c>
    </row>
    <row r="2" spans="2:5" x14ac:dyDescent="0.25">
      <c r="B2">
        <v>3.4795161265732725E-3</v>
      </c>
      <c r="C2">
        <v>8.2261049334318315E-3</v>
      </c>
      <c r="D2">
        <v>6.9060525830266173E-2</v>
      </c>
      <c r="E2">
        <v>8.6403546782031753E-3</v>
      </c>
    </row>
    <row r="3" spans="2:5" x14ac:dyDescent="0.25">
      <c r="B3">
        <v>3.9270147990883662E-3</v>
      </c>
      <c r="C3">
        <v>1.7952384844695909E-2</v>
      </c>
      <c r="D3">
        <v>1.2323139929023586E-2</v>
      </c>
      <c r="E3">
        <v>4.8323620306448935E-3</v>
      </c>
    </row>
    <row r="4" spans="2:5" x14ac:dyDescent="0.25">
      <c r="B4">
        <v>3.5726191661664243E-3</v>
      </c>
      <c r="C4">
        <v>1.2730246353966567E-2</v>
      </c>
      <c r="D4">
        <v>1.601888853618769E-2</v>
      </c>
      <c r="E4">
        <v>1.1560450572118007E-2</v>
      </c>
    </row>
    <row r="5" spans="2:5" x14ac:dyDescent="0.25">
      <c r="E5">
        <v>4.4712314332643145E-2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8465-F1B6-43C2-AD73-692982ADF451}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125</v>
      </c>
    </row>
    <row r="2" spans="1:3" ht="15.75" thickBot="1" x14ac:dyDescent="0.3"/>
    <row r="3" spans="1:3" x14ac:dyDescent="0.25">
      <c r="A3" s="3"/>
      <c r="B3" s="3" t="s">
        <v>98</v>
      </c>
      <c r="C3" s="3" t="s">
        <v>108</v>
      </c>
    </row>
    <row r="4" spans="1:3" x14ac:dyDescent="0.25">
      <c r="A4" s="1" t="s">
        <v>87</v>
      </c>
      <c r="B4" s="1">
        <v>3.2467518098492486E-2</v>
      </c>
      <c r="C4" s="1">
        <v>1.7436370403402304E-2</v>
      </c>
    </row>
    <row r="5" spans="1:3" x14ac:dyDescent="0.25">
      <c r="A5" s="1" t="s">
        <v>88</v>
      </c>
      <c r="B5" s="1">
        <v>1.0077008005850757E-3</v>
      </c>
      <c r="C5" s="1">
        <v>3.3824482359775328E-4</v>
      </c>
    </row>
    <row r="6" spans="1:3" x14ac:dyDescent="0.25">
      <c r="A6" s="1" t="s">
        <v>89</v>
      </c>
      <c r="B6" s="1">
        <v>3</v>
      </c>
      <c r="C6" s="1">
        <v>4</v>
      </c>
    </row>
    <row r="7" spans="1:3" x14ac:dyDescent="0.25">
      <c r="A7" s="1" t="s">
        <v>91</v>
      </c>
      <c r="B7" s="1">
        <v>0</v>
      </c>
      <c r="C7" s="1"/>
    </row>
    <row r="8" spans="1:3" x14ac:dyDescent="0.25">
      <c r="A8" s="1" t="s">
        <v>92</v>
      </c>
      <c r="B8" s="1">
        <v>3</v>
      </c>
      <c r="C8" s="1"/>
    </row>
    <row r="9" spans="1:3" x14ac:dyDescent="0.25">
      <c r="A9" s="1" t="s">
        <v>93</v>
      </c>
      <c r="B9" s="1">
        <v>0.73304230400397052</v>
      </c>
      <c r="C9" s="1"/>
    </row>
    <row r="10" spans="1:3" x14ac:dyDescent="0.25">
      <c r="A10" s="1" t="s">
        <v>94</v>
      </c>
      <c r="B10" s="1">
        <v>0.25830880168963749</v>
      </c>
      <c r="C10" s="1"/>
    </row>
    <row r="11" spans="1:3" x14ac:dyDescent="0.25">
      <c r="A11" s="1" t="s">
        <v>95</v>
      </c>
      <c r="B11" s="1">
        <v>2.3533634348018233</v>
      </c>
      <c r="C11" s="1"/>
    </row>
    <row r="12" spans="1:3" x14ac:dyDescent="0.25">
      <c r="A12" s="1" t="s">
        <v>96</v>
      </c>
      <c r="B12" s="1">
        <v>0.51661760337927498</v>
      </c>
      <c r="C12" s="1"/>
    </row>
    <row r="13" spans="1:3" ht="15.75" thickBot="1" x14ac:dyDescent="0.3">
      <c r="A13" s="2" t="s">
        <v>97</v>
      </c>
      <c r="B13" s="2">
        <v>3.1824463052837091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5D64-EF52-4DA1-B0F6-1D44A8D7F700}">
  <dimension ref="B1:C5"/>
  <sheetViews>
    <sheetView workbookViewId="0">
      <selection activeCell="B9" sqref="B9"/>
    </sheetView>
  </sheetViews>
  <sheetFormatPr defaultRowHeight="15" x14ac:dyDescent="0.25"/>
  <sheetData>
    <row r="1" spans="2:3" x14ac:dyDescent="0.25">
      <c r="B1" t="s">
        <v>98</v>
      </c>
      <c r="C1" t="s">
        <v>108</v>
      </c>
    </row>
    <row r="2" spans="2:3" x14ac:dyDescent="0.25">
      <c r="B2">
        <v>6.9060525830266173E-2</v>
      </c>
      <c r="C2">
        <v>8.6403546782031753E-3</v>
      </c>
    </row>
    <row r="3" spans="2:3" x14ac:dyDescent="0.25">
      <c r="B3">
        <v>1.2323139929023586E-2</v>
      </c>
      <c r="C3">
        <v>4.8323620306448935E-3</v>
      </c>
    </row>
    <row r="4" spans="2:3" x14ac:dyDescent="0.25">
      <c r="B4">
        <v>1.601888853618769E-2</v>
      </c>
      <c r="C4">
        <v>1.1560450572118007E-2</v>
      </c>
    </row>
    <row r="5" spans="2:3" x14ac:dyDescent="0.25">
      <c r="C5">
        <v>4.4712314332643145E-2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8A80-69AF-4F4C-98C2-81DF0EF35BA3}">
  <dimension ref="A1:C13"/>
  <sheetViews>
    <sheetView workbookViewId="0">
      <selection activeCell="B10" sqref="B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125</v>
      </c>
    </row>
    <row r="2" spans="1:3" ht="15.75" thickBot="1" x14ac:dyDescent="0.3"/>
    <row r="3" spans="1:3" x14ac:dyDescent="0.25">
      <c r="A3" s="3"/>
      <c r="B3" s="3" t="s">
        <v>98</v>
      </c>
      <c r="C3" s="3" t="s">
        <v>108</v>
      </c>
    </row>
    <row r="4" spans="1:3" x14ac:dyDescent="0.25">
      <c r="A4" s="1" t="s">
        <v>87</v>
      </c>
      <c r="B4" s="1">
        <v>1.532490491099793</v>
      </c>
      <c r="C4" s="1">
        <v>0.55341627633490109</v>
      </c>
    </row>
    <row r="5" spans="1:3" x14ac:dyDescent="0.25">
      <c r="A5" s="1" t="s">
        <v>88</v>
      </c>
      <c r="B5" s="1">
        <v>2.4786237516747875</v>
      </c>
      <c r="C5" s="1">
        <v>0.78859324867278968</v>
      </c>
    </row>
    <row r="6" spans="1:3" x14ac:dyDescent="0.25">
      <c r="A6" s="1" t="s">
        <v>89</v>
      </c>
      <c r="B6" s="1">
        <v>3</v>
      </c>
      <c r="C6" s="1">
        <v>4</v>
      </c>
    </row>
    <row r="7" spans="1:3" x14ac:dyDescent="0.25">
      <c r="A7" s="1" t="s">
        <v>91</v>
      </c>
      <c r="B7" s="1">
        <v>0</v>
      </c>
      <c r="C7" s="1"/>
    </row>
    <row r="8" spans="1:3" x14ac:dyDescent="0.25">
      <c r="A8" s="1" t="s">
        <v>92</v>
      </c>
      <c r="B8" s="1">
        <v>3</v>
      </c>
      <c r="C8" s="1"/>
    </row>
    <row r="9" spans="1:3" x14ac:dyDescent="0.25">
      <c r="A9" s="1" t="s">
        <v>93</v>
      </c>
      <c r="B9" s="1">
        <v>0.96783694033758116</v>
      </c>
      <c r="C9" s="1"/>
    </row>
    <row r="10" spans="1:3" x14ac:dyDescent="0.25">
      <c r="A10" s="1" t="s">
        <v>94</v>
      </c>
      <c r="B10" s="1">
        <v>0.20225826427662541</v>
      </c>
      <c r="C10" s="1"/>
    </row>
    <row r="11" spans="1:3" x14ac:dyDescent="0.25">
      <c r="A11" s="1" t="s">
        <v>95</v>
      </c>
      <c r="B11" s="1">
        <v>2.3533634348018233</v>
      </c>
      <c r="C11" s="1"/>
    </row>
    <row r="12" spans="1:3" x14ac:dyDescent="0.25">
      <c r="A12" s="1" t="s">
        <v>96</v>
      </c>
      <c r="B12" s="1">
        <v>0.40451652855325082</v>
      </c>
      <c r="C12" s="1"/>
    </row>
    <row r="13" spans="1:3" ht="15.75" thickBot="1" x14ac:dyDescent="0.3">
      <c r="A13" s="2" t="s">
        <v>97</v>
      </c>
      <c r="B13" s="2">
        <v>3.1824463052837091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BB48-82D4-4B13-9103-976DD1C703C5}">
  <dimension ref="B1:C5"/>
  <sheetViews>
    <sheetView workbookViewId="0">
      <selection activeCell="D4" sqref="D4"/>
    </sheetView>
  </sheetViews>
  <sheetFormatPr defaultRowHeight="15" x14ac:dyDescent="0.25"/>
  <sheetData>
    <row r="1" spans="2:3" x14ac:dyDescent="0.25">
      <c r="B1" t="s">
        <v>98</v>
      </c>
      <c r="C1" t="s">
        <v>108</v>
      </c>
    </row>
    <row r="2" spans="2:3" x14ac:dyDescent="0.25">
      <c r="B2" s="4">
        <v>3.2253352307515302</v>
      </c>
      <c r="C2">
        <v>0.14710121465685502</v>
      </c>
    </row>
    <row r="3" spans="2:3" x14ac:dyDescent="0.25">
      <c r="B3">
        <v>1.2599420336012488</v>
      </c>
      <c r="C3">
        <v>3.1617351973594027E-2</v>
      </c>
    </row>
    <row r="4" spans="2:3" x14ac:dyDescent="0.25">
      <c r="B4">
        <v>0.11219420894660005</v>
      </c>
      <c r="C4">
        <v>0.15210747569666191</v>
      </c>
    </row>
    <row r="5" spans="2:3" x14ac:dyDescent="0.25">
      <c r="C5">
        <v>1.8828390630124936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E5D4-30C8-48DC-8868-4E4750324431}">
  <dimension ref="A1:G16"/>
  <sheetViews>
    <sheetView workbookViewId="0">
      <selection activeCell="E23" sqref="E23"/>
    </sheetView>
  </sheetViews>
  <sheetFormatPr defaultRowHeight="15" x14ac:dyDescent="0.25"/>
  <sheetData>
    <row r="1" spans="1:7" x14ac:dyDescent="0.25">
      <c r="A1" t="s">
        <v>109</v>
      </c>
    </row>
    <row r="3" spans="1:7" ht="15.75" thickBot="1" x14ac:dyDescent="0.3">
      <c r="A3" t="s">
        <v>110</v>
      </c>
    </row>
    <row r="4" spans="1:7" x14ac:dyDescent="0.25">
      <c r="A4" s="3" t="s">
        <v>111</v>
      </c>
      <c r="B4" s="3" t="s">
        <v>112</v>
      </c>
      <c r="C4" s="3" t="s">
        <v>113</v>
      </c>
      <c r="D4" s="3" t="s">
        <v>114</v>
      </c>
      <c r="E4" s="3" t="s">
        <v>88</v>
      </c>
    </row>
    <row r="5" spans="1:7" x14ac:dyDescent="0.25">
      <c r="A5" s="1" t="s">
        <v>0</v>
      </c>
      <c r="B5" s="1">
        <v>3</v>
      </c>
      <c r="C5" s="1">
        <v>0.44102686510454142</v>
      </c>
      <c r="D5" s="1">
        <v>0.14700895503484715</v>
      </c>
      <c r="E5" s="1">
        <v>4.3063280032354864E-3</v>
      </c>
    </row>
    <row r="6" spans="1:7" x14ac:dyDescent="0.25">
      <c r="A6" s="1" t="s">
        <v>1</v>
      </c>
      <c r="B6" s="1">
        <v>3</v>
      </c>
      <c r="C6" s="1">
        <v>1.5562327822028008</v>
      </c>
      <c r="D6" s="1">
        <v>0.51874426073426694</v>
      </c>
      <c r="E6" s="1">
        <v>4.7474776834912968E-2</v>
      </c>
    </row>
    <row r="7" spans="1:7" x14ac:dyDescent="0.25">
      <c r="A7" s="1" t="s">
        <v>98</v>
      </c>
      <c r="B7" s="1">
        <v>3</v>
      </c>
      <c r="C7" s="1">
        <v>4.5974714732993789</v>
      </c>
      <c r="D7" s="1">
        <v>1.532490491099793</v>
      </c>
      <c r="E7" s="1">
        <v>2.4786237516747875</v>
      </c>
    </row>
    <row r="8" spans="1:7" ht="15.75" thickBot="1" x14ac:dyDescent="0.3">
      <c r="A8" s="2" t="s">
        <v>108</v>
      </c>
      <c r="B8" s="2">
        <v>4</v>
      </c>
      <c r="C8" s="2">
        <v>2.2136651053396044</v>
      </c>
      <c r="D8" s="2">
        <v>0.55341627633490109</v>
      </c>
      <c r="E8" s="2">
        <v>0.78859324867278968</v>
      </c>
    </row>
    <row r="11" spans="1:7" ht="15.75" thickBot="1" x14ac:dyDescent="0.3">
      <c r="A11" t="s">
        <v>115</v>
      </c>
    </row>
    <row r="12" spans="1:7" x14ac:dyDescent="0.25">
      <c r="A12" s="3" t="s">
        <v>116</v>
      </c>
      <c r="B12" s="3" t="s">
        <v>117</v>
      </c>
      <c r="C12" s="3" t="s">
        <v>92</v>
      </c>
      <c r="D12" s="3" t="s">
        <v>118</v>
      </c>
      <c r="E12" s="3" t="s">
        <v>119</v>
      </c>
      <c r="F12" s="3" t="s">
        <v>120</v>
      </c>
      <c r="G12" s="3" t="s">
        <v>121</v>
      </c>
    </row>
    <row r="13" spans="1:7" x14ac:dyDescent="0.25">
      <c r="A13" s="1" t="s">
        <v>122</v>
      </c>
      <c r="B13" s="1">
        <v>3.1744856403554422</v>
      </c>
      <c r="C13" s="1">
        <v>3</v>
      </c>
      <c r="D13" s="1">
        <v>1.0581618801184807</v>
      </c>
      <c r="E13" s="1">
        <v>1.2823459508009396</v>
      </c>
      <c r="F13" s="1">
        <v>0.33830196949468649</v>
      </c>
      <c r="G13" s="1">
        <v>3.8625483576247648</v>
      </c>
    </row>
    <row r="14" spans="1:7" x14ac:dyDescent="0.25">
      <c r="A14" s="1" t="s">
        <v>123</v>
      </c>
      <c r="B14" s="1">
        <v>7.4265894590442425</v>
      </c>
      <c r="C14" s="1">
        <v>9</v>
      </c>
      <c r="D14" s="1">
        <v>0.82517660656047143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124</v>
      </c>
      <c r="B16" s="2">
        <v>10.601075099399685</v>
      </c>
      <c r="C16" s="2">
        <v>12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D251-8370-479E-8FAA-B1A0F2B36F85}">
  <dimension ref="B1:E5"/>
  <sheetViews>
    <sheetView workbookViewId="0">
      <selection activeCell="E2" sqref="E2:E5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98</v>
      </c>
      <c r="E1" t="s">
        <v>108</v>
      </c>
    </row>
    <row r="2" spans="2:5" x14ac:dyDescent="0.25">
      <c r="B2">
        <v>0.22199757443326015</v>
      </c>
      <c r="C2">
        <v>0.38417933083549277</v>
      </c>
      <c r="D2" s="4">
        <v>3.2253352307515302</v>
      </c>
      <c r="E2">
        <v>0.14710121465685502</v>
      </c>
    </row>
    <row r="3" spans="2:5" x14ac:dyDescent="0.25">
      <c r="B3">
        <v>0.11894110934795486</v>
      </c>
      <c r="C3">
        <v>0.77012992110925338</v>
      </c>
      <c r="D3">
        <v>1.2599420336012488</v>
      </c>
      <c r="E3">
        <v>3.1617351973594027E-2</v>
      </c>
    </row>
    <row r="4" spans="2:5" x14ac:dyDescent="0.25">
      <c r="B4">
        <v>0.10008818132332642</v>
      </c>
      <c r="C4">
        <v>0.40192353025805466</v>
      </c>
      <c r="D4">
        <v>0.11219420894660005</v>
      </c>
      <c r="E4">
        <v>0.15210747569666191</v>
      </c>
    </row>
    <row r="5" spans="2:5" x14ac:dyDescent="0.25">
      <c r="E5">
        <v>1.8828390630124936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98BF-6048-4BE4-8343-B7D5D51D380B}">
  <dimension ref="A1:S16"/>
  <sheetViews>
    <sheetView workbookViewId="0">
      <selection activeCell="O1" sqref="O1:S10"/>
    </sheetView>
  </sheetViews>
  <sheetFormatPr defaultRowHeight="15" x14ac:dyDescent="0.25"/>
  <cols>
    <col min="2" max="2" width="12" bestFit="1" customWidth="1"/>
    <col min="3" max="3" width="16.7109375" customWidth="1"/>
    <col min="4" max="5" width="12" bestFit="1" customWidth="1"/>
    <col min="6" max="6" width="17.5703125" bestFit="1" customWidth="1"/>
    <col min="7" max="9" width="12" bestFit="1" customWidth="1"/>
    <col min="10" max="10" width="17.5703125" bestFit="1" customWidth="1"/>
    <col min="16" max="19" width="17.5703125" bestFit="1" customWidth="1"/>
  </cols>
  <sheetData>
    <row r="1" spans="1:19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s="5"/>
      <c r="P1" s="5" t="s">
        <v>0</v>
      </c>
      <c r="Q1" s="5" t="s">
        <v>1</v>
      </c>
      <c r="R1" s="5" t="s">
        <v>2</v>
      </c>
      <c r="S1" s="5" t="s">
        <v>3</v>
      </c>
    </row>
    <row r="2" spans="1:19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O2" s="5" t="s">
        <v>4</v>
      </c>
      <c r="P2" s="5" t="s">
        <v>47</v>
      </c>
      <c r="Q2" s="5" t="s">
        <v>48</v>
      </c>
      <c r="R2" s="5" t="s">
        <v>101</v>
      </c>
      <c r="S2" s="5" t="s">
        <v>50</v>
      </c>
    </row>
    <row r="3" spans="1:19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O3" s="5" t="s">
        <v>5</v>
      </c>
      <c r="P3" s="5" t="s">
        <v>79</v>
      </c>
      <c r="Q3" s="5" t="s">
        <v>81</v>
      </c>
      <c r="R3" s="5" t="s">
        <v>102</v>
      </c>
      <c r="S3" s="5" t="s">
        <v>52</v>
      </c>
    </row>
    <row r="4" spans="1:19" x14ac:dyDescent="0.25">
      <c r="A4" t="s">
        <v>2</v>
      </c>
      <c r="B4">
        <v>50.096388663081221</v>
      </c>
      <c r="C4">
        <v>3.6199003090424113E-2</v>
      </c>
      <c r="D4">
        <v>0.44574552826219332</v>
      </c>
      <c r="E4">
        <v>19.25031335600535</v>
      </c>
      <c r="F4">
        <v>5.9381575747716945E-4</v>
      </c>
      <c r="G4">
        <v>0.84856895657055142</v>
      </c>
      <c r="H4">
        <v>36.73618734183853</v>
      </c>
      <c r="I4">
        <v>2.073731176478951</v>
      </c>
      <c r="J4">
        <v>1.6718958224935493E-7</v>
      </c>
      <c r="O4" s="5" t="s">
        <v>7</v>
      </c>
      <c r="P4" s="5" t="s">
        <v>53</v>
      </c>
      <c r="Q4" s="5" t="s">
        <v>54</v>
      </c>
      <c r="R4" s="5" t="s">
        <v>103</v>
      </c>
      <c r="S4" s="5" t="s">
        <v>56</v>
      </c>
    </row>
    <row r="5" spans="1:19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O5" s="5" t="s">
        <v>8</v>
      </c>
      <c r="P5" s="5" t="s">
        <v>57</v>
      </c>
      <c r="Q5" s="5" t="s">
        <v>58</v>
      </c>
      <c r="R5" s="5" t="s">
        <v>104</v>
      </c>
      <c r="S5" s="5" t="s">
        <v>60</v>
      </c>
    </row>
    <row r="6" spans="1:19" x14ac:dyDescent="0.25">
      <c r="O6" s="5" t="s">
        <v>9</v>
      </c>
      <c r="P6" s="5" t="s">
        <v>61</v>
      </c>
      <c r="Q6" s="5" t="s">
        <v>62</v>
      </c>
      <c r="R6" s="5" t="s">
        <v>82</v>
      </c>
      <c r="S6" s="5" t="s">
        <v>63</v>
      </c>
    </row>
    <row r="7" spans="1:19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O7" s="5" t="s">
        <v>10</v>
      </c>
      <c r="P7" s="5" t="s">
        <v>64</v>
      </c>
      <c r="Q7" s="5" t="s">
        <v>65</v>
      </c>
      <c r="R7" s="5" t="s">
        <v>105</v>
      </c>
      <c r="S7" s="5" t="s">
        <v>67</v>
      </c>
    </row>
    <row r="8" spans="1:19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O8" s="5" t="s">
        <v>11</v>
      </c>
      <c r="P8" s="5" t="s">
        <v>68</v>
      </c>
      <c r="Q8" s="5" t="s">
        <v>69</v>
      </c>
      <c r="R8" s="5" t="s">
        <v>106</v>
      </c>
      <c r="S8" s="5" t="s">
        <v>71</v>
      </c>
    </row>
    <row r="9" spans="1:19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O9" s="5" t="s">
        <v>12</v>
      </c>
      <c r="P9" s="5" t="s">
        <v>72</v>
      </c>
      <c r="Q9" s="5" t="s">
        <v>73</v>
      </c>
      <c r="R9" s="5" t="s">
        <v>80</v>
      </c>
      <c r="S9" s="5" t="s">
        <v>74</v>
      </c>
    </row>
    <row r="10" spans="1:19" x14ac:dyDescent="0.25">
      <c r="A10" t="s">
        <v>2</v>
      </c>
      <c r="B10">
        <v>0.36038512706640941</v>
      </c>
      <c r="C10">
        <v>1.2455011335729538E-2</v>
      </c>
      <c r="D10">
        <v>0.31845607936290327</v>
      </c>
      <c r="E10">
        <v>2.0724647254131807</v>
      </c>
      <c r="F10">
        <v>4.1772971629201147E-4</v>
      </c>
      <c r="G10">
        <v>0.50916125182486183</v>
      </c>
      <c r="H10">
        <v>0.30295917840899245</v>
      </c>
      <c r="I10">
        <v>1.5481644036824562</v>
      </c>
      <c r="J10">
        <v>1.6540587478552495E-7</v>
      </c>
      <c r="O10" s="5" t="s">
        <v>13</v>
      </c>
      <c r="P10" s="5" t="s">
        <v>75</v>
      </c>
      <c r="Q10" s="5" t="s">
        <v>76</v>
      </c>
      <c r="R10" s="5" t="s">
        <v>107</v>
      </c>
      <c r="S10" s="5" t="s">
        <v>78</v>
      </c>
    </row>
    <row r="11" spans="1:19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9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9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9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9" x14ac:dyDescent="0.25">
      <c r="A15" t="s">
        <v>2</v>
      </c>
      <c r="B15" t="str">
        <f t="shared" si="1"/>
        <v>50.1 ± 0.36</v>
      </c>
      <c r="C15" t="str">
        <f t="shared" si="1"/>
        <v>0.04 ± 0.01</v>
      </c>
      <c r="D15" t="str">
        <f t="shared" si="1"/>
        <v>0.45 ± 0.32</v>
      </c>
      <c r="E15" t="str">
        <f t="shared" si="1"/>
        <v>19.25 ± 2.07</v>
      </c>
      <c r="F15" t="s">
        <v>82</v>
      </c>
      <c r="G15" t="str">
        <f t="shared" si="1"/>
        <v>0.85 ± 0.51</v>
      </c>
      <c r="H15" t="str">
        <f t="shared" si="1"/>
        <v>36.74 ± 0.3</v>
      </c>
      <c r="I15" t="s">
        <v>80</v>
      </c>
      <c r="J15" t="str">
        <f t="shared" si="1"/>
        <v>1.67E-07 ± 1.65E-07</v>
      </c>
    </row>
    <row r="16" spans="1:19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FD65-9632-480E-B7DB-71471588CBEA}">
  <sheetPr codeName="Sheet3"/>
  <dimension ref="A1:P7"/>
  <sheetViews>
    <sheetView workbookViewId="0">
      <selection activeCell="K3" sqref="K3:P6"/>
    </sheetView>
  </sheetViews>
  <sheetFormatPr defaultRowHeight="15" x14ac:dyDescent="0.25"/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16" x14ac:dyDescent="0.25">
      <c r="B2">
        <v>3.4795161265732725E-3</v>
      </c>
      <c r="C2">
        <v>8.2261049334318315E-3</v>
      </c>
      <c r="D2">
        <v>1.1336378651585302E-2</v>
      </c>
      <c r="E2">
        <v>8.6403546782031753E-3</v>
      </c>
    </row>
    <row r="3" spans="1:16" x14ac:dyDescent="0.25">
      <c r="B3">
        <v>3.9270147990883662E-3</v>
      </c>
      <c r="C3">
        <v>1.7952384844695909E-2</v>
      </c>
      <c r="D3">
        <v>2.8455085625926618E-2</v>
      </c>
      <c r="E3">
        <v>4.8323620306448935E-3</v>
      </c>
      <c r="K3">
        <v>3.4795161265732725E-3</v>
      </c>
      <c r="L3">
        <v>3.9270147990883662E-3</v>
      </c>
      <c r="M3">
        <v>3.5726191661664243E-3</v>
      </c>
    </row>
    <row r="4" spans="1:16" x14ac:dyDescent="0.25">
      <c r="B4">
        <v>3.5726191661664243E-3</v>
      </c>
      <c r="C4">
        <v>1.2730246353966567E-2</v>
      </c>
      <c r="D4">
        <v>6.9060525830266173E-2</v>
      </c>
      <c r="E4">
        <v>1.1560450572118007E-2</v>
      </c>
      <c r="K4">
        <v>8.2261049334318315E-3</v>
      </c>
      <c r="L4">
        <v>1.7952384844695909E-2</v>
      </c>
      <c r="M4">
        <v>1.2730246353966567E-2</v>
      </c>
    </row>
    <row r="5" spans="1:16" x14ac:dyDescent="0.25">
      <c r="D5">
        <v>1.2323139929023586E-2</v>
      </c>
      <c r="E5">
        <v>4.4712314332643145E-2</v>
      </c>
      <c r="K5">
        <v>1.1336378651585302E-2</v>
      </c>
      <c r="L5">
        <v>2.8455085625926618E-2</v>
      </c>
      <c r="M5">
        <v>6.9060525830266173E-2</v>
      </c>
      <c r="N5">
        <v>1.2323139929023586E-2</v>
      </c>
      <c r="O5">
        <v>1.601888853618769E-2</v>
      </c>
      <c r="P5">
        <v>7.9999999969555299E-2</v>
      </c>
    </row>
    <row r="6" spans="1:16" x14ac:dyDescent="0.25">
      <c r="D6">
        <v>1.601888853618769E-2</v>
      </c>
      <c r="K6">
        <v>8.6403546782031753E-3</v>
      </c>
      <c r="L6">
        <v>4.8323620306448935E-3</v>
      </c>
      <c r="M6">
        <v>1.1560450572118007E-2</v>
      </c>
      <c r="N6">
        <v>4.4712314332643145E-2</v>
      </c>
    </row>
    <row r="7" spans="1:16" x14ac:dyDescent="0.25">
      <c r="D7">
        <v>7.9999999969555299E-2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Sheet11</vt:lpstr>
      <vt:lpstr>Sheet10</vt:lpstr>
      <vt:lpstr>Sheet9</vt:lpstr>
      <vt:lpstr>Sheet8</vt:lpstr>
      <vt:lpstr>kMCT4 ANOVA</vt:lpstr>
      <vt:lpstr>kMCT4 ANOVA data</vt:lpstr>
      <vt:lpstr>Nothing Excluded</vt:lpstr>
      <vt:lpstr>Sheet3</vt:lpstr>
      <vt:lpstr>kpl paired</vt:lpstr>
      <vt:lpstr>kmct4 paired</vt:lpstr>
      <vt:lpstr>Paired Data</vt:lpstr>
      <vt:lpstr>Sheet2</vt:lpstr>
      <vt:lpstr>kPL ANOVA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2020-04-13T19:52:11Z</dcterms:modified>
</cp:coreProperties>
</file>