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D12CF7D-3EBE-4166-84AA-484E87357802}" xr6:coauthVersionLast="44" xr6:coauthVersionMax="44" xr10:uidLastSave="{00000000-0000-0000-0000-000000000000}"/>
  <bookViews>
    <workbookView xWindow="-108" yWindow="-108" windowWidth="23256" windowHeight="12576" activeTab="2" xr2:uid="{C3D14B4C-3BE8-4F56-A36A-8E13C19772D5}"/>
  </bookViews>
  <sheets>
    <sheet name="Sheet1" sheetId="1" r:id="rId1"/>
    <sheet name="kpl paired" sheetId="4" r:id="rId2"/>
    <sheet name="kmct4 paired" sheetId="5" r:id="rId3"/>
    <sheet name="Paired Data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3" l="1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I16" i="3"/>
  <c r="I17" i="3"/>
  <c r="I18" i="3"/>
  <c r="I19" i="3"/>
  <c r="I20" i="3"/>
  <c r="I21" i="3"/>
  <c r="I22" i="3"/>
  <c r="I23" i="3"/>
  <c r="I15" i="3"/>
  <c r="G1" i="3"/>
  <c r="G4" i="3"/>
  <c r="G7" i="3"/>
  <c r="G10" i="3"/>
  <c r="C10" i="3"/>
  <c r="C7" i="3"/>
  <c r="C4" i="3"/>
  <c r="C1" i="3"/>
  <c r="B32" i="2" l="1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B33" i="2"/>
  <c r="B34" i="2"/>
  <c r="B35" i="2"/>
  <c r="D13" i="2" l="1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5" i="2"/>
  <c r="D15" i="2"/>
  <c r="E15" i="2"/>
  <c r="G15" i="2"/>
  <c r="H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E23" i="1" l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<sst xmlns="http://schemas.openxmlformats.org/spreadsheetml/2006/main" count="318" uniqueCount="98">
  <si>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</si>
  <si>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</si>
  <si>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</si>
  <si>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</si>
  <si>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</si>
  <si>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</si>
  <si>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</si>
  <si>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</si>
  <si>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</si>
  <si>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</si>
  <si>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</si>
  <si>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</si>
  <si>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</si>
  <si>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</si>
  <si>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</si>
  <si>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</si>
  <si>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</si>
  <si>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</si>
  <si>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</si>
  <si>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</si>
  <si>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</si>
  <si>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</si>
  <si>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</si>
  <si>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0.9966 ± 0.0005</t>
  </si>
  <si>
    <t>0.9968 ± 0.0003</t>
  </si>
  <si>
    <t>0.9945 ± 0.0013</t>
  </si>
  <si>
    <t>0.9961 ± 0.0017</t>
  </si>
  <si>
    <t>0.992 ± 0.0034</t>
  </si>
  <si>
    <t>0.9754 ± 0.0107</t>
  </si>
  <si>
    <t>0.9767 ± 0.0111</t>
  </si>
  <si>
    <t>0.9926 ± 0.0025</t>
  </si>
  <si>
    <t>0.9964 ± 0.0008</t>
  </si>
  <si>
    <t>0.9856 ± 0.0091</t>
  </si>
  <si>
    <t>0.9845 ± 0.0035</t>
  </si>
  <si>
    <t>0.9679 ± 0.0091</t>
  </si>
  <si>
    <t>0.0828 ± 0.0062</t>
  </si>
  <si>
    <t>0.0817 ± 0.0048</t>
  </si>
  <si>
    <t>0.102 ± 0.0231</t>
  </si>
  <si>
    <t>0.0805 ± 0.0201</t>
  </si>
  <si>
    <t>0.12 ± 0.0299</t>
  </si>
  <si>
    <t>0.2134 ± 0.0436</t>
  </si>
  <si>
    <t>0.1782 ± 0.0552</t>
  </si>
  <si>
    <t>0.1258 ± 0.0252</t>
  </si>
  <si>
    <t>0.0989 ± 0.0162</t>
  </si>
  <si>
    <t>0.1599 ± 0.0471</t>
  </si>
  <si>
    <t>0.1731 ± 0.0243</t>
  </si>
  <si>
    <t>0.2453 ± 0.0427</t>
  </si>
  <si>
    <t>49.3 ± 0.75</t>
  </si>
  <si>
    <t>49.62 ± 0.2</t>
  </si>
  <si>
    <t>50.79 ± 0.21</t>
  </si>
  <si>
    <t>50.3 ± 0.35</t>
  </si>
  <si>
    <t>0.03 ± 0.02</t>
  </si>
  <si>
    <t>0.02 ± 0.01</t>
  </si>
  <si>
    <t>0.19 ± 0.03</t>
  </si>
  <si>
    <t>0.11 ± 0.11</t>
  </si>
  <si>
    <t>0.15 ± 0.07</t>
  </si>
  <si>
    <t>0.12 ± 0.07</t>
  </si>
  <si>
    <t>20.57 ± 5.51</t>
  </si>
  <si>
    <t>19.74 ± 4.47</t>
  </si>
  <si>
    <t>17.2 ± 2.55</t>
  </si>
  <si>
    <t>17.51 ± 3.99</t>
  </si>
  <si>
    <t>2.22E-14 ± 4.82E-18</t>
  </si>
  <si>
    <t>2.81E-07 ± 2.81E-07</t>
  </si>
  <si>
    <t>4.41E-06 ± 4.41E-06</t>
  </si>
  <si>
    <t>0.15 ± 0.04</t>
  </si>
  <si>
    <t>0.52 ± 0.13</t>
  </si>
  <si>
    <t>1.53 ± 0.91</t>
  </si>
  <si>
    <t>0.55 ± 0.44</t>
  </si>
  <si>
    <t>37.58 ± 0.06</t>
  </si>
  <si>
    <t>36.41 ± 0.5</t>
  </si>
  <si>
    <t>36.56 ± 0.49</t>
  </si>
  <si>
    <t>36.55 ± 0.4</t>
  </si>
  <si>
    <t>0.08 ± 0.02</t>
  </si>
  <si>
    <t>0.39 ± 0.14</t>
  </si>
  <si>
    <t>2.69 ± 2.44</t>
  </si>
  <si>
    <t>0.05 ± 0.05</t>
  </si>
  <si>
    <t>3.49E-14 ± 6.37E-15</t>
  </si>
  <si>
    <t>2.98E-09 ± 2.98E-09</t>
  </si>
  <si>
    <t>4.05E-06 ± 4.05E-06</t>
  </si>
  <si>
    <t>3.66E-03 ± 1.36E-04</t>
  </si>
  <si>
    <t>3.80 ± 3.00</t>
  </si>
  <si>
    <t>0.01 ± 2.81E-03</t>
  </si>
  <si>
    <t>3.58E-03 ± 3.58E-03</t>
  </si>
  <si>
    <t>Entry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</si>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</sst>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A-4E85-8DE1-C41DAFD65E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A-4E85-8DE1-C41DAFD65E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A-4E85-8DE1-C41DAFD6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A-4E85-8DE1-C41DAFD65EB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3.2467518098492486E-2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E85-8DE1-C41DAFD6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0064"/>
        <c:axId val="259310392"/>
      </c:barChart>
      <c:catAx>
        <c:axId val="259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392"/>
        <c:crosses val="autoZero"/>
        <c:auto val="1"/>
        <c:lblAlgn val="ctr"/>
        <c:lblOffset val="100"/>
        <c:noMultiLvlLbl val="0"/>
      </c:catAx>
      <c:valAx>
        <c:axId val="259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3-44DB-80AE-54AED95124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3-44DB-80AE-54AED95124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3-44DB-80AE-54AED95124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0.9089597995648262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0.9089597995648262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1.5324904910997927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4DB-80AE-54AED9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88912"/>
        <c:axId val="549596128"/>
      </c:barChart>
      <c:catAx>
        <c:axId val="549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6128"/>
        <c:crosses val="autoZero"/>
        <c:auto val="1"/>
        <c:lblAlgn val="ctr"/>
        <c:lblOffset val="100"/>
        <c:noMultiLvlLbl val="0"/>
      </c:catAx>
      <c:valAx>
        <c:axId val="549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D-4131-A351-70158504402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9D-4131-A351-70158504402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D-4131-A351-70158504402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9D-4131-A351-70158504402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Sheet1!$B$20:$E$20</c:f>
                <c:numCache>
                  <c:formatCode>General</c:formatCode>
                  <c:ptCount val="4"/>
                  <c:pt idx="0">
                    <c:v>0.7455821156215362</c:v>
                  </c:pt>
                  <c:pt idx="1">
                    <c:v>0.19684675716516564</c:v>
                  </c:pt>
                  <c:pt idx="2">
                    <c:v>0.21296574375965627</c:v>
                  </c:pt>
                  <c:pt idx="3">
                    <c:v>0.34670181381010645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Sheet1!$B$18:$E$18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49.301247251052985</c:v>
                </c:pt>
                <c:pt idx="1">
                  <c:v>49.618948169889904</c:v>
                </c:pt>
                <c:pt idx="2">
                  <c:v>50.787001156938977</c:v>
                </c:pt>
                <c:pt idx="3">
                  <c:v>50.299346718483477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D-4131-A351-70158504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78624"/>
        <c:axId val="599080264"/>
      </c:barChart>
      <c:catAx>
        <c:axId val="5990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0264"/>
        <c:crosses val="autoZero"/>
        <c:auto val="1"/>
        <c:lblAlgn val="ctr"/>
        <c:lblOffset val="100"/>
        <c:noMultiLvlLbl val="0"/>
      </c:catAx>
      <c:valAx>
        <c:axId val="599080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3-4DE0-B3CA-E7947578B1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23-4DE0-B3CA-E7947578B1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3-4DE0-B3CA-E7947578B11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3-4DE0-B3CA-E7947578B11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plus>
            <c:min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Sheet1!$H$43:$K$43</c:f>
              <c:numCache>
                <c:formatCode>General</c:formatCode>
                <c:ptCount val="4"/>
                <c:pt idx="0">
                  <c:v>37.577113588733688</c:v>
                </c:pt>
                <c:pt idx="1">
                  <c:v>36.412781368255118</c:v>
                </c:pt>
                <c:pt idx="2">
                  <c:v>36.560668842267027</c:v>
                </c:pt>
                <c:pt idx="3">
                  <c:v>36.549704624895277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DE0-B3CA-E7947578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74600"/>
        <c:axId val="452372960"/>
      </c:barChart>
      <c:catAx>
        <c:axId val="452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960"/>
        <c:crosses val="autoZero"/>
        <c:auto val="1"/>
        <c:lblAlgn val="ctr"/>
        <c:lblOffset val="100"/>
        <c:noMultiLvlLbl val="0"/>
      </c:catAx>
      <c:valAx>
        <c:axId val="452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B-4D18-8209-7F133E237A2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1B-4D18-8209-7F133E237A2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B-4D18-8209-7F133E237A2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1B-4D18-8209-7F133E237A2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2.5517362183417642</c:v>
                  </c:pt>
                  <c:pt idx="3">
                    <c:v>3.9855119780421515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2.5517362183417642</c:v>
                  </c:pt>
                  <c:pt idx="3">
                    <c:v>3.9855119780421515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20.57031599064171</c:v>
                </c:pt>
                <c:pt idx="1">
                  <c:v>19.737612962038288</c:v>
                </c:pt>
                <c:pt idx="2">
                  <c:v>17.201260815093182</c:v>
                </c:pt>
                <c:pt idx="3">
                  <c:v>17.508245546550516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B-4D18-8209-7F133E23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95184"/>
        <c:axId val="617094856"/>
      </c:barChart>
      <c:catAx>
        <c:axId val="6170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4856"/>
        <c:crosses val="autoZero"/>
        <c:auto val="1"/>
        <c:lblAlgn val="ctr"/>
        <c:lblOffset val="100"/>
        <c:noMultiLvlLbl val="0"/>
      </c:catAx>
      <c:valAx>
        <c:axId val="617094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17</xdr:row>
      <xdr:rowOff>34290</xdr:rowOff>
    </xdr:from>
    <xdr:to>
      <xdr:col>17</xdr:col>
      <xdr:colOff>190500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F831-4754-4B1A-9E60-328559F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23</xdr:row>
      <xdr:rowOff>19050</xdr:rowOff>
    </xdr:from>
    <xdr:to>
      <xdr:col>20</xdr:col>
      <xdr:colOff>259080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9F5B7-91E3-4730-ABBF-9E7DD5A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121920</xdr:colOff>
      <xdr:row>13</xdr:row>
      <xdr:rowOff>133350</xdr:rowOff>
    </xdr:from>
    <xdr:to>
      <xdr:col>22</xdr:col>
      <xdr:colOff>426720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C68B-8A78-4730-B376-C79D8E88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167640</xdr:colOff>
      <xdr:row>43</xdr:row>
      <xdr:rowOff>49530</xdr:rowOff>
    </xdr:from>
    <xdr:to>
      <xdr:col>8</xdr:col>
      <xdr:colOff>472440</xdr:colOff>
      <xdr:row>58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0E883-A7ED-49D4-A04C-019F3A24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18</xdr:row>
      <xdr:rowOff>179070</xdr:rowOff>
    </xdr:from>
    <xdr:to>
      <xdr:col>15</xdr:col>
      <xdr:colOff>228600</xdr:colOff>
      <xdr:row>33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BC038-C6C9-4C46-BD91-6355BCF7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V88"/>
  <sheetViews>
    <sheetView workbookViewId="0">
      <selection activeCell="A16" sqref="A16:XFD16"/>
    </sheetView>
  </sheetViews>
  <sheetFormatPr defaultRowHeight="14.4" x14ac:dyDescent="0.3"/>
  <sheetData>
    <row r="1" spans="1:18" x14ac:dyDescent="0.3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18" x14ac:dyDescent="0.3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18" x14ac:dyDescent="0.3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18" x14ac:dyDescent="0.3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18" x14ac:dyDescent="0.3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</row>
    <row r="6" spans="1:18" x14ac:dyDescent="0.3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</row>
    <row r="7" spans="1:18" x14ac:dyDescent="0.3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18" x14ac:dyDescent="0.3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18" x14ac:dyDescent="0.3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>
        <v>3.2253352307515293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18" x14ac:dyDescent="0.3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18" x14ac:dyDescent="0.3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18" x14ac:dyDescent="0.3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18" x14ac:dyDescent="0.3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18" x14ac:dyDescent="0.3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18" x14ac:dyDescent="0.3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18" x14ac:dyDescent="0.3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AVERAGE(A$9:A$11)</f>
        <v>50.787001156938977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0.7455821156215362</v>
      </c>
      <c r="C20">
        <f>STDEV(A$4:A$6)/SQRT(COUNT(A$4:A$6))</f>
        <v>0.19684675716516564</v>
      </c>
      <c r="D20">
        <f>STDEV(A$9:A$11)/SQRT(COUNT(A$9:A$11))</f>
        <v>0.21296574375965627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AVERAGE(B$9:B$11)</f>
        <v>3.2467518098492486E-2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1.3632467423976377E-4</v>
      </c>
      <c r="D24">
        <f>STDEV(B$4:B$6)/SQRT(COUNT(B$4:B$6))</f>
        <v>2.8102841025300172E-3</v>
      </c>
      <c r="E24">
        <f>STDEV(B$9:B$11)/SQRT(COUNT(B$9:B$11))</f>
        <v>1.8327582133541017E-2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AVERAGE(C$9:C$11)</f>
        <v>0.14592261731789</v>
      </c>
      <c r="G27">
        <f>AVERAGE(C$13:C$16)</f>
        <v>0.12473897964381199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3.4764251947037965E-2</v>
      </c>
      <c r="E28">
        <f>STDEV(C$4:C$6)/SQRT(COUNT(C$4:C$6))</f>
        <v>0.10709949468666879</v>
      </c>
      <c r="F28">
        <f>STDEV(C$9:C$11)/SQRT(COUNT(C$9:C$11))</f>
        <v>7.0570066251987876E-2</v>
      </c>
      <c r="G28">
        <f>STDEV(C$13:C$16)/SQRT(COUNT(C$13:C$16))</f>
        <v>7.3357716046404037E-2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AVERAGE(D$9:D$11)</f>
        <v>17.201260815093182</v>
      </c>
      <c r="H31">
        <f>AVERAGE(D$13:D$16)</f>
        <v>17.508245546550516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STDEV(D$9:D$11)/SQRT(COUNT(D$9:D$11))</f>
        <v>2.5517362183417642</v>
      </c>
      <c r="H32">
        <f>STDEV(D$13:D$16)/SQRT(COUNT(D$13:D$16))</f>
        <v>3.9855119780421515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37.653887362839399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AVERAGE(E$9:E$11)</f>
        <v>3.5769692320523168E-4</v>
      </c>
      <c r="I35">
        <f>AVERAGE(E$13:E$16)</f>
        <v>4.4129444733917032E-6</v>
      </c>
    </row>
    <row r="36" spans="1:12" x14ac:dyDescent="0.3">
      <c r="F36">
        <f>STDEV(E$1:E$3)/SQRT(COUNT(E$1:E$3))</f>
        <v>4.8250618270174104E-18</v>
      </c>
      <c r="G36">
        <f>STDEV(E$4:E$6)/SQRT(COUNT(E$4:E$6))</f>
        <v>2.8172660276019622E-7</v>
      </c>
      <c r="H36">
        <f>STDEV(E$9:E$11)/SQRT(COUNT(E$9:E$11))</f>
        <v>3.5769692317950405E-4</v>
      </c>
      <c r="I36">
        <f>STDEV(E$13:E$16)/SQRT(COUNT(E$13:E$16))</f>
        <v>4.4127585456074152E-6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0.28143020453412104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AVERAGE(F$9:F$11)</f>
        <v>1.5324904910997927</v>
      </c>
      <c r="J39">
        <f>AVERAGE(F$13:F$16)</f>
        <v>0.55341627633490109</v>
      </c>
    </row>
    <row r="40" spans="1:12" x14ac:dyDescent="0.3">
      <c r="G40">
        <f>STDEV(F$1:F$3)/SQRT(COUNT(F$1:F$3))</f>
        <v>3.7887236211488991E-2</v>
      </c>
      <c r="H40">
        <f>STDEV(F$4:F$6)/SQRT(COUNT(F$4:F$6))</f>
        <v>0.12579716058654763</v>
      </c>
      <c r="I40">
        <f>STDEV(F$9:F$11)/SQRT(COUNT(F$9:F$11))</f>
        <v>0.9089597995648262</v>
      </c>
      <c r="J40">
        <f>STDEV(F$13:F$16)/SQRT(COUNT(F$13:F$16))</f>
        <v>0.44401386483779698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AVERAGE(G$9:G$11)</f>
        <v>36.560668842267027</v>
      </c>
      <c r="K43">
        <f>AVERAGE(G$13:G$16)</f>
        <v>36.549704624895277</v>
      </c>
    </row>
    <row r="44" spans="1:12" x14ac:dyDescent="0.3">
      <c r="H44">
        <f>STDEV(G$1:G$3)/SQRT(COUNT(G$1:G$3))</f>
        <v>6.3561831960480958E-2</v>
      </c>
      <c r="I44">
        <f>STDEV(G$4:G$6)/SQRT(COUNT(G$4:G$6))</f>
        <v>0.49828508918370279</v>
      </c>
      <c r="J44">
        <f>STDEV(G$9:G$11)/SQRT(COUNT(G$9:G$11))</f>
        <v>0.49031258025953905</v>
      </c>
      <c r="K44">
        <f>STDEV(G$13:G$16)/SQRT(COUNT(G$13:G$16))</f>
        <v>0.39863100653210481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AVERAGE(H$9:H$11)</f>
        <v>3.7994866553451856</v>
      </c>
      <c r="L47">
        <f>AVERAGE(H$13:H$16)</f>
        <v>2.6891949704917932</v>
      </c>
    </row>
    <row r="48" spans="1:12" x14ac:dyDescent="0.3">
      <c r="I48">
        <f>STDEV(H$1:H$3)/SQRT(COUNT(H$1:H$3))</f>
        <v>2.1967251752266336E-2</v>
      </c>
      <c r="J48">
        <f>STDEV(H$4:H$6)/SQRT(COUNT(H$4:H$6))</f>
        <v>0.14380117024004904</v>
      </c>
      <c r="K48">
        <f>STDEV(H$9:H$11)/SQRT(COUNT(H$9:H$11))</f>
        <v>2.9978342808046046</v>
      </c>
      <c r="L48">
        <f>STDEV(H$13:H$16)/SQRT(COUNT(H$13:H$16))</f>
        <v>2.4385643271491557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AVERAGE(I$9:I$11)</f>
        <v>2.9835877862400384E-9</v>
      </c>
      <c r="M51">
        <f>AVERAGE(I$13:I$16)</f>
        <v>4.0530954529238379E-6</v>
      </c>
    </row>
    <row r="52" spans="9:16" x14ac:dyDescent="0.3">
      <c r="J52">
        <f>STDEV(I$1:I$3)/SQRT(COUNT(I$1:I$3))</f>
        <v>4.7043281897702433E-2</v>
      </c>
      <c r="K52">
        <f>STDEV(I$4:I$6)/SQRT(COUNT(I$4:I$6))</f>
        <v>6.3772773096146374E-15</v>
      </c>
      <c r="L52">
        <f>STDEV(I$9:I$11)/SQRT(COUNT(I$9:I$11))</f>
        <v>2.983556279237191E-9</v>
      </c>
      <c r="M52">
        <f>STDEV(I$13:I$16)/SQRT(COUNT(I$13:I$16))</f>
        <v>4.0529326997889823E-6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AVERAGE(J$9:J$11)</f>
        <v>3.6056343285878296</v>
      </c>
      <c r="N55">
        <f>AVERAGE(J$13:J$16)</f>
        <v>4.4114283716836216</v>
      </c>
    </row>
    <row r="56" spans="9:16" x14ac:dyDescent="0.3">
      <c r="K56">
        <f>STDEV(J$1:J$3)/SQRT(COUNT(J$1:J$3))</f>
        <v>1.0122908364969967</v>
      </c>
      <c r="L56">
        <f>STDEV(J$4:J$6)/SQRT(COUNT(J$4:J$6))</f>
        <v>0.74102585341338212</v>
      </c>
      <c r="M56">
        <f>STDEV(J$9:J$11)/SQRT(COUNT(J$9:J$11))</f>
        <v>0.42588055523052337</v>
      </c>
      <c r="N56">
        <f>STDEV(J$13:J$16)/SQRT(COUNT(J$13:J$16))</f>
        <v>0.66382289260777116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AVERAGE(K$9:K$11)</f>
        <v>16.201058340567712</v>
      </c>
      <c r="O59">
        <f>AVERAGE(K$13:K$16)</f>
        <v>15.511444233694277</v>
      </c>
    </row>
    <row r="60" spans="9:16" x14ac:dyDescent="0.3">
      <c r="L60">
        <f>STDEV(K$1:K$3)/SQRT(COUNT(K$1:K$3))</f>
        <v>2.749667108525184</v>
      </c>
      <c r="M60">
        <f>STDEV(K$4:K$6)/SQRT(COUNT(K$4:K$6))</f>
        <v>2.7073905114872208</v>
      </c>
      <c r="N60">
        <f>STDEV(K$9:K$11)/SQRT(COUNT(K$9:K$11))</f>
        <v>3.3207187374732552</v>
      </c>
      <c r="O60">
        <f>STDEV(K$13:K$16)/SQRT(COUNT(K$13:K$16))</f>
        <v>1.694872077696727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AVERAGE(L$9:L$11)</f>
        <v>444284473.67489415</v>
      </c>
      <c r="P63">
        <f>AVERAGE(L$13:L$16)</f>
        <v>589413319.65210319</v>
      </c>
    </row>
    <row r="64" spans="9:16" x14ac:dyDescent="0.3">
      <c r="M64">
        <f>STDEV(L$1:L$3)/SQRT(COUNT(L$1:L$3))</f>
        <v>98309638.616056696</v>
      </c>
      <c r="N64">
        <f>STDEV(L$4:L$6)/SQRT(COUNT(L$4:L$6))</f>
        <v>161012746.78001404</v>
      </c>
      <c r="O64">
        <f>STDEV(L$9:L$11)/SQRT(COUNT(L$9:L$11))</f>
        <v>380817343.30973661</v>
      </c>
      <c r="P64">
        <f>STDEV(L$13:L$16)/SQRT(COUNT(L$13:L$16))</f>
        <v>96090682.504834935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AVERAGE(M$9:M$11)</f>
        <v>0.9944596048642399</v>
      </c>
      <c r="Q67">
        <f>AVERAGE(M$13:M$16)</f>
        <v>0.99613211356786546</v>
      </c>
    </row>
    <row r="68" spans="13:20" x14ac:dyDescent="0.3">
      <c r="N68">
        <f>STDEV(M$1:M$3)/SQRT(COUNT(M$1:M$3))</f>
        <v>4.9336913887755639E-4</v>
      </c>
      <c r="O68">
        <f>STDEV(M$4:M$6)/SQRT(COUNT(M$4:M$6))</f>
        <v>3.486949347042988E-4</v>
      </c>
      <c r="P68">
        <f>STDEV(M$9:M$11)/SQRT(COUNT(M$9:M$11))</f>
        <v>1.3127905162182648E-3</v>
      </c>
      <c r="Q68">
        <f>STDEV(M$13:M$16)/SQRT(COUNT(M$13:M$16))</f>
        <v>1.6834148194512729E-3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3">
      <c r="O72">
        <f>STDEV(N$1:N$3)/SQRT(COUNT(N$1:N$3))</f>
        <v>3.3666505227571966E-3</v>
      </c>
      <c r="P72">
        <f>STDEV(N$4:N$6)/SQRT(COUNT(N$4:N$6))</f>
        <v>1.0654580102394942E-2</v>
      </c>
      <c r="Q72">
        <f>STDEV(N$9:N$11)/SQRT(COUNT(N$9:N$11))</f>
        <v>1.1077469755827695E-2</v>
      </c>
      <c r="R72">
        <f>STDEV(N$13:N$16)/SQRT(COUNT(N$13:N$16))</f>
        <v>2.5055085561655724E-3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3">
      <c r="P76">
        <f>STDEV(O$1:O$3)/SQRT(COUNT(O$1:O$3))</f>
        <v>7.903214212686805E-4</v>
      </c>
      <c r="Q76">
        <f>STDEV(O$4:O$6)/SQRT(COUNT(O$4:O$6))</f>
        <v>9.0723300721945472E-3</v>
      </c>
      <c r="R76">
        <f>STDEV(O$9:O$11)/SQRT(COUNT(O$9:O$11))</f>
        <v>3.4733597153074319E-3</v>
      </c>
      <c r="S76">
        <f>STDEV(O$13:O$16)/SQRT(COUNT(O$13:O$16))</f>
        <v>9.1385974951318887E-3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3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3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3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9993-CFD6-4B07-9FE3-775345900DDF}">
  <dimension ref="A1:C14"/>
  <sheetViews>
    <sheetView workbookViewId="0">
      <selection activeCell="B16" sqref="B16"/>
    </sheetView>
  </sheetViews>
  <sheetFormatPr defaultRowHeight="14.4" x14ac:dyDescent="0.3"/>
  <cols>
    <col min="1" max="1" width="31.5546875" bestFit="1" customWidth="1"/>
  </cols>
  <sheetData>
    <row r="1" spans="1:3" x14ac:dyDescent="0.3">
      <c r="A1" t="s">
        <v>84</v>
      </c>
    </row>
    <row r="2" spans="1:3" ht="15" thickBot="1" x14ac:dyDescent="0.35"/>
    <row r="3" spans="1:3" x14ac:dyDescent="0.3">
      <c r="A3" s="3"/>
      <c r="B3" s="3" t="s">
        <v>85</v>
      </c>
      <c r="C3" s="3" t="s">
        <v>86</v>
      </c>
    </row>
    <row r="4" spans="1:3" x14ac:dyDescent="0.3">
      <c r="A4" s="1" t="s">
        <v>87</v>
      </c>
      <c r="B4" s="1">
        <v>3.1217719660991447E-2</v>
      </c>
      <c r="C4" s="1">
        <v>1.7436370403402304E-2</v>
      </c>
    </row>
    <row r="5" spans="1:3" x14ac:dyDescent="0.3">
      <c r="A5" s="1" t="s">
        <v>88</v>
      </c>
      <c r="B5" s="1">
        <v>6.8866077115653111E-4</v>
      </c>
      <c r="C5" s="1">
        <v>3.3824482359775328E-4</v>
      </c>
    </row>
    <row r="6" spans="1:3" x14ac:dyDescent="0.3">
      <c r="A6" s="1" t="s">
        <v>89</v>
      </c>
      <c r="B6" s="1">
        <v>4</v>
      </c>
      <c r="C6" s="1">
        <v>4</v>
      </c>
    </row>
    <row r="7" spans="1:3" x14ac:dyDescent="0.3">
      <c r="A7" s="1" t="s">
        <v>90</v>
      </c>
      <c r="B7" s="1">
        <v>0.91940005990553708</v>
      </c>
      <c r="C7" s="1"/>
    </row>
    <row r="8" spans="1:3" x14ac:dyDescent="0.3">
      <c r="A8" s="1" t="s">
        <v>91</v>
      </c>
      <c r="B8" s="1">
        <v>0</v>
      </c>
      <c r="C8" s="1"/>
    </row>
    <row r="9" spans="1:3" x14ac:dyDescent="0.3">
      <c r="A9" s="1" t="s">
        <v>92</v>
      </c>
      <c r="B9" s="1">
        <v>3</v>
      </c>
      <c r="C9" s="1"/>
    </row>
    <row r="10" spans="1:3" x14ac:dyDescent="0.3">
      <c r="A10" s="1" t="s">
        <v>93</v>
      </c>
      <c r="B10" s="1">
        <v>2.3341675384397278</v>
      </c>
      <c r="C10" s="1"/>
    </row>
    <row r="11" spans="1:3" x14ac:dyDescent="0.3">
      <c r="A11" s="1" t="s">
        <v>94</v>
      </c>
      <c r="B11" s="1">
        <v>5.0880304651917459E-2</v>
      </c>
      <c r="C11" s="1"/>
    </row>
    <row r="12" spans="1:3" x14ac:dyDescent="0.3">
      <c r="A12" s="1" t="s">
        <v>95</v>
      </c>
      <c r="B12" s="1">
        <v>2.3533634348018233</v>
      </c>
      <c r="C12" s="1"/>
    </row>
    <row r="13" spans="1:3" x14ac:dyDescent="0.3">
      <c r="A13" s="1" t="s">
        <v>96</v>
      </c>
      <c r="B13" s="1">
        <v>0.10176060930383492</v>
      </c>
      <c r="C13" s="1"/>
    </row>
    <row r="14" spans="1:3" ht="15" thickBot="1" x14ac:dyDescent="0.35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B71-28F5-46F9-948C-3E82AA0979A4}">
  <dimension ref="A1:C14"/>
  <sheetViews>
    <sheetView tabSelected="1" workbookViewId="0">
      <selection activeCell="G15" sqref="G15"/>
    </sheetView>
  </sheetViews>
  <sheetFormatPr defaultRowHeight="14.4" x14ac:dyDescent="0.3"/>
  <cols>
    <col min="1" max="1" width="31.5546875" bestFit="1" customWidth="1"/>
  </cols>
  <sheetData>
    <row r="1" spans="1:3" x14ac:dyDescent="0.3">
      <c r="A1" t="s">
        <v>84</v>
      </c>
    </row>
    <row r="2" spans="1:3" ht="15" thickBot="1" x14ac:dyDescent="0.35"/>
    <row r="3" spans="1:3" x14ac:dyDescent="0.3">
      <c r="A3" s="3"/>
      <c r="B3" s="3" t="s">
        <v>85</v>
      </c>
      <c r="C3" s="3" t="s">
        <v>86</v>
      </c>
    </row>
    <row r="4" spans="1:3" x14ac:dyDescent="0.3">
      <c r="A4" s="1" t="s">
        <v>87</v>
      </c>
      <c r="B4" s="1">
        <v>0.91336164387329033</v>
      </c>
      <c r="C4" s="1">
        <v>0.55341627633490109</v>
      </c>
    </row>
    <row r="5" spans="1:3" x14ac:dyDescent="0.3">
      <c r="A5" s="1" t="s">
        <v>88</v>
      </c>
      <c r="B5" s="1">
        <v>2.3805687366892214</v>
      </c>
      <c r="C5" s="1">
        <v>0.78859324867278968</v>
      </c>
    </row>
    <row r="6" spans="1:3" x14ac:dyDescent="0.3">
      <c r="A6" s="1" t="s">
        <v>89</v>
      </c>
      <c r="B6" s="1">
        <v>4</v>
      </c>
      <c r="C6" s="1">
        <v>4</v>
      </c>
    </row>
    <row r="7" spans="1:3" x14ac:dyDescent="0.3">
      <c r="A7" s="1" t="s">
        <v>90</v>
      </c>
      <c r="B7" s="1">
        <v>0.99424232895028963</v>
      </c>
      <c r="C7" s="1"/>
    </row>
    <row r="8" spans="1:3" x14ac:dyDescent="0.3">
      <c r="A8" s="1" t="s">
        <v>91</v>
      </c>
      <c r="B8" s="1">
        <v>0</v>
      </c>
      <c r="C8" s="1"/>
    </row>
    <row r="9" spans="1:3" x14ac:dyDescent="0.3">
      <c r="A9" s="1" t="s">
        <v>92</v>
      </c>
      <c r="B9" s="1">
        <v>3</v>
      </c>
      <c r="C9" s="1"/>
    </row>
    <row r="10" spans="1:3" x14ac:dyDescent="0.3">
      <c r="A10" s="1" t="s">
        <v>93</v>
      </c>
      <c r="B10" s="1">
        <v>1.0795896152133646</v>
      </c>
      <c r="C10" s="1"/>
    </row>
    <row r="11" spans="1:3" x14ac:dyDescent="0.3">
      <c r="A11" s="1" t="s">
        <v>94</v>
      </c>
      <c r="B11" s="1">
        <v>0.17969174109967129</v>
      </c>
      <c r="C11" s="1"/>
    </row>
    <row r="12" spans="1:3" x14ac:dyDescent="0.3">
      <c r="A12" s="1" t="s">
        <v>95</v>
      </c>
      <c r="B12" s="1">
        <v>2.3533634348018233</v>
      </c>
      <c r="C12" s="1"/>
    </row>
    <row r="13" spans="1:3" x14ac:dyDescent="0.3">
      <c r="A13" s="1" t="s">
        <v>96</v>
      </c>
      <c r="B13" s="1">
        <v>0.35938348219934257</v>
      </c>
      <c r="C13" s="1"/>
    </row>
    <row r="14" spans="1:3" ht="15" thickBot="1" x14ac:dyDescent="0.35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7608-051E-4485-A7E9-B2F87390D8ED}">
  <dimension ref="A1:S32"/>
  <sheetViews>
    <sheetView topLeftCell="A7" workbookViewId="0">
      <selection activeCell="N19" sqref="N19"/>
    </sheetView>
  </sheetViews>
  <sheetFormatPr defaultRowHeight="14.4" x14ac:dyDescent="0.3"/>
  <sheetData>
    <row r="1" spans="1:19" x14ac:dyDescent="0.3">
      <c r="A1" t="s">
        <v>83</v>
      </c>
      <c r="C1" t="b">
        <f>(C3-C2) &gt; 0</f>
        <v>1</v>
      </c>
      <c r="G1" t="b">
        <f>(G3-G2) &gt; 0</f>
        <v>0</v>
      </c>
    </row>
    <row r="2" spans="1:19" x14ac:dyDescent="0.3">
      <c r="A2">
        <v>13</v>
      </c>
      <c r="B2">
        <v>50.170242659167336</v>
      </c>
      <c r="C2">
        <v>8.6403546782031753E-3</v>
      </c>
      <c r="D2">
        <v>6.9996504707704105E-2</v>
      </c>
      <c r="E2">
        <v>24.289359659065365</v>
      </c>
      <c r="F2">
        <v>5.5774294888870558E-10</v>
      </c>
      <c r="G2">
        <v>0.14710121465685502</v>
      </c>
      <c r="H2">
        <v>36.223814614921984</v>
      </c>
      <c r="I2">
        <v>0.48172107020411004</v>
      </c>
      <c r="J2">
        <v>3.1310055328609909E-14</v>
      </c>
      <c r="K2">
        <v>4.079138265678818</v>
      </c>
      <c r="L2">
        <v>14.773602809897632</v>
      </c>
      <c r="M2">
        <v>566450101.24093688</v>
      </c>
      <c r="N2">
        <v>0.99898533074451068</v>
      </c>
      <c r="O2">
        <v>0.99701139548014506</v>
      </c>
      <c r="P2">
        <v>0.949541110127199</v>
      </c>
      <c r="Q2">
        <v>4.4815903611969979E-2</v>
      </c>
      <c r="R2">
        <v>8.2400008207427697E-2</v>
      </c>
      <c r="S2">
        <v>0.32512088803992523</v>
      </c>
    </row>
    <row r="3" spans="1:19" x14ac:dyDescent="0.3">
      <c r="A3">
        <v>7</v>
      </c>
      <c r="B3">
        <v>49.134693742595658</v>
      </c>
      <c r="C3">
        <v>1.1336378651585302E-2</v>
      </c>
      <c r="D3">
        <v>1.6568061839038396E-2</v>
      </c>
      <c r="E3">
        <v>21.79919917966312</v>
      </c>
      <c r="F3">
        <v>2.2204460492503131E-14</v>
      </c>
      <c r="G3">
        <v>7.6265635306323493E-2</v>
      </c>
      <c r="H3">
        <v>36.153317535502289</v>
      </c>
      <c r="I3">
        <v>9.8533251240757375E-2</v>
      </c>
      <c r="J3">
        <v>2.2204979238374094E-14</v>
      </c>
      <c r="K3">
        <v>1.952898836424503</v>
      </c>
      <c r="L3">
        <v>19.644723056687244</v>
      </c>
      <c r="M3">
        <v>132744891.08503906</v>
      </c>
      <c r="N3">
        <v>0.99900216768483463</v>
      </c>
      <c r="O3">
        <v>0.99812720704547231</v>
      </c>
      <c r="P3">
        <v>0.9965996225501188</v>
      </c>
      <c r="Q3">
        <v>4.4448064950350752E-2</v>
      </c>
      <c r="R3">
        <v>6.3844926603594698E-2</v>
      </c>
      <c r="S3">
        <v>9.123185443573037E-2</v>
      </c>
    </row>
    <row r="4" spans="1:19" x14ac:dyDescent="0.3">
      <c r="A4" t="s">
        <v>83</v>
      </c>
      <c r="C4" t="b">
        <f>(C6-C5) &gt; 0</f>
        <v>1</v>
      </c>
      <c r="G4" t="b">
        <f>(G6-G5) &gt; 0</f>
        <v>1</v>
      </c>
    </row>
    <row r="5" spans="1:19" x14ac:dyDescent="0.3">
      <c r="A5">
        <v>14</v>
      </c>
      <c r="B5">
        <v>50.757253125081057</v>
      </c>
      <c r="C5">
        <v>4.8323620306448935E-3</v>
      </c>
      <c r="D5">
        <v>5.4563962150907331E-3</v>
      </c>
      <c r="E5">
        <v>24.502054124559894</v>
      </c>
      <c r="F5">
        <v>1.7651220104339856E-5</v>
      </c>
      <c r="G5">
        <v>3.1617351973594027E-2</v>
      </c>
      <c r="H5">
        <v>36.697236947356437</v>
      </c>
      <c r="I5">
        <v>4.7124138988605048E-2</v>
      </c>
      <c r="J5">
        <v>1.6211893547391038E-5</v>
      </c>
      <c r="K5">
        <v>4.5658015908569123</v>
      </c>
      <c r="L5">
        <v>13.024147455245862</v>
      </c>
      <c r="M5">
        <v>350999697.1980691</v>
      </c>
      <c r="N5">
        <v>0.99208181807768536</v>
      </c>
      <c r="O5">
        <v>0.99508377256621872</v>
      </c>
      <c r="P5">
        <v>0.99253225813286505</v>
      </c>
      <c r="Q5">
        <v>0.12573170714751689</v>
      </c>
      <c r="R5">
        <v>0.10237015179103715</v>
      </c>
      <c r="S5">
        <v>0.12637696756741412</v>
      </c>
    </row>
    <row r="6" spans="1:19" x14ac:dyDescent="0.3">
      <c r="A6">
        <v>8</v>
      </c>
      <c r="B6">
        <v>48.970224341450667</v>
      </c>
      <c r="C6">
        <v>2.8455085625926618E-2</v>
      </c>
      <c r="D6">
        <v>0.19463910134944526</v>
      </c>
      <c r="E6">
        <v>15.382937678032819</v>
      </c>
      <c r="F6">
        <v>2.4898037270932147E-3</v>
      </c>
      <c r="G6">
        <v>0.23965150048870829</v>
      </c>
      <c r="H6">
        <v>36.927912625888425</v>
      </c>
      <c r="I6">
        <v>0.57170256654956031</v>
      </c>
      <c r="J6">
        <v>9.941866654942422E-7</v>
      </c>
      <c r="K6">
        <v>2.4430206679346318</v>
      </c>
      <c r="L6">
        <v>21.436078918089322</v>
      </c>
      <c r="M6">
        <v>457955160.74923623</v>
      </c>
      <c r="N6">
        <v>0.99837928576034285</v>
      </c>
      <c r="O6">
        <v>0.99840550035107978</v>
      </c>
      <c r="P6">
        <v>0.97812854760325485</v>
      </c>
      <c r="Q6">
        <v>5.751194069035951E-2</v>
      </c>
      <c r="R6">
        <v>5.6148136508280842E-2</v>
      </c>
      <c r="S6">
        <v>0.21109361441809982</v>
      </c>
    </row>
    <row r="7" spans="1:19" x14ac:dyDescent="0.3">
      <c r="A7" t="s">
        <v>83</v>
      </c>
      <c r="C7" t="b">
        <f>(C9-C8) &gt; 0</f>
        <v>1</v>
      </c>
      <c r="G7" t="b">
        <f>(G9-G8) &gt; 0</f>
        <v>0</v>
      </c>
    </row>
    <row r="8" spans="1:19" x14ac:dyDescent="0.3">
      <c r="A8">
        <v>15</v>
      </c>
      <c r="B8">
        <v>50.897187024056102</v>
      </c>
      <c r="C8">
        <v>1.1560450572118007E-2</v>
      </c>
      <c r="D8">
        <v>8.4848356183085338E-2</v>
      </c>
      <c r="E8">
        <v>11.269071995275183</v>
      </c>
      <c r="F8">
        <v>2.407360763413255E-14</v>
      </c>
      <c r="G8">
        <v>0.15210747569666191</v>
      </c>
      <c r="H8">
        <v>37.577766937274333</v>
      </c>
      <c r="I8">
        <v>0.22793467277447976</v>
      </c>
      <c r="J8">
        <v>3.8305931461935391E-14</v>
      </c>
      <c r="K8">
        <v>6.1031742274447058</v>
      </c>
      <c r="L8">
        <v>13.766984672850123</v>
      </c>
      <c r="M8">
        <v>621934179.43162954</v>
      </c>
      <c r="N8">
        <v>0.99882163160938198</v>
      </c>
      <c r="O8">
        <v>0.99270388667667397</v>
      </c>
      <c r="P8">
        <v>0.96037915720805644</v>
      </c>
      <c r="Q8">
        <v>4.8286264033468369E-2</v>
      </c>
      <c r="R8">
        <v>0.12081206714507217</v>
      </c>
      <c r="S8">
        <v>0.28282810134363656</v>
      </c>
    </row>
    <row r="9" spans="1:19" x14ac:dyDescent="0.3">
      <c r="A9">
        <v>11</v>
      </c>
      <c r="B9">
        <v>50.99993380168803</v>
      </c>
      <c r="C9">
        <v>1.601888853618769E-2</v>
      </c>
      <c r="D9">
        <v>0.1641584912521373</v>
      </c>
      <c r="E9">
        <v>22.08294010390086</v>
      </c>
      <c r="F9">
        <v>2.2204460492503131E-14</v>
      </c>
      <c r="G9">
        <v>0.11219420894660005</v>
      </c>
      <c r="H9">
        <v>37.398012035506362</v>
      </c>
      <c r="I9">
        <v>0.19245141659030984</v>
      </c>
      <c r="J9">
        <v>2.2206781588809361E-14</v>
      </c>
      <c r="K9">
        <v>2.8612100103634148</v>
      </c>
      <c r="L9">
        <v>21.999999999999766</v>
      </c>
      <c r="M9">
        <v>44059879.020455331</v>
      </c>
      <c r="N9">
        <v>0.99213822043396482</v>
      </c>
      <c r="O9">
        <v>0.99410838184506134</v>
      </c>
      <c r="P9">
        <v>0.99319548348425291</v>
      </c>
      <c r="Q9">
        <v>0.12446931357457527</v>
      </c>
      <c r="R9">
        <v>0.11716632920010855</v>
      </c>
      <c r="S9">
        <v>0.14608669072309458</v>
      </c>
    </row>
    <row r="10" spans="1:19" x14ac:dyDescent="0.3">
      <c r="A10" t="s">
        <v>83</v>
      </c>
      <c r="C10" t="b">
        <f>(C12-C11) &gt; 0</f>
        <v>1</v>
      </c>
      <c r="G10" t="b">
        <f>(G12-G11) &gt; 0</f>
        <v>1</v>
      </c>
    </row>
    <row r="11" spans="1:19" x14ac:dyDescent="0.3">
      <c r="A11">
        <v>16</v>
      </c>
      <c r="B11">
        <v>49.372704065629407</v>
      </c>
      <c r="C11">
        <v>4.4712314332643145E-2</v>
      </c>
      <c r="D11">
        <v>0.33865466146936779</v>
      </c>
      <c r="E11">
        <v>9.9724964073016142</v>
      </c>
      <c r="F11">
        <v>2.2204460492503131E-14</v>
      </c>
      <c r="G11">
        <v>1.8828390630124936</v>
      </c>
      <c r="H11">
        <v>35.700000000028353</v>
      </c>
      <c r="I11">
        <v>9.9999999999999787</v>
      </c>
      <c r="J11">
        <v>4.8819468832966442E-10</v>
      </c>
      <c r="K11">
        <v>2.8975994027540488</v>
      </c>
      <c r="L11">
        <v>20.4810419967835</v>
      </c>
      <c r="M11">
        <v>818269300.73777747</v>
      </c>
      <c r="N11">
        <v>0.99463967383988361</v>
      </c>
      <c r="O11">
        <v>0.985550803068721</v>
      </c>
      <c r="P11">
        <v>0.96924532881281233</v>
      </c>
      <c r="Q11">
        <v>0.10311916123851592</v>
      </c>
      <c r="R11">
        <v>0.19758020614782132</v>
      </c>
      <c r="S11">
        <v>0.24695341960909117</v>
      </c>
    </row>
    <row r="12" spans="1:19" x14ac:dyDescent="0.3">
      <c r="A12">
        <v>9</v>
      </c>
      <c r="B12">
        <v>50.361069671134324</v>
      </c>
      <c r="C12">
        <v>6.9060525830266173E-2</v>
      </c>
      <c r="D12">
        <v>0.25801108459089117</v>
      </c>
      <c r="E12">
        <v>13.471631554455945</v>
      </c>
      <c r="F12">
        <v>2.9250814687839763E-14</v>
      </c>
      <c r="G12">
        <v>3.2253352307515293</v>
      </c>
      <c r="H12">
        <v>35.700000003988414</v>
      </c>
      <c r="I12">
        <v>9.750654659613712</v>
      </c>
      <c r="J12">
        <v>8.9507003447047568E-9</v>
      </c>
      <c r="K12">
        <v>4.3363113643580764</v>
      </c>
      <c r="L12">
        <v>16.1052860544001</v>
      </c>
      <c r="M12">
        <v>1205583684.8478703</v>
      </c>
      <c r="N12">
        <v>0.99455792352757189</v>
      </c>
      <c r="O12">
        <v>0.95888050748856335</v>
      </c>
      <c r="P12">
        <v>0.98176164041495118</v>
      </c>
      <c r="Q12">
        <v>0.10398649260370561</v>
      </c>
      <c r="R12">
        <v>0.29760772423271709</v>
      </c>
      <c r="S12">
        <v>0.19874222923660653</v>
      </c>
    </row>
    <row r="13" spans="1:19" x14ac:dyDescent="0.3">
      <c r="B13" t="s">
        <v>4</v>
      </c>
      <c r="C13" t="s">
        <v>5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</row>
    <row r="15" spans="1:19" x14ac:dyDescent="0.3">
      <c r="A15" t="s">
        <v>4</v>
      </c>
      <c r="B15">
        <v>49.134693742595658</v>
      </c>
      <c r="C15">
        <v>48.970224341450667</v>
      </c>
      <c r="D15">
        <v>50.99993380168803</v>
      </c>
      <c r="E15">
        <v>50.361069671134324</v>
      </c>
      <c r="H15" t="s">
        <v>4</v>
      </c>
      <c r="I15">
        <f>B15-B24</f>
        <v>-1.0355489165716776</v>
      </c>
      <c r="J15">
        <f t="shared" ref="J15:L23" si="0">C15-C24</f>
        <v>-1.7870287836303902</v>
      </c>
      <c r="K15">
        <f t="shared" si="0"/>
        <v>0.10274677763192841</v>
      </c>
      <c r="L15">
        <f t="shared" si="0"/>
        <v>0.98836560550491726</v>
      </c>
    </row>
    <row r="16" spans="1:19" x14ac:dyDescent="0.3">
      <c r="A16" t="s">
        <v>5</v>
      </c>
      <c r="B16">
        <v>1.1336378651585302E-2</v>
      </c>
      <c r="C16">
        <v>2.8455085625926618E-2</v>
      </c>
      <c r="D16">
        <v>1.601888853618769E-2</v>
      </c>
      <c r="E16">
        <v>6.9060525830266173E-2</v>
      </c>
      <c r="H16" t="s">
        <v>5</v>
      </c>
      <c r="I16">
        <f t="shared" ref="I16:I23" si="1">B16-B25</f>
        <v>2.6960239733821272E-3</v>
      </c>
      <c r="J16">
        <f t="shared" si="0"/>
        <v>2.3622723595281725E-2</v>
      </c>
      <c r="K16">
        <f t="shared" si="0"/>
        <v>4.4584379640696826E-3</v>
      </c>
      <c r="L16">
        <f t="shared" si="0"/>
        <v>2.4348211497623028E-2</v>
      </c>
    </row>
    <row r="17" spans="1:12" x14ac:dyDescent="0.3">
      <c r="A17" t="s">
        <v>7</v>
      </c>
      <c r="B17">
        <v>1.6568061839038396E-2</v>
      </c>
      <c r="C17">
        <v>0.19463910134944526</v>
      </c>
      <c r="D17">
        <v>0.1641584912521373</v>
      </c>
      <c r="E17">
        <v>0.25801108459089117</v>
      </c>
      <c r="H17" t="s">
        <v>7</v>
      </c>
      <c r="I17">
        <f t="shared" si="1"/>
        <v>-5.3428442868665708E-2</v>
      </c>
      <c r="J17">
        <f t="shared" si="0"/>
        <v>0.18918270513435453</v>
      </c>
      <c r="K17">
        <f t="shared" si="0"/>
        <v>7.9310135069051962E-2</v>
      </c>
      <c r="L17">
        <f t="shared" si="0"/>
        <v>-8.0643576878476619E-2</v>
      </c>
    </row>
    <row r="18" spans="1:12" x14ac:dyDescent="0.3">
      <c r="A18" t="s">
        <v>8</v>
      </c>
      <c r="B18">
        <v>21.79919917966312</v>
      </c>
      <c r="C18">
        <v>15.382937678032819</v>
      </c>
      <c r="D18">
        <v>22.08294010390086</v>
      </c>
      <c r="E18">
        <v>13.471631554455945</v>
      </c>
      <c r="H18" t="s">
        <v>8</v>
      </c>
      <c r="I18">
        <f t="shared" si="1"/>
        <v>-2.4901604794022454</v>
      </c>
      <c r="J18">
        <f t="shared" si="0"/>
        <v>-9.1191164465270749</v>
      </c>
      <c r="K18">
        <f t="shared" si="0"/>
        <v>10.813868108625677</v>
      </c>
      <c r="L18">
        <f t="shared" si="0"/>
        <v>3.4991351471543304</v>
      </c>
    </row>
    <row r="19" spans="1:12" x14ac:dyDescent="0.3">
      <c r="A19" t="s">
        <v>9</v>
      </c>
      <c r="B19">
        <v>2.2204460492503131E-14</v>
      </c>
      <c r="C19">
        <v>2.4898037270932147E-3</v>
      </c>
      <c r="D19">
        <v>2.2204460492503131E-14</v>
      </c>
      <c r="E19">
        <v>2.9250814687839763E-14</v>
      </c>
      <c r="H19" t="s">
        <v>9</v>
      </c>
      <c r="I19">
        <f t="shared" si="1"/>
        <v>-5.5772074442821308E-10</v>
      </c>
      <c r="J19">
        <f t="shared" si="0"/>
        <v>2.472152506988875E-3</v>
      </c>
      <c r="K19">
        <f t="shared" si="0"/>
        <v>-1.8691471416294188E-15</v>
      </c>
      <c r="L19">
        <f t="shared" si="0"/>
        <v>7.046354195336632E-15</v>
      </c>
    </row>
    <row r="20" spans="1:12" x14ac:dyDescent="0.3">
      <c r="A20" t="s">
        <v>10</v>
      </c>
      <c r="B20">
        <v>7.6265635306323493E-2</v>
      </c>
      <c r="C20">
        <v>0.23965150048870829</v>
      </c>
      <c r="D20">
        <v>0.11219420894660005</v>
      </c>
      <c r="E20">
        <v>3.2253352307515293</v>
      </c>
      <c r="H20" t="s">
        <v>10</v>
      </c>
      <c r="I20">
        <f t="shared" si="1"/>
        <v>-7.083557935053153E-2</v>
      </c>
      <c r="J20">
        <f t="shared" si="0"/>
        <v>0.20803414851511426</v>
      </c>
      <c r="K20">
        <f t="shared" si="0"/>
        <v>-3.9913266750061863E-2</v>
      </c>
      <c r="L20">
        <f t="shared" si="0"/>
        <v>1.3424961677390357</v>
      </c>
    </row>
    <row r="21" spans="1:12" x14ac:dyDescent="0.3">
      <c r="A21" t="s">
        <v>11</v>
      </c>
      <c r="B21">
        <v>36.153317535502289</v>
      </c>
      <c r="C21">
        <v>36.927912625888425</v>
      </c>
      <c r="D21">
        <v>37.398012035506362</v>
      </c>
      <c r="E21">
        <v>35.700000003988414</v>
      </c>
      <c r="H21" t="s">
        <v>11</v>
      </c>
      <c r="I21">
        <f t="shared" si="1"/>
        <v>-7.0497079419695297E-2</v>
      </c>
      <c r="J21">
        <f t="shared" si="0"/>
        <v>0.23067567853198767</v>
      </c>
      <c r="K21">
        <f t="shared" si="0"/>
        <v>-0.17975490176797138</v>
      </c>
      <c r="L21">
        <f t="shared" si="0"/>
        <v>3.9600607237844088E-9</v>
      </c>
    </row>
    <row r="22" spans="1:12" x14ac:dyDescent="0.3">
      <c r="A22" t="s">
        <v>12</v>
      </c>
      <c r="B22">
        <v>9.8533251240757375E-2</v>
      </c>
      <c r="C22">
        <v>0.57170256654956031</v>
      </c>
      <c r="D22">
        <v>0.19245141659030984</v>
      </c>
      <c r="E22">
        <v>9.750654659613712</v>
      </c>
      <c r="H22" t="s">
        <v>12</v>
      </c>
      <c r="I22">
        <f t="shared" si="1"/>
        <v>-0.38318781896335263</v>
      </c>
      <c r="J22">
        <f t="shared" si="0"/>
        <v>0.5245784275609553</v>
      </c>
      <c r="K22">
        <f t="shared" si="0"/>
        <v>-3.548325618416992E-2</v>
      </c>
      <c r="L22">
        <f t="shared" si="0"/>
        <v>-0.24934534038626666</v>
      </c>
    </row>
    <row r="23" spans="1:12" x14ac:dyDescent="0.3">
      <c r="A23" t="s">
        <v>13</v>
      </c>
      <c r="B23">
        <v>2.2204979238374094E-14</v>
      </c>
      <c r="C23">
        <v>9.941866654942422E-7</v>
      </c>
      <c r="D23">
        <v>2.2206781588809361E-14</v>
      </c>
      <c r="E23">
        <v>8.9507003447047568E-9</v>
      </c>
      <c r="H23" t="s">
        <v>13</v>
      </c>
      <c r="I23">
        <f t="shared" si="1"/>
        <v>-9.1050760902358157E-15</v>
      </c>
      <c r="J23">
        <f t="shared" si="0"/>
        <v>-1.5217706881896796E-5</v>
      </c>
      <c r="K23">
        <f t="shared" si="0"/>
        <v>-1.6099149873126031E-14</v>
      </c>
      <c r="L23">
        <f t="shared" si="0"/>
        <v>8.4625056563750924E-9</v>
      </c>
    </row>
    <row r="24" spans="1:12" x14ac:dyDescent="0.3">
      <c r="A24" t="s">
        <v>4</v>
      </c>
      <c r="B24">
        <v>50.170242659167336</v>
      </c>
      <c r="C24">
        <v>50.757253125081057</v>
      </c>
      <c r="D24">
        <v>50.897187024056102</v>
      </c>
      <c r="E24">
        <v>49.372704065629407</v>
      </c>
    </row>
    <row r="25" spans="1:12" x14ac:dyDescent="0.3">
      <c r="A25" t="s">
        <v>5</v>
      </c>
      <c r="B25">
        <v>8.6403546782031753E-3</v>
      </c>
      <c r="C25">
        <v>4.8323620306448935E-3</v>
      </c>
      <c r="D25">
        <v>1.1560450572118007E-2</v>
      </c>
      <c r="E25">
        <v>4.4712314332643145E-2</v>
      </c>
    </row>
    <row r="26" spans="1:12" x14ac:dyDescent="0.3">
      <c r="A26" t="s">
        <v>7</v>
      </c>
      <c r="B26">
        <v>6.9996504707704105E-2</v>
      </c>
      <c r="C26">
        <v>5.4563962150907331E-3</v>
      </c>
      <c r="D26">
        <v>8.4848356183085338E-2</v>
      </c>
      <c r="E26">
        <v>0.33865466146936779</v>
      </c>
    </row>
    <row r="27" spans="1:12" x14ac:dyDescent="0.3">
      <c r="A27" t="s">
        <v>8</v>
      </c>
      <c r="B27">
        <v>24.289359659065365</v>
      </c>
      <c r="C27">
        <v>24.502054124559894</v>
      </c>
      <c r="D27">
        <v>11.269071995275183</v>
      </c>
      <c r="E27">
        <v>9.9724964073016142</v>
      </c>
    </row>
    <row r="28" spans="1:12" x14ac:dyDescent="0.3">
      <c r="A28" t="s">
        <v>9</v>
      </c>
      <c r="B28">
        <v>5.5774294888870558E-10</v>
      </c>
      <c r="C28">
        <v>1.7651220104339856E-5</v>
      </c>
      <c r="D28">
        <v>2.407360763413255E-14</v>
      </c>
      <c r="E28">
        <v>2.2204460492503131E-14</v>
      </c>
    </row>
    <row r="29" spans="1:12" x14ac:dyDescent="0.3">
      <c r="A29" t="s">
        <v>10</v>
      </c>
      <c r="B29">
        <v>0.14710121465685502</v>
      </c>
      <c r="C29">
        <v>3.1617351973594027E-2</v>
      </c>
      <c r="D29">
        <v>0.15210747569666191</v>
      </c>
      <c r="E29">
        <v>1.8828390630124936</v>
      </c>
    </row>
    <row r="30" spans="1:12" x14ac:dyDescent="0.3">
      <c r="A30" t="s">
        <v>11</v>
      </c>
      <c r="B30">
        <v>36.223814614921984</v>
      </c>
      <c r="C30">
        <v>36.697236947356437</v>
      </c>
      <c r="D30">
        <v>37.577766937274333</v>
      </c>
      <c r="E30">
        <v>35.700000000028353</v>
      </c>
    </row>
    <row r="31" spans="1:12" x14ac:dyDescent="0.3">
      <c r="A31" t="s">
        <v>12</v>
      </c>
      <c r="B31">
        <v>0.48172107020411004</v>
      </c>
      <c r="C31">
        <v>4.7124138988605048E-2</v>
      </c>
      <c r="D31">
        <v>0.22793467277447976</v>
      </c>
      <c r="E31">
        <v>9.9999999999999787</v>
      </c>
    </row>
    <row r="32" spans="1:12" x14ac:dyDescent="0.3">
      <c r="A32" t="s">
        <v>13</v>
      </c>
      <c r="B32">
        <v>3.1310055328609909E-14</v>
      </c>
      <c r="C32">
        <v>1.6211893547391038E-5</v>
      </c>
      <c r="D32">
        <v>3.8305931461935391E-14</v>
      </c>
      <c r="E32">
        <v>4.8819468832966442E-10</v>
      </c>
    </row>
  </sheetData>
  <conditionalFormatting sqref="Q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R37"/>
  <sheetViews>
    <sheetView topLeftCell="G1" workbookViewId="0">
      <selection activeCell="N2" sqref="N2:N10"/>
    </sheetView>
  </sheetViews>
  <sheetFormatPr defaultRowHeight="14.4" x14ac:dyDescent="0.3"/>
  <cols>
    <col min="2" max="5" width="12" bestFit="1" customWidth="1"/>
    <col min="6" max="6" width="17.6640625" bestFit="1" customWidth="1"/>
    <col min="7" max="9" width="12" bestFit="1" customWidth="1"/>
    <col min="10" max="10" width="17.6640625" bestFit="1" customWidth="1"/>
    <col min="15" max="18" width="17.5546875" bestFit="1" customWidth="1"/>
  </cols>
  <sheetData>
    <row r="1" spans="1:18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O1" t="s">
        <v>0</v>
      </c>
      <c r="P1" t="s">
        <v>1</v>
      </c>
      <c r="Q1" t="s">
        <v>2</v>
      </c>
      <c r="R1" t="s">
        <v>3</v>
      </c>
    </row>
    <row r="2" spans="1:18" x14ac:dyDescent="0.3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N2" t="s">
        <v>4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3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N3" t="s">
        <v>5</v>
      </c>
      <c r="O3" t="s">
        <v>79</v>
      </c>
      <c r="P3" t="s">
        <v>81</v>
      </c>
      <c r="Q3" t="s">
        <v>51</v>
      </c>
      <c r="R3" t="s">
        <v>52</v>
      </c>
    </row>
    <row r="4" spans="1:18" x14ac:dyDescent="0.3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  <c r="N4" t="s">
        <v>7</v>
      </c>
      <c r="O4" t="s">
        <v>53</v>
      </c>
      <c r="P4" t="s">
        <v>54</v>
      </c>
      <c r="Q4" t="s">
        <v>55</v>
      </c>
      <c r="R4" t="s">
        <v>56</v>
      </c>
    </row>
    <row r="5" spans="1:18" x14ac:dyDescent="0.3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N5" t="s">
        <v>8</v>
      </c>
      <c r="O5" t="s">
        <v>57</v>
      </c>
      <c r="P5" t="s">
        <v>58</v>
      </c>
      <c r="Q5" t="s">
        <v>59</v>
      </c>
      <c r="R5" t="s">
        <v>60</v>
      </c>
    </row>
    <row r="6" spans="1:18" x14ac:dyDescent="0.3">
      <c r="N6" t="s">
        <v>9</v>
      </c>
      <c r="O6" t="s">
        <v>61</v>
      </c>
      <c r="P6" t="s">
        <v>62</v>
      </c>
      <c r="Q6" t="s">
        <v>82</v>
      </c>
      <c r="R6" t="s">
        <v>63</v>
      </c>
    </row>
    <row r="7" spans="1:18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N7" t="s">
        <v>10</v>
      </c>
      <c r="O7" t="s">
        <v>64</v>
      </c>
      <c r="P7" t="s">
        <v>65</v>
      </c>
      <c r="Q7" t="s">
        <v>66</v>
      </c>
      <c r="R7" t="s">
        <v>67</v>
      </c>
    </row>
    <row r="8" spans="1:18" x14ac:dyDescent="0.3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N8" t="s">
        <v>11</v>
      </c>
      <c r="O8" t="s">
        <v>68</v>
      </c>
      <c r="P8" t="s">
        <v>69</v>
      </c>
      <c r="Q8" t="s">
        <v>70</v>
      </c>
      <c r="R8" t="s">
        <v>71</v>
      </c>
    </row>
    <row r="9" spans="1:18" x14ac:dyDescent="0.3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N9" t="s">
        <v>12</v>
      </c>
      <c r="O9" t="s">
        <v>72</v>
      </c>
      <c r="P9" t="s">
        <v>73</v>
      </c>
      <c r="Q9" t="s">
        <v>80</v>
      </c>
      <c r="R9" t="s">
        <v>74</v>
      </c>
    </row>
    <row r="10" spans="1:18" x14ac:dyDescent="0.3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  <c r="N10" t="s">
        <v>13</v>
      </c>
      <c r="O10" t="s">
        <v>75</v>
      </c>
      <c r="P10" t="s">
        <v>76</v>
      </c>
      <c r="Q10" t="s">
        <v>77</v>
      </c>
      <c r="R10" t="s">
        <v>78</v>
      </c>
    </row>
    <row r="11" spans="1:18" x14ac:dyDescent="0.3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8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8" x14ac:dyDescent="0.3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8" x14ac:dyDescent="0.3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8" x14ac:dyDescent="0.3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">
        <v>82</v>
      </c>
      <c r="G15" t="str">
        <f t="shared" si="1"/>
        <v>1.53 ± 0.91</v>
      </c>
      <c r="H15" t="str">
        <f t="shared" si="1"/>
        <v>36.56 ± 0.49</v>
      </c>
      <c r="I15" t="s">
        <v>80</v>
      </c>
      <c r="J15" t="str">
        <f t="shared" si="1"/>
        <v>2.98E-09 ± 2.98E-09</v>
      </c>
    </row>
    <row r="16" spans="1:18" x14ac:dyDescent="0.3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  <row r="20" spans="1:15" x14ac:dyDescent="0.3"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</row>
    <row r="21" spans="1:15" x14ac:dyDescent="0.3">
      <c r="A21" t="s">
        <v>0</v>
      </c>
      <c r="B21">
        <v>0.99662997411815801</v>
      </c>
      <c r="C21">
        <v>0.99199938412162059</v>
      </c>
      <c r="D21">
        <v>0.99642630127703191</v>
      </c>
      <c r="E21">
        <v>8.2769960386286354E-2</v>
      </c>
      <c r="F21">
        <v>0.12003209288401152</v>
      </c>
      <c r="G21">
        <v>9.8876526846989221E-2</v>
      </c>
    </row>
    <row r="22" spans="1:15" x14ac:dyDescent="0.3">
      <c r="A22" t="s">
        <v>1</v>
      </c>
      <c r="B22">
        <v>0.99678502774392774</v>
      </c>
      <c r="C22">
        <v>0.97541479470508063</v>
      </c>
      <c r="D22">
        <v>0.98562172652789837</v>
      </c>
      <c r="E22">
        <v>8.1747176174903999E-2</v>
      </c>
      <c r="F22">
        <v>0.21343844914888963</v>
      </c>
      <c r="G22">
        <v>0.15989821775497828</v>
      </c>
    </row>
    <row r="23" spans="1:15" x14ac:dyDescent="0.3">
      <c r="A23" t="s">
        <v>2</v>
      </c>
      <c r="B23">
        <v>0.9944596048642399</v>
      </c>
      <c r="C23">
        <v>0.97671749897086035</v>
      </c>
      <c r="D23">
        <v>0.9844928740479385</v>
      </c>
      <c r="E23">
        <v>0.10199930527335742</v>
      </c>
      <c r="F23">
        <v>0.1782439376864948</v>
      </c>
      <c r="G23">
        <v>0.17305949275824631</v>
      </c>
    </row>
    <row r="24" spans="1:15" x14ac:dyDescent="0.3">
      <c r="A24" t="s">
        <v>3</v>
      </c>
      <c r="B24">
        <v>0.99613211356786546</v>
      </c>
      <c r="C24">
        <v>0.99258746444793977</v>
      </c>
      <c r="D24">
        <v>0.96792446357023321</v>
      </c>
      <c r="E24">
        <v>8.0488259007867796E-2</v>
      </c>
      <c r="F24">
        <v>0.12579060832283959</v>
      </c>
      <c r="G24">
        <v>0.24531984414001679</v>
      </c>
    </row>
    <row r="26" spans="1:15" x14ac:dyDescent="0.3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</row>
    <row r="27" spans="1:15" x14ac:dyDescent="0.3">
      <c r="A27" t="s">
        <v>0</v>
      </c>
      <c r="B27">
        <v>4.9336913887755639E-4</v>
      </c>
      <c r="C27">
        <v>3.3666505227571966E-3</v>
      </c>
      <c r="D27">
        <v>7.903214212686805E-4</v>
      </c>
      <c r="E27">
        <v>6.1728202303740097E-3</v>
      </c>
      <c r="F27">
        <v>2.9915209911607666E-2</v>
      </c>
      <c r="G27">
        <v>1.6225282641834871E-2</v>
      </c>
    </row>
    <row r="28" spans="1:15" x14ac:dyDescent="0.3">
      <c r="A28" t="s">
        <v>1</v>
      </c>
      <c r="B28">
        <v>3.486949347042988E-4</v>
      </c>
      <c r="C28">
        <v>1.0654580102394942E-2</v>
      </c>
      <c r="D28">
        <v>9.0723300721945472E-3</v>
      </c>
      <c r="E28">
        <v>4.7620664425895532E-3</v>
      </c>
      <c r="F28">
        <v>4.3580024502883882E-2</v>
      </c>
      <c r="G28">
        <v>4.7075848425480959E-2</v>
      </c>
      <c r="L28" t="s">
        <v>0</v>
      </c>
      <c r="M28" t="s">
        <v>1</v>
      </c>
      <c r="N28" t="s">
        <v>2</v>
      </c>
      <c r="O28" t="s">
        <v>3</v>
      </c>
    </row>
    <row r="29" spans="1:15" x14ac:dyDescent="0.3">
      <c r="A29" t="s">
        <v>2</v>
      </c>
      <c r="B29">
        <v>1.3127905162182648E-3</v>
      </c>
      <c r="C29">
        <v>1.1077469755827695E-2</v>
      </c>
      <c r="D29">
        <v>3.4733597153074319E-3</v>
      </c>
      <c r="E29">
        <v>2.3060678578644904E-2</v>
      </c>
      <c r="F29">
        <v>5.5201478463506475E-2</v>
      </c>
      <c r="G29">
        <v>2.4291411337019984E-2</v>
      </c>
      <c r="K29" t="s">
        <v>17</v>
      </c>
      <c r="L29" t="s">
        <v>23</v>
      </c>
      <c r="M29" t="s">
        <v>24</v>
      </c>
      <c r="N29" t="s">
        <v>25</v>
      </c>
      <c r="O29" t="s">
        <v>26</v>
      </c>
    </row>
    <row r="30" spans="1:15" x14ac:dyDescent="0.3">
      <c r="A30" t="s">
        <v>3</v>
      </c>
      <c r="B30">
        <v>1.6834148194512729E-3</v>
      </c>
      <c r="C30">
        <v>2.5055085561655724E-3</v>
      </c>
      <c r="D30">
        <v>9.1385974951318887E-3</v>
      </c>
      <c r="E30">
        <v>2.014243603928605E-2</v>
      </c>
      <c r="F30">
        <v>2.5182325466262E-2</v>
      </c>
      <c r="G30">
        <v>4.2744543922925191E-2</v>
      </c>
      <c r="K30" t="s">
        <v>18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3"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K31" t="s">
        <v>19</v>
      </c>
      <c r="L31" t="s">
        <v>31</v>
      </c>
      <c r="M31" t="s">
        <v>32</v>
      </c>
      <c r="N31" t="s">
        <v>33</v>
      </c>
      <c r="O31" t="s">
        <v>34</v>
      </c>
    </row>
    <row r="32" spans="1:15" x14ac:dyDescent="0.3">
      <c r="A32" t="s">
        <v>0</v>
      </c>
      <c r="B32" t="str">
        <f>IF(NOT(ISNUMBER(FIND("E",B21))),_xlfn.CONCAT(ROUND(B21,4), " ± ", ROUND(B27,4)),_xlfn.CONCAT(LEFT(B21,4),RIGHT(B21,4), " ± ",LEFT(B27,4),RIGHT(B27,4)))</f>
        <v>0.9966 ± 0.0005</v>
      </c>
      <c r="C32" t="str">
        <f t="shared" ref="C32:G32" si="2">IF(NOT(ISNUMBER(FIND("E",C21))),_xlfn.CONCAT(ROUND(C21,4), " ± ", ROUND(C27,4)),_xlfn.CONCAT(LEFT(C21,4),RIGHT(C21,4), " ± ",LEFT(C27,4),RIGHT(C27,4)))</f>
        <v>0.992 ± 0.0034</v>
      </c>
      <c r="D32" t="str">
        <f t="shared" si="2"/>
        <v>0.9964 ± 0.0008</v>
      </c>
      <c r="E32" t="str">
        <f t="shared" si="2"/>
        <v>0.0828 ± 0.0062</v>
      </c>
      <c r="F32" t="str">
        <f t="shared" si="2"/>
        <v>0.12 ± 0.0299</v>
      </c>
      <c r="G32" t="str">
        <f t="shared" si="2"/>
        <v>0.0989 ± 0.0162</v>
      </c>
    </row>
    <row r="33" spans="1:16" x14ac:dyDescent="0.3">
      <c r="A33" t="s">
        <v>1</v>
      </c>
      <c r="B33" t="str">
        <f t="shared" ref="B33:G35" si="3">IF(NOT(ISNUMBER(FIND("E",B22))),_xlfn.CONCAT(ROUND(B22,4), " ± ", ROUND(B28,4)),_xlfn.CONCAT(LEFT(B22,4),RIGHT(B22,4), " ± ",LEFT(B28,4),RIGHT(B28,4)))</f>
        <v>0.9968 ± 0.0003</v>
      </c>
      <c r="C33" t="str">
        <f t="shared" si="3"/>
        <v>0.9754 ± 0.0107</v>
      </c>
      <c r="D33" t="str">
        <f t="shared" si="3"/>
        <v>0.9856 ± 0.0091</v>
      </c>
      <c r="E33" t="str">
        <f t="shared" si="3"/>
        <v>0.0817 ± 0.0048</v>
      </c>
      <c r="F33" t="str">
        <f t="shared" si="3"/>
        <v>0.2134 ± 0.0436</v>
      </c>
      <c r="G33" t="str">
        <f t="shared" si="3"/>
        <v>0.1599 ± 0.0471</v>
      </c>
    </row>
    <row r="34" spans="1:16" x14ac:dyDescent="0.3">
      <c r="A34" t="s">
        <v>2</v>
      </c>
      <c r="B34" t="str">
        <f t="shared" si="3"/>
        <v>0.9945 ± 0.0013</v>
      </c>
      <c r="C34" t="str">
        <f t="shared" si="3"/>
        <v>0.9767 ± 0.0111</v>
      </c>
      <c r="D34" t="str">
        <f t="shared" si="3"/>
        <v>0.9845 ± 0.0035</v>
      </c>
      <c r="E34" t="str">
        <f t="shared" si="3"/>
        <v>0.102 ± 0.0231</v>
      </c>
      <c r="F34" t="str">
        <f t="shared" si="3"/>
        <v>0.1782 ± 0.0552</v>
      </c>
      <c r="G34" t="str">
        <f t="shared" si="3"/>
        <v>0.1731 ± 0.0243</v>
      </c>
      <c r="M34" t="s">
        <v>0</v>
      </c>
      <c r="N34" t="s">
        <v>1</v>
      </c>
      <c r="O34" t="s">
        <v>2</v>
      </c>
      <c r="P34" t="s">
        <v>3</v>
      </c>
    </row>
    <row r="35" spans="1:16" x14ac:dyDescent="0.3">
      <c r="A35" t="s">
        <v>3</v>
      </c>
      <c r="B35" t="str">
        <f t="shared" si="3"/>
        <v>0.9961 ± 0.0017</v>
      </c>
      <c r="C35" t="str">
        <f t="shared" si="3"/>
        <v>0.9926 ± 0.0025</v>
      </c>
      <c r="D35" t="str">
        <f t="shared" si="3"/>
        <v>0.9679 ± 0.0091</v>
      </c>
      <c r="E35" t="str">
        <f t="shared" si="3"/>
        <v>0.0805 ± 0.0201</v>
      </c>
      <c r="F35" t="str">
        <f t="shared" si="3"/>
        <v>0.1258 ± 0.0252</v>
      </c>
      <c r="G35" t="str">
        <f t="shared" si="3"/>
        <v>0.2453 ± 0.0427</v>
      </c>
      <c r="L35" t="s">
        <v>20</v>
      </c>
      <c r="M35" t="s">
        <v>35</v>
      </c>
      <c r="N35" t="s">
        <v>36</v>
      </c>
      <c r="O35" t="s">
        <v>37</v>
      </c>
      <c r="P35" t="s">
        <v>38</v>
      </c>
    </row>
    <row r="36" spans="1:16" x14ac:dyDescent="0.3">
      <c r="L36" t="s">
        <v>21</v>
      </c>
      <c r="M36" t="s">
        <v>39</v>
      </c>
      <c r="N36" t="s">
        <v>40</v>
      </c>
      <c r="O36" t="s">
        <v>41</v>
      </c>
      <c r="P36" t="s">
        <v>42</v>
      </c>
    </row>
    <row r="37" spans="1:16" x14ac:dyDescent="0.3">
      <c r="L37" t="s">
        <v>22</v>
      </c>
      <c r="M37" t="s">
        <v>43</v>
      </c>
      <c r="N37" t="s">
        <v>44</v>
      </c>
      <c r="O37" t="s">
        <v>45</v>
      </c>
      <c r="P3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kpl paired</vt:lpstr>
      <vt:lpstr>kmct4 paired</vt:lpstr>
      <vt:lpstr>Paired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2020-02-24T19:10:49Z</dcterms:modified>
</cp:coreProperties>
</file>