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DDC5AF39-AE92-405B-8557-089A29A66209}" xr6:coauthVersionLast="44" xr6:coauthVersionMax="44" xr10:uidLastSave="{00000000-0000-0000-0000-000000000000}"/>
  <bookViews>
    <workbookView xWindow="-120" yWindow="-120" windowWidth="29040" windowHeight="15840" xr2:uid="{C3D14B4C-3BE8-4F56-A36A-8E13C19772D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8" i="1" l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E23" i="1"/>
  <c r="D23" i="1"/>
  <c r="C23" i="1"/>
  <c r="A23" i="1"/>
  <c r="T22" i="1"/>
  <c r="S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<sst xmlns="http://schemas.openxmlformats.org/spreadsheetml/2006/main" count="90" uniqueCount="23">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</sst>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naptophysin_Image_Analysis/Lacex_summary_101119_recover_old_T1Lin19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kpl"/>
      <sheetName val="Sheet8"/>
      <sheetName val="KMCT4"/>
      <sheetName val="Sheet2"/>
    </sheetNames>
    <sheetDataSet>
      <sheetData sheetId="0">
        <row r="38">
          <cell r="G38" t="str">
            <v>HK-2</v>
          </cell>
          <cell r="H38" t="str">
            <v>UMRC6</v>
          </cell>
          <cell r="I38" t="str">
            <v>UOK262</v>
          </cell>
          <cell r="J38" t="str">
            <v>UOK + DIDS</v>
          </cell>
        </row>
        <row r="39">
          <cell r="F39" t="str">
            <v>KMCT4</v>
          </cell>
          <cell r="G39">
            <v>0.15246154644866769</v>
          </cell>
          <cell r="H39">
            <v>0.64294411858870992</v>
          </cell>
          <cell r="I39">
            <v>1.3683853881971031</v>
          </cell>
          <cell r="J39">
            <v>0.42186206704651613</v>
          </cell>
        </row>
        <row r="40">
          <cell r="G40">
            <v>3.6118128467763112E-2</v>
          </cell>
          <cell r="H40">
            <v>0.12580915640925344</v>
          </cell>
          <cell r="I40">
            <v>0.77578226166599928</v>
          </cell>
          <cell r="J40">
            <v>0.34549508550384522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4110-0F05-4AA9-9660-0497C0778528}">
  <dimension ref="A1:V88"/>
  <sheetViews>
    <sheetView tabSelected="1" workbookViewId="0">
      <selection activeCell="U12" sqref="U12"/>
    </sheetView>
  </sheetViews>
  <sheetFormatPr defaultRowHeight="15" x14ac:dyDescent="0.25"/>
  <sheetData>
    <row r="1" spans="1:18" x14ac:dyDescent="0.25">
      <c r="A1">
        <v>48.120613911731617</v>
      </c>
      <c r="B1">
        <v>3.766371852901853E-3</v>
      </c>
      <c r="C1">
        <v>0.12086913101524059</v>
      </c>
      <c r="D1">
        <v>28.28612704716037</v>
      </c>
      <c r="E1">
        <v>2.6000863729608492E-14</v>
      </c>
      <c r="F1">
        <v>0.25687767252350868</v>
      </c>
      <c r="G1">
        <v>36.700000000000003</v>
      </c>
      <c r="H1">
        <v>0.17294782921976157</v>
      </c>
      <c r="I1">
        <v>0.17313318279239676</v>
      </c>
      <c r="J1">
        <v>2.356211808499348</v>
      </c>
      <c r="K1">
        <v>21.803071789133948</v>
      </c>
      <c r="L1">
        <v>254686091.39268142</v>
      </c>
      <c r="M1">
        <v>0.99715195350250307</v>
      </c>
      <c r="N1">
        <v>0.99784243172281495</v>
      </c>
      <c r="O1">
        <v>0.99463045778084602</v>
      </c>
      <c r="P1">
        <v>7.6353436521167398E-2</v>
      </c>
      <c r="Q1">
        <v>6.6242518908680145E-2</v>
      </c>
      <c r="R1">
        <v>0.13556444167640569</v>
      </c>
    </row>
    <row r="2" spans="1:18" x14ac:dyDescent="0.25">
      <c r="A2">
        <v>50.680396451715154</v>
      </c>
      <c r="B2">
        <v>3.9270150205784546E-3</v>
      </c>
      <c r="C2">
        <v>0.21794698560652839</v>
      </c>
      <c r="D2">
        <v>9.9009938275001232</v>
      </c>
      <c r="E2">
        <v>2.2800426908737547E-14</v>
      </c>
      <c r="F2">
        <v>0.11894112148511023</v>
      </c>
      <c r="G2">
        <v>36.700000000000003</v>
      </c>
      <c r="H2">
        <v>7.4859008109161324E-2</v>
      </c>
      <c r="I2">
        <v>2.2204460492503131E-14</v>
      </c>
      <c r="J2">
        <v>5.6114128380547523</v>
      </c>
      <c r="K2">
        <v>13.325806205528517</v>
      </c>
      <c r="L2">
        <v>161047158.1115168</v>
      </c>
      <c r="M2">
        <v>0.99709416769265757</v>
      </c>
      <c r="N2">
        <v>0.98619132325723524</v>
      </c>
      <c r="O2">
        <v>0.99689204471539772</v>
      </c>
      <c r="P2">
        <v>7.6844094339646438E-2</v>
      </c>
      <c r="Q2">
        <v>0.16808999018197815</v>
      </c>
      <c r="R2">
        <v>7.8981915870372454E-2</v>
      </c>
    </row>
    <row r="3" spans="1:18" x14ac:dyDescent="0.25">
      <c r="A3">
        <v>49.102731389712162</v>
      </c>
      <c r="B3">
        <v>5.18692778497961E-3</v>
      </c>
      <c r="C3">
        <v>0.2299887797931762</v>
      </c>
      <c r="D3">
        <v>24.26160006575941</v>
      </c>
      <c r="E3">
        <v>4.4387531143817071E-14</v>
      </c>
      <c r="F3">
        <v>0.18363991970032575</v>
      </c>
      <c r="G3">
        <v>36.700000000000003</v>
      </c>
      <c r="H3">
        <v>0.20825290332918217</v>
      </c>
      <c r="I3">
        <v>1.0754343931403764E-7</v>
      </c>
      <c r="J3">
        <v>2.8545008818278075</v>
      </c>
      <c r="K3">
        <v>21.325821593945335</v>
      </c>
      <c r="L3">
        <v>491427690.54543257</v>
      </c>
      <c r="M3">
        <v>0.99564380041429623</v>
      </c>
      <c r="N3">
        <v>0.99558186714849217</v>
      </c>
      <c r="O3">
        <v>0.97704050815832943</v>
      </c>
      <c r="P3">
        <v>9.5112350342765176E-2</v>
      </c>
      <c r="Q3">
        <v>9.4451350748225624E-2</v>
      </c>
      <c r="R3">
        <v>0.22768544871195529</v>
      </c>
    </row>
    <row r="4" spans="1:18" x14ac:dyDescent="0.25">
      <c r="A4">
        <v>50.012571778454578</v>
      </c>
      <c r="B4">
        <v>1.1317987599567918E-2</v>
      </c>
      <c r="C4">
        <v>4.733752837913132E-3</v>
      </c>
      <c r="D4">
        <v>24.127215671181709</v>
      </c>
      <c r="E4">
        <v>2.0968412510602168E-9</v>
      </c>
      <c r="F4">
        <v>0.51068369586521845</v>
      </c>
      <c r="G4">
        <v>36.700000000000003</v>
      </c>
      <c r="H4">
        <v>0.51038435130899318</v>
      </c>
      <c r="I4">
        <v>4.1495593605238217E-14</v>
      </c>
      <c r="J4">
        <v>5.740537779224173</v>
      </c>
      <c r="K4">
        <v>11.932971008367586</v>
      </c>
      <c r="L4">
        <v>142097848.58194768</v>
      </c>
      <c r="M4">
        <v>0.99706205539937709</v>
      </c>
      <c r="N4">
        <v>0.95782389925554146</v>
      </c>
      <c r="O4">
        <v>0.97649329161720799</v>
      </c>
      <c r="P4">
        <v>7.8465814862986982E-2</v>
      </c>
      <c r="Q4">
        <v>0.30237146456736597</v>
      </c>
      <c r="R4">
        <v>0.21852395338919081</v>
      </c>
    </row>
    <row r="5" spans="1:18" x14ac:dyDescent="0.25">
      <c r="A5">
        <v>49.41571153061205</v>
      </c>
      <c r="B5">
        <v>5.0584649382119408E-2</v>
      </c>
      <c r="C5">
        <v>0.29250656648100509</v>
      </c>
      <c r="D5">
        <v>10.883479756748507</v>
      </c>
      <c r="E5">
        <v>4.4408902883031692E-14</v>
      </c>
      <c r="F5">
        <v>1.9577181908346022</v>
      </c>
      <c r="G5">
        <v>36.700000000000003</v>
      </c>
      <c r="H5">
        <v>1.8456110119580971</v>
      </c>
      <c r="I5">
        <v>3.3948376166350218E-8</v>
      </c>
      <c r="J5">
        <v>3.2019451544874276</v>
      </c>
      <c r="K5">
        <v>20.291269270471243</v>
      </c>
      <c r="L5">
        <v>629017289.17440271</v>
      </c>
      <c r="M5">
        <v>0.99609224848712852</v>
      </c>
      <c r="N5">
        <v>0.98327304120965686</v>
      </c>
      <c r="O5">
        <v>0.99161989441105292</v>
      </c>
      <c r="P5">
        <v>9.1131006251183325E-2</v>
      </c>
      <c r="Q5">
        <v>0.18282770249212313</v>
      </c>
      <c r="R5">
        <v>0.12961365161034083</v>
      </c>
    </row>
    <row r="6" spans="1:18" x14ac:dyDescent="0.25">
      <c r="A6">
        <v>49.428561200603092</v>
      </c>
      <c r="B6">
        <v>1.2726416434731868E-2</v>
      </c>
      <c r="C6">
        <v>1.7735025133817662E-6</v>
      </c>
      <c r="D6">
        <v>24.198790583220934</v>
      </c>
      <c r="E6">
        <v>6.4328712500142868E-5</v>
      </c>
      <c r="F6">
        <v>0.40754068309921787</v>
      </c>
      <c r="G6">
        <v>36.700000000000003</v>
      </c>
      <c r="H6">
        <v>0.22314952545464181</v>
      </c>
      <c r="I6">
        <v>3.3509619079525097E-4</v>
      </c>
      <c r="J6">
        <v>4.8009905427717481</v>
      </c>
      <c r="K6">
        <v>12.427855211851746</v>
      </c>
      <c r="L6">
        <v>149956135.49829885</v>
      </c>
      <c r="M6">
        <v>0.99720080144229406</v>
      </c>
      <c r="N6">
        <v>0.98951085526313376</v>
      </c>
      <c r="O6">
        <v>0.99613231467383812</v>
      </c>
      <c r="P6">
        <v>7.5644746580094305E-2</v>
      </c>
      <c r="Q6">
        <v>0.15504155278892673</v>
      </c>
      <c r="R6">
        <v>0.10850460484326056</v>
      </c>
    </row>
    <row r="7" spans="1:18" x14ac:dyDescent="0.25">
      <c r="A7">
        <v>49.134693742595658</v>
      </c>
      <c r="B7">
        <v>1.2298622689444138E-2</v>
      </c>
      <c r="C7">
        <v>1.5611099196749542E-2</v>
      </c>
      <c r="D7">
        <v>22.496247993789488</v>
      </c>
      <c r="E7">
        <v>1.2257795631052319E-4</v>
      </c>
      <c r="F7">
        <v>9.2203674952512596E-2</v>
      </c>
      <c r="G7">
        <v>36.700000000000003</v>
      </c>
      <c r="H7">
        <v>0.16525155478360823</v>
      </c>
      <c r="I7">
        <v>9.4776284862304136E-9</v>
      </c>
      <c r="J7">
        <v>1.952898836424503</v>
      </c>
      <c r="K7">
        <v>19.644723056687244</v>
      </c>
      <c r="L7">
        <v>132744891.08503906</v>
      </c>
      <c r="M7">
        <v>0.99900215809722059</v>
      </c>
      <c r="N7">
        <v>0.99841094552876042</v>
      </c>
      <c r="O7">
        <v>0.99344726515956139</v>
      </c>
      <c r="P7">
        <v>4.444848003844535E-2</v>
      </c>
      <c r="Q7">
        <v>6.0065850458378575E-2</v>
      </c>
      <c r="R7">
        <v>0.12364646515234076</v>
      </c>
    </row>
    <row r="8" spans="1:18" x14ac:dyDescent="0.25">
      <c r="A8">
        <v>48.970224341450667</v>
      </c>
      <c r="B8">
        <v>2.2011934502965087E-2</v>
      </c>
      <c r="C8">
        <v>0.20827938782863858</v>
      </c>
      <c r="D8">
        <v>15.382937618173871</v>
      </c>
      <c r="E8">
        <v>8.9208069875109847E-2</v>
      </c>
      <c r="F8">
        <v>7.6601702963920812E-2</v>
      </c>
      <c r="G8">
        <v>36.700000000000003</v>
      </c>
      <c r="H8">
        <v>0.15128080732450089</v>
      </c>
      <c r="I8">
        <v>2.2204567639732937E-14</v>
      </c>
      <c r="J8">
        <v>2.4430206679346318</v>
      </c>
      <c r="K8">
        <v>21.436078918089322</v>
      </c>
      <c r="L8">
        <v>457955160.74923623</v>
      </c>
      <c r="M8">
        <v>0.99838221935492832</v>
      </c>
      <c r="N8">
        <v>0.99734885461055078</v>
      </c>
      <c r="O8">
        <v>0.99710079889684633</v>
      </c>
      <c r="P8">
        <v>5.7537209680454934E-2</v>
      </c>
      <c r="Q8">
        <v>7.238187956708346E-2</v>
      </c>
      <c r="R8">
        <v>7.770256209451927E-2</v>
      </c>
    </row>
    <row r="9" spans="1:18" x14ac:dyDescent="0.25">
      <c r="A9">
        <v>50.361069671134324</v>
      </c>
      <c r="B9">
        <v>2.4353050512641725E-2</v>
      </c>
      <c r="C9">
        <v>0.30271861804172473</v>
      </c>
      <c r="D9">
        <v>13.350160601214489</v>
      </c>
      <c r="E9">
        <v>2.2204460492503131E-14</v>
      </c>
      <c r="F9">
        <v>1.2785105518916953</v>
      </c>
      <c r="G9">
        <v>36.700000000000003</v>
      </c>
      <c r="H9">
        <v>3.9999999999999778</v>
      </c>
      <c r="I9">
        <v>2.2210375778476466E-14</v>
      </c>
      <c r="J9">
        <v>4.3363113643580764</v>
      </c>
      <c r="K9">
        <v>16.1052860544001</v>
      </c>
      <c r="L9">
        <v>1205583684.8478703</v>
      </c>
      <c r="M9">
        <v>0.99455792352173955</v>
      </c>
      <c r="N9">
        <v>0.95852362177719175</v>
      </c>
      <c r="O9">
        <v>0.98146081451281919</v>
      </c>
      <c r="P9">
        <v>0.10398649260519804</v>
      </c>
      <c r="Q9">
        <v>0.29868722901286959</v>
      </c>
      <c r="R9">
        <v>0.20042575722777428</v>
      </c>
    </row>
    <row r="10" spans="1:18" x14ac:dyDescent="0.25">
      <c r="A10">
        <v>50.999999997994593</v>
      </c>
      <c r="B10">
        <v>9.1077088721184113E-3</v>
      </c>
      <c r="C10">
        <v>1.8804174558085654E-2</v>
      </c>
      <c r="D10">
        <v>16.049210793904102</v>
      </c>
      <c r="E10">
        <v>3.358470715247496E-14</v>
      </c>
      <c r="F10">
        <v>0.91828502012450097</v>
      </c>
      <c r="G10">
        <v>36.700000000000003</v>
      </c>
      <c r="H10">
        <v>1.0682402232376766</v>
      </c>
      <c r="I10">
        <v>3.3170459724499869E-14</v>
      </c>
      <c r="J10">
        <v>3.6193816110419976</v>
      </c>
      <c r="K10">
        <v>10.497888967303272</v>
      </c>
      <c r="L10">
        <v>83209857.156356871</v>
      </c>
      <c r="M10">
        <v>0.99668268126311965</v>
      </c>
      <c r="N10">
        <v>0.98913141317433029</v>
      </c>
      <c r="O10">
        <v>0.99192549164409527</v>
      </c>
      <c r="P10">
        <v>8.1022431703491687E-2</v>
      </c>
      <c r="Q10">
        <v>0.14931894650639582</v>
      </c>
      <c r="R10">
        <v>0.12670129057303417</v>
      </c>
    </row>
    <row r="11" spans="1:18" x14ac:dyDescent="0.25">
      <c r="A11">
        <v>50.99993380168803</v>
      </c>
      <c r="B11">
        <v>1.717293583587242E-2</v>
      </c>
      <c r="C11">
        <v>0.1630178155852034</v>
      </c>
      <c r="D11">
        <v>22.716652885752577</v>
      </c>
      <c r="E11">
        <v>1.8535656710339093E-4</v>
      </c>
      <c r="F11">
        <v>0.12763432519159332</v>
      </c>
      <c r="G11">
        <v>36.700000000000003</v>
      </c>
      <c r="H11">
        <v>0.25768730528318334</v>
      </c>
      <c r="I11">
        <v>5.617302640694877E-9</v>
      </c>
      <c r="J11">
        <v>2.8612100103634148</v>
      </c>
      <c r="K11">
        <v>21.999999999999766</v>
      </c>
      <c r="L11">
        <v>44059879.020455331</v>
      </c>
      <c r="M11">
        <v>0.99213819741193987</v>
      </c>
      <c r="N11">
        <v>0.9942669422383259</v>
      </c>
      <c r="O11">
        <v>0.99221007666910066</v>
      </c>
      <c r="P11">
        <v>0.12446947614223271</v>
      </c>
      <c r="Q11">
        <v>0.1162341406818679</v>
      </c>
      <c r="R11">
        <v>0.15430822566210037</v>
      </c>
    </row>
    <row r="12" spans="1:18" x14ac:dyDescent="0.25">
      <c r="A12">
        <v>50.112410423624041</v>
      </c>
      <c r="B12">
        <v>7.999999999996267E-2</v>
      </c>
      <c r="C12">
        <v>2.025479341410787</v>
      </c>
      <c r="D12">
        <v>26.71596083305791</v>
      </c>
      <c r="E12">
        <v>3.9968399461233248E-14</v>
      </c>
      <c r="F12">
        <v>0.17802721935542151</v>
      </c>
      <c r="G12">
        <v>36.700000000000003</v>
      </c>
      <c r="H12">
        <v>0.40025662643556598</v>
      </c>
      <c r="I12">
        <v>4.0626459604112994E-14</v>
      </c>
      <c r="J12">
        <v>5.3408895358905601</v>
      </c>
      <c r="K12">
        <v>16.528286829967154</v>
      </c>
      <c r="L12">
        <v>1300249383.1199305</v>
      </c>
      <c r="M12">
        <v>0.97974716331867562</v>
      </c>
      <c r="N12">
        <v>0.92111195828092951</v>
      </c>
      <c r="O12">
        <v>0.96654902334635584</v>
      </c>
      <c r="P12">
        <v>0.20055742933618792</v>
      </c>
      <c r="Q12">
        <v>0.38892937991952131</v>
      </c>
      <c r="R12">
        <v>0.25541822032929429</v>
      </c>
    </row>
    <row r="13" spans="1:18" x14ac:dyDescent="0.25">
      <c r="A13">
        <v>50.170242659167336</v>
      </c>
      <c r="B13">
        <v>9.626456283729868E-3</v>
      </c>
      <c r="C13">
        <v>6.9009974449543779E-2</v>
      </c>
      <c r="D13">
        <v>23.866913434530208</v>
      </c>
      <c r="E13">
        <v>2.2204460492503131E-14</v>
      </c>
      <c r="F13">
        <v>0.17272069181479041</v>
      </c>
      <c r="G13">
        <v>36.700000000000003</v>
      </c>
      <c r="H13">
        <v>0.61595767628621578</v>
      </c>
      <c r="I13">
        <v>2.220462387609877E-14</v>
      </c>
      <c r="J13">
        <v>4.079138265678818</v>
      </c>
      <c r="K13">
        <v>14.773602809897632</v>
      </c>
      <c r="L13">
        <v>566450101.24093688</v>
      </c>
      <c r="M13">
        <v>0.99898533054488625</v>
      </c>
      <c r="N13">
        <v>0.99766732262067337</v>
      </c>
      <c r="O13">
        <v>0.942208645181007</v>
      </c>
      <c r="P13">
        <v>4.4815903396743711E-2</v>
      </c>
      <c r="Q13">
        <v>7.4461511200816233E-2</v>
      </c>
      <c r="R13">
        <v>0.34675211622933355</v>
      </c>
    </row>
    <row r="14" spans="1:18" x14ac:dyDescent="0.25">
      <c r="A14">
        <v>50.757253125081057</v>
      </c>
      <c r="B14">
        <v>4.8531909184495198E-3</v>
      </c>
      <c r="C14">
        <v>5.4349222096339821E-3</v>
      </c>
      <c r="D14">
        <v>24.502054117453266</v>
      </c>
      <c r="E14">
        <v>2.2204615595947165E-14</v>
      </c>
      <c r="F14">
        <v>3.196788972578541E-2</v>
      </c>
      <c r="G14">
        <v>36.700000000000003</v>
      </c>
      <c r="H14">
        <v>7.7203191407488742E-2</v>
      </c>
      <c r="I14">
        <v>2.2204881513572283E-14</v>
      </c>
      <c r="J14">
        <v>4.5658015908569123</v>
      </c>
      <c r="K14">
        <v>13.024147455245862</v>
      </c>
      <c r="L14">
        <v>350999697.1980691</v>
      </c>
      <c r="M14">
        <v>0.9920818371300455</v>
      </c>
      <c r="N14">
        <v>0.99509847608947144</v>
      </c>
      <c r="O14">
        <v>0.9922351333664543</v>
      </c>
      <c r="P14">
        <v>0.12573147808382565</v>
      </c>
      <c r="Q14">
        <v>0.1022233940204005</v>
      </c>
      <c r="R14">
        <v>0.12736064836786898</v>
      </c>
    </row>
    <row r="15" spans="1:18" x14ac:dyDescent="0.25">
      <c r="A15">
        <v>50.897187024056102</v>
      </c>
      <c r="B15">
        <v>9.6278714299081834E-3</v>
      </c>
      <c r="C15">
        <v>8.9047001271310683E-2</v>
      </c>
      <c r="D15">
        <v>11.269070922303309</v>
      </c>
      <c r="E15">
        <v>5.6390814252163898E-2</v>
      </c>
      <c r="F15">
        <v>4.9463077002217568E-2</v>
      </c>
      <c r="G15">
        <v>36.700000000000003</v>
      </c>
      <c r="H15">
        <v>4.4281078239474005E-2</v>
      </c>
      <c r="I15">
        <v>2.2204475114886974E-14</v>
      </c>
      <c r="J15">
        <v>6.1031742274447058</v>
      </c>
      <c r="K15">
        <v>13.766984672850123</v>
      </c>
      <c r="L15">
        <v>621934179.43162954</v>
      </c>
      <c r="M15">
        <v>0.99881950193018176</v>
      </c>
      <c r="N15">
        <v>0.99064358009197151</v>
      </c>
      <c r="O15">
        <v>0.99551991946483143</v>
      </c>
      <c r="P15">
        <v>4.8333595553137078E-2</v>
      </c>
      <c r="Q15">
        <v>0.13658325063364676</v>
      </c>
      <c r="R15">
        <v>9.4634400610573904E-2</v>
      </c>
    </row>
    <row r="16" spans="1:18" x14ac:dyDescent="0.25">
      <c r="A16">
        <v>49.372704065629407</v>
      </c>
      <c r="B16">
        <v>2.1402952667122423E-2</v>
      </c>
      <c r="C16">
        <v>0.36277645600389541</v>
      </c>
      <c r="D16">
        <v>9.9724964153968099</v>
      </c>
      <c r="E16">
        <v>3.9391687055648723E-2</v>
      </c>
      <c r="F16">
        <v>1.0273341409311201</v>
      </c>
      <c r="G16">
        <v>36.700000000000003</v>
      </c>
      <c r="H16">
        <v>3.9999999999999631</v>
      </c>
      <c r="I16">
        <v>0.22750166907634406</v>
      </c>
      <c r="J16">
        <v>2.8975994027540488</v>
      </c>
      <c r="K16">
        <v>20.4810419967835</v>
      </c>
      <c r="L16">
        <v>818269300.73777747</v>
      </c>
      <c r="M16">
        <v>0.99463958640116923</v>
      </c>
      <c r="N16">
        <v>0.98527885621225764</v>
      </c>
      <c r="O16">
        <v>0.9700846846807285</v>
      </c>
      <c r="P16">
        <v>0.10311984323775644</v>
      </c>
      <c r="Q16">
        <v>0.20055166698685833</v>
      </c>
      <c r="R16">
        <v>0.46293537294677184</v>
      </c>
    </row>
    <row r="17" spans="1:22" x14ac:dyDescent="0.25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25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25">
      <c r="A19" t="s">
        <v>4</v>
      </c>
      <c r="B19">
        <f>AVERAGE(A$1:A$3)</f>
        <v>49.301247251052985</v>
      </c>
      <c r="C19">
        <f>AVERAGE(A$4:A$6)</f>
        <v>49.618948169889904</v>
      </c>
      <c r="D19">
        <f>AVERAGE(A$9:A$11)</f>
        <v>50.787001156938977</v>
      </c>
      <c r="E19">
        <f>AVERAGE(A$13:A$16)</f>
        <v>50.299346718483477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25">
      <c r="B20">
        <f>STDEV(A$1:A$3)/SQRT(COUNT(A$1:A$3))</f>
        <v>0.7455821156215362</v>
      </c>
      <c r="C20">
        <f>STDEV(A$4:A$6)/SQRT(COUNT(A$4:A$6))</f>
        <v>0.19684675716516564</v>
      </c>
      <c r="D20">
        <f>STDEV(A$9:A$11)/SQRT(COUNT(A$9:A$11))</f>
        <v>0.21296574375965627</v>
      </c>
      <c r="E20">
        <f>STDEV(A$13:A$16)/SQRT(COUNT(A$13:A$16))</f>
        <v>0.34670181381010645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25">
      <c r="I21">
        <f t="shared" si="1"/>
        <v>1</v>
      </c>
      <c r="J21">
        <f t="shared" si="0"/>
        <v>1</v>
      </c>
      <c r="K21">
        <f t="shared" si="0"/>
        <v>1</v>
      </c>
      <c r="L21">
        <f t="shared" si="0"/>
        <v>1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25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25">
      <c r="A23">
        <f>STDEV(B5:B16)/SQRT(12)</f>
        <v>6.2455093474297514E-3</v>
      </c>
      <c r="B23" t="s">
        <v>5</v>
      </c>
      <c r="C23">
        <f>AVERAGE(B$1:B$3)</f>
        <v>4.293438219486639E-3</v>
      </c>
      <c r="D23">
        <f>AVERAGE(B$4:B$6)</f>
        <v>2.4876351138806398E-2</v>
      </c>
      <c r="E23">
        <f>AVERAGE(B$9:B$11)</f>
        <v>1.6877898406877517E-2</v>
      </c>
      <c r="F23">
        <f>AVERAGE(B$13:B$16)</f>
        <v>1.1377617824802498E-2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25">
      <c r="C24">
        <f>STDEV(B$1:B$3)/SQRT(COUNT(B$1:B$3))</f>
        <v>4.4914521021005609E-4</v>
      </c>
      <c r="D24">
        <f>STDEV(B$4:B$6)/SQRT(COUNT(B$4:B$6))</f>
        <v>1.2860577577378065E-2</v>
      </c>
      <c r="E24">
        <f>STDEV(B$9:B$11)/SQRT(COUNT(B$9:B$11))</f>
        <v>4.4034227500680118E-3</v>
      </c>
      <c r="F24">
        <f>STDEV(B$13:B$16)/SQRT(COUNT(B$13:B$16))</f>
        <v>3.5261365111874943E-3</v>
      </c>
      <c r="I24">
        <f t="shared" si="1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25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25">
      <c r="D26" t="s">
        <v>0</v>
      </c>
      <c r="E26" t="s">
        <v>1</v>
      </c>
      <c r="F26" t="s">
        <v>2</v>
      </c>
      <c r="G26" t="s">
        <v>6</v>
      </c>
      <c r="I26">
        <f t="shared" si="1"/>
        <v>1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25">
      <c r="C27" t="s">
        <v>7</v>
      </c>
      <c r="D27">
        <f>AVERAGE(C$1:C$3)</f>
        <v>0.18960163213831505</v>
      </c>
      <c r="E27">
        <f>AVERAGE(C$4:C$6)</f>
        <v>9.9080697607143872E-2</v>
      </c>
      <c r="F27">
        <f>AVERAGE(C$9:C$11)</f>
        <v>0.16151353606167126</v>
      </c>
      <c r="G27">
        <f>AVERAGE(C$13:C$16)</f>
        <v>0.13156708848359597</v>
      </c>
      <c r="I27">
        <f t="shared" si="1"/>
        <v>1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25">
      <c r="D28">
        <f>STDEV(C$1:C$3)/SQRT(COUNT(C$1:C$3))</f>
        <v>3.4541611305706231E-2</v>
      </c>
      <c r="E28">
        <f>STDEV(C$4:C$6)/SQRT(COUNT(C$4:C$6))</f>
        <v>9.6722580902485894E-2</v>
      </c>
      <c r="F28">
        <f>STDEV(C$9:C$11)/SQRT(COUNT(C$9:C$11))</f>
        <v>8.1962491314258729E-2</v>
      </c>
      <c r="G28">
        <f>STDEV(C$13:C$16)/SQRT(COUNT(C$13:C$16))</f>
        <v>7.9103542551787268E-2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25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25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25">
      <c r="C31">
        <f>STDEV(D5:D16)/SQRT(12)</f>
        <v>1.7917879182695247</v>
      </c>
      <c r="D31" t="s">
        <v>8</v>
      </c>
      <c r="E31">
        <f>AVERAGE(D$1:D$3)</f>
        <v>20.816240313473301</v>
      </c>
      <c r="F31">
        <f>AVERAGE(D$4:D$6)</f>
        <v>19.736495337050382</v>
      </c>
      <c r="G31">
        <f>AVERAGE(D$9:D$11)</f>
        <v>17.372008093623723</v>
      </c>
      <c r="H31">
        <f>AVERAGE(D$13:D$16)</f>
        <v>17.402633722420898</v>
      </c>
      <c r="I31">
        <f t="shared" si="1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</row>
    <row r="32" spans="1:22" x14ac:dyDescent="0.25">
      <c r="A32">
        <f>MIN(D5:D14)</f>
        <v>10.883479756748507</v>
      </c>
      <c r="E32">
        <f>STDEV(D$1:D$3)/SQRT(COUNT(D$1:D$3))</f>
        <v>5.5799091612429308</v>
      </c>
      <c r="F32">
        <f>STDEV(D$4:D$6)/SQRT(COUNT(D$4:D$6))</f>
        <v>4.4265560123271639</v>
      </c>
      <c r="G32">
        <f>STDEV(D$9:D$11)/SQRT(COUNT(D$9:D$11))</f>
        <v>2.7835911428217388</v>
      </c>
      <c r="H32">
        <f>STDEV(D$13:D$16)/SQRT(COUNT(D$13:D$16))</f>
        <v>3.9265783998922781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</row>
    <row r="33" spans="1:12" x14ac:dyDescent="0.25">
      <c r="A33">
        <f>MAX(G5:G14)</f>
        <v>36.700000000000003</v>
      </c>
    </row>
    <row r="34" spans="1:12" x14ac:dyDescent="0.25">
      <c r="F34" t="s">
        <v>0</v>
      </c>
      <c r="G34" t="s">
        <v>1</v>
      </c>
      <c r="H34" t="s">
        <v>2</v>
      </c>
      <c r="I34" t="s">
        <v>6</v>
      </c>
    </row>
    <row r="35" spans="1:12" x14ac:dyDescent="0.25">
      <c r="E35" t="s">
        <v>9</v>
      </c>
      <c r="F35">
        <f>AVERAGE(E$1:E$3)</f>
        <v>3.1062940594054371E-14</v>
      </c>
      <c r="G35">
        <f>AVERAGE(E$4:E$6)</f>
        <v>2.1443603128600944E-5</v>
      </c>
      <c r="H35">
        <f>AVERAGE(E$9:E$11)</f>
        <v>6.1785522386393371E-5</v>
      </c>
      <c r="I35">
        <f>AVERAGE(E$13:E$16)</f>
        <v>2.3945625326964259E-2</v>
      </c>
    </row>
    <row r="36" spans="1:12" x14ac:dyDescent="0.25">
      <c r="F36">
        <f>STDEV(E$1:E$3)/SQRT(COUNT(E$1:E$3))</f>
        <v>6.7260497061850448E-15</v>
      </c>
      <c r="G36">
        <f>STDEV(E$4:E$6)/SQRT(COUNT(E$4:E$6))</f>
        <v>2.144255469431425E-5</v>
      </c>
      <c r="H36">
        <f>STDEV(E$9:E$11)/SQRT(COUNT(E$9:E$11))</f>
        <v>6.1785522358498801E-5</v>
      </c>
      <c r="I36">
        <f>STDEV(E$13:E$16)/SQRT(COUNT(E$13:E$16))</f>
        <v>1.4253821276868195E-2</v>
      </c>
    </row>
    <row r="38" spans="1:12" x14ac:dyDescent="0.25">
      <c r="G38" t="s">
        <v>0</v>
      </c>
      <c r="H38" t="s">
        <v>1</v>
      </c>
      <c r="I38" t="s">
        <v>2</v>
      </c>
      <c r="J38" t="s">
        <v>3</v>
      </c>
    </row>
    <row r="39" spans="1:12" x14ac:dyDescent="0.25">
      <c r="E39">
        <f>STDEV(F5:F16)/SQRT(12)</f>
        <v>0.18051319836815735</v>
      </c>
      <c r="F39" t="s">
        <v>10</v>
      </c>
      <c r="G39">
        <f>AVERAGE(F$1:F$3)</f>
        <v>0.18648623790298155</v>
      </c>
      <c r="H39">
        <f>AVERAGE(F$4:F$6)</f>
        <v>0.95864752326634617</v>
      </c>
      <c r="I39">
        <f>AVERAGE(F$9:F$11)</f>
        <v>0.77480996573592975</v>
      </c>
      <c r="J39">
        <f>AVERAGE(F$13:F$16)</f>
        <v>0.32037144986847838</v>
      </c>
    </row>
    <row r="40" spans="1:12" x14ac:dyDescent="0.25">
      <c r="G40">
        <f>STDEV(F$1:F$3)/SQRT(COUNT(F$1:F$3))</f>
        <v>3.9844276768335893E-2</v>
      </c>
      <c r="H40">
        <f>STDEV(F$4:F$6)/SQRT(COUNT(F$4:F$6))</f>
        <v>0.50042191177947459</v>
      </c>
      <c r="I40">
        <f>STDEV(F$9:F$11)/SQRT(COUNT(F$9:F$11))</f>
        <v>0.33988617737889792</v>
      </c>
      <c r="J40">
        <f>STDEV(F$13:F$16)/SQRT(COUNT(F$13:F$16))</f>
        <v>0.23772619980774551</v>
      </c>
    </row>
    <row r="42" spans="1:12" x14ac:dyDescent="0.25">
      <c r="H42" t="s">
        <v>0</v>
      </c>
      <c r="I42" t="s">
        <v>1</v>
      </c>
      <c r="J42" t="s">
        <v>2</v>
      </c>
      <c r="K42" t="s">
        <v>3</v>
      </c>
    </row>
    <row r="43" spans="1:12" x14ac:dyDescent="0.25">
      <c r="G43" t="s">
        <v>11</v>
      </c>
      <c r="H43">
        <f>AVERAGE(G$1:G$3)</f>
        <v>36.700000000000003</v>
      </c>
      <c r="I43">
        <f>AVERAGE(G$4:G$6)</f>
        <v>36.700000000000003</v>
      </c>
      <c r="J43">
        <f>AVERAGE(G$9:G$11)</f>
        <v>36.700000000000003</v>
      </c>
      <c r="K43">
        <f>AVERAGE(G$13:G$16)</f>
        <v>36.700000000000003</v>
      </c>
    </row>
    <row r="44" spans="1:12" x14ac:dyDescent="0.25">
      <c r="H44">
        <f>STDEV(G$1:G$3)/SQRT(COUNT(G$1:G$3))</f>
        <v>0</v>
      </c>
      <c r="I44">
        <f>STDEV(G$4:G$6)/SQRT(COUNT(G$4:G$6))</f>
        <v>0</v>
      </c>
      <c r="J44">
        <f>STDEV(G$9:G$11)/SQRT(COUNT(G$9:G$11))</f>
        <v>0</v>
      </c>
      <c r="K44">
        <f>STDEV(G$13:G$16)/SQRT(COUNT(G$13:G$16))</f>
        <v>0</v>
      </c>
    </row>
    <row r="46" spans="1:12" x14ac:dyDescent="0.25">
      <c r="I46" t="s">
        <v>0</v>
      </c>
      <c r="J46" t="s">
        <v>1</v>
      </c>
      <c r="K46" t="s">
        <v>2</v>
      </c>
      <c r="L46" t="s">
        <v>6</v>
      </c>
    </row>
    <row r="47" spans="1:12" x14ac:dyDescent="0.25">
      <c r="H47" t="s">
        <v>12</v>
      </c>
      <c r="I47">
        <f>AVERAGE(H$1:H$3)</f>
        <v>0.1520199135527017</v>
      </c>
      <c r="J47">
        <f>AVERAGE(H$4:H$6)</f>
        <v>0.85971496290724403</v>
      </c>
      <c r="K47">
        <f>AVERAGE(H$9:H$11)</f>
        <v>1.7753091761736126</v>
      </c>
      <c r="L47">
        <f>AVERAGE(H$13:H$16)</f>
        <v>1.1843604864832855</v>
      </c>
    </row>
    <row r="48" spans="1:12" x14ac:dyDescent="0.25">
      <c r="I48">
        <f>STDEV(H$1:H$3)/SQRT(COUNT(H$1:H$3))</f>
        <v>3.9903909838168966E-2</v>
      </c>
      <c r="J48">
        <f>STDEV(H$4:H$6)/SQRT(COUNT(H$4:H$6))</f>
        <v>0.4998730592015192</v>
      </c>
      <c r="K48">
        <f>STDEV(H$9:H$11)/SQRT(COUNT(H$9:H$11))</f>
        <v>1.1366890449039642</v>
      </c>
      <c r="L48">
        <f>STDEV(H$13:H$16)/SQRT(COUNT(H$13:H$16))</f>
        <v>0.94764998627558839</v>
      </c>
    </row>
    <row r="50" spans="9:16" x14ac:dyDescent="0.25">
      <c r="J50" t="s">
        <v>0</v>
      </c>
      <c r="K50" t="s">
        <v>1</v>
      </c>
      <c r="L50" t="s">
        <v>2</v>
      </c>
      <c r="M50" t="s">
        <v>6</v>
      </c>
    </row>
    <row r="51" spans="9:16" x14ac:dyDescent="0.25">
      <c r="I51" t="s">
        <v>13</v>
      </c>
      <c r="J51">
        <f>AVERAGE(I$1:I$3)</f>
        <v>5.7711096778619429E-2</v>
      </c>
      <c r="K51">
        <f>AVERAGE(I$4:I$6)</f>
        <v>1.1171004640430429E-4</v>
      </c>
      <c r="L51">
        <f>AVERAGE(I$9:I$11)</f>
        <v>1.8724526738434598E-9</v>
      </c>
      <c r="M51">
        <f>AVERAGE(I$13:I$16)</f>
        <v>5.6875417269102668E-2</v>
      </c>
    </row>
    <row r="52" spans="9:16" x14ac:dyDescent="0.25">
      <c r="J52">
        <f>STDEV(I$1:I$3)/SQRT(COUNT(I$1:I$3))</f>
        <v>5.7711043006897021E-2</v>
      </c>
      <c r="K52">
        <f>STDEV(I$4:I$6)/SQRT(COUNT(I$4:I$6))</f>
        <v>1.1169307262540504E-4</v>
      </c>
      <c r="L52">
        <f>STDEV(I$9:I$11)/SQRT(COUNT(I$9:I$11))</f>
        <v>1.8724249834283815E-9</v>
      </c>
      <c r="M52">
        <f>STDEV(I$13:I$16)/SQRT(COUNT(I$13:I$16))</f>
        <v>5.6875417269080464E-2</v>
      </c>
    </row>
    <row r="54" spans="9:16" x14ac:dyDescent="0.25">
      <c r="K54" t="s">
        <v>0</v>
      </c>
      <c r="L54" t="s">
        <v>1</v>
      </c>
      <c r="M54" t="s">
        <v>2</v>
      </c>
      <c r="N54" t="s">
        <v>6</v>
      </c>
    </row>
    <row r="55" spans="9:16" x14ac:dyDescent="0.25">
      <c r="J55" t="s">
        <v>14</v>
      </c>
      <c r="K55">
        <f>AVERAGE(J$1:J$3)</f>
        <v>3.6073751761273023</v>
      </c>
      <c r="L55">
        <f>AVERAGE(J$4:J$6)</f>
        <v>4.5811578254944498</v>
      </c>
      <c r="M55">
        <f>AVERAGE(J$9:J$11)</f>
        <v>3.6056343285878296</v>
      </c>
      <c r="N55">
        <f>AVERAGE(J$13:J$16)</f>
        <v>4.4114283716836216</v>
      </c>
    </row>
    <row r="56" spans="9:16" x14ac:dyDescent="0.25">
      <c r="K56">
        <f>STDEV(J$1:J$3)/SQRT(COUNT(J$1:J$3))</f>
        <v>1.0122908364969967</v>
      </c>
      <c r="L56">
        <f>STDEV(J$4:J$6)/SQRT(COUNT(J$4:J$6))</f>
        <v>0.74102585341338212</v>
      </c>
      <c r="M56">
        <f>STDEV(J$9:J$11)/SQRT(COUNT(J$9:J$11))</f>
        <v>0.42588055523052337</v>
      </c>
      <c r="N56">
        <f>STDEV(J$13:J$16)/SQRT(COUNT(J$13:J$16))</f>
        <v>0.66382289260777116</v>
      </c>
    </row>
    <row r="58" spans="9:16" x14ac:dyDescent="0.25">
      <c r="L58" t="s">
        <v>0</v>
      </c>
      <c r="M58" t="s">
        <v>1</v>
      </c>
      <c r="N58" t="s">
        <v>2</v>
      </c>
      <c r="O58" t="s">
        <v>6</v>
      </c>
    </row>
    <row r="59" spans="9:16" x14ac:dyDescent="0.25">
      <c r="K59" t="s">
        <v>15</v>
      </c>
      <c r="L59">
        <f>AVERAGE(K$1:K$3)</f>
        <v>18.818233196202602</v>
      </c>
      <c r="M59">
        <f>AVERAGE(K$4:K$6)</f>
        <v>14.884031830230191</v>
      </c>
      <c r="N59">
        <f>AVERAGE(K$9:K$11)</f>
        <v>16.201058340567712</v>
      </c>
      <c r="O59">
        <f>AVERAGE(K$13:K$16)</f>
        <v>15.511444233694277</v>
      </c>
    </row>
    <row r="60" spans="9:16" x14ac:dyDescent="0.25">
      <c r="L60">
        <f>STDEV(K$1:K$3)/SQRT(COUNT(K$1:K$3))</f>
        <v>2.749667108525184</v>
      </c>
      <c r="M60">
        <f>STDEV(K$4:K$6)/SQRT(COUNT(K$4:K$6))</f>
        <v>2.7073905114872208</v>
      </c>
      <c r="N60">
        <f>STDEV(K$9:K$11)/SQRT(COUNT(K$9:K$11))</f>
        <v>3.3207187374732552</v>
      </c>
      <c r="O60">
        <f>STDEV(K$13:K$16)/SQRT(COUNT(K$13:K$16))</f>
        <v>1.694872077696727</v>
      </c>
    </row>
    <row r="62" spans="9:16" x14ac:dyDescent="0.25">
      <c r="M62" t="s">
        <v>0</v>
      </c>
      <c r="N62" t="s">
        <v>1</v>
      </c>
      <c r="O62" t="s">
        <v>2</v>
      </c>
      <c r="P62" t="s">
        <v>6</v>
      </c>
    </row>
    <row r="63" spans="9:16" x14ac:dyDescent="0.25">
      <c r="L63" t="s">
        <v>16</v>
      </c>
      <c r="M63">
        <f>AVERAGE(L$1:L$3)</f>
        <v>302386980.01654357</v>
      </c>
      <c r="N63">
        <f>AVERAGE(L$4:L$6)</f>
        <v>307023757.75154978</v>
      </c>
      <c r="O63">
        <f>AVERAGE(L$9:L$11)</f>
        <v>444284473.67489415</v>
      </c>
      <c r="P63">
        <f>AVERAGE(L$13:L$16)</f>
        <v>589413319.65210319</v>
      </c>
    </row>
    <row r="64" spans="9:16" x14ac:dyDescent="0.25">
      <c r="M64">
        <f>STDEV(L$1:L$3)/SQRT(COUNT(L$1:L$3))</f>
        <v>98309638.616056696</v>
      </c>
      <c r="N64">
        <f>STDEV(L$4:L$6)/SQRT(COUNT(L$4:L$6))</f>
        <v>161012746.78001404</v>
      </c>
      <c r="O64">
        <f>STDEV(L$9:L$11)/SQRT(COUNT(L$9:L$11))</f>
        <v>380817343.30973661</v>
      </c>
      <c r="P64">
        <f>STDEV(L$13:L$16)/SQRT(COUNT(L$13:L$16))</f>
        <v>96090682.504834935</v>
      </c>
    </row>
    <row r="66" spans="13:20" x14ac:dyDescent="0.25">
      <c r="N66" t="s">
        <v>0</v>
      </c>
      <c r="O66" t="s">
        <v>1</v>
      </c>
      <c r="P66" t="s">
        <v>2</v>
      </c>
      <c r="Q66" t="s">
        <v>6</v>
      </c>
    </row>
    <row r="67" spans="13:20" x14ac:dyDescent="0.25">
      <c r="M67" t="s">
        <v>17</v>
      </c>
      <c r="N67">
        <f>AVERAGE(M$1:M$3)</f>
        <v>0.996629973869819</v>
      </c>
      <c r="O67">
        <f>AVERAGE(M$4:M$6)</f>
        <v>0.99678503510959982</v>
      </c>
      <c r="P67">
        <f>AVERAGE(M$9:M$11)</f>
        <v>0.99445960073226625</v>
      </c>
      <c r="Q67">
        <f>AVERAGE(M$13:M$16)</f>
        <v>0.99613156400157077</v>
      </c>
    </row>
    <row r="68" spans="13:20" x14ac:dyDescent="0.25">
      <c r="N68">
        <f>STDEV(M$1:M$3)/SQRT(COUNT(M$1:M$3))</f>
        <v>4.9336881513329831E-4</v>
      </c>
      <c r="O68">
        <f>STDEV(M$4:M$6)/SQRT(COUNT(M$4:M$6))</f>
        <v>3.4870120653301804E-4</v>
      </c>
      <c r="P68">
        <f>STDEV(M$9:M$11)/SQRT(COUNT(M$9:M$11))</f>
        <v>1.3128003017222126E-3</v>
      </c>
      <c r="Q68">
        <f>STDEV(M$13:M$16)/SQRT(COUNT(M$13:M$16))</f>
        <v>1.68313394906313E-3</v>
      </c>
    </row>
    <row r="70" spans="13:20" x14ac:dyDescent="0.25">
      <c r="O70" t="s">
        <v>0</v>
      </c>
      <c r="P70" t="s">
        <v>1</v>
      </c>
      <c r="Q70" t="s">
        <v>2</v>
      </c>
      <c r="R70" t="s">
        <v>6</v>
      </c>
    </row>
    <row r="71" spans="13:20" x14ac:dyDescent="0.25">
      <c r="N71" t="s">
        <v>18</v>
      </c>
      <c r="O71">
        <f>AVERAGE(N$1:N$3)</f>
        <v>0.99320520737618079</v>
      </c>
      <c r="P71">
        <f>AVERAGE(N$4:N$6)</f>
        <v>0.9768692652427774</v>
      </c>
      <c r="Q71">
        <f>AVERAGE(N$7:N$12)</f>
        <v>0.97646562260168146</v>
      </c>
      <c r="R71">
        <f>AVERAGE(N$13:N$16)</f>
        <v>0.99217205875359349</v>
      </c>
    </row>
    <row r="72" spans="13:20" x14ac:dyDescent="0.25">
      <c r="O72">
        <f>STDEV(N$1:N$3)/SQRT(COUNT(N$1:N$3))</f>
        <v>3.5671401184594262E-3</v>
      </c>
      <c r="P72">
        <f>STDEV(N$4:N$6)/SQRT(COUNT(N$4:N$6))</f>
        <v>9.6914404714032783E-3</v>
      </c>
      <c r="Q72">
        <f>STDEV(N$9:N$11)/SQRT(COUNT(N$9:N$11))</f>
        <v>1.1157447713336852E-2</v>
      </c>
      <c r="R72">
        <f>STDEV(N$13:N$16)/SQRT(COUNT(N$13:N$16))</f>
        <v>2.7174487374415717E-3</v>
      </c>
    </row>
    <row r="74" spans="13:20" x14ac:dyDescent="0.25">
      <c r="P74" t="s">
        <v>0</v>
      </c>
      <c r="Q74" t="s">
        <v>1</v>
      </c>
      <c r="R74" t="s">
        <v>2</v>
      </c>
      <c r="S74" t="s">
        <v>6</v>
      </c>
    </row>
    <row r="75" spans="13:20" x14ac:dyDescent="0.25">
      <c r="O75" t="s">
        <v>19</v>
      </c>
      <c r="P75">
        <f>AVERAGE(O$1:O$3)</f>
        <v>0.98952100355152439</v>
      </c>
      <c r="Q75">
        <f>AVERAGE(O$4:O$6)</f>
        <v>0.98808183356736645</v>
      </c>
      <c r="R75">
        <f>AVERAGE(O$7:O$12)</f>
        <v>0.98711557837146302</v>
      </c>
      <c r="S75">
        <f>AVERAGE(O$13:O$16)</f>
        <v>0.97501209567325531</v>
      </c>
    </row>
    <row r="76" spans="13:20" x14ac:dyDescent="0.25">
      <c r="P76">
        <f>STDEV(O$1:O$3)/SQRT(COUNT(O$1:O$3))</f>
        <v>6.2743065436297197E-3</v>
      </c>
      <c r="Q76">
        <f>STDEV(O$4:O$6)/SQRT(COUNT(O$4:O$6))</f>
        <v>5.9388891372863534E-3</v>
      </c>
      <c r="R76">
        <f>STDEV(O$9:O$11)/SQRT(COUNT(O$9:O$11))</f>
        <v>3.5366108462667948E-3</v>
      </c>
      <c r="S76">
        <f>STDEV(O$13:O$16)/SQRT(COUNT(O$13:O$16))</f>
        <v>1.2307008868033792E-2</v>
      </c>
    </row>
    <row r="78" spans="13:20" x14ac:dyDescent="0.25">
      <c r="Q78" t="s">
        <v>0</v>
      </c>
      <c r="R78" t="s">
        <v>1</v>
      </c>
      <c r="S78" t="s">
        <v>2</v>
      </c>
      <c r="T78" t="s">
        <v>6</v>
      </c>
    </row>
    <row r="79" spans="13:20" x14ac:dyDescent="0.25">
      <c r="P79" t="s">
        <v>20</v>
      </c>
      <c r="Q79">
        <f>AVERAGE(P$1:P$3)</f>
        <v>8.2769960401192999E-2</v>
      </c>
      <c r="R79">
        <f>AVERAGE(P$4:P$6)</f>
        <v>8.1747189231421533E-2</v>
      </c>
      <c r="S79">
        <f>AVERAGE(P$7:P$12)</f>
        <v>0.1020035865843351</v>
      </c>
      <c r="T79">
        <f>AVERAGE(P$13:P$16)</f>
        <v>8.0500205067865718E-2</v>
      </c>
    </row>
    <row r="80" spans="13:20" x14ac:dyDescent="0.25">
      <c r="Q80">
        <f>STDEV(P$1:P$3)/SQRT(COUNT(P$1:P$3))</f>
        <v>6.1728202192103884E-3</v>
      </c>
      <c r="R80">
        <f>STDEV(P$4:P$6)/SQRT(COUNT(P$4:P$6))</f>
        <v>4.7620591820298364E-3</v>
      </c>
      <c r="S80">
        <f>STDEV(P$7:P$12)/SQRT(COUNT(P$7:P$12))</f>
        <v>2.3059029941776794E-2</v>
      </c>
      <c r="T80">
        <f>STDEV(P$13:P$16)/SQRT(COUNT(P$13:P$16))</f>
        <v>2.0136153727002573E-2</v>
      </c>
    </row>
    <row r="82" spans="17:22" x14ac:dyDescent="0.25">
      <c r="R82" t="s">
        <v>0</v>
      </c>
      <c r="S82" t="s">
        <v>1</v>
      </c>
      <c r="T82" t="s">
        <v>2</v>
      </c>
      <c r="U82" t="s">
        <v>6</v>
      </c>
    </row>
    <row r="83" spans="17:22" x14ac:dyDescent="0.25">
      <c r="Q83" t="s">
        <v>21</v>
      </c>
      <c r="R83">
        <f>AVERAGE(Q$1:Q$3)</f>
        <v>0.10959461994629464</v>
      </c>
      <c r="S83">
        <f>AVERAGE(Q$4:Q$6)</f>
        <v>0.21341357328280527</v>
      </c>
      <c r="T83">
        <f>AVERAGE(Q$7:Q$12)</f>
        <v>0.18093623769101944</v>
      </c>
      <c r="U83">
        <f>AVERAGE(Q$13:Q$16)</f>
        <v>0.12845495571043045</v>
      </c>
    </row>
    <row r="84" spans="17:22" x14ac:dyDescent="0.25">
      <c r="R84">
        <f>STDEV(Q$1:Q$3)/SQRT(COUNT(Q$1:Q$3))</f>
        <v>3.036014823577779E-2</v>
      </c>
      <c r="S84">
        <f>STDEV(Q$4:Q$6)/SQRT(COUNT(Q$4:Q$6))</f>
        <v>4.5196413372371756E-2</v>
      </c>
      <c r="T84">
        <f>STDEV(Q$7:Q$12)/SQRT(COUNT(Q$7:Q$12))</f>
        <v>5.4377126566252557E-2</v>
      </c>
      <c r="U84">
        <f>STDEV(Q$13:Q$16)/SQRT(COUNT(Q$13:Q$16))</f>
        <v>2.7183622265906787E-2</v>
      </c>
    </row>
    <row r="86" spans="17:22" x14ac:dyDescent="0.25">
      <c r="S86" t="s">
        <v>0</v>
      </c>
      <c r="T86" t="s">
        <v>1</v>
      </c>
      <c r="U86" t="s">
        <v>2</v>
      </c>
      <c r="V86" t="s">
        <v>6</v>
      </c>
    </row>
    <row r="87" spans="17:22" x14ac:dyDescent="0.25">
      <c r="R87" t="s">
        <v>22</v>
      </c>
      <c r="S87">
        <f>AVERAGE(R$1:R$3)</f>
        <v>0.14741060208624449</v>
      </c>
      <c r="T87">
        <f>AVERAGE(R$4:R$6)</f>
        <v>0.1522140699475974</v>
      </c>
      <c r="U87">
        <f>AVERAGE(R$7:R$12)</f>
        <v>0.15636708683984385</v>
      </c>
      <c r="V87">
        <f>AVERAGE(R$13:R$16)</f>
        <v>0.25792063453863706</v>
      </c>
    </row>
    <row r="88" spans="17:22" x14ac:dyDescent="0.25">
      <c r="S88">
        <f>STDEV(R$1:R$3)/SQRT(COUNT(R$1:R$3))</f>
        <v>4.3333719769688396E-2</v>
      </c>
      <c r="T88">
        <f>STDEV(R$4:R$6)/SQRT(COUNT(R$4:R$6))</f>
        <v>3.3710277588998395E-2</v>
      </c>
      <c r="U88">
        <f>STDEV(R$7:R$12)/SQRT(COUNT(R$7:R$12))</f>
        <v>2.5752241582960484E-2</v>
      </c>
      <c r="V88">
        <f>STDEV(R$13:R$16)/SQRT(COUNT(R$13:R$16))</f>
        <v>8.8331939902488374E-2</v>
      </c>
    </row>
  </sheetData>
  <conditionalFormatting sqref="I17:Q3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2020-01-31T19:48:14Z</dcterms:created>
  <dcterms:modified xsi:type="dcterms:W3CDTF">2020-01-31T19:56:28Z</dcterms:modified>
</cp:coreProperties>
</file>