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zazhar/Desktop/"/>
    </mc:Choice>
  </mc:AlternateContent>
  <xr:revisionPtr revIDLastSave="0" documentId="8_{DDB39E84-C659-594F-B561-346CB6656AC3}" xr6:coauthVersionLast="47" xr6:coauthVersionMax="47" xr10:uidLastSave="{00000000-0000-0000-0000-000000000000}"/>
  <bookViews>
    <workbookView xWindow="0" yWindow="760" windowWidth="29040" windowHeight="15840" tabRatio="831" activeTab="2" xr2:uid="{692FD435-835F-45AB-B4C5-506585C5A2BB}"/>
  </bookViews>
  <sheets>
    <sheet name="Act. 2022 &amp; 2023 Est. 2024-2026" sheetId="6" r:id="rId1"/>
    <sheet name="Act. FY 2022 Formula Programs" sheetId="2" r:id="rId2"/>
    <sheet name="Act. FY 2023 Formula Programs" sheetId="1" r:id="rId3"/>
    <sheet name="Est. FY 2024 Formula Programs" sheetId="3" r:id="rId4"/>
    <sheet name="Est. FY 2025 Formula Programs" sheetId="4" r:id="rId5"/>
    <sheet name="Est. FY 2026 Formula Programs" sheetId="5" r:id="rId6"/>
  </sheets>
  <externalReferences>
    <externalReference r:id="rId7"/>
    <externalReference r:id="rId8"/>
  </externalReferences>
  <definedNames>
    <definedName name="_1_90" localSheetId="0">[1]FY03EX97!#REF!</definedName>
    <definedName name="_1_90" localSheetId="1">[1]FY03EX97!#REF!</definedName>
    <definedName name="_1_90" localSheetId="2">[1]FY03EX97!#REF!</definedName>
    <definedName name="_1_90" localSheetId="3">[1]FY03EX97!#REF!</definedName>
    <definedName name="_1_90" localSheetId="4">[1]FY03EX97!#REF!</definedName>
    <definedName name="_1_90" localSheetId="5">[1]FY03EX97!#REF!</definedName>
    <definedName name="_1_90">[1]FY03EX97!#REF!</definedName>
    <definedName name="_1999ADMIN" localSheetId="0">#REF!</definedName>
    <definedName name="_1999ADMIN" localSheetId="1">#REF!</definedName>
    <definedName name="_1999ADMIN" localSheetId="2">#REF!</definedName>
    <definedName name="_1999ADMIN" localSheetId="3">#REF!</definedName>
    <definedName name="_1999ADMIN" localSheetId="4">#REF!</definedName>
    <definedName name="_1999ADMIN" localSheetId="5">#REF!</definedName>
    <definedName name="_1999ADMIN">#REF!</definedName>
    <definedName name="_1999ALLOCATED" localSheetId="0">#REF!</definedName>
    <definedName name="_1999ALLOCATED" localSheetId="1">#REF!</definedName>
    <definedName name="_1999ALLOCATED" localSheetId="2">#REF!</definedName>
    <definedName name="_1999ALLOCATED" localSheetId="3">#REF!</definedName>
    <definedName name="_1999ALLOCATED" localSheetId="4">#REF!</definedName>
    <definedName name="_1999ALLOCATED" localSheetId="5">#REF!</definedName>
    <definedName name="_1999ALLOCATED">#REF!</definedName>
    <definedName name="_1999OBLIMIT" localSheetId="0">#REF!</definedName>
    <definedName name="_1999OBLIMIT" localSheetId="1">#REF!</definedName>
    <definedName name="_1999OBLIMIT" localSheetId="2">#REF!</definedName>
    <definedName name="_1999OBLIMIT" localSheetId="3">#REF!</definedName>
    <definedName name="_1999OBLIMIT" localSheetId="4">#REF!</definedName>
    <definedName name="_1999OBLIMIT" localSheetId="5">#REF!</definedName>
    <definedName name="_1999OBLIMIT">#REF!</definedName>
    <definedName name="_1999SUMMARY" localSheetId="0">#REF!</definedName>
    <definedName name="_1999SUMMARY" localSheetId="1">#REF!</definedName>
    <definedName name="_1999SUMMARY" localSheetId="2">#REF!</definedName>
    <definedName name="_1999SUMMARY" localSheetId="3">#REF!</definedName>
    <definedName name="_1999SUMMARY" localSheetId="4">#REF!</definedName>
    <definedName name="_1999SUMMARY" localSheetId="5">#REF!</definedName>
    <definedName name="_1999SUMMARY">#REF!</definedName>
    <definedName name="_2000ADMIN" localSheetId="0">#REF!</definedName>
    <definedName name="_2000ADMIN" localSheetId="1">#REF!</definedName>
    <definedName name="_2000ADMIN" localSheetId="2">#REF!</definedName>
    <definedName name="_2000ADMIN" localSheetId="3">#REF!</definedName>
    <definedName name="_2000ADMIN" localSheetId="4">#REF!</definedName>
    <definedName name="_2000ADMIN" localSheetId="5">#REF!</definedName>
    <definedName name="_2000ADMIN">#REF!</definedName>
    <definedName name="_2000ALLOCATED" localSheetId="0">#REF!</definedName>
    <definedName name="_2000ALLOCATED" localSheetId="1">#REF!</definedName>
    <definedName name="_2000ALLOCATED" localSheetId="2">#REF!</definedName>
    <definedName name="_2000ALLOCATED" localSheetId="3">#REF!</definedName>
    <definedName name="_2000ALLOCATED" localSheetId="4">#REF!</definedName>
    <definedName name="_2000ALLOCATED" localSheetId="5">#REF!</definedName>
    <definedName name="_2000ALLOCATED">#REF!</definedName>
    <definedName name="_2000OBLIMIT" localSheetId="0">#REF!</definedName>
    <definedName name="_2000OBLIMIT" localSheetId="1">#REF!</definedName>
    <definedName name="_2000OBLIMIT" localSheetId="2">#REF!</definedName>
    <definedName name="_2000OBLIMIT" localSheetId="3">#REF!</definedName>
    <definedName name="_2000OBLIMIT" localSheetId="4">#REF!</definedName>
    <definedName name="_2000OBLIMIT" localSheetId="5">#REF!</definedName>
    <definedName name="_2000OBLIMIT">#REF!</definedName>
    <definedName name="_2000SUMMARY" localSheetId="0">#REF!</definedName>
    <definedName name="_2000SUMMARY" localSheetId="1">#REF!</definedName>
    <definedName name="_2000SUMMARY" localSheetId="2">#REF!</definedName>
    <definedName name="_2000SUMMARY" localSheetId="3">#REF!</definedName>
    <definedName name="_2000SUMMARY" localSheetId="4">#REF!</definedName>
    <definedName name="_2000SUMMARY" localSheetId="5">#REF!</definedName>
    <definedName name="_2000SUMMARY">#REF!</definedName>
    <definedName name="_Order1" hidden="1">0</definedName>
    <definedName name="_Order2" hidden="1">0</definedName>
    <definedName name="\R" localSheetId="0">#REF!</definedName>
    <definedName name="\R" localSheetId="1">#REF!</definedName>
    <definedName name="\R" localSheetId="2">#REF!</definedName>
    <definedName name="\R" localSheetId="3">#REF!</definedName>
    <definedName name="\R" localSheetId="4">#REF!</definedName>
    <definedName name="\R" localSheetId="5">#REF!</definedName>
    <definedName name="\R">#REF!</definedName>
    <definedName name="BRIDGE_00">[2]Bridge!$A$274:$AP$278,[2]Bridge!$B$279:$AP$336</definedName>
    <definedName name="BRIDGE_01">[2]Bridge!$A$342:$AP$346,[2]Bridge!$B$347:$AP$404</definedName>
    <definedName name="BRIDGE_02">[2]Bridge!$A$410:$AP$414,[2]Bridge!$B$415:$AP$472</definedName>
    <definedName name="BRIDGE_03">[2]Bridge!$A$478:$AP$482,[2]Bridge!$B$483:$AP$540</definedName>
    <definedName name="BRIDGE_98">[2]Bridge!$A$138:$AP$142,[2]Bridge!$B$143:$AP$200</definedName>
    <definedName name="BRIDGE_99">[2]Bridge!$A$206:$AP$210,[2]Bridge!$B$211:$AP$268</definedName>
    <definedName name="BY_AGENCY" localSheetId="0">#REF!</definedName>
    <definedName name="BY_AGENCY" localSheetId="1">#REF!</definedName>
    <definedName name="BY_AGENCY" localSheetId="2">#REF!</definedName>
    <definedName name="BY_AGENCY" localSheetId="3">#REF!</definedName>
    <definedName name="BY_AGENCY" localSheetId="4">#REF!</definedName>
    <definedName name="BY_AGENCY" localSheetId="5">#REF!</definedName>
    <definedName name="BY_AGENCY">#REF!</definedName>
    <definedName name="BY_TITLE" localSheetId="0">#REF!</definedName>
    <definedName name="BY_TITLE" localSheetId="1">#REF!</definedName>
    <definedName name="BY_TITLE" localSheetId="2">#REF!</definedName>
    <definedName name="BY_TITLE" localSheetId="3">#REF!</definedName>
    <definedName name="BY_TITLE" localSheetId="4">#REF!</definedName>
    <definedName name="BY_TITLE" localSheetId="5">#REF!</definedName>
    <definedName name="BY_TITLE">#REF!</definedName>
    <definedName name="cap_factors" localSheetId="0">#REF!</definedName>
    <definedName name="cap_factors" localSheetId="1">#REF!</definedName>
    <definedName name="cap_factors" localSheetId="2">#REF!</definedName>
    <definedName name="cap_factors" localSheetId="3">#REF!</definedName>
    <definedName name="cap_factors" localSheetId="4">#REF!</definedName>
    <definedName name="cap_factors" localSheetId="5">#REF!</definedName>
    <definedName name="cap_factors">#REF!</definedName>
    <definedName name="data" localSheetId="0">#REF!</definedName>
    <definedName name="data" localSheetId="1">#REF!</definedName>
    <definedName name="data" localSheetId="2">#REF!</definedName>
    <definedName name="data" localSheetId="3">#REF!</definedName>
    <definedName name="data" localSheetId="4">#REF!</definedName>
    <definedName name="data" localSheetId="5">#REF!</definedName>
    <definedName name="data">#REF!</definedName>
    <definedName name="factors_1998" localSheetId="0">#REF!</definedName>
    <definedName name="factors_1998" localSheetId="1">#REF!</definedName>
    <definedName name="factors_1998" localSheetId="2">#REF!</definedName>
    <definedName name="factors_1998" localSheetId="3">#REF!</definedName>
    <definedName name="factors_1998" localSheetId="4">#REF!</definedName>
    <definedName name="factors_1998" localSheetId="5">#REF!</definedName>
    <definedName name="factors_1998">#REF!</definedName>
    <definedName name="factors_1999" localSheetId="0">#REF!</definedName>
    <definedName name="factors_1999" localSheetId="1">#REF!</definedName>
    <definedName name="factors_1999" localSheetId="2">#REF!</definedName>
    <definedName name="factors_1999" localSheetId="3">#REF!</definedName>
    <definedName name="factors_1999" localSheetId="4">#REF!</definedName>
    <definedName name="factors_1999" localSheetId="5">#REF!</definedName>
    <definedName name="factors_1999">#REF!</definedName>
    <definedName name="factors_2000" localSheetId="0">#REF!</definedName>
    <definedName name="factors_2000" localSheetId="1">#REF!</definedName>
    <definedName name="factors_2000" localSheetId="2">#REF!</definedName>
    <definedName name="factors_2000" localSheetId="3">#REF!</definedName>
    <definedName name="factors_2000" localSheetId="4">#REF!</definedName>
    <definedName name="factors_2000" localSheetId="5">#REF!</definedName>
    <definedName name="factors_2000">#REF!</definedName>
    <definedName name="factors_2001" localSheetId="0">#REF!</definedName>
    <definedName name="factors_2001" localSheetId="1">#REF!</definedName>
    <definedName name="factors_2001" localSheetId="2">#REF!</definedName>
    <definedName name="factors_2001" localSheetId="3">#REF!</definedName>
    <definedName name="factors_2001" localSheetId="4">#REF!</definedName>
    <definedName name="factors_2001" localSheetId="5">#REF!</definedName>
    <definedName name="factors_2001">#REF!</definedName>
    <definedName name="factors_2002" localSheetId="0">#REF!</definedName>
    <definedName name="factors_2002" localSheetId="1">#REF!</definedName>
    <definedName name="factors_2002" localSheetId="2">#REF!</definedName>
    <definedName name="factors_2002" localSheetId="3">#REF!</definedName>
    <definedName name="factors_2002" localSheetId="4">#REF!</definedName>
    <definedName name="factors_2002" localSheetId="5">#REF!</definedName>
    <definedName name="factors_2002">#REF!</definedName>
    <definedName name="factors_2003" localSheetId="0">#REF!</definedName>
    <definedName name="factors_2003" localSheetId="1">#REF!</definedName>
    <definedName name="factors_2003" localSheetId="2">#REF!</definedName>
    <definedName name="factors_2003" localSheetId="3">#REF!</definedName>
    <definedName name="factors_2003" localSheetId="4">#REF!</definedName>
    <definedName name="factors_2003" localSheetId="5">#REF!</definedName>
    <definedName name="factors_2003">#REF!</definedName>
    <definedName name="factors_2004" localSheetId="0">#REF!</definedName>
    <definedName name="factors_2004" localSheetId="1">#REF!</definedName>
    <definedName name="factors_2004" localSheetId="2">#REF!</definedName>
    <definedName name="factors_2004" localSheetId="3">#REF!</definedName>
    <definedName name="factors_2004" localSheetId="4">#REF!</definedName>
    <definedName name="factors_2004" localSheetId="5">#REF!</definedName>
    <definedName name="factors_2004">#REF!</definedName>
    <definedName name="factors_2005" localSheetId="0">#REF!</definedName>
    <definedName name="factors_2005" localSheetId="1">#REF!</definedName>
    <definedName name="factors_2005" localSheetId="2">#REF!</definedName>
    <definedName name="factors_2005" localSheetId="3">#REF!</definedName>
    <definedName name="factors_2005" localSheetId="4">#REF!</definedName>
    <definedName name="factors_2005" localSheetId="5">#REF!</definedName>
    <definedName name="factors_2005">#REF!</definedName>
    <definedName name="factors_2006" localSheetId="0">#REF!</definedName>
    <definedName name="factors_2006" localSheetId="1">#REF!</definedName>
    <definedName name="factors_2006" localSheetId="2">#REF!</definedName>
    <definedName name="factors_2006" localSheetId="3">#REF!</definedName>
    <definedName name="factors_2006" localSheetId="4">#REF!</definedName>
    <definedName name="factors_2006" localSheetId="5">#REF!</definedName>
    <definedName name="factors_2006">#REF!</definedName>
    <definedName name="factors_2007" localSheetId="0">#REF!</definedName>
    <definedName name="factors_2007" localSheetId="1">#REF!</definedName>
    <definedName name="factors_2007" localSheetId="2">#REF!</definedName>
    <definedName name="factors_2007" localSheetId="3">#REF!</definedName>
    <definedName name="factors_2007" localSheetId="4">#REF!</definedName>
    <definedName name="factors_2007" localSheetId="5">#REF!</definedName>
    <definedName name="factors_2007">#REF!</definedName>
    <definedName name="factors_2008" localSheetId="0">#REF!</definedName>
    <definedName name="factors_2008" localSheetId="1">#REF!</definedName>
    <definedName name="factors_2008" localSheetId="2">#REF!</definedName>
    <definedName name="factors_2008" localSheetId="3">#REF!</definedName>
    <definedName name="factors_2008" localSheetId="4">#REF!</definedName>
    <definedName name="factors_2008" localSheetId="5">#REF!</definedName>
    <definedName name="factors_2008">#REF!</definedName>
    <definedName name="factors_2009" localSheetId="0">#REF!</definedName>
    <definedName name="factors_2009" localSheetId="1">#REF!</definedName>
    <definedName name="factors_2009" localSheetId="2">#REF!</definedName>
    <definedName name="factors_2009" localSheetId="3">#REF!</definedName>
    <definedName name="factors_2009" localSheetId="4">#REF!</definedName>
    <definedName name="factors_2009" localSheetId="5">#REF!</definedName>
    <definedName name="factors_2009">#REF!</definedName>
    <definedName name="FirstRow">"IF(ISNA(MATCH(ROW(),RowAfterpgbrk,1)),1,MATCH(ROW(),RowAfterpgbrk,1)+1)&lt;&gt;IF(ISNA(MATCH(ROW()-1,RowAfterpgbrk,1)),1,MATCH(ROW()-1,RowAfterpgbrk,1)+1)"</definedName>
    <definedName name="GUAR_FUNDING" localSheetId="0">#REF!</definedName>
    <definedName name="GUAR_FUNDING" localSheetId="1">#REF!</definedName>
    <definedName name="GUAR_FUNDING" localSheetId="2">#REF!</definedName>
    <definedName name="GUAR_FUNDING" localSheetId="3">#REF!</definedName>
    <definedName name="GUAR_FUNDING" localSheetId="4">#REF!</definedName>
    <definedName name="GUAR_FUNDING" localSheetId="5">#REF!</definedName>
    <definedName name="GUAR_FUNDING">#REF!</definedName>
    <definedName name="IMNHS_00">'[2]IM-NHS'!$A$274:$BK$279,'[2]IM-NHS'!$B$280:$BK$336</definedName>
    <definedName name="IMNHS_01">'[2]IM-NHS'!$A$342:$BK$347,'[2]IM-NHS'!$B$348:$BK$404</definedName>
    <definedName name="IMNHS_02">'[2]IM-NHS'!$A$410:$BK$415,'[2]IM-NHS'!$B$416:$BK$472</definedName>
    <definedName name="IMNHS_03">'[2]IM-NHS'!$A$478:$BK$483,'[2]IM-NHS'!$B$484:$BK$540</definedName>
    <definedName name="IMNHS_98">'[2]IM-NHS'!$A$138:$BK$143,'[2]IM-NHS'!$B$144:$BK$200</definedName>
    <definedName name="IMNHS_99">'[2]IM-NHS'!$A$206:$BK$211,'[2]IM-NHS'!$B$212:$BK$268</definedName>
    <definedName name="LastRow" localSheetId="0">IF(ISNA(MATCH(ROW(),RowAfterpgbrk,1)),1,MATCH(ROW(),RowAfterpgbrk,1)+1)&lt;&gt;IF(ISNA(MATCH(ROW()+1,RowAfterpgbrk,1)),1,MATCH(ROW()+1,RowAfterpgbrk,1)+1)</definedName>
    <definedName name="LastRow" localSheetId="1">IF(ISNA(MATCH(ROW(),RowAfterpgbrk,1)),1,MATCH(ROW(),RowAfterpgbrk,1)+1)&lt;&gt;IF(ISNA(MATCH(ROW()+1,RowAfterpgbrk,1)),1,MATCH(ROW()+1,RowAfterpgbrk,1)+1)</definedName>
    <definedName name="LastRow" localSheetId="2">IF(ISNA(MATCH(ROW(),RowAfterpgbrk,1)),1,MATCH(ROW(),RowAfterpgbrk,1)+1)&lt;&gt;IF(ISNA(MATCH(ROW()+1,RowAfterpgbrk,1)),1,MATCH(ROW()+1,RowAfterpgbrk,1)+1)</definedName>
    <definedName name="LastRow" localSheetId="3">IF(ISNA(MATCH(ROW(),RowAfterpgbrk,1)),1,MATCH(ROW(),RowAfterpgbrk,1)+1)&lt;&gt;IF(ISNA(MATCH(ROW()+1,RowAfterpgbrk,1)),1,MATCH(ROW()+1,RowAfterpgbrk,1)+1)</definedName>
    <definedName name="LastRow" localSheetId="4">IF(ISNA(MATCH(ROW(),RowAfterpgbrk,1)),1,MATCH(ROW(),RowAfterpgbrk,1)+1)&lt;&gt;IF(ISNA(MATCH(ROW()+1,RowAfterpgbrk,1)),1,MATCH(ROW()+1,RowAfterpgbrk,1)+1)</definedName>
    <definedName name="LastRow" localSheetId="5">IF(ISNA(MATCH(ROW(),RowAfterpgbrk,1)),1,MATCH(ROW(),RowAfterpgbrk,1)+1)&lt;&gt;IF(ISNA(MATCH(ROW()+1,RowAfterpgbrk,1)),1,MATCH(ROW()+1,RowAfterpgbrk,1)+1)</definedName>
    <definedName name="LastRow">IF(ISNA(MATCH(ROW(),RowAfterpgbrk,1)),1,MATCH(ROW(),RowAfterpgbrk,1)+1)&lt;&gt;IF(ISNA(MATCH(ROW()+1,RowAfterpgbrk,1)),1,MATCH(ROW()+1,RowAfterpgbrk,1)+1)</definedName>
    <definedName name="PAGE1" localSheetId="0">#REF!</definedName>
    <definedName name="PAGE1" localSheetId="1">#REF!</definedName>
    <definedName name="PAGE1" localSheetId="2">#REF!</definedName>
    <definedName name="PAGE1" localSheetId="3">#REF!</definedName>
    <definedName name="PAGE1" localSheetId="4">#REF!</definedName>
    <definedName name="PAGE1" localSheetId="5">#REF!</definedName>
    <definedName name="PAGE1">#REF!</definedName>
    <definedName name="PAGE2" localSheetId="0">#REF!</definedName>
    <definedName name="PAGE2" localSheetId="1">#REF!</definedName>
    <definedName name="PAGE2" localSheetId="2">#REF!</definedName>
    <definedName name="PAGE2" localSheetId="3">#REF!</definedName>
    <definedName name="PAGE2" localSheetId="4">#REF!</definedName>
    <definedName name="PAGE2" localSheetId="5">#REF!</definedName>
    <definedName name="PAGE2">#REF!</definedName>
    <definedName name="PAGE3" localSheetId="0">#REF!</definedName>
    <definedName name="PAGE3" localSheetId="1">#REF!</definedName>
    <definedName name="PAGE3" localSheetId="2">#REF!</definedName>
    <definedName name="PAGE3" localSheetId="3">#REF!</definedName>
    <definedName name="PAGE3" localSheetId="4">#REF!</definedName>
    <definedName name="PAGE3" localSheetId="5">#REF!</definedName>
    <definedName name="PAGE3">#REF!</definedName>
    <definedName name="PageOfPages" localSheetId="0">"Page "&amp;IF(ISNA(MATCH(ROW(),RowAfterpgbrk,1)),1,MATCH(ROW(),RowAfterpgbrk,-1)+1)&amp;" of " &amp; TotPageCount + 0*NOW()</definedName>
    <definedName name="PageOfPages" localSheetId="1">"Page "&amp;IF(ISNA(MATCH(ROW(),RowAfterpgbrk,1)),1,MATCH(ROW(),RowAfterpgbrk,-1)+1)&amp;" of " &amp; TotPageCount + 0*NOW()</definedName>
    <definedName name="PageOfPages" localSheetId="2">"Page "&amp;IF(ISNA(MATCH(ROW(),RowAfterpgbrk,1)),1,MATCH(ROW(),RowAfterpgbrk,-1)+1)&amp;" of " &amp; TotPageCount + 0*NOW()</definedName>
    <definedName name="PageOfPages" localSheetId="3">"Page "&amp;IF(ISNA(MATCH(ROW(),RowAfterpgbrk,1)),1,MATCH(ROW(),RowAfterpgbrk,-1)+1)&amp;" of " &amp; TotPageCount + 0*NOW()</definedName>
    <definedName name="PageOfPages" localSheetId="4">"Page "&amp;IF(ISNA(MATCH(ROW(),RowAfterpgbrk,1)),1,MATCH(ROW(),RowAfterpgbrk,-1)+1)&amp;" of " &amp; TotPageCount + 0*NOW()</definedName>
    <definedName name="PageOfPages" localSheetId="5">"Page "&amp;IF(ISNA(MATCH(ROW(),RowAfterpgbrk,1)),1,MATCH(ROW(),RowAfterpgbrk,-1)+1)&amp;" of " &amp; TotPageCount + 0*NOW()</definedName>
    <definedName name="PageOfPages">"Page "&amp;IF(ISNA(MATCH(ROW(),RowAfterpgbrk,1)),1,MATCH(ROW(),RowAfterpgbrk,-1)+1)&amp;" of " &amp; TotPageCount + 0*NOW()</definedName>
    <definedName name="_xlnm.Print_Area">#REF!</definedName>
    <definedName name="Rslts_Pg1" localSheetId="0">#REF!</definedName>
    <definedName name="Rslts_Pg1" localSheetId="1">#REF!</definedName>
    <definedName name="Rslts_Pg1" localSheetId="2">#REF!</definedName>
    <definedName name="Rslts_Pg1" localSheetId="3">#REF!</definedName>
    <definedName name="Rslts_Pg1" localSheetId="4">#REF!</definedName>
    <definedName name="Rslts_Pg1" localSheetId="5">#REF!</definedName>
    <definedName name="Rslts_Pg1">#REF!</definedName>
    <definedName name="Rslts_Pg2" localSheetId="0">#REF!</definedName>
    <definedName name="Rslts_Pg2" localSheetId="1">#REF!</definedName>
    <definedName name="Rslts_Pg2" localSheetId="2">#REF!</definedName>
    <definedName name="Rslts_Pg2" localSheetId="3">#REF!</definedName>
    <definedName name="Rslts_Pg2" localSheetId="4">#REF!</definedName>
    <definedName name="Rslts_Pg2" localSheetId="5">#REF!</definedName>
    <definedName name="Rslts_Pg2">#REF!</definedName>
    <definedName name="Rslts_Pg3" localSheetId="0">#REF!</definedName>
    <definedName name="Rslts_Pg3" localSheetId="1">#REF!</definedName>
    <definedName name="Rslts_Pg3" localSheetId="2">#REF!</definedName>
    <definedName name="Rslts_Pg3" localSheetId="3">#REF!</definedName>
    <definedName name="Rslts_Pg3" localSheetId="4">#REF!</definedName>
    <definedName name="Rslts_Pg3" localSheetId="5">#REF!</definedName>
    <definedName name="Rslts_Pg3">#REF!</definedName>
    <definedName name="Rslts_Pg4" localSheetId="0">#REF!</definedName>
    <definedName name="Rslts_Pg4" localSheetId="1">#REF!</definedName>
    <definedName name="Rslts_Pg4" localSheetId="2">#REF!</definedName>
    <definedName name="Rslts_Pg4" localSheetId="3">#REF!</definedName>
    <definedName name="Rslts_Pg4" localSheetId="4">#REF!</definedName>
    <definedName name="Rslts_Pg4" localSheetId="5">#REF!</definedName>
    <definedName name="Rslts_Pg4">#REF!</definedName>
    <definedName name="STATES" localSheetId="0">#REF!</definedName>
    <definedName name="STATES" localSheetId="1">#REF!</definedName>
    <definedName name="STATES" localSheetId="2">#REF!</definedName>
    <definedName name="STATES" localSheetId="3">#REF!</definedName>
    <definedName name="STATES" localSheetId="4">#REF!</definedName>
    <definedName name="STATES" localSheetId="5">#REF!</definedName>
    <definedName name="STATES">#REF!</definedName>
    <definedName name="STP_00">[2]STP!$A$274:$AN$278,[2]STP!$B$279:$AN$336</definedName>
    <definedName name="STP_01">[2]STP!$A$342:$AN$346,[2]STP!$B$347:$AN$404</definedName>
    <definedName name="STP_02">[2]STP!$A$410:$AN$414,[2]STP!$B$415:$AN$472</definedName>
    <definedName name="STP_03">[2]STP!$A$478:$AN$482,[2]STP!$B$483:$AN$540</definedName>
    <definedName name="STP_98">[2]STP!$A$138:$AN$142,[2]STP!$B$143:$AN$200</definedName>
    <definedName name="STP_99">[2]STP!$A$206:$AN$210,[2]STP!$B$211:$AN$268</definedName>
    <definedName name="SUMMARY" localSheetId="0">#REF!</definedName>
    <definedName name="SUMMARY" localSheetId="1">#REF!</definedName>
    <definedName name="SUMMARY" localSheetId="2">#REF!</definedName>
    <definedName name="SUMMARY" localSheetId="3">#REF!</definedName>
    <definedName name="SUMMARY" localSheetId="4">#REF!</definedName>
    <definedName name="SUMMARY" localSheetId="5">#REF!</definedName>
    <definedName name="SUMMARY">#REF!</definedName>
    <definedName name="SUMMARY2" localSheetId="0">#REF!</definedName>
    <definedName name="SUMMARY2" localSheetId="1">#REF!</definedName>
    <definedName name="SUMMARY2" localSheetId="2">#REF!</definedName>
    <definedName name="SUMMARY2" localSheetId="3">#REF!</definedName>
    <definedName name="SUMMARY2" localSheetId="4">#REF!</definedName>
    <definedName name="SUMMARY2" localSheetId="5">#REF!</definedName>
    <definedName name="SUMMARY2">#REF!</definedName>
    <definedName name="ThisPage" localSheetId="0">IF(ISNA(MATCH(ROW(),RowAfterpgbrk,1)),1,MATCH(ROW(),RowAfterpgbrk,1)+2)</definedName>
    <definedName name="ThisPage" localSheetId="1">IF(ISNA(MATCH(ROW(),RowAfterpgbrk,1)),1,MATCH(ROW(),RowAfterpgbrk,1)+2)</definedName>
    <definedName name="ThisPage" localSheetId="2">IF(ISNA(MATCH(ROW(),RowAfterpgbrk,1)),1,MATCH(ROW(),RowAfterpgbrk,1)+2)</definedName>
    <definedName name="ThisPage" localSheetId="3">IF(ISNA(MATCH(ROW(),RowAfterpgbrk,1)),1,MATCH(ROW(),RowAfterpgbrk,1)+2)</definedName>
    <definedName name="ThisPage" localSheetId="4">IF(ISNA(MATCH(ROW(),RowAfterpgbrk,1)),1,MATCH(ROW(),RowAfterpgbrk,1)+2)</definedName>
    <definedName name="ThisPage" localSheetId="5">IF(ISNA(MATCH(ROW(),RowAfterpgbrk,1)),1,MATCH(ROW(),RowAfterpgbrk,1)+2)</definedName>
    <definedName name="ThisPage">IF(ISNA(MATCH(ROW(),RowAfterpgbrk,1)),1,MATCH(ROW(),RowAfterpgbrk,1)+2)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13" i="1"/>
  <c r="I65" i="6"/>
  <c r="J65" i="6"/>
  <c r="E66" i="5" l="1"/>
  <c r="D66" i="5"/>
  <c r="C66" i="5"/>
  <c r="G64" i="5"/>
  <c r="H63" i="6" s="1"/>
  <c r="G63" i="5"/>
  <c r="H62" i="6" s="1"/>
  <c r="G62" i="5"/>
  <c r="H61" i="6" s="1"/>
  <c r="G61" i="5"/>
  <c r="H60" i="6" s="1"/>
  <c r="G60" i="5"/>
  <c r="H59" i="6" s="1"/>
  <c r="G59" i="5"/>
  <c r="H58" i="6" s="1"/>
  <c r="G58" i="5"/>
  <c r="H57" i="6" s="1"/>
  <c r="G57" i="5"/>
  <c r="H56" i="6" s="1"/>
  <c r="G56" i="5"/>
  <c r="H55" i="6" s="1"/>
  <c r="G55" i="5"/>
  <c r="H54" i="6" s="1"/>
  <c r="G54" i="5"/>
  <c r="H53" i="6" s="1"/>
  <c r="G53" i="5"/>
  <c r="H52" i="6" s="1"/>
  <c r="G52" i="5"/>
  <c r="H51" i="6" s="1"/>
  <c r="G51" i="5"/>
  <c r="H50" i="6" s="1"/>
  <c r="G50" i="5"/>
  <c r="H49" i="6" s="1"/>
  <c r="G49" i="5"/>
  <c r="H48" i="6" s="1"/>
  <c r="G48" i="5"/>
  <c r="H47" i="6" s="1"/>
  <c r="G47" i="5"/>
  <c r="H46" i="6" s="1"/>
  <c r="G46" i="5"/>
  <c r="H45" i="6" s="1"/>
  <c r="G45" i="5"/>
  <c r="H44" i="6" s="1"/>
  <c r="G44" i="5"/>
  <c r="H43" i="6" s="1"/>
  <c r="G43" i="5"/>
  <c r="H42" i="6" s="1"/>
  <c r="G42" i="5"/>
  <c r="H41" i="6" s="1"/>
  <c r="G41" i="5"/>
  <c r="H40" i="6" s="1"/>
  <c r="G40" i="5"/>
  <c r="H39" i="6" s="1"/>
  <c r="G39" i="5"/>
  <c r="H38" i="6" s="1"/>
  <c r="G38" i="5"/>
  <c r="H37" i="6" s="1"/>
  <c r="G37" i="5"/>
  <c r="H36" i="6" s="1"/>
  <c r="G36" i="5"/>
  <c r="H35" i="6" s="1"/>
  <c r="G35" i="5"/>
  <c r="H34" i="6" s="1"/>
  <c r="G34" i="5"/>
  <c r="H33" i="6" s="1"/>
  <c r="G33" i="5"/>
  <c r="H32" i="6" s="1"/>
  <c r="G32" i="5"/>
  <c r="H31" i="6" s="1"/>
  <c r="G31" i="5"/>
  <c r="H30" i="6" s="1"/>
  <c r="G30" i="5"/>
  <c r="H29" i="6" s="1"/>
  <c r="G29" i="5"/>
  <c r="H28" i="6" s="1"/>
  <c r="G28" i="5"/>
  <c r="H27" i="6" s="1"/>
  <c r="G27" i="5"/>
  <c r="H26" i="6" s="1"/>
  <c r="G26" i="5"/>
  <c r="H25" i="6" s="1"/>
  <c r="G25" i="5"/>
  <c r="H24" i="6" s="1"/>
  <c r="G24" i="5"/>
  <c r="H23" i="6" s="1"/>
  <c r="G23" i="5"/>
  <c r="H22" i="6" s="1"/>
  <c r="G22" i="5"/>
  <c r="H21" i="6" s="1"/>
  <c r="G21" i="5"/>
  <c r="H20" i="6" s="1"/>
  <c r="G20" i="5"/>
  <c r="H19" i="6" s="1"/>
  <c r="G19" i="5"/>
  <c r="H18" i="6" s="1"/>
  <c r="G18" i="5"/>
  <c r="H17" i="6" s="1"/>
  <c r="G17" i="5"/>
  <c r="H16" i="6" s="1"/>
  <c r="G16" i="5"/>
  <c r="H15" i="6" s="1"/>
  <c r="G15" i="5"/>
  <c r="H14" i="6" s="1"/>
  <c r="G14" i="5"/>
  <c r="H13" i="6" s="1"/>
  <c r="G13" i="5"/>
  <c r="H12" i="6" s="1"/>
  <c r="H65" i="6" s="1"/>
  <c r="F66" i="4"/>
  <c r="E66" i="4"/>
  <c r="D66" i="4"/>
  <c r="C66" i="4"/>
  <c r="G64" i="4"/>
  <c r="G63" i="6" s="1"/>
  <c r="G63" i="4"/>
  <c r="G62" i="6" s="1"/>
  <c r="G62" i="4"/>
  <c r="G61" i="6" s="1"/>
  <c r="G61" i="4"/>
  <c r="G60" i="6" s="1"/>
  <c r="G60" i="4"/>
  <c r="G59" i="6" s="1"/>
  <c r="G59" i="4"/>
  <c r="G58" i="6" s="1"/>
  <c r="G58" i="4"/>
  <c r="G57" i="6" s="1"/>
  <c r="G57" i="4"/>
  <c r="G56" i="6" s="1"/>
  <c r="G56" i="4"/>
  <c r="G55" i="6" s="1"/>
  <c r="G55" i="4"/>
  <c r="G54" i="6" s="1"/>
  <c r="G54" i="4"/>
  <c r="G53" i="6" s="1"/>
  <c r="G53" i="4"/>
  <c r="G52" i="6" s="1"/>
  <c r="G52" i="4"/>
  <c r="G51" i="6" s="1"/>
  <c r="G51" i="4"/>
  <c r="G50" i="6" s="1"/>
  <c r="G50" i="4"/>
  <c r="G49" i="6" s="1"/>
  <c r="G49" i="4"/>
  <c r="G48" i="6" s="1"/>
  <c r="G48" i="4"/>
  <c r="G47" i="6" s="1"/>
  <c r="G47" i="4"/>
  <c r="G46" i="6" s="1"/>
  <c r="G46" i="4"/>
  <c r="G45" i="6" s="1"/>
  <c r="G45" i="4"/>
  <c r="G44" i="6" s="1"/>
  <c r="G44" i="4"/>
  <c r="G43" i="6" s="1"/>
  <c r="G43" i="4"/>
  <c r="G42" i="6" s="1"/>
  <c r="G42" i="4"/>
  <c r="G41" i="6" s="1"/>
  <c r="G41" i="4"/>
  <c r="G40" i="6" s="1"/>
  <c r="G40" i="4"/>
  <c r="G39" i="6" s="1"/>
  <c r="G39" i="4"/>
  <c r="G38" i="6" s="1"/>
  <c r="G38" i="4"/>
  <c r="G37" i="6" s="1"/>
  <c r="G37" i="4"/>
  <c r="G36" i="6" s="1"/>
  <c r="G36" i="4"/>
  <c r="G35" i="6" s="1"/>
  <c r="G35" i="4"/>
  <c r="G34" i="6" s="1"/>
  <c r="G34" i="4"/>
  <c r="G33" i="6" s="1"/>
  <c r="G33" i="4"/>
  <c r="G32" i="6" s="1"/>
  <c r="G32" i="4"/>
  <c r="G31" i="6" s="1"/>
  <c r="G31" i="4"/>
  <c r="G30" i="6" s="1"/>
  <c r="G30" i="4"/>
  <c r="G29" i="6" s="1"/>
  <c r="G29" i="4"/>
  <c r="G28" i="6" s="1"/>
  <c r="G28" i="4"/>
  <c r="G27" i="6" s="1"/>
  <c r="G27" i="4"/>
  <c r="G26" i="6" s="1"/>
  <c r="G26" i="4"/>
  <c r="G25" i="6" s="1"/>
  <c r="G25" i="4"/>
  <c r="G24" i="6" s="1"/>
  <c r="G24" i="4"/>
  <c r="G23" i="6" s="1"/>
  <c r="G23" i="4"/>
  <c r="G22" i="6" s="1"/>
  <c r="G22" i="4"/>
  <c r="G21" i="6" s="1"/>
  <c r="G21" i="4"/>
  <c r="G20" i="6" s="1"/>
  <c r="G20" i="4"/>
  <c r="G19" i="6" s="1"/>
  <c r="G19" i="4"/>
  <c r="G18" i="6" s="1"/>
  <c r="G18" i="4"/>
  <c r="G17" i="6" s="1"/>
  <c r="G17" i="4"/>
  <c r="G16" i="6" s="1"/>
  <c r="G16" i="4"/>
  <c r="G15" i="6" s="1"/>
  <c r="G15" i="4"/>
  <c r="G14" i="6" s="1"/>
  <c r="G14" i="4"/>
  <c r="G13" i="6" s="1"/>
  <c r="G13" i="4"/>
  <c r="G12" i="6" s="1"/>
  <c r="F66" i="3"/>
  <c r="E66" i="3"/>
  <c r="D66" i="3"/>
  <c r="C66" i="3"/>
  <c r="G64" i="3"/>
  <c r="F63" i="6" s="1"/>
  <c r="G63" i="3"/>
  <c r="F62" i="6" s="1"/>
  <c r="G62" i="3"/>
  <c r="F61" i="6" s="1"/>
  <c r="G61" i="3"/>
  <c r="F60" i="6" s="1"/>
  <c r="G60" i="3"/>
  <c r="F59" i="6" s="1"/>
  <c r="G59" i="3"/>
  <c r="F58" i="6" s="1"/>
  <c r="G58" i="3"/>
  <c r="F57" i="6" s="1"/>
  <c r="G57" i="3"/>
  <c r="F56" i="6" s="1"/>
  <c r="G56" i="3"/>
  <c r="F55" i="6" s="1"/>
  <c r="G55" i="3"/>
  <c r="F54" i="6" s="1"/>
  <c r="G54" i="3"/>
  <c r="F53" i="6" s="1"/>
  <c r="G53" i="3"/>
  <c r="F52" i="6" s="1"/>
  <c r="G52" i="3"/>
  <c r="F51" i="6" s="1"/>
  <c r="G51" i="3"/>
  <c r="F50" i="6" s="1"/>
  <c r="G50" i="3"/>
  <c r="F49" i="6" s="1"/>
  <c r="G49" i="3"/>
  <c r="F48" i="6" s="1"/>
  <c r="G48" i="3"/>
  <c r="F47" i="6" s="1"/>
  <c r="G47" i="3"/>
  <c r="F46" i="6" s="1"/>
  <c r="G46" i="3"/>
  <c r="F45" i="6" s="1"/>
  <c r="G45" i="3"/>
  <c r="F44" i="6" s="1"/>
  <c r="G44" i="3"/>
  <c r="F43" i="6" s="1"/>
  <c r="G43" i="3"/>
  <c r="F42" i="6" s="1"/>
  <c r="G42" i="3"/>
  <c r="F41" i="6" s="1"/>
  <c r="G41" i="3"/>
  <c r="F40" i="6" s="1"/>
  <c r="G40" i="3"/>
  <c r="F39" i="6" s="1"/>
  <c r="G39" i="3"/>
  <c r="F38" i="6" s="1"/>
  <c r="G38" i="3"/>
  <c r="F37" i="6" s="1"/>
  <c r="G37" i="3"/>
  <c r="F36" i="6" s="1"/>
  <c r="G36" i="3"/>
  <c r="F35" i="6" s="1"/>
  <c r="G35" i="3"/>
  <c r="F34" i="6" s="1"/>
  <c r="G34" i="3"/>
  <c r="F33" i="6" s="1"/>
  <c r="G33" i="3"/>
  <c r="F32" i="6" s="1"/>
  <c r="G32" i="3"/>
  <c r="F31" i="6" s="1"/>
  <c r="G31" i="3"/>
  <c r="F30" i="6" s="1"/>
  <c r="G30" i="3"/>
  <c r="F29" i="6" s="1"/>
  <c r="G29" i="3"/>
  <c r="F28" i="6" s="1"/>
  <c r="G28" i="3"/>
  <c r="F27" i="6" s="1"/>
  <c r="G27" i="3"/>
  <c r="F26" i="6" s="1"/>
  <c r="G26" i="3"/>
  <c r="F25" i="6" s="1"/>
  <c r="G25" i="3"/>
  <c r="F24" i="6" s="1"/>
  <c r="G24" i="3"/>
  <c r="F23" i="6" s="1"/>
  <c r="G23" i="3"/>
  <c r="F22" i="6" s="1"/>
  <c r="G22" i="3"/>
  <c r="F21" i="6" s="1"/>
  <c r="G21" i="3"/>
  <c r="F20" i="6" s="1"/>
  <c r="G20" i="3"/>
  <c r="F19" i="6" s="1"/>
  <c r="G19" i="3"/>
  <c r="F18" i="6" s="1"/>
  <c r="G18" i="3"/>
  <c r="F17" i="6" s="1"/>
  <c r="G17" i="3"/>
  <c r="F16" i="6" s="1"/>
  <c r="G16" i="3"/>
  <c r="F15" i="6" s="1"/>
  <c r="G15" i="3"/>
  <c r="F14" i="6" s="1"/>
  <c r="G14" i="3"/>
  <c r="F13" i="6" s="1"/>
  <c r="G13" i="3"/>
  <c r="F12" i="6" s="1"/>
  <c r="F65" i="6" l="1"/>
  <c r="G65" i="6"/>
  <c r="G66" i="5"/>
  <c r="G66" i="4"/>
  <c r="G66" i="3"/>
  <c r="C66" i="2"/>
  <c r="F66" i="2"/>
  <c r="E66" i="2"/>
  <c r="D66" i="2"/>
  <c r="G64" i="2"/>
  <c r="D63" i="6" s="1"/>
  <c r="G63" i="2"/>
  <c r="D62" i="6" s="1"/>
  <c r="G62" i="2"/>
  <c r="D61" i="6" s="1"/>
  <c r="G61" i="2"/>
  <c r="D60" i="6" s="1"/>
  <c r="G60" i="2"/>
  <c r="D59" i="6" s="1"/>
  <c r="G59" i="2"/>
  <c r="D58" i="6" s="1"/>
  <c r="G58" i="2"/>
  <c r="D57" i="6" s="1"/>
  <c r="G57" i="2"/>
  <c r="D56" i="6" s="1"/>
  <c r="G56" i="2"/>
  <c r="D55" i="6" s="1"/>
  <c r="G55" i="2"/>
  <c r="D54" i="6" s="1"/>
  <c r="G54" i="2"/>
  <c r="D53" i="6" s="1"/>
  <c r="G53" i="2"/>
  <c r="D52" i="6" s="1"/>
  <c r="G52" i="2"/>
  <c r="D51" i="6" s="1"/>
  <c r="G51" i="2"/>
  <c r="D50" i="6" s="1"/>
  <c r="G50" i="2"/>
  <c r="D49" i="6" s="1"/>
  <c r="G49" i="2"/>
  <c r="D48" i="6" s="1"/>
  <c r="G48" i="2"/>
  <c r="D47" i="6" s="1"/>
  <c r="G47" i="2"/>
  <c r="D46" i="6" s="1"/>
  <c r="G46" i="2"/>
  <c r="D45" i="6" s="1"/>
  <c r="G45" i="2"/>
  <c r="D44" i="6" s="1"/>
  <c r="G44" i="2"/>
  <c r="D43" i="6" s="1"/>
  <c r="G43" i="2"/>
  <c r="D42" i="6" s="1"/>
  <c r="G42" i="2"/>
  <c r="D41" i="6" s="1"/>
  <c r="G41" i="2"/>
  <c r="D40" i="6" s="1"/>
  <c r="G40" i="2"/>
  <c r="D39" i="6" s="1"/>
  <c r="G39" i="2"/>
  <c r="D38" i="6" s="1"/>
  <c r="G38" i="2"/>
  <c r="D37" i="6" s="1"/>
  <c r="G37" i="2"/>
  <c r="D36" i="6" s="1"/>
  <c r="G36" i="2"/>
  <c r="D35" i="6" s="1"/>
  <c r="G35" i="2"/>
  <c r="D34" i="6" s="1"/>
  <c r="G34" i="2"/>
  <c r="D33" i="6" s="1"/>
  <c r="G33" i="2"/>
  <c r="D32" i="6" s="1"/>
  <c r="G32" i="2"/>
  <c r="D31" i="6" s="1"/>
  <c r="G31" i="2"/>
  <c r="D30" i="6" s="1"/>
  <c r="G30" i="2"/>
  <c r="D29" i="6" s="1"/>
  <c r="G29" i="2"/>
  <c r="D28" i="6" s="1"/>
  <c r="G28" i="2"/>
  <c r="D27" i="6" s="1"/>
  <c r="G27" i="2"/>
  <c r="D26" i="6" s="1"/>
  <c r="G26" i="2"/>
  <c r="D25" i="6" s="1"/>
  <c r="G25" i="2"/>
  <c r="D24" i="6" s="1"/>
  <c r="G24" i="2"/>
  <c r="D23" i="6" s="1"/>
  <c r="G23" i="2"/>
  <c r="D22" i="6" s="1"/>
  <c r="G22" i="2"/>
  <c r="D21" i="6" s="1"/>
  <c r="G21" i="2"/>
  <c r="D20" i="6" s="1"/>
  <c r="G20" i="2"/>
  <c r="D19" i="6" s="1"/>
  <c r="G19" i="2"/>
  <c r="D18" i="6" s="1"/>
  <c r="G18" i="2"/>
  <c r="D17" i="6" s="1"/>
  <c r="G17" i="2"/>
  <c r="D16" i="6" s="1"/>
  <c r="G16" i="2"/>
  <c r="D15" i="6" s="1"/>
  <c r="G15" i="2"/>
  <c r="D14" i="6" s="1"/>
  <c r="G14" i="2"/>
  <c r="D13" i="6" s="1"/>
  <c r="G13" i="2"/>
  <c r="D12" i="6" s="1"/>
  <c r="D65" i="6" l="1"/>
  <c r="G66" i="2"/>
  <c r="G13" i="1" l="1"/>
  <c r="E12" i="6" s="1"/>
  <c r="J12" i="6" l="1"/>
  <c r="I12" i="6"/>
  <c r="C66" i="1"/>
  <c r="E66" i="1"/>
  <c r="D66" i="1"/>
  <c r="G64" i="1"/>
  <c r="E63" i="6" s="1"/>
  <c r="G63" i="1"/>
  <c r="E62" i="6" s="1"/>
  <c r="G62" i="1"/>
  <c r="E61" i="6" s="1"/>
  <c r="G61" i="1"/>
  <c r="E60" i="6" s="1"/>
  <c r="G60" i="1"/>
  <c r="E59" i="6" s="1"/>
  <c r="G59" i="1"/>
  <c r="E58" i="6" s="1"/>
  <c r="G58" i="1"/>
  <c r="E57" i="6" s="1"/>
  <c r="G57" i="1"/>
  <c r="E56" i="6" s="1"/>
  <c r="G56" i="1"/>
  <c r="E55" i="6" s="1"/>
  <c r="G55" i="1"/>
  <c r="E54" i="6" s="1"/>
  <c r="G54" i="1"/>
  <c r="E53" i="6" s="1"/>
  <c r="G53" i="1"/>
  <c r="E52" i="6" s="1"/>
  <c r="G52" i="1"/>
  <c r="E51" i="6" s="1"/>
  <c r="G51" i="1"/>
  <c r="E50" i="6" s="1"/>
  <c r="G50" i="1"/>
  <c r="E49" i="6" s="1"/>
  <c r="G49" i="1"/>
  <c r="E48" i="6" s="1"/>
  <c r="G48" i="1"/>
  <c r="E47" i="6" s="1"/>
  <c r="G47" i="1"/>
  <c r="E46" i="6" s="1"/>
  <c r="G46" i="1"/>
  <c r="E45" i="6" s="1"/>
  <c r="G45" i="1"/>
  <c r="E44" i="6" s="1"/>
  <c r="G44" i="1"/>
  <c r="E43" i="6" s="1"/>
  <c r="G43" i="1"/>
  <c r="E42" i="6" s="1"/>
  <c r="G42" i="1"/>
  <c r="E41" i="6" s="1"/>
  <c r="G41" i="1"/>
  <c r="E40" i="6" s="1"/>
  <c r="G40" i="1"/>
  <c r="E39" i="6" s="1"/>
  <c r="G39" i="1"/>
  <c r="E38" i="6" s="1"/>
  <c r="G38" i="1"/>
  <c r="E37" i="6" s="1"/>
  <c r="G37" i="1"/>
  <c r="E36" i="6" s="1"/>
  <c r="G36" i="1"/>
  <c r="E35" i="6" s="1"/>
  <c r="G35" i="1"/>
  <c r="E34" i="6" s="1"/>
  <c r="G34" i="1"/>
  <c r="E33" i="6" s="1"/>
  <c r="G33" i="1"/>
  <c r="E32" i="6" s="1"/>
  <c r="G32" i="1"/>
  <c r="E31" i="6" s="1"/>
  <c r="G31" i="1"/>
  <c r="E30" i="6" s="1"/>
  <c r="G30" i="1"/>
  <c r="E29" i="6" s="1"/>
  <c r="G29" i="1"/>
  <c r="E28" i="6" s="1"/>
  <c r="G28" i="1"/>
  <c r="E27" i="6" s="1"/>
  <c r="G27" i="1"/>
  <c r="E26" i="6" s="1"/>
  <c r="G26" i="1"/>
  <c r="E25" i="6" s="1"/>
  <c r="G25" i="1"/>
  <c r="E24" i="6" s="1"/>
  <c r="G24" i="1"/>
  <c r="E23" i="6" s="1"/>
  <c r="G23" i="1"/>
  <c r="E22" i="6" s="1"/>
  <c r="G22" i="1"/>
  <c r="E21" i="6" s="1"/>
  <c r="G21" i="1"/>
  <c r="E20" i="6" s="1"/>
  <c r="G20" i="1"/>
  <c r="E19" i="6" s="1"/>
  <c r="G19" i="1"/>
  <c r="E18" i="6" s="1"/>
  <c r="G18" i="1"/>
  <c r="E17" i="6" s="1"/>
  <c r="G17" i="1"/>
  <c r="E16" i="6" s="1"/>
  <c r="G16" i="1"/>
  <c r="E15" i="6" s="1"/>
  <c r="G15" i="1"/>
  <c r="E14" i="6" s="1"/>
  <c r="G14" i="1"/>
  <c r="E13" i="6" s="1"/>
  <c r="F66" i="1"/>
  <c r="J30" i="6" l="1"/>
  <c r="I30" i="6"/>
  <c r="I46" i="6"/>
  <c r="J46" i="6"/>
  <c r="J31" i="6"/>
  <c r="I31" i="6"/>
  <c r="J32" i="6"/>
  <c r="I32" i="6"/>
  <c r="J14" i="6"/>
  <c r="I14" i="6"/>
  <c r="J62" i="6"/>
  <c r="I62" i="6"/>
  <c r="J39" i="6"/>
  <c r="I39" i="6"/>
  <c r="J16" i="6"/>
  <c r="I16" i="6"/>
  <c r="J48" i="6"/>
  <c r="I48" i="6"/>
  <c r="I25" i="6"/>
  <c r="J25" i="6"/>
  <c r="I49" i="6"/>
  <c r="J49" i="6"/>
  <c r="I50" i="6"/>
  <c r="J50" i="6"/>
  <c r="J54" i="6"/>
  <c r="I54" i="6"/>
  <c r="J47" i="6"/>
  <c r="I47" i="6"/>
  <c r="J24" i="6"/>
  <c r="I24" i="6"/>
  <c r="J56" i="6"/>
  <c r="I56" i="6"/>
  <c r="I33" i="6"/>
  <c r="J33" i="6"/>
  <c r="I57" i="6"/>
  <c r="J57" i="6"/>
  <c r="I26" i="6"/>
  <c r="J26" i="6"/>
  <c r="J42" i="6"/>
  <c r="I42" i="6"/>
  <c r="I19" i="6"/>
  <c r="J19" i="6"/>
  <c r="I59" i="6"/>
  <c r="J59" i="6"/>
  <c r="E65" i="6"/>
  <c r="I22" i="6"/>
  <c r="J22" i="6"/>
  <c r="J23" i="6"/>
  <c r="I23" i="6"/>
  <c r="I63" i="6"/>
  <c r="J63" i="6"/>
  <c r="I41" i="6"/>
  <c r="J41" i="6"/>
  <c r="J18" i="6"/>
  <c r="I18" i="6"/>
  <c r="I27" i="6"/>
  <c r="J27" i="6"/>
  <c r="J43" i="6"/>
  <c r="I43" i="6"/>
  <c r="I51" i="6"/>
  <c r="J51" i="6"/>
  <c r="J20" i="6"/>
  <c r="I20" i="6"/>
  <c r="J44" i="6"/>
  <c r="I44" i="6"/>
  <c r="J60" i="6"/>
  <c r="I60" i="6"/>
  <c r="J38" i="6"/>
  <c r="I38" i="6"/>
  <c r="J15" i="6"/>
  <c r="I15" i="6"/>
  <c r="J55" i="6"/>
  <c r="I55" i="6"/>
  <c r="J40" i="6"/>
  <c r="I40" i="6"/>
  <c r="I17" i="6"/>
  <c r="J17" i="6"/>
  <c r="I34" i="6"/>
  <c r="J34" i="6"/>
  <c r="J58" i="6"/>
  <c r="I58" i="6"/>
  <c r="I35" i="6"/>
  <c r="J35" i="6"/>
  <c r="J28" i="6"/>
  <c r="I28" i="6"/>
  <c r="J36" i="6"/>
  <c r="I36" i="6"/>
  <c r="J52" i="6"/>
  <c r="I52" i="6"/>
  <c r="J13" i="6"/>
  <c r="I13" i="6"/>
  <c r="I21" i="6"/>
  <c r="J21" i="6"/>
  <c r="J29" i="6"/>
  <c r="I29" i="6"/>
  <c r="J37" i="6"/>
  <c r="I37" i="6"/>
  <c r="J45" i="6"/>
  <c r="I45" i="6"/>
  <c r="I53" i="6"/>
  <c r="J53" i="6"/>
  <c r="J61" i="6"/>
  <c r="I61" i="6"/>
  <c r="G66" i="1"/>
</calcChain>
</file>

<file path=xl/sharedStrings.xml><?xml version="1.0" encoding="utf-8"?>
<sst xmlns="http://schemas.openxmlformats.org/spreadsheetml/2006/main" count="445" uniqueCount="92">
  <si>
    <t>Highway</t>
  </si>
  <si>
    <t>State</t>
  </si>
  <si>
    <t>Program</t>
  </si>
  <si>
    <t>Total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</si>
  <si>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</si>
  <si>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</si>
  <si>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</si>
  <si>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</si>
  <si>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</si>
  <si>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</si>
  <si>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</si>
  <si>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</si>
  <si>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Dist. of Col.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</si>
  <si>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</si>
  <si>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</si>
  <si>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</si>
  <si>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</si>
  <si>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</si>
  <si>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</si>
  <si>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</si>
  <si>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</si>
  <si>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</si>
  <si>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</si>
  <si>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</si>
  <si>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</si>
  <si>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</si>
  <si>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</si>
  <si>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</si>
  <si>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</si>
  <si>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</si>
  <si>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</si>
  <si>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</si>
  <si>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</si>
  <si>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</si>
  <si>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</si>
  <si>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</si>
  <si>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</si>
  <si>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</si>
  <si>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</si>
  <si>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</si>
  <si>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</si>
  <si>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</si>
  <si>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</si>
  <si>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</si>
  <si>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</si>
  <si>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</si>
  <si>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</si>
  <si>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</si>
  <si>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</si>
  <si>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</si>
  <si>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</si>
  <si>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</si>
  <si>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</si>
  <si>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</si>
  <si>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</si>
  <si>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Apportioned Total</t>
  </si>
  <si>
    <t>Federal-aid</t>
  </si>
  <si>
    <t>Appalachian</t>
  </si>
  <si>
    <t>Development</t>
  </si>
  <si>
    <t>Puerto Rico</t>
  </si>
  <si>
    <t>Vehicle Infrastructure</t>
  </si>
  <si>
    <t>U.S. DEPARTMENT OF TRANSPORTATION</t>
  </si>
  <si>
    <t>FEDERAL HIGHWAY ADMINISTRATION</t>
  </si>
  <si>
    <t>Bridge Formula</t>
  </si>
  <si>
    <t>Formula Program</t>
  </si>
  <si>
    <t>National Electric</t>
  </si>
  <si>
    <t>System</t>
  </si>
  <si>
    <t xml:space="preserve"> NATIONAL ELECTRIC VEHICLE INFRASTRUCTURE FORMULA PROGRAM, AND APPALACHIAN DEVELOPMENT HIGHWAY SYSTEM</t>
  </si>
  <si>
    <t>FY 2023 FEDERAL-AID HIGHWAY PROGRAM APPORTIONMENTS AND FUNDING FOR THE BRIDGE FORMULA PROGRAM,</t>
  </si>
  <si>
    <t>UNDER THE INFRASTRUCTURE INVESTMENT AND JOBS ACT, PUBLIC LAW 117-58 (BIPARTISAN INFRASTRUCTURE LAW)</t>
  </si>
  <si>
    <t>FY 2022 FEDERAL-AID HIGHWAY PROGRAM APPORTIONMENTS AND FUNDING FOR THE BRIDGE FORMULA PROGRAM,</t>
  </si>
  <si>
    <t>FY 2024 ESTIMATED FEDERAL-AID HIGHWAY PROGRAM APPORTIONMENTS AND FUNDING FOR THE BRIDGE FORMULA PROGRAM,</t>
  </si>
  <si>
    <t>FY 2025 ESTIMATED FEDERAL-AID HIGHWAY PROGRAM APPORTIONMENTS AND FUNDING FOR THE BRIDGE FORMULA PROGRAM,</t>
  </si>
  <si>
    <t>FY 2026 ESTIMATED  FEDERAL-AID HIGHWAY PROGRAM APPORTIONMENTS AND FUNDING FOR THE BRIDGE FORMULA PROGRAM,</t>
  </si>
  <si>
    <r>
      <t xml:space="preserve">Apportioned Total </t>
    </r>
    <r>
      <rPr>
        <b/>
        <vertAlign val="superscript"/>
        <sz val="10"/>
        <rFont val="Arial"/>
        <family val="2"/>
      </rPr>
      <t>1</t>
    </r>
  </si>
  <si>
    <t>FY 2026</t>
  </si>
  <si>
    <t>FY 2025</t>
  </si>
  <si>
    <t>FY 2024</t>
  </si>
  <si>
    <t>FY 2023</t>
  </si>
  <si>
    <t>FY 2022</t>
  </si>
  <si>
    <t>FY 2022- FY 2026</t>
  </si>
  <si>
    <t>Estimated</t>
  </si>
  <si>
    <t>Actual</t>
  </si>
  <si>
    <t xml:space="preserve"> HIGHWAY SYSTEM  UNDER THE INFRASTRUCTURE INVESTMENT AND JOBS ACT, PUBLIC LAW 117-58 (BIPARTISAN INFRASTRUCTURE LAW)</t>
  </si>
  <si>
    <t xml:space="preserve"> AND FUNDING FOR THE BRIDGE FORMULA PROGRAM,  NATIONAL ELECTRIC VEHICLE INFRASTRUCTURE FORMULA PROGRAM, AND APPALACHIAN DEVELOPMENT</t>
  </si>
  <si>
    <t>Average</t>
  </si>
  <si>
    <t xml:space="preserve">FY 2022 - FY 2023 ACTUAL AND FY 2024 - 2026 ESTIMATED STATE-BY-STATE FEDERAL-AID HIGHWAY PROGRAM APPORTIONMENTS </t>
  </si>
  <si>
    <r>
      <t xml:space="preserve">Apportionments </t>
    </r>
    <r>
      <rPr>
        <b/>
        <u/>
        <vertAlign val="superscript"/>
        <sz val="10"/>
        <rFont val="Arial"/>
        <family val="2"/>
      </rPr>
      <t>1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</si>
  <si>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Amounts attributed to the Federal-aid Highway Program apportionments are before sequestration and reflect the $3,500,000 takedown for safety-related programs.</t>
    </r>
  </si>
  <si>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Amounts are before sequestration and reflect the $3,500,000 takedown for safety-related programs.</t>
    </r>
  </si>
  <si>
    <r>
      <t>1</t>
    </r>
    <r>
      <rPr>
        <sz val="10"/>
        <rFont val="Arial"/>
        <family val="2"/>
      </rPr>
      <t xml:space="preserve"> Amounts are before sequestration and reflect the $3,500,000 takedown for safety-related programs.</t>
    </r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</si>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</sst>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u/>
      <sz val="10"/>
      <name val="Arial"/>
      <family val="2"/>
    </font>
    <font>
      <i/>
      <sz val="12"/>
      <name val="Times New Roman"/>
      <family val="1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  <font>
      <b/>
      <u/>
      <vertAlign val="superscript"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" fillId="0" borderId="0"/>
  </cellStyleXfs>
  <cellXfs count="52">
    <xf numFmtId="0" fontId="0" fillId="0" borderId="0" xfId="0"/>
    <xf numFmtId="164" fontId="3" fillId="0" borderId="0" xfId="1" applyNumberFormat="1" applyFont="1" applyFill="1" applyBorder="1"/>
    <xf numFmtId="164" fontId="3" fillId="0" borderId="6" xfId="1" applyNumberFormat="1" applyFont="1" applyFill="1" applyBorder="1"/>
    <xf numFmtId="164" fontId="3" fillId="0" borderId="1" xfId="1" applyNumberFormat="1" applyFont="1" applyFill="1" applyBorder="1"/>
    <xf numFmtId="164" fontId="3" fillId="0" borderId="8" xfId="1" applyNumberFormat="1" applyFont="1" applyFill="1" applyBorder="1"/>
    <xf numFmtId="0" fontId="4" fillId="0" borderId="7" xfId="0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center"/>
    </xf>
    <xf numFmtId="164" fontId="3" fillId="0" borderId="1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" fontId="5" fillId="0" borderId="0" xfId="0" applyNumberFormat="1" applyFont="1"/>
    <xf numFmtId="0" fontId="4" fillId="0" borderId="0" xfId="3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164" fontId="3" fillId="0" borderId="3" xfId="1" applyNumberFormat="1" applyFont="1" applyFill="1" applyBorder="1"/>
    <xf numFmtId="164" fontId="0" fillId="0" borderId="3" xfId="1" applyNumberFormat="1" applyFont="1" applyFill="1" applyBorder="1" applyAlignment="1">
      <alignment horizontal="center"/>
    </xf>
    <xf numFmtId="164" fontId="3" fillId="0" borderId="4" xfId="1" applyNumberFormat="1" applyFont="1" applyFill="1" applyBorder="1"/>
    <xf numFmtId="164" fontId="3" fillId="0" borderId="3" xfId="1" applyNumberFormat="1" applyFont="1" applyFill="1" applyBorder="1" applyAlignment="1">
      <alignment horizontal="center"/>
    </xf>
    <xf numFmtId="164" fontId="3" fillId="0" borderId="10" xfId="1" applyNumberFormat="1" applyFont="1" applyFill="1" applyBorder="1"/>
    <xf numFmtId="164" fontId="3" fillId="0" borderId="11" xfId="1" applyNumberFormat="1" applyFont="1" applyFill="1" applyBorder="1"/>
    <xf numFmtId="164" fontId="3" fillId="0" borderId="12" xfId="1" applyNumberFormat="1" applyFont="1" applyFill="1" applyBorder="1"/>
    <xf numFmtId="3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1" applyNumberFormat="1" applyFont="1" applyFill="1"/>
    <xf numFmtId="1" fontId="4" fillId="0" borderId="0" xfId="2" applyNumberFormat="1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right"/>
    </xf>
    <xf numFmtId="0" fontId="4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3" fontId="4" fillId="0" borderId="9" xfId="0" applyNumberFormat="1" applyFont="1" applyBorder="1" applyAlignment="1">
      <alignment horizontal="left"/>
    </xf>
    <xf numFmtId="3" fontId="4" fillId="0" borderId="7" xfId="0" applyNumberFormat="1" applyFont="1" applyBorder="1" applyAlignment="1">
      <alignment horizontal="left"/>
    </xf>
    <xf numFmtId="3" fontId="4" fillId="0" borderId="0" xfId="0" applyNumberFormat="1" applyFont="1" applyAlignment="1">
      <alignment horizontal="left"/>
    </xf>
    <xf numFmtId="0" fontId="8" fillId="0" borderId="0" xfId="4" applyFont="1"/>
    <xf numFmtId="20" fontId="4" fillId="0" borderId="0" xfId="0" applyNumberFormat="1" applyFont="1"/>
    <xf numFmtId="0" fontId="8" fillId="0" borderId="0" xfId="7" applyFont="1"/>
    <xf numFmtId="164" fontId="3" fillId="0" borderId="0" xfId="1" applyNumberFormat="1" applyFont="1" applyBorder="1"/>
    <xf numFmtId="164" fontId="3" fillId="0" borderId="1" xfId="1" applyNumberFormat="1" applyFont="1" applyBorder="1"/>
    <xf numFmtId="164" fontId="3" fillId="0" borderId="10" xfId="1" applyNumberFormat="1" applyFont="1" applyBorder="1"/>
    <xf numFmtId="3" fontId="4" fillId="0" borderId="1" xfId="0" applyNumberFormat="1" applyFont="1" applyBorder="1" applyAlignment="1">
      <alignment horizontal="left"/>
    </xf>
    <xf numFmtId="164" fontId="3" fillId="0" borderId="3" xfId="1" applyNumberFormat="1" applyFont="1" applyBorder="1"/>
    <xf numFmtId="3" fontId="4" fillId="0" borderId="10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0" xfId="0" applyAlignment="1">
      <alignment horizontal="center"/>
    </xf>
    <xf numFmtId="164" fontId="3" fillId="0" borderId="13" xfId="1" applyNumberFormat="1" applyFont="1" applyBorder="1"/>
    <xf numFmtId="164" fontId="3" fillId="0" borderId="14" xfId="1" applyNumberFormat="1" applyFont="1" applyFill="1" applyBorder="1"/>
    <xf numFmtId="164" fontId="3" fillId="0" borderId="15" xfId="1" applyNumberFormat="1" applyFont="1" applyFill="1" applyBorder="1"/>
    <xf numFmtId="3" fontId="9" fillId="0" borderId="0" xfId="0" applyNumberFormat="1" applyFont="1" applyAlignment="1">
      <alignment horizontal="left"/>
    </xf>
    <xf numFmtId="20" fontId="4" fillId="0" borderId="0" xfId="0" applyNumberFormat="1" applyFont="1" applyAlignment="1">
      <alignment horizontal="center"/>
    </xf>
    <xf numFmtId="1" fontId="4" fillId="0" borderId="0" xfId="2" applyNumberFormat="1" applyFont="1" applyAlignment="1">
      <alignment horizontal="center"/>
    </xf>
  </cellXfs>
  <cellStyles count="8">
    <cellStyle name="Comma" xfId="1" builtinId="3"/>
    <cellStyle name="Normal" xfId="0" builtinId="0"/>
    <cellStyle name="Normal 12" xfId="6" xr:uid="{394A344F-E55B-4E61-856F-EE74BA5CF65E}"/>
    <cellStyle name="Normal 2 2 2 2 2 5 3" xfId="4" xr:uid="{7DF343D4-F102-43E7-9513-909EB484CA40}"/>
    <cellStyle name="Normal 2 2 2 2 2 5 3 2" xfId="7" xr:uid="{9BADC71F-7DC4-476D-BC01-EBC1AB3C5C3C}"/>
    <cellStyle name="Normal 2 3" xfId="3" xr:uid="{DE51B72E-A0A9-4397-A997-CA0051BBDDBD}"/>
    <cellStyle name="Normal 4" xfId="2" xr:uid="{FE6CC7CE-E502-4528-96D7-1B095CAE46C6}"/>
    <cellStyle name="Normal 7" xfId="5" xr:uid="{60E7029B-E1CC-4881-8857-6D11C5A91D2D}"/>
  </cellStyles>
  <dxfs count="0"/>
  <tableStyles count="1" defaultTableStyle="TableStyleMedium2" defaultPivotStyle="PivotStyleLight16">
    <tableStyle name="Invisible" pivot="0" table="0" count="0" xr9:uid="{3DE68E3E-6383-4BD3-AD97-A7FDE2CD742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hwfile01.ad.dot.gov/Documents%20and%20Settings/Owner/My%20Documents/a%20work1/extensionSTEA03/STEA04%20pt3/STEA04%20PT3%20.59%25%20RESCISSION/STEA04%20pt3%20.59%25%20rescission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fhwfile01.ad.dot.gov/SHARED2/Documents%20and%20Settings/Valentina/Local%20Settings/Temporary%20Internet%20Files/Content.IE5/0JDBUMR9/Old%20Apportionment%20Files/Apportionment%20Files%201998%20-%202003/Try2001M95r%20-%20Missouri%20Correction%20on%2002-12-01%20-%20revised%20htf%20d.xls?188CDB63" TargetMode="External"/><Relationship Id="rId1" Type="http://schemas.openxmlformats.org/officeDocument/2006/relationships/externalLinkPath" Target="file:///188CDB63/Try2001M95r%20-%20Missouri%20Correction%20on%2002-12-01%20-%20revised%20htf%20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Y03EX97"/>
      <sheetName val="Summary 1"/>
      <sheetName val="Table 2"/>
      <sheetName val="Table 1"/>
      <sheetName val="Metropolitan Planning"/>
      <sheetName val="Metropolitan Planning (2)"/>
      <sheetName val="Base"/>
      <sheetName val="IM-NHS APS"/>
      <sheetName val="STP APS"/>
      <sheetName val="Prog. Dist. Percentages (2)"/>
      <sheetName val="MIN. GUARANTEE"/>
      <sheetName val="Min Guar incl .59% rescission"/>
      <sheetName val="Minimum Guar .59% output"/>
      <sheetName val="Penalty Rates"/>
      <sheetName val="Penalty Shift - 154"/>
      <sheetName val="Penalty Shift - 163"/>
      <sheetName val="Penalty Shift - 164"/>
      <sheetName val="Sheet164"/>
      <sheetName val="Penalty Summary"/>
      <sheetName val="154"/>
      <sheetName val="163"/>
      <sheetName val="164"/>
      <sheetName val="TABLE 4"/>
      <sheetName val="IM-NHS BPS"/>
      <sheetName val="STP BPS"/>
      <sheetName val="STP Sub-Allocations BPS"/>
      <sheetName val="STP Sub-Allocations APS"/>
      <sheetName val="STP Urbanized Areas BPS"/>
      <sheetName val="STP Urbanized Areas APS"/>
      <sheetName val="Sub-All Summary"/>
      <sheetName val="Bridge"/>
      <sheetName val="CMAQ"/>
      <sheetName val="CMAQ (3)"/>
      <sheetName val="Rec. Trails"/>
      <sheetName val="SPR from Core (BPS)"/>
      <sheetName val="SPR from Core (APS)"/>
      <sheetName val="Uniform Transferability"/>
      <sheetName val="Balance Check"/>
      <sheetName val="H010 before"/>
      <sheetName val="H010 STEA04"/>
      <sheetName val="H010 net"/>
      <sheetName val="H050 before"/>
      <sheetName val="H050 STEA04"/>
      <sheetName val="H050 net chg"/>
      <sheetName val="H100 before"/>
      <sheetName val="H100 STEA04"/>
      <sheetName val="H100 net"/>
      <sheetName val="H110 before"/>
      <sheetName val="H110 STEA04"/>
      <sheetName val="H110 net"/>
      <sheetName val="H120 before"/>
      <sheetName val="H120 STEA04"/>
      <sheetName val="H120 net"/>
      <sheetName val="H130 before"/>
      <sheetName val="H130 STEA04"/>
      <sheetName val="H130 net"/>
      <sheetName val="H140 before"/>
      <sheetName val="H140 STEA04"/>
      <sheetName val="H140 net"/>
      <sheetName val="H150 before"/>
      <sheetName val="H150 STEA04"/>
      <sheetName val="H150 net"/>
      <sheetName val="H200 before"/>
      <sheetName val="H200 STEA04"/>
      <sheetName val="H200 net"/>
      <sheetName val="H210 before"/>
      <sheetName val="H210 STEA04"/>
      <sheetName val="H210 net"/>
      <sheetName val="H220 before"/>
      <sheetName val="H220 STEA04"/>
      <sheetName val="H220 net"/>
      <sheetName val="H230 before"/>
      <sheetName val="H230 STEA04"/>
      <sheetName val="H230 net"/>
      <sheetName val="H240 before"/>
      <sheetName val="H240 STEA04"/>
      <sheetName val="H240 net"/>
      <sheetName val="H250 before"/>
      <sheetName val="H250 STEA04"/>
      <sheetName val="H250 net"/>
      <sheetName val="H260 before"/>
      <sheetName val="H260 STEA04"/>
      <sheetName val="H260 net"/>
      <sheetName val="H270 before"/>
      <sheetName val="H270 STEA04"/>
      <sheetName val="H270 net"/>
      <sheetName val="H280 before"/>
      <sheetName val="H280 STEA04"/>
      <sheetName val="H280 net"/>
      <sheetName val="H290 before"/>
      <sheetName val="H290 STEA04"/>
      <sheetName val="H290 net"/>
      <sheetName val="H300 before"/>
      <sheetName val="H300 STEA04"/>
      <sheetName val="H300 net"/>
      <sheetName val="H400 before"/>
      <sheetName val="H400 STEA04"/>
      <sheetName val="H400 net"/>
      <sheetName val="HT30 before"/>
      <sheetName val="HT30 STEA04"/>
      <sheetName val="HT30 net"/>
      <sheetName val="H450 before"/>
      <sheetName val="H450 STEA04"/>
      <sheetName val="H450 net"/>
      <sheetName val="H550 before"/>
      <sheetName val="H550 STEA04"/>
      <sheetName val="H550 net"/>
      <sheetName val="H560 before"/>
      <sheetName val="H560 STEA04"/>
      <sheetName val="H560 net"/>
      <sheetName val="H760 before"/>
      <sheetName val="H760 STEA04"/>
      <sheetName val="H760 net"/>
      <sheetName val="H770 before"/>
      <sheetName val="H770 STEA04"/>
      <sheetName val="H770 net"/>
      <sheetName val="H780 before"/>
      <sheetName val="H780 STEA04"/>
      <sheetName val="H780 net"/>
      <sheetName val="H940 before"/>
      <sheetName val="H940 STEA04"/>
      <sheetName val="H940 net"/>
      <sheetName val="H980 before"/>
      <sheetName val="H980 STEA04"/>
      <sheetName val="H980 net"/>
      <sheetName val="HR10 before"/>
      <sheetName val="HR10 STEA04"/>
      <sheetName val="HR10 net"/>
      <sheetName val="HR20 before"/>
      <sheetName val="HR20 STEA04"/>
      <sheetName val="HR20 net"/>
      <sheetName val="GRC before"/>
      <sheetName val="GRC STEA04"/>
      <sheetName val="GRC net"/>
      <sheetName val="IM 154 before"/>
      <sheetName val="IM 154 STEA04"/>
      <sheetName val="IM 154 net"/>
      <sheetName val="IM PS 154 before"/>
      <sheetName val="IM PS 154 STEA04"/>
      <sheetName val="IM PS 154 net"/>
      <sheetName val="NHS PS 154 before"/>
      <sheetName val="NHS PS 154 STEA04"/>
      <sheetName val="NHS PS 154 net"/>
      <sheetName val="IM 163 before"/>
      <sheetName val="IM 163 STEA04"/>
      <sheetName val="IM 163 net"/>
      <sheetName val="NHS 163 before"/>
      <sheetName val="NHS 163 STEA04"/>
      <sheetName val="NHS 163 net"/>
      <sheetName val=" IM 164 before"/>
      <sheetName val="IM 164 STEA04"/>
      <sheetName val="IM 164 net"/>
      <sheetName val="IM PS 164 before"/>
      <sheetName val="IM PS 164 STEA04"/>
      <sheetName val="IM PS 164 net"/>
      <sheetName val="NHS 164 before"/>
      <sheetName val="NHS 164 STEA04"/>
      <sheetName val="NHS 164 net"/>
      <sheetName val="NHS 154 before"/>
      <sheetName val="NHS 154 STEA04"/>
      <sheetName val="NHS 154 net"/>
      <sheetName val="NHS PS 164 before"/>
      <sheetName val="NHS PS 164 STEA04"/>
      <sheetName val="NHS PS 164 net"/>
      <sheetName val="STP 154 before"/>
      <sheetName val="STP 154 STEA04"/>
      <sheetName val="STP 154 net"/>
      <sheetName val="STP PS 154 before"/>
      <sheetName val="STP PS 154 STEA04"/>
      <sheetName val="STP PS 154 net"/>
      <sheetName val="STP 163 before"/>
      <sheetName val="STP 163 STEA04"/>
      <sheetName val="STP 163 net"/>
      <sheetName val="STP 164 before"/>
      <sheetName val="STP 164 STEA04"/>
      <sheetName val="STP 164 net"/>
      <sheetName val="STP PS 164 before"/>
      <sheetName val="STP PS 164 STEA04"/>
      <sheetName val="STP PS 164 net"/>
      <sheetName val="$1 Summary"/>
      <sheetName val="TABLE 1,"/>
      <sheetName val="TABLE 2, PAGE 1"/>
      <sheetName val="TABLE 2, PAGE 2"/>
      <sheetName val="TABLE 3"/>
      <sheetName val="TABLE 4,"/>
      <sheetName val="TABLE 5"/>
      <sheetName val="TABLE 6"/>
      <sheetName val="TABLE 7"/>
      <sheetName val="TABLE 8"/>
      <sheetName val="TABLE 9"/>
      <sheetName val="TABLE 10, PAGE 1"/>
      <sheetName val="TABLE 10, PAGE 2"/>
      <sheetName val="TABLE 11, PAGE 1"/>
      <sheetName val="TABLE 11, PAGE 2"/>
      <sheetName val="TABLE 11, PAGE 3"/>
      <sheetName val="TABLE 11, PAGE 4"/>
      <sheetName val="TABLE 12"/>
      <sheetName val="TABLE 13"/>
      <sheetName val="TABLE 14, PAGE 1"/>
      <sheetName val="TABLE 14, PAGE 2"/>
      <sheetName val="TABLE 15"/>
      <sheetName val="H010 before (2)"/>
      <sheetName val="H010 STEA04 (2)"/>
      <sheetName val="H010 net (2)"/>
      <sheetName val="H050 before (2)"/>
      <sheetName val="H050 STEA04 (2)"/>
      <sheetName val="H050 net chg (2)"/>
      <sheetName val="H100 before (2)"/>
      <sheetName val="H100 STEA04 (2)"/>
      <sheetName val="H100 net (2)"/>
      <sheetName val="H110 before (2)"/>
      <sheetName val="H110 STEA04 (2)"/>
      <sheetName val="H110 net (2)"/>
      <sheetName val="H120 before (2)"/>
      <sheetName val="H120 STEA04 (2)"/>
      <sheetName val="H120 net (2)"/>
      <sheetName val="H130 before (2)"/>
      <sheetName val="H130 STEA04 (2)"/>
      <sheetName val="H130 net (2)"/>
      <sheetName val="H140 before (2)"/>
      <sheetName val="H140 STEA04 (2)"/>
      <sheetName val="H140 net (2)"/>
      <sheetName val="H150 before (2)"/>
      <sheetName val="H150 STEA04 (2)"/>
      <sheetName val="H150 net (2)"/>
      <sheetName val="H200 before (2)"/>
      <sheetName val="H200 STEA04 (2)"/>
      <sheetName val="H200 net (2)"/>
      <sheetName val="H210 before (2)"/>
      <sheetName val="H210 STEA04 (2)"/>
      <sheetName val="H210 net (2)"/>
      <sheetName val="H220 before (2)"/>
      <sheetName val="H220 STEA04 (2)"/>
      <sheetName val="H220 net (2)"/>
      <sheetName val="H230 before (2)"/>
      <sheetName val="H230 STEA04 (2)"/>
      <sheetName val="H230 net (2)"/>
      <sheetName val="H240 before (2)"/>
      <sheetName val="H240 STEA04 (2)"/>
      <sheetName val="H240 net (2)"/>
      <sheetName val="H250 before (2)"/>
      <sheetName val="H250 STEA04 (2)"/>
      <sheetName val="H250 net (2)"/>
      <sheetName val="H260 before (2)"/>
      <sheetName val="H260 STEA04 (2)"/>
      <sheetName val="H260 net (2)"/>
      <sheetName val="H270 before (2)"/>
      <sheetName val="H270 STEA04 (2)"/>
      <sheetName val="H270 net (2)"/>
      <sheetName val="H280 before (2)"/>
      <sheetName val="H280 STEA04 (2)"/>
      <sheetName val="H280 net (2)"/>
      <sheetName val="H290 before (2)"/>
      <sheetName val="H290 STEA04 (2)"/>
      <sheetName val="H290 net (2)"/>
      <sheetName val="H300 before (2)"/>
      <sheetName val="H300 STEA04 (2)"/>
      <sheetName val="H300 net (2)"/>
      <sheetName val="H400 before (2)"/>
      <sheetName val="H400 STEA04 (2)"/>
      <sheetName val="H400 net (2)"/>
      <sheetName val="HT30 before (2)"/>
      <sheetName val="HT30 STEA04 (2)"/>
      <sheetName val="HT30 net (2)"/>
      <sheetName val="H450 before (2)"/>
      <sheetName val="H450 STEA04 (2)"/>
      <sheetName val="H450 net (2)"/>
      <sheetName val="H550 before (2)"/>
      <sheetName val="H550 STEA04 (2)"/>
      <sheetName val="H550 net (2)"/>
      <sheetName val="H560 before (2)"/>
      <sheetName val="H560 STEA04 (2)"/>
      <sheetName val="H560 net (2)"/>
      <sheetName val="H760 before (2)"/>
      <sheetName val="H760 STEA04 (2)"/>
      <sheetName val="H760 net (2)"/>
      <sheetName val="H770 before (2)"/>
      <sheetName val="H770 STEA04 (2)"/>
      <sheetName val="H770 net (2)"/>
      <sheetName val="H780 before (2)"/>
      <sheetName val="H780 STEA04 (2)"/>
      <sheetName val="H780 net (2)"/>
      <sheetName val="H940 before (2)"/>
      <sheetName val="H940 STEA04 (2)"/>
      <sheetName val="H940 net (2)"/>
      <sheetName val="H980 before (2)"/>
      <sheetName val="H980 STEA04 (2)"/>
      <sheetName val="H980 net (2)"/>
      <sheetName val="HR10 before (2)"/>
      <sheetName val="HR10 STEA04 (2)"/>
      <sheetName val="HR10 net (2)"/>
      <sheetName val="HR20 before (2)"/>
      <sheetName val="HR20 STEA04 (2)"/>
      <sheetName val="HR20 net (2)"/>
      <sheetName val="GRC before (2)"/>
      <sheetName val="GRC STEA04 (2)"/>
      <sheetName val="GRC net (2)"/>
      <sheetName val="IM 154 before (2)"/>
      <sheetName val="IM 154 STEA04 (2)"/>
      <sheetName val="IM 154 net (2)"/>
      <sheetName val="IM PS 154 before (2)"/>
      <sheetName val="IM PS 154 STEA04 (2)"/>
      <sheetName val="IM PS 154 net (2)"/>
      <sheetName val="NHS PS 154 before (2)"/>
      <sheetName val="NHS PS 154 STEA04 (2)"/>
      <sheetName val="NHS PS 154 net (2)"/>
      <sheetName val="IM 163 before (2)"/>
      <sheetName val="IM 163 STEA04 (2)"/>
      <sheetName val="IM 163 net (2)"/>
      <sheetName val="NHS 163 before (2)"/>
      <sheetName val="NHS 163 STEA04 (2)"/>
      <sheetName val="NHS 163 net (2)"/>
      <sheetName val=" IM 164 before (2)"/>
      <sheetName val="IM 164 STEA04 (2)"/>
      <sheetName val="IM 164 net (2)"/>
      <sheetName val="IM PS 164 before (2)"/>
      <sheetName val="IM PS 164 STEA04 (2)"/>
      <sheetName val="IM PS 164 net (2)"/>
      <sheetName val="NHS 164 before (2)"/>
      <sheetName val="NHS 164 STEA04 (2)"/>
      <sheetName val="NHS 164 net (2)"/>
      <sheetName val="NHS 154 before (2)"/>
      <sheetName val="NHS 154 STEA04 (2)"/>
      <sheetName val="NHS 154 net (2)"/>
      <sheetName val="NHS PS 164 before (2)"/>
      <sheetName val="NHS PS 164 STEA04 (2)"/>
      <sheetName val="NHS PS 164 net (2)"/>
      <sheetName val="STP 154 before (2)"/>
      <sheetName val="STP 154 STEA04 (2)"/>
      <sheetName val="STP 154 net (2)"/>
      <sheetName val="STP PS 154 before (2)"/>
      <sheetName val="STP PS 154 STEA04 (2)"/>
      <sheetName val="STP PS 154 net (2)"/>
      <sheetName val="STP 163 before (2)"/>
      <sheetName val="STP 163 STEA04 (2)"/>
      <sheetName val="STP 163 net (2)"/>
      <sheetName val="STP 164 before (2)"/>
      <sheetName val="STP 164 STEA04 (2)"/>
      <sheetName val="STP 164 net (2)"/>
      <sheetName val="STP PS 164 before (2)"/>
      <sheetName val="STP PS 164 STEA04 (2)"/>
      <sheetName val="STP PS 164 net (2)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pecs"/>
      <sheetName val="Takedowns &amp; Prgm Lvls"/>
      <sheetName val="Current Factors"/>
      <sheetName val="All Factors"/>
      <sheetName val="Base"/>
      <sheetName val="Base with RABA"/>
      <sheetName val="Base + MG Prog. Dist."/>
      <sheetName val="Base + Prog. Dist. + RABA"/>
      <sheetName val="Compared to Actual 2001"/>
      <sheetName val="Merge for Briefings"/>
      <sheetName val="Sheet1"/>
      <sheetName val="Sheet1 (2)"/>
      <sheetName val="Sheet1 (3)"/>
      <sheetName val="Maryland Briefing"/>
      <sheetName val="Mississippi Briefing"/>
      <sheetName val="Compared to other Estimates"/>
      <sheetName val="Residual STEA Offset"/>
      <sheetName val="Interstate Maintenance"/>
      <sheetName val="National Highway System"/>
      <sheetName val="Penalty Rates"/>
      <sheetName val="Penalty Rates (2)"/>
      <sheetName val="IM-NHS"/>
      <sheetName val="STP"/>
      <sheetName val="STP Sub-Allocations"/>
      <sheetName val="STP Urbanized Areas"/>
      <sheetName val="STP Urbanized Areas (MO Corr)"/>
      <sheetName val="STP Urbanized Areas (Diff)"/>
      <sheetName val="Sub-All Summary"/>
      <sheetName val="Bridge"/>
      <sheetName val="CMAQ"/>
      <sheetName val="ADHS, Rec. Trails"/>
      <sheetName val="Metropolitan Planning"/>
      <sheetName val="High Priority Projects"/>
      <sheetName val="High Priority Projects (2)"/>
      <sheetName val="Pct. Adjustment"/>
      <sheetName val="Prog. Dist. Percentages"/>
      <sheetName val="Min Guar"/>
      <sheetName val="RABA"/>
      <sheetName val="SPR from Core"/>
      <sheetName val="Uniform Transferability"/>
      <sheetName val="Balance Check"/>
      <sheetName val="Convert to Text Files"/>
      <sheetName val="Convert to Text Files (MO Corr)"/>
      <sheetName val="Dif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3ABE-22DE-404C-A2AC-5E638F0EA694}">
  <dimension ref="A1:J72"/>
  <sheetViews>
    <sheetView zoomScaleNormal="100" workbookViewId="0"/>
  </sheetViews>
  <sheetFormatPr baseColWidth="10" defaultColWidth="8.83203125" defaultRowHeight="13" x14ac:dyDescent="0.15"/>
  <cols>
    <col min="2" max="2" width="20.33203125" customWidth="1"/>
    <col min="3" max="3" width="1.6640625" customWidth="1"/>
    <col min="4" max="9" width="20.33203125" customWidth="1"/>
    <col min="10" max="10" width="15.6640625" bestFit="1" customWidth="1"/>
  </cols>
  <sheetData>
    <row r="1" spans="1:10" x14ac:dyDescent="0.15">
      <c r="A1" s="26"/>
      <c r="B1" s="50" t="s">
        <v>61</v>
      </c>
      <c r="C1" s="50"/>
      <c r="D1" s="50"/>
      <c r="E1" s="50"/>
      <c r="F1" s="50"/>
      <c r="G1" s="50"/>
      <c r="H1" s="50"/>
      <c r="I1" s="50"/>
      <c r="J1" s="50"/>
    </row>
    <row r="2" spans="1:10" x14ac:dyDescent="0.15">
      <c r="A2" s="26"/>
      <c r="B2" s="50" t="s">
        <v>62</v>
      </c>
      <c r="C2" s="50"/>
      <c r="D2" s="50"/>
      <c r="E2" s="50"/>
      <c r="F2" s="50"/>
      <c r="G2" s="50"/>
      <c r="H2" s="50"/>
      <c r="I2" s="50"/>
      <c r="J2" s="50"/>
    </row>
    <row r="3" spans="1:10" x14ac:dyDescent="0.15">
      <c r="B3" s="9"/>
      <c r="C3" s="9"/>
      <c r="D3" s="8"/>
      <c r="E3" s="8"/>
      <c r="F3" s="8"/>
      <c r="G3" s="8"/>
      <c r="H3" s="8"/>
      <c r="I3" s="8"/>
    </row>
    <row r="4" spans="1:10" x14ac:dyDescent="0.15">
      <c r="B4" s="50" t="s">
        <v>86</v>
      </c>
      <c r="C4" s="50"/>
      <c r="D4" s="50"/>
      <c r="E4" s="50"/>
      <c r="F4" s="50"/>
      <c r="G4" s="50"/>
      <c r="H4" s="50"/>
      <c r="I4" s="50"/>
      <c r="J4" s="50"/>
    </row>
    <row r="5" spans="1:10" x14ac:dyDescent="0.15">
      <c r="B5" s="50" t="s">
        <v>84</v>
      </c>
      <c r="C5" s="50"/>
      <c r="D5" s="50"/>
      <c r="E5" s="50"/>
      <c r="F5" s="50"/>
      <c r="G5" s="50"/>
      <c r="H5" s="50"/>
      <c r="I5" s="50"/>
      <c r="J5" s="50"/>
    </row>
    <row r="6" spans="1:10" x14ac:dyDescent="0.15">
      <c r="B6" s="50" t="s">
        <v>83</v>
      </c>
      <c r="C6" s="50"/>
      <c r="D6" s="50"/>
      <c r="E6" s="50"/>
      <c r="F6" s="50"/>
      <c r="G6" s="50"/>
      <c r="H6" s="50"/>
      <c r="I6" s="50"/>
      <c r="J6" s="50"/>
    </row>
    <row r="7" spans="1:10" x14ac:dyDescent="0.15">
      <c r="H7" s="45"/>
      <c r="I7" s="45"/>
    </row>
    <row r="8" spans="1:10" x14ac:dyDescent="0.15">
      <c r="D8" s="8"/>
      <c r="E8" s="8"/>
      <c r="F8" s="8"/>
      <c r="G8" s="8"/>
      <c r="H8" s="10"/>
      <c r="I8" s="8"/>
    </row>
    <row r="9" spans="1:10" ht="14" x14ac:dyDescent="0.15">
      <c r="B9" s="27"/>
      <c r="C9" s="27"/>
      <c r="D9" s="8" t="s">
        <v>82</v>
      </c>
      <c r="E9" s="8" t="s">
        <v>82</v>
      </c>
      <c r="F9" s="8" t="s">
        <v>81</v>
      </c>
      <c r="G9" s="8" t="s">
        <v>81</v>
      </c>
      <c r="H9" s="8" t="s">
        <v>81</v>
      </c>
      <c r="I9" s="8" t="s">
        <v>80</v>
      </c>
      <c r="J9" s="8" t="s">
        <v>80</v>
      </c>
    </row>
    <row r="10" spans="1:10" x14ac:dyDescent="0.15">
      <c r="B10" s="11" t="s">
        <v>1</v>
      </c>
      <c r="C10" s="11"/>
      <c r="D10" s="11" t="s">
        <v>79</v>
      </c>
      <c r="E10" s="11" t="s">
        <v>78</v>
      </c>
      <c r="F10" s="11" t="s">
        <v>77</v>
      </c>
      <c r="G10" s="11" t="s">
        <v>76</v>
      </c>
      <c r="H10" s="11" t="s">
        <v>75</v>
      </c>
      <c r="I10" s="11" t="s">
        <v>3</v>
      </c>
      <c r="J10" s="11" t="s">
        <v>85</v>
      </c>
    </row>
    <row r="11" spans="1:10" x14ac:dyDescent="0.15">
      <c r="B11" s="13"/>
      <c r="C11" s="13"/>
      <c r="D11" s="13"/>
      <c r="E11" s="13"/>
      <c r="F11" s="13"/>
      <c r="G11" s="13"/>
      <c r="H11" s="14"/>
      <c r="I11" s="14"/>
    </row>
    <row r="12" spans="1:10" x14ac:dyDescent="0.15">
      <c r="B12" s="28" t="s">
        <v>4</v>
      </c>
      <c r="C12" s="44"/>
      <c r="D12" s="40">
        <f>'Act. FY 2022 Formula Programs'!G13</f>
        <v>1135711148</v>
      </c>
      <c r="E12" s="40">
        <f>'Act. FY 2023 Formula Programs'!G13</f>
        <v>1160967961</v>
      </c>
      <c r="F12" s="40">
        <f>'Est. FY 2024 Formula Programs'!G13</f>
        <v>1181473491</v>
      </c>
      <c r="G12" s="40">
        <f>'Est. FY 2025 Formula Programs'!G13</f>
        <v>1202389028</v>
      </c>
      <c r="H12" s="40">
        <f>'Est. FY 2026 Formula Programs'!G13</f>
        <v>1223722892</v>
      </c>
      <c r="I12" s="40">
        <f>SUM(D12:H12)</f>
        <v>5904264520</v>
      </c>
      <c r="J12" s="46">
        <f>AVERAGE(D12:H12)</f>
        <v>1180852904</v>
      </c>
    </row>
    <row r="13" spans="1:10" x14ac:dyDescent="0.15">
      <c r="B13" s="29" t="s">
        <v>5</v>
      </c>
      <c r="C13" s="43"/>
      <c r="D13" s="1">
        <f>'Act. FY 2022 Formula Programs'!G14</f>
        <v>717034371</v>
      </c>
      <c r="E13" s="1">
        <f>'Act. FY 2023 Formula Programs'!G14</f>
        <v>733726742</v>
      </c>
      <c r="F13" s="1">
        <f>'Est. FY 2024 Formula Programs'!G14</f>
        <v>747278962</v>
      </c>
      <c r="G13" s="1">
        <f>'Est. FY 2025 Formula Programs'!G14</f>
        <v>761102159</v>
      </c>
      <c r="H13" s="1">
        <f>'Est. FY 2026 Formula Programs'!G14</f>
        <v>775201831</v>
      </c>
      <c r="I13" s="1">
        <f t="shared" ref="I13:I62" si="0">SUM(D13:H13)</f>
        <v>3734344065</v>
      </c>
      <c r="J13" s="47">
        <f t="shared" ref="J13:J62" si="1">AVERAGE(D13:H13)</f>
        <v>746868813</v>
      </c>
    </row>
    <row r="14" spans="1:10" x14ac:dyDescent="0.15">
      <c r="B14" s="5" t="s">
        <v>6</v>
      </c>
      <c r="C14" s="42"/>
      <c r="D14" s="3">
        <f>'Act. FY 2022 Formula Programs'!G15</f>
        <v>1025628311</v>
      </c>
      <c r="E14" s="3">
        <f>'Act. FY 2023 Formula Programs'!G15</f>
        <v>1049985683</v>
      </c>
      <c r="F14" s="3">
        <f>'Est. FY 2024 Formula Programs'!G15</f>
        <v>1069760974</v>
      </c>
      <c r="G14" s="3">
        <f>'Est. FY 2025 Formula Programs'!G15</f>
        <v>1089931671</v>
      </c>
      <c r="H14" s="3">
        <f>'Est. FY 2026 Formula Programs'!G15</f>
        <v>1110505798</v>
      </c>
      <c r="I14" s="3">
        <f t="shared" si="0"/>
        <v>5345812437</v>
      </c>
      <c r="J14" s="48">
        <f t="shared" si="1"/>
        <v>1069162487.4</v>
      </c>
    </row>
    <row r="15" spans="1:10" x14ac:dyDescent="0.15">
      <c r="B15" s="29" t="s">
        <v>7</v>
      </c>
      <c r="C15" s="43"/>
      <c r="D15" s="40">
        <f>'Act. FY 2022 Formula Programs'!G16</f>
        <v>754076243</v>
      </c>
      <c r="E15" s="40">
        <f>'Act. FY 2023 Formula Programs'!G16</f>
        <v>771312121</v>
      </c>
      <c r="F15" s="40">
        <f>'Est. FY 2024 Formula Programs'!G16</f>
        <v>785305604</v>
      </c>
      <c r="G15" s="40">
        <f>'Est. FY 2025 Formula Programs'!G16</f>
        <v>799578887</v>
      </c>
      <c r="H15" s="40">
        <f>'Est. FY 2026 Formula Programs'!G16</f>
        <v>814137647</v>
      </c>
      <c r="I15" s="40">
        <f t="shared" si="0"/>
        <v>3924410502</v>
      </c>
      <c r="J15" s="46">
        <f t="shared" si="1"/>
        <v>784882100.39999998</v>
      </c>
    </row>
    <row r="16" spans="1:10" x14ac:dyDescent="0.15">
      <c r="B16" s="29" t="s">
        <v>8</v>
      </c>
      <c r="C16" s="43"/>
      <c r="D16" s="1">
        <f>'Act. FY 2022 Formula Programs'!G17</f>
        <v>5494022066</v>
      </c>
      <c r="E16" s="1">
        <f>'Act. FY 2023 Formula Programs'!G17</f>
        <v>5616208254</v>
      </c>
      <c r="F16" s="1">
        <f>'Est. FY 2024 Formula Programs'!G17</f>
        <v>5715408918</v>
      </c>
      <c r="G16" s="1">
        <f>'Est. FY 2025 Formula Programs'!G17</f>
        <v>5816593087</v>
      </c>
      <c r="H16" s="1">
        <f>'Est. FY 2026 Formula Programs'!G17</f>
        <v>5919801027</v>
      </c>
      <c r="I16" s="1">
        <f t="shared" si="0"/>
        <v>28562033352</v>
      </c>
      <c r="J16" s="47">
        <f t="shared" si="1"/>
        <v>5712406670.3999996</v>
      </c>
    </row>
    <row r="17" spans="2:10" x14ac:dyDescent="0.15">
      <c r="B17" s="5" t="s">
        <v>9</v>
      </c>
      <c r="C17" s="42"/>
      <c r="D17" s="3">
        <f>'Act. FY 2022 Formula Programs'!G18</f>
        <v>769878276</v>
      </c>
      <c r="E17" s="3">
        <f>'Act. FY 2023 Formula Programs'!G18</f>
        <v>787883181</v>
      </c>
      <c r="F17" s="3">
        <f>'Est. FY 2024 Formula Programs'!G18</f>
        <v>802501025</v>
      </c>
      <c r="G17" s="3">
        <f>'Est. FY 2025 Formula Programs'!G18</f>
        <v>817411151</v>
      </c>
      <c r="H17" s="3">
        <f>'Est. FY 2026 Formula Programs'!G18</f>
        <v>832619492</v>
      </c>
      <c r="I17" s="3">
        <f t="shared" si="0"/>
        <v>4010293125</v>
      </c>
      <c r="J17" s="48">
        <f t="shared" si="1"/>
        <v>802058625</v>
      </c>
    </row>
    <row r="18" spans="2:10" x14ac:dyDescent="0.15">
      <c r="B18" s="29" t="s">
        <v>10</v>
      </c>
      <c r="C18" s="43"/>
      <c r="D18" s="40">
        <f>'Act. FY 2022 Formula Programs'!G19</f>
        <v>794336060</v>
      </c>
      <c r="E18" s="40">
        <f>'Act. FY 2023 Formula Programs'!G19</f>
        <v>811056620</v>
      </c>
      <c r="F18" s="40">
        <f>'Est. FY 2024 Formula Programs'!G19</f>
        <v>824631729</v>
      </c>
      <c r="G18" s="40">
        <f>'Est. FY 2025 Formula Programs'!G19</f>
        <v>838478269</v>
      </c>
      <c r="H18" s="40">
        <f>'Est. FY 2026 Formula Programs'!G19</f>
        <v>852601752</v>
      </c>
      <c r="I18" s="40">
        <f t="shared" si="0"/>
        <v>4121104430</v>
      </c>
      <c r="J18" s="46">
        <f t="shared" si="1"/>
        <v>824220886</v>
      </c>
    </row>
    <row r="19" spans="2:10" x14ac:dyDescent="0.15">
      <c r="B19" s="29" t="s">
        <v>11</v>
      </c>
      <c r="C19" s="43"/>
      <c r="D19" s="1">
        <f>'Act. FY 2022 Formula Programs'!G20</f>
        <v>271719442</v>
      </c>
      <c r="E19" s="1">
        <f>'Act. FY 2023 Formula Programs'!G20</f>
        <v>277350821</v>
      </c>
      <c r="F19" s="1">
        <f>'Est. FY 2024 Formula Programs'!G20</f>
        <v>281922831</v>
      </c>
      <c r="G19" s="1">
        <f>'Est. FY 2025 Formula Programs'!G20</f>
        <v>286586258</v>
      </c>
      <c r="H19" s="1">
        <f>'Est. FY 2026 Formula Programs'!G20</f>
        <v>291342958</v>
      </c>
      <c r="I19" s="1">
        <f t="shared" si="0"/>
        <v>1408922310</v>
      </c>
      <c r="J19" s="47">
        <f t="shared" si="1"/>
        <v>281784462</v>
      </c>
    </row>
    <row r="20" spans="2:10" x14ac:dyDescent="0.15">
      <c r="B20" s="5" t="s">
        <v>12</v>
      </c>
      <c r="C20" s="42"/>
      <c r="D20" s="3">
        <f>'Act. FY 2022 Formula Programs'!G21</f>
        <v>258853235</v>
      </c>
      <c r="E20" s="3">
        <f>'Act. FY 2023 Formula Programs'!G21</f>
        <v>264165037</v>
      </c>
      <c r="F20" s="3">
        <f>'Est. FY 2024 Formula Programs'!G21</f>
        <v>268477590</v>
      </c>
      <c r="G20" s="3">
        <f>'Est. FY 2025 Formula Programs'!G21</f>
        <v>272876372</v>
      </c>
      <c r="H20" s="3">
        <f>'Est. FY 2026 Formula Programs'!G21</f>
        <v>277363132</v>
      </c>
      <c r="I20" s="3">
        <f t="shared" si="0"/>
        <v>1341735366</v>
      </c>
      <c r="J20" s="48">
        <f t="shared" si="1"/>
        <v>268347073.19999999</v>
      </c>
    </row>
    <row r="21" spans="2:10" x14ac:dyDescent="0.15">
      <c r="B21" s="29" t="s">
        <v>13</v>
      </c>
      <c r="C21" s="43"/>
      <c r="D21" s="40">
        <f>'Act. FY 2022 Formula Programs'!G22</f>
        <v>2592029587</v>
      </c>
      <c r="E21" s="40">
        <f>'Act. FY 2023 Formula Programs'!G22</f>
        <v>2655103711</v>
      </c>
      <c r="F21" s="40">
        <f>'Est. FY 2024 Formula Programs'!G22</f>
        <v>2706312404</v>
      </c>
      <c r="G21" s="40">
        <f>'Est. FY 2025 Formula Programs'!G22</f>
        <v>2758545009</v>
      </c>
      <c r="H21" s="40">
        <f>'Est. FY 2026 Formula Programs'!G22</f>
        <v>2811822310</v>
      </c>
      <c r="I21" s="40">
        <f t="shared" si="0"/>
        <v>13523813021</v>
      </c>
      <c r="J21" s="46">
        <f t="shared" si="1"/>
        <v>2704762604.1999998</v>
      </c>
    </row>
    <row r="22" spans="2:10" x14ac:dyDescent="0.15">
      <c r="B22" s="29" t="s">
        <v>14</v>
      </c>
      <c r="C22" s="43"/>
      <c r="D22" s="1">
        <f>'Act. FY 2022 Formula Programs'!G23</f>
        <v>1789195485</v>
      </c>
      <c r="E22" s="1">
        <f>'Act. FY 2023 Formula Programs'!G23</f>
        <v>1832537410</v>
      </c>
      <c r="F22" s="1">
        <f>'Est. FY 2024 Formula Programs'!G23</f>
        <v>1867596826</v>
      </c>
      <c r="G22" s="1">
        <f>'Est. FY 2025 Formula Programs'!G23</f>
        <v>1903193111</v>
      </c>
      <c r="H22" s="1">
        <f>'Est. FY 2026 Formula Programs'!G23</f>
        <v>1939770298</v>
      </c>
      <c r="I22" s="1">
        <f t="shared" si="0"/>
        <v>9332293130</v>
      </c>
      <c r="J22" s="47">
        <f t="shared" si="1"/>
        <v>1866458626</v>
      </c>
    </row>
    <row r="23" spans="2:10" x14ac:dyDescent="0.15">
      <c r="B23" s="5" t="s">
        <v>15</v>
      </c>
      <c r="C23" s="42"/>
      <c r="D23" s="3">
        <f>'Act. FY 2022 Formula Programs'!G24</f>
        <v>299536432</v>
      </c>
      <c r="E23" s="3">
        <f>'Act. FY 2023 Formula Programs'!G24</f>
        <v>305166987</v>
      </c>
      <c r="F23" s="3">
        <f>'Est. FY 2024 Formula Programs'!G24</f>
        <v>309738329</v>
      </c>
      <c r="G23" s="3">
        <f>'Est. FY 2025 Formula Programs'!G24</f>
        <v>314401073</v>
      </c>
      <c r="H23" s="3">
        <f>'Est. FY 2026 Formula Programs'!G24</f>
        <v>319157077</v>
      </c>
      <c r="I23" s="3">
        <f t="shared" si="0"/>
        <v>1547999898</v>
      </c>
      <c r="J23" s="48">
        <f t="shared" si="1"/>
        <v>309599979.60000002</v>
      </c>
    </row>
    <row r="24" spans="2:10" x14ac:dyDescent="0.15">
      <c r="B24" s="29" t="s">
        <v>16</v>
      </c>
      <c r="C24" s="43"/>
      <c r="D24" s="40">
        <f>'Act. FY 2022 Formula Programs'!G25</f>
        <v>428346424</v>
      </c>
      <c r="E24" s="40">
        <f>'Act. FY 2023 Formula Programs'!G25</f>
        <v>437868204</v>
      </c>
      <c r="F24" s="40">
        <f>'Est. FY 2024 Formula Programs'!G25</f>
        <v>445598758</v>
      </c>
      <c r="G24" s="40">
        <f>'Est. FY 2025 Formula Programs'!G25</f>
        <v>453483884</v>
      </c>
      <c r="H24" s="40">
        <f>'Est. FY 2026 Formula Programs'!G25</f>
        <v>461526718</v>
      </c>
      <c r="I24" s="40">
        <f t="shared" si="0"/>
        <v>2226823988</v>
      </c>
      <c r="J24" s="46">
        <f t="shared" si="1"/>
        <v>445364797.60000002</v>
      </c>
    </row>
    <row r="25" spans="2:10" x14ac:dyDescent="0.15">
      <c r="B25" s="29" t="s">
        <v>17</v>
      </c>
      <c r="C25" s="43"/>
      <c r="D25" s="1">
        <f>'Act. FY 2022 Formula Programs'!G26</f>
        <v>2202798566</v>
      </c>
      <c r="E25" s="1">
        <f>'Act. FY 2023 Formula Programs'!G26</f>
        <v>2250129111</v>
      </c>
      <c r="F25" s="1">
        <f>'Est. FY 2024 Formula Programs'!G26</f>
        <v>2288555888</v>
      </c>
      <c r="G25" s="1">
        <f>'Est. FY 2025 Formula Programs'!G26</f>
        <v>2327751005</v>
      </c>
      <c r="H25" s="1">
        <f>'Est. FY 2026 Formula Programs'!G26</f>
        <v>2367730058</v>
      </c>
      <c r="I25" s="1">
        <f t="shared" si="0"/>
        <v>11436964628</v>
      </c>
      <c r="J25" s="47">
        <f t="shared" si="1"/>
        <v>2287392925.5999999</v>
      </c>
    </row>
    <row r="26" spans="2:10" x14ac:dyDescent="0.15">
      <c r="B26" s="5" t="s">
        <v>18</v>
      </c>
      <c r="C26" s="42"/>
      <c r="D26" s="3">
        <f>'Act. FY 2022 Formula Programs'!G27</f>
        <v>1351621574</v>
      </c>
      <c r="E26" s="3">
        <f>'Act. FY 2023 Formula Programs'!G27</f>
        <v>1383342389</v>
      </c>
      <c r="F26" s="3">
        <f>'Est. FY 2024 Formula Programs'!G27</f>
        <v>1409095921</v>
      </c>
      <c r="G26" s="3">
        <f>'Est. FY 2025 Formula Programs'!G27</f>
        <v>1435364391</v>
      </c>
      <c r="H26" s="3">
        <f>'Est. FY 2026 Formula Programs'!G27</f>
        <v>1462158254</v>
      </c>
      <c r="I26" s="3">
        <f t="shared" si="0"/>
        <v>7041582529</v>
      </c>
      <c r="J26" s="48">
        <f t="shared" si="1"/>
        <v>1408316505.8</v>
      </c>
    </row>
    <row r="27" spans="2:10" x14ac:dyDescent="0.15">
      <c r="B27" s="29" t="s">
        <v>19</v>
      </c>
      <c r="C27" s="43"/>
      <c r="D27" s="40">
        <f>'Act. FY 2022 Formula Programs'!G28</f>
        <v>752097213</v>
      </c>
      <c r="E27" s="40">
        <f>'Act. FY 2023 Formula Programs'!G28</f>
        <v>768458085</v>
      </c>
      <c r="F27" s="40">
        <f>'Est. FY 2024 Formula Programs'!G28</f>
        <v>781741170</v>
      </c>
      <c r="G27" s="40">
        <f>'Est. FY 2025 Formula Programs'!G28</f>
        <v>795289848</v>
      </c>
      <c r="H27" s="40">
        <f>'Est. FY 2026 Formula Programs'!G28</f>
        <v>809109512</v>
      </c>
      <c r="I27" s="40">
        <f t="shared" si="0"/>
        <v>3906695828</v>
      </c>
      <c r="J27" s="46">
        <f t="shared" si="1"/>
        <v>781339165.60000002</v>
      </c>
    </row>
    <row r="28" spans="2:10" x14ac:dyDescent="0.15">
      <c r="B28" s="29" t="s">
        <v>20</v>
      </c>
      <c r="C28" s="43"/>
      <c r="D28" s="1">
        <f>'Act. FY 2022 Formula Programs'!G29</f>
        <v>551483145</v>
      </c>
      <c r="E28" s="1">
        <f>'Act. FY 2023 Formula Programs'!G29</f>
        <v>564063481</v>
      </c>
      <c r="F28" s="1">
        <f>'Est. FY 2024 Formula Programs'!G29</f>
        <v>574277220</v>
      </c>
      <c r="G28" s="1">
        <f>'Est. FY 2025 Formula Programs'!G29</f>
        <v>584695180</v>
      </c>
      <c r="H28" s="1">
        <f>'Est. FY 2026 Formula Programs'!G29</f>
        <v>595321510</v>
      </c>
      <c r="I28" s="1">
        <f t="shared" si="0"/>
        <v>2869840536</v>
      </c>
      <c r="J28" s="47">
        <f t="shared" si="1"/>
        <v>573968107.20000005</v>
      </c>
    </row>
    <row r="29" spans="2:10" x14ac:dyDescent="0.15">
      <c r="B29" s="5" t="s">
        <v>21</v>
      </c>
      <c r="C29" s="42"/>
      <c r="D29" s="3">
        <f>'Act. FY 2022 Formula Programs'!G30</f>
        <v>998656077</v>
      </c>
      <c r="E29" s="3">
        <f>'Act. FY 2023 Formula Programs'!G30</f>
        <v>1021128611</v>
      </c>
      <c r="F29" s="3">
        <f>'Est. FY 2024 Formula Programs'!G30</f>
        <v>1039245926</v>
      </c>
      <c r="G29" s="3">
        <f>'Est. FY 2025 Formula Programs'!G30</f>
        <v>1057563088</v>
      </c>
      <c r="H29" s="3">
        <f>'Est. FY 2026 Formula Programs'!G30</f>
        <v>1076512716</v>
      </c>
      <c r="I29" s="3">
        <f t="shared" si="0"/>
        <v>5193106418</v>
      </c>
      <c r="J29" s="48">
        <f t="shared" si="1"/>
        <v>1038621283.6</v>
      </c>
    </row>
    <row r="30" spans="2:10" x14ac:dyDescent="0.15">
      <c r="B30" s="29" t="s">
        <v>22</v>
      </c>
      <c r="C30" s="43"/>
      <c r="D30" s="40">
        <f>'Act. FY 2022 Formula Programs'!G31</f>
        <v>1159746350</v>
      </c>
      <c r="E30" s="40">
        <f>'Act. FY 2023 Formula Programs'!G31</f>
        <v>1183111312</v>
      </c>
      <c r="F30" s="40">
        <f>'Est. FY 2024 Formula Programs'!G31</f>
        <v>1202080885</v>
      </c>
      <c r="G30" s="40">
        <f>'Est. FY 2025 Formula Programs'!G31</f>
        <v>1221429752</v>
      </c>
      <c r="H30" s="40">
        <f>'Est. FY 2026 Formula Programs'!G31</f>
        <v>1241165613</v>
      </c>
      <c r="I30" s="40">
        <f t="shared" si="0"/>
        <v>6007533912</v>
      </c>
      <c r="J30" s="46">
        <f t="shared" si="1"/>
        <v>1201506782.4000001</v>
      </c>
    </row>
    <row r="31" spans="2:10" x14ac:dyDescent="0.15">
      <c r="B31" s="29" t="s">
        <v>23</v>
      </c>
      <c r="C31" s="43"/>
      <c r="D31" s="1">
        <f>'Act. FY 2022 Formula Programs'!G32</f>
        <v>292406247</v>
      </c>
      <c r="E31" s="1">
        <f>'Act. FY 2023 Formula Programs'!G32</f>
        <v>298551460</v>
      </c>
      <c r="F31" s="1">
        <f>'Est. FY 2024 Formula Programs'!G32</f>
        <v>303540644</v>
      </c>
      <c r="G31" s="1">
        <f>'Est. FY 2025 Formula Programs'!G32</f>
        <v>308629585</v>
      </c>
      <c r="H31" s="1">
        <f>'Est. FY 2026 Formula Programs'!G32</f>
        <v>313820310</v>
      </c>
      <c r="I31" s="1">
        <f t="shared" si="0"/>
        <v>1516948246</v>
      </c>
      <c r="J31" s="47">
        <f t="shared" si="1"/>
        <v>303389649.19999999</v>
      </c>
    </row>
    <row r="32" spans="2:10" x14ac:dyDescent="0.15">
      <c r="B32" s="5" t="s">
        <v>24</v>
      </c>
      <c r="C32" s="42"/>
      <c r="D32" s="3">
        <f>'Act. FY 2022 Formula Programs'!G33</f>
        <v>904624136</v>
      </c>
      <c r="E32" s="3">
        <f>'Act. FY 2023 Formula Programs'!G33</f>
        <v>924735113</v>
      </c>
      <c r="F32" s="3">
        <f>'Est. FY 2024 Formula Programs'!G33</f>
        <v>941024697</v>
      </c>
      <c r="G32" s="3">
        <f>'Est. FY 2025 Formula Programs'!G33</f>
        <v>957591494</v>
      </c>
      <c r="H32" s="3">
        <f>'Est. FY 2026 Formula Programs'!G33</f>
        <v>969230067</v>
      </c>
      <c r="I32" s="3">
        <f t="shared" si="0"/>
        <v>4697205507</v>
      </c>
      <c r="J32" s="48">
        <f t="shared" si="1"/>
        <v>939441101.39999998</v>
      </c>
    </row>
    <row r="33" spans="2:10" x14ac:dyDescent="0.15">
      <c r="B33" s="29" t="s">
        <v>25</v>
      </c>
      <c r="C33" s="43"/>
      <c r="D33" s="40">
        <f>'Act. FY 2022 Formula Programs'!G34</f>
        <v>1057538628</v>
      </c>
      <c r="E33" s="40">
        <f>'Act. FY 2023 Formula Programs'!G34</f>
        <v>1077757412</v>
      </c>
      <c r="F33" s="40">
        <f>'Est. FY 2024 Formula Programs'!G34</f>
        <v>1094172661</v>
      </c>
      <c r="G33" s="40">
        <f>'Est. FY 2025 Formula Programs'!G34</f>
        <v>1110916132</v>
      </c>
      <c r="H33" s="40">
        <f>'Est. FY 2026 Formula Programs'!G34</f>
        <v>1127994486</v>
      </c>
      <c r="I33" s="40">
        <f t="shared" si="0"/>
        <v>5468379319</v>
      </c>
      <c r="J33" s="46">
        <f t="shared" si="1"/>
        <v>1093675863.8</v>
      </c>
    </row>
    <row r="34" spans="2:10" x14ac:dyDescent="0.15">
      <c r="B34" s="29" t="s">
        <v>26</v>
      </c>
      <c r="C34" s="43"/>
      <c r="D34" s="1">
        <f>'Act. FY 2022 Formula Programs'!G35</f>
        <v>1532773711</v>
      </c>
      <c r="E34" s="1">
        <f>'Act. FY 2023 Formula Programs'!G35</f>
        <v>1567824375</v>
      </c>
      <c r="F34" s="1">
        <f>'Est. FY 2024 Formula Programs'!G35</f>
        <v>1596281349</v>
      </c>
      <c r="G34" s="1">
        <f>'Est. FY 2025 Formula Programs'!G35</f>
        <v>1625307315</v>
      </c>
      <c r="H34" s="1">
        <f>'Est. FY 2026 Formula Programs'!G35</f>
        <v>1654913827</v>
      </c>
      <c r="I34" s="1">
        <f t="shared" si="0"/>
        <v>7977100577</v>
      </c>
      <c r="J34" s="47">
        <f t="shared" si="1"/>
        <v>1595420115.4000001</v>
      </c>
    </row>
    <row r="35" spans="2:10" x14ac:dyDescent="0.15">
      <c r="B35" s="5" t="s">
        <v>27</v>
      </c>
      <c r="C35" s="42"/>
      <c r="D35" s="3">
        <f>'Act. FY 2022 Formula Programs'!G36</f>
        <v>939132075</v>
      </c>
      <c r="E35" s="3">
        <f>'Act. FY 2023 Formula Programs'!G36</f>
        <v>960840129</v>
      </c>
      <c r="F35" s="3">
        <f>'Est. FY 2024 Formula Programs'!G36</f>
        <v>978464488</v>
      </c>
      <c r="G35" s="3">
        <f>'Est. FY 2025 Formula Programs'!G36</f>
        <v>996441246</v>
      </c>
      <c r="H35" s="3">
        <f>'Est. FY 2026 Formula Programs'!G36</f>
        <v>1014777554</v>
      </c>
      <c r="I35" s="3">
        <f t="shared" si="0"/>
        <v>4889655492</v>
      </c>
      <c r="J35" s="48">
        <f t="shared" si="1"/>
        <v>977931098.39999998</v>
      </c>
    </row>
    <row r="36" spans="2:10" x14ac:dyDescent="0.15">
      <c r="B36" s="29" t="s">
        <v>28</v>
      </c>
      <c r="C36" s="43"/>
      <c r="D36" s="40">
        <f>'Act. FY 2022 Formula Programs'!G37</f>
        <v>703499949</v>
      </c>
      <c r="E36" s="40">
        <f>'Act. FY 2023 Formula Programs'!G37</f>
        <v>712509812</v>
      </c>
      <c r="F36" s="40">
        <f>'Est. FY 2024 Formula Programs'!G37</f>
        <v>722387151</v>
      </c>
      <c r="G36" s="40">
        <f>'Est. FY 2025 Formula Programs'!G37</f>
        <v>735720418</v>
      </c>
      <c r="H36" s="40">
        <f>'Est. FY 2026 Formula Programs'!G37</f>
        <v>749320362</v>
      </c>
      <c r="I36" s="40">
        <f t="shared" si="0"/>
        <v>3623437692</v>
      </c>
      <c r="J36" s="46">
        <f t="shared" si="1"/>
        <v>724687538.39999998</v>
      </c>
    </row>
    <row r="37" spans="2:10" x14ac:dyDescent="0.15">
      <c r="B37" s="29" t="s">
        <v>29</v>
      </c>
      <c r="C37" s="43"/>
      <c r="D37" s="1">
        <f>'Act. FY 2022 Formula Programs'!G38</f>
        <v>1373497925</v>
      </c>
      <c r="E37" s="1">
        <f>'Act. FY 2023 Formula Programs'!G38</f>
        <v>1405013473</v>
      </c>
      <c r="F37" s="1">
        <f>'Est. FY 2024 Formula Programs'!G38</f>
        <v>1430600353</v>
      </c>
      <c r="G37" s="1">
        <f>'Est. FY 2025 Formula Programs'!G38</f>
        <v>1456698839</v>
      </c>
      <c r="H37" s="1">
        <f>'Est. FY 2026 Formula Programs'!G38</f>
        <v>1483319318</v>
      </c>
      <c r="I37" s="1">
        <f t="shared" si="0"/>
        <v>7149129908</v>
      </c>
      <c r="J37" s="47">
        <f t="shared" si="1"/>
        <v>1429825981.5999999</v>
      </c>
    </row>
    <row r="38" spans="2:10" x14ac:dyDescent="0.15">
      <c r="B38" s="5" t="s">
        <v>30</v>
      </c>
      <c r="C38" s="42"/>
      <c r="D38" s="3">
        <f>'Act. FY 2022 Formula Programs'!G39</f>
        <v>594906217</v>
      </c>
      <c r="E38" s="3">
        <f>'Act. FY 2023 Formula Programs'!G39</f>
        <v>608565114</v>
      </c>
      <c r="F38" s="3">
        <f>'Est. FY 2024 Formula Programs'!G39</f>
        <v>619654515</v>
      </c>
      <c r="G38" s="3">
        <f>'Est. FY 2025 Formula Programs'!G39</f>
        <v>630965648</v>
      </c>
      <c r="H38" s="3">
        <f>'Est. FY 2026 Formula Programs'!G39</f>
        <v>642503013</v>
      </c>
      <c r="I38" s="3">
        <f t="shared" si="0"/>
        <v>3096594507</v>
      </c>
      <c r="J38" s="48">
        <f t="shared" si="1"/>
        <v>619318901.39999998</v>
      </c>
    </row>
    <row r="39" spans="2:10" x14ac:dyDescent="0.15">
      <c r="B39" s="29" t="s">
        <v>31</v>
      </c>
      <c r="C39" s="43"/>
      <c r="D39" s="40">
        <f>'Act. FY 2022 Formula Programs'!G40</f>
        <v>432394258</v>
      </c>
      <c r="E39" s="40">
        <f>'Act. FY 2023 Formula Programs'!G40</f>
        <v>442016586</v>
      </c>
      <c r="F39" s="40">
        <f>'Est. FY 2024 Formula Programs'!G40</f>
        <v>449828773</v>
      </c>
      <c r="G39" s="40">
        <f>'Est. FY 2025 Formula Programs'!G40</f>
        <v>457797164</v>
      </c>
      <c r="H39" s="40">
        <f>'Est. FY 2026 Formula Programs'!G40</f>
        <v>465924929</v>
      </c>
      <c r="I39" s="40">
        <f t="shared" si="0"/>
        <v>2247961710</v>
      </c>
      <c r="J39" s="46">
        <f t="shared" si="1"/>
        <v>449592342</v>
      </c>
    </row>
    <row r="40" spans="2:10" x14ac:dyDescent="0.15">
      <c r="B40" s="29" t="s">
        <v>32</v>
      </c>
      <c r="C40" s="43"/>
      <c r="D40" s="1">
        <f>'Act. FY 2022 Formula Programs'!G41</f>
        <v>531679480</v>
      </c>
      <c r="E40" s="1">
        <f>'Act. FY 2023 Formula Programs'!G41</f>
        <v>543767872</v>
      </c>
      <c r="F40" s="1">
        <f>'Est. FY 2024 Formula Programs'!G41</f>
        <v>553582209</v>
      </c>
      <c r="G40" s="1">
        <f>'Est. FY 2025 Formula Programs'!G41</f>
        <v>563592784</v>
      </c>
      <c r="H40" s="1">
        <f>'Est. FY 2026 Formula Programs'!G41</f>
        <v>573803578</v>
      </c>
      <c r="I40" s="1">
        <f t="shared" si="0"/>
        <v>2766425923</v>
      </c>
      <c r="J40" s="47">
        <f t="shared" si="1"/>
        <v>553285184.60000002</v>
      </c>
    </row>
    <row r="41" spans="2:10" x14ac:dyDescent="0.15">
      <c r="B41" s="5" t="s">
        <v>33</v>
      </c>
      <c r="C41" s="42"/>
      <c r="D41" s="3">
        <f>'Act. FY 2022 Formula Programs'!G42</f>
        <v>266445004</v>
      </c>
      <c r="E41" s="3">
        <f>'Act. FY 2023 Formula Programs'!G42</f>
        <v>271945376</v>
      </c>
      <c r="F41" s="3">
        <f>'Est. FY 2024 Formula Programs'!G42</f>
        <v>276411025</v>
      </c>
      <c r="G41" s="3">
        <f>'Est. FY 2025 Formula Programs'!G42</f>
        <v>280965963</v>
      </c>
      <c r="H41" s="3">
        <f>'Est. FY 2026 Formula Programs'!G42</f>
        <v>285612004</v>
      </c>
      <c r="I41" s="3">
        <f t="shared" si="0"/>
        <v>1381379372</v>
      </c>
      <c r="J41" s="48">
        <f t="shared" si="1"/>
        <v>276275874.39999998</v>
      </c>
    </row>
    <row r="42" spans="2:10" x14ac:dyDescent="0.15">
      <c r="B42" s="29" t="s">
        <v>34</v>
      </c>
      <c r="C42" s="43"/>
      <c r="D42" s="40">
        <f>'Act. FY 2022 Formula Programs'!G43</f>
        <v>1584327338</v>
      </c>
      <c r="E42" s="40">
        <f>'Act. FY 2023 Formula Programs'!G43</f>
        <v>1617566438</v>
      </c>
      <c r="F42" s="40">
        <f>'Est. FY 2024 Formula Programs'!G43</f>
        <v>1644552638</v>
      </c>
      <c r="G42" s="40">
        <f>'Est. FY 2025 Formula Programs'!G43</f>
        <v>1672078424</v>
      </c>
      <c r="H42" s="40">
        <f>'Est. FY 2026 Formula Programs'!G43</f>
        <v>1700154749</v>
      </c>
      <c r="I42" s="40">
        <f t="shared" si="0"/>
        <v>8218679587</v>
      </c>
      <c r="J42" s="46">
        <f t="shared" si="1"/>
        <v>1643735917.4000001</v>
      </c>
    </row>
    <row r="43" spans="2:10" x14ac:dyDescent="0.15">
      <c r="B43" s="29" t="s">
        <v>35</v>
      </c>
      <c r="C43" s="43"/>
      <c r="D43" s="1">
        <f>'Act. FY 2022 Formula Programs'!G44</f>
        <v>537183609</v>
      </c>
      <c r="E43" s="1">
        <f>'Act. FY 2023 Formula Programs'!G44</f>
        <v>549408761</v>
      </c>
      <c r="F43" s="1">
        <f>'Est. FY 2024 Formula Programs'!G44</f>
        <v>559334133</v>
      </c>
      <c r="G43" s="1">
        <f>'Est. FY 2025 Formula Programs'!G44</f>
        <v>569457960</v>
      </c>
      <c r="H43" s="1">
        <f>'Est. FY 2026 Formula Programs'!G44</f>
        <v>579784273</v>
      </c>
      <c r="I43" s="1">
        <f t="shared" si="0"/>
        <v>2795168736</v>
      </c>
      <c r="J43" s="47">
        <f t="shared" si="1"/>
        <v>559033747.20000005</v>
      </c>
    </row>
    <row r="44" spans="2:10" x14ac:dyDescent="0.15">
      <c r="B44" s="5" t="s">
        <v>36</v>
      </c>
      <c r="C44" s="42"/>
      <c r="D44" s="3">
        <f>'Act. FY 2022 Formula Programs'!G45</f>
        <v>2658697807</v>
      </c>
      <c r="E44" s="3">
        <f>'Act. FY 2023 Formula Programs'!G45</f>
        <v>2714577528</v>
      </c>
      <c r="F44" s="3">
        <f>'Est. FY 2024 Formula Programs'!G45</f>
        <v>2759945221</v>
      </c>
      <c r="G44" s="3">
        <f>'Est. FY 2025 Formula Programs'!G45</f>
        <v>2806220036</v>
      </c>
      <c r="H44" s="3">
        <f>'Est. FY 2026 Formula Programs'!G45</f>
        <v>2853420386</v>
      </c>
      <c r="I44" s="3">
        <f t="shared" si="0"/>
        <v>13792860978</v>
      </c>
      <c r="J44" s="48">
        <f t="shared" si="1"/>
        <v>2758572195.5999999</v>
      </c>
    </row>
    <row r="45" spans="2:10" x14ac:dyDescent="0.15">
      <c r="B45" s="29" t="s">
        <v>37</v>
      </c>
      <c r="C45" s="43"/>
      <c r="D45" s="40">
        <f>'Act. FY 2022 Formula Programs'!G46</f>
        <v>1512678170</v>
      </c>
      <c r="E45" s="40">
        <f>'Act. FY 2023 Formula Programs'!G46</f>
        <v>1548003284</v>
      </c>
      <c r="F45" s="40">
        <f>'Est. FY 2024 Formula Programs'!G46</f>
        <v>1576464501</v>
      </c>
      <c r="G45" s="40">
        <f>'Est. FY 2025 Formula Programs'!G46</f>
        <v>1605216850</v>
      </c>
      <c r="H45" s="40">
        <f>'Est. FY 2026 Formula Programs'!G46</f>
        <v>1634999697</v>
      </c>
      <c r="I45" s="40">
        <f t="shared" si="0"/>
        <v>7877362502</v>
      </c>
      <c r="J45" s="46">
        <f t="shared" si="1"/>
        <v>1575472500.4000001</v>
      </c>
    </row>
    <row r="46" spans="2:10" x14ac:dyDescent="0.15">
      <c r="B46" s="29" t="s">
        <v>38</v>
      </c>
      <c r="C46" s="43"/>
      <c r="D46" s="1">
        <f>'Act. FY 2022 Formula Programs'!G47</f>
        <v>377745465</v>
      </c>
      <c r="E46" s="1">
        <f>'Act. FY 2023 Formula Programs'!G47</f>
        <v>386010391</v>
      </c>
      <c r="F46" s="1">
        <f>'Est. FY 2024 Formula Programs'!G47</f>
        <v>392720527</v>
      </c>
      <c r="G46" s="1">
        <f>'Est. FY 2025 Formula Programs'!G47</f>
        <v>399564833</v>
      </c>
      <c r="H46" s="1">
        <f>'Est. FY 2026 Formula Programs'!G47</f>
        <v>406546031</v>
      </c>
      <c r="I46" s="1">
        <f t="shared" si="0"/>
        <v>1962587247</v>
      </c>
      <c r="J46" s="47">
        <f t="shared" si="1"/>
        <v>392517449.39999998</v>
      </c>
    </row>
    <row r="47" spans="2:10" x14ac:dyDescent="0.15">
      <c r="B47" s="5" t="s">
        <v>39</v>
      </c>
      <c r="C47" s="42"/>
      <c r="D47" s="3">
        <f>'Act. FY 2022 Formula Programs'!G48</f>
        <v>1919351031</v>
      </c>
      <c r="E47" s="3">
        <f>'Act. FY 2023 Formula Programs'!G48</f>
        <v>1964813284</v>
      </c>
      <c r="F47" s="3">
        <f>'Est. FY 2024 Formula Programs'!G48</f>
        <v>2001420018</v>
      </c>
      <c r="G47" s="3">
        <f>'Est. FY 2025 Formula Programs'!G48</f>
        <v>2038373122</v>
      </c>
      <c r="H47" s="3">
        <f>'Est. FY 2026 Formula Programs'!G48</f>
        <v>2076697098</v>
      </c>
      <c r="I47" s="3">
        <f t="shared" si="0"/>
        <v>10000654553</v>
      </c>
      <c r="J47" s="48">
        <f t="shared" si="1"/>
        <v>2000130910.5999999</v>
      </c>
    </row>
    <row r="48" spans="2:10" x14ac:dyDescent="0.15">
      <c r="B48" s="29" t="s">
        <v>40</v>
      </c>
      <c r="C48" s="43"/>
      <c r="D48" s="40">
        <f>'Act. FY 2022 Formula Programs'!G49</f>
        <v>907613189</v>
      </c>
      <c r="E48" s="40">
        <f>'Act. FY 2023 Formula Programs'!G49</f>
        <v>928726370</v>
      </c>
      <c r="F48" s="40">
        <f>'Est. FY 2024 Formula Programs'!G49</f>
        <v>945867765</v>
      </c>
      <c r="G48" s="40">
        <f>'Est. FY 2025 Formula Programs'!G49</f>
        <v>963351898</v>
      </c>
      <c r="H48" s="40">
        <f>'Est. FY 2026 Formula Programs'!G49</f>
        <v>981185730</v>
      </c>
      <c r="I48" s="40">
        <f t="shared" si="0"/>
        <v>4726744952</v>
      </c>
      <c r="J48" s="46">
        <f t="shared" si="1"/>
        <v>945348990.39999998</v>
      </c>
    </row>
    <row r="49" spans="2:10" x14ac:dyDescent="0.15">
      <c r="B49" s="29" t="s">
        <v>41</v>
      </c>
      <c r="C49" s="43"/>
      <c r="D49" s="1">
        <f>'Act. FY 2022 Formula Programs'!G50</f>
        <v>727592337</v>
      </c>
      <c r="E49" s="1">
        <f>'Act. FY 2023 Formula Programs'!G50</f>
        <v>744231862</v>
      </c>
      <c r="F49" s="1">
        <f>'Est. FY 2024 Formula Programs'!G50</f>
        <v>757741179</v>
      </c>
      <c r="G49" s="1">
        <f>'Est. FY 2025 Formula Programs'!G50</f>
        <v>771520612</v>
      </c>
      <c r="H49" s="1">
        <f>'Est. FY 2026 Formula Programs'!G50</f>
        <v>785575648</v>
      </c>
      <c r="I49" s="1">
        <f t="shared" si="0"/>
        <v>3786661638</v>
      </c>
      <c r="J49" s="47">
        <f t="shared" si="1"/>
        <v>757332327.60000002</v>
      </c>
    </row>
    <row r="50" spans="2:10" x14ac:dyDescent="0.15">
      <c r="B50" s="29" t="s">
        <v>42</v>
      </c>
      <c r="C50" s="43"/>
      <c r="D50" s="1">
        <f>'Act. FY 2022 Formula Programs'!G51</f>
        <v>2569505061</v>
      </c>
      <c r="E50" s="1">
        <f>'Act. FY 2023 Formula Programs'!G51</f>
        <v>2624822928</v>
      </c>
      <c r="F50" s="1">
        <f>'Est. FY 2024 Formula Programs'!G51</f>
        <v>2669482647</v>
      </c>
      <c r="G50" s="1">
        <f>'Est. FY 2025 Formula Programs'!G51</f>
        <v>2714715118</v>
      </c>
      <c r="H50" s="1">
        <f>'Est. FY 2026 Formula Programs'!G51</f>
        <v>2761376958</v>
      </c>
      <c r="I50" s="1">
        <f t="shared" si="0"/>
        <v>13339902712</v>
      </c>
      <c r="J50" s="47">
        <f t="shared" si="1"/>
        <v>2667980542.4000001</v>
      </c>
    </row>
    <row r="51" spans="2:10" x14ac:dyDescent="0.15">
      <c r="B51" s="5" t="s">
        <v>59</v>
      </c>
      <c r="C51" s="42"/>
      <c r="D51" s="1">
        <f>'Act. FY 2022 Formula Programs'!G52</f>
        <v>47020490</v>
      </c>
      <c r="E51" s="1">
        <f>'Act. FY 2023 Formula Programs'!G52</f>
        <v>47915577</v>
      </c>
      <c r="F51" s="1">
        <f>'Est. FY 2024 Formula Programs'!G52</f>
        <v>47909472</v>
      </c>
      <c r="G51" s="1">
        <f>'Est. FY 2025 Formula Programs'!G52</f>
        <v>47908724</v>
      </c>
      <c r="H51" s="1">
        <f>'Est. FY 2026 Formula Programs'!G52</f>
        <v>47906890</v>
      </c>
      <c r="I51" s="1">
        <f t="shared" si="0"/>
        <v>238661153</v>
      </c>
      <c r="J51" s="47">
        <f t="shared" si="1"/>
        <v>47732230.600000001</v>
      </c>
    </row>
    <row r="52" spans="2:10" x14ac:dyDescent="0.15">
      <c r="B52" s="29" t="s">
        <v>43</v>
      </c>
      <c r="C52" s="43"/>
      <c r="D52" s="40">
        <f>'Act. FY 2022 Formula Programs'!G53</f>
        <v>344104764</v>
      </c>
      <c r="E52" s="40">
        <f>'Act. FY 2023 Formula Programs'!G53</f>
        <v>351385309</v>
      </c>
      <c r="F52" s="40">
        <f>'Est. FY 2024 Formula Programs'!G53</f>
        <v>357296247</v>
      </c>
      <c r="G52" s="40">
        <f>'Est. FY 2025 Formula Programs'!G53</f>
        <v>363325373</v>
      </c>
      <c r="H52" s="40">
        <f>'Est. FY 2026 Formula Programs'!G53</f>
        <v>369475087</v>
      </c>
      <c r="I52" s="40">
        <f t="shared" si="0"/>
        <v>1785586780</v>
      </c>
      <c r="J52" s="46">
        <f t="shared" si="1"/>
        <v>357117356</v>
      </c>
    </row>
    <row r="53" spans="2:10" x14ac:dyDescent="0.15">
      <c r="B53" s="29" t="s">
        <v>44</v>
      </c>
      <c r="C53" s="43"/>
      <c r="D53" s="1">
        <f>'Act. FY 2022 Formula Programs'!G54</f>
        <v>956720483</v>
      </c>
      <c r="E53" s="1">
        <f>'Act. FY 2023 Formula Programs'!G54</f>
        <v>979012552</v>
      </c>
      <c r="F53" s="1">
        <f>'Est. FY 2024 Formula Programs'!G54</f>
        <v>997111062</v>
      </c>
      <c r="G53" s="1">
        <f>'Est. FY 2025 Formula Programs'!G54</f>
        <v>1015571451</v>
      </c>
      <c r="H53" s="1">
        <f>'Est. FY 2026 Formula Programs'!G54</f>
        <v>1034401064</v>
      </c>
      <c r="I53" s="1">
        <f t="shared" si="0"/>
        <v>4982816612</v>
      </c>
      <c r="J53" s="47">
        <f t="shared" si="1"/>
        <v>996563322.39999998</v>
      </c>
    </row>
    <row r="54" spans="2:10" x14ac:dyDescent="0.15">
      <c r="B54" s="5" t="s">
        <v>45</v>
      </c>
      <c r="C54" s="42"/>
      <c r="D54" s="3">
        <f>'Act. FY 2022 Formula Programs'!G55</f>
        <v>422971713</v>
      </c>
      <c r="E54" s="3">
        <f>'Act. FY 2023 Formula Programs'!G55</f>
        <v>432359994</v>
      </c>
      <c r="F54" s="3">
        <f>'Est. FY 2024 Formula Programs'!G55</f>
        <v>439982162</v>
      </c>
      <c r="G54" s="3">
        <f>'Est. FY 2025 Formula Programs'!G55</f>
        <v>447756734</v>
      </c>
      <c r="H54" s="3">
        <f>'Est. FY 2026 Formula Programs'!G55</f>
        <v>455686805</v>
      </c>
      <c r="I54" s="3">
        <f t="shared" si="0"/>
        <v>2198757408</v>
      </c>
      <c r="J54" s="48">
        <f t="shared" si="1"/>
        <v>439751481.60000002</v>
      </c>
    </row>
    <row r="55" spans="2:10" x14ac:dyDescent="0.15">
      <c r="B55" s="29" t="s">
        <v>46</v>
      </c>
      <c r="C55" s="43"/>
      <c r="D55" s="40">
        <f>'Act. FY 2022 Formula Programs'!G56</f>
        <v>1227957438</v>
      </c>
      <c r="E55" s="40">
        <f>'Act. FY 2023 Formula Programs'!G56</f>
        <v>1256554233</v>
      </c>
      <c r="F55" s="40">
        <f>'Est. FY 2024 Formula Programs'!G56</f>
        <v>1279603284</v>
      </c>
      <c r="G55" s="40">
        <f>'Est. FY 2025 Formula Programs'!G56</f>
        <v>1302899377</v>
      </c>
      <c r="H55" s="40">
        <f>'Est. FY 2026 Formula Programs'!G56</f>
        <v>1327011765</v>
      </c>
      <c r="I55" s="40">
        <f t="shared" si="0"/>
        <v>6394026097</v>
      </c>
      <c r="J55" s="46">
        <f t="shared" si="1"/>
        <v>1278805219.4000001</v>
      </c>
    </row>
    <row r="56" spans="2:10" x14ac:dyDescent="0.15">
      <c r="B56" s="29" t="s">
        <v>47</v>
      </c>
      <c r="C56" s="43"/>
      <c r="D56" s="1">
        <f>'Act. FY 2022 Formula Programs'!G57</f>
        <v>5343578031</v>
      </c>
      <c r="E56" s="1">
        <f>'Act. FY 2023 Formula Programs'!G57</f>
        <v>5473439501</v>
      </c>
      <c r="F56" s="1">
        <f>'Est. FY 2024 Formula Programs'!G57</f>
        <v>5578871584</v>
      </c>
      <c r="G56" s="1">
        <f>'Est. FY 2025 Formula Programs'!G57</f>
        <v>5686411768</v>
      </c>
      <c r="H56" s="1">
        <f>'Est. FY 2026 Formula Programs'!G57</f>
        <v>5796102848</v>
      </c>
      <c r="I56" s="1">
        <f t="shared" si="0"/>
        <v>27878403732</v>
      </c>
      <c r="J56" s="47">
        <f t="shared" si="1"/>
        <v>5575680746.3999996</v>
      </c>
    </row>
    <row r="57" spans="2:10" x14ac:dyDescent="0.15">
      <c r="B57" s="5" t="s">
        <v>48</v>
      </c>
      <c r="C57" s="42"/>
      <c r="D57" s="3">
        <f>'Act. FY 2022 Formula Programs'!G58</f>
        <v>510396451</v>
      </c>
      <c r="E57" s="3">
        <f>'Act. FY 2023 Formula Programs'!G58</f>
        <v>521956240</v>
      </c>
      <c r="F57" s="3">
        <f>'Est. FY 2024 Formula Programs'!G58</f>
        <v>531341415</v>
      </c>
      <c r="G57" s="3">
        <f>'Est. FY 2025 Formula Programs'!G58</f>
        <v>540914245</v>
      </c>
      <c r="H57" s="3">
        <f>'Est. FY 2026 Formula Programs'!G58</f>
        <v>550678540</v>
      </c>
      <c r="I57" s="3">
        <f t="shared" si="0"/>
        <v>2655286891</v>
      </c>
      <c r="J57" s="48">
        <f t="shared" si="1"/>
        <v>531057378.19999999</v>
      </c>
    </row>
    <row r="58" spans="2:10" x14ac:dyDescent="0.15">
      <c r="B58" s="29" t="s">
        <v>49</v>
      </c>
      <c r="C58" s="43"/>
      <c r="D58" s="40">
        <f>'Act. FY 2022 Formula Programs'!G59</f>
        <v>317014677</v>
      </c>
      <c r="E58" s="40">
        <f>'Act. FY 2023 Formula Programs'!G59</f>
        <v>323771127</v>
      </c>
      <c r="F58" s="40">
        <f>'Est. FY 2024 Formula Programs'!G59</f>
        <v>329256562</v>
      </c>
      <c r="G58" s="40">
        <f>'Est. FY 2025 Formula Programs'!G59</f>
        <v>334851677</v>
      </c>
      <c r="H58" s="40">
        <f>'Est. FY 2026 Formula Programs'!G59</f>
        <v>340558699</v>
      </c>
      <c r="I58" s="40">
        <f t="shared" si="0"/>
        <v>1645452742</v>
      </c>
      <c r="J58" s="46">
        <f t="shared" si="1"/>
        <v>329090548.39999998</v>
      </c>
    </row>
    <row r="59" spans="2:10" x14ac:dyDescent="0.15">
      <c r="B59" s="29" t="s">
        <v>50</v>
      </c>
      <c r="C59" s="43"/>
      <c r="D59" s="1">
        <f>'Act. FY 2022 Formula Programs'!G60</f>
        <v>1499438296</v>
      </c>
      <c r="E59" s="1">
        <f>'Act. FY 2023 Formula Programs'!G60</f>
        <v>1534295136</v>
      </c>
      <c r="F59" s="1">
        <f>'Est. FY 2024 Formula Programs'!G60</f>
        <v>1562240646</v>
      </c>
      <c r="G59" s="1">
        <f>'Est. FY 2025 Formula Programs'!G60</f>
        <v>1590294635</v>
      </c>
      <c r="H59" s="1">
        <f>'Est. FY 2026 Formula Programs'!G60</f>
        <v>1619647537</v>
      </c>
      <c r="I59" s="1">
        <f t="shared" si="0"/>
        <v>7805916250</v>
      </c>
      <c r="J59" s="47">
        <f t="shared" si="1"/>
        <v>1561183250</v>
      </c>
    </row>
    <row r="60" spans="2:10" x14ac:dyDescent="0.15">
      <c r="B60" s="5" t="s">
        <v>51</v>
      </c>
      <c r="C60" s="42"/>
      <c r="D60" s="3">
        <f>'Act. FY 2022 Formula Programs'!G61</f>
        <v>1039267462</v>
      </c>
      <c r="E60" s="3">
        <f>'Act. FY 2023 Formula Programs'!G61</f>
        <v>1061835481</v>
      </c>
      <c r="F60" s="3">
        <f>'Est. FY 2024 Formula Programs'!G61</f>
        <v>1080158030</v>
      </c>
      <c r="G60" s="3">
        <f>'Est. FY 2025 Formula Programs'!G61</f>
        <v>1098846937</v>
      </c>
      <c r="H60" s="3">
        <f>'Est. FY 2026 Formula Programs'!G61</f>
        <v>1117909637</v>
      </c>
      <c r="I60" s="3">
        <f t="shared" si="0"/>
        <v>5398017547</v>
      </c>
      <c r="J60" s="48">
        <f t="shared" si="1"/>
        <v>1079603509.4000001</v>
      </c>
    </row>
    <row r="61" spans="2:10" x14ac:dyDescent="0.15">
      <c r="B61" s="29" t="s">
        <v>52</v>
      </c>
      <c r="C61" s="43"/>
      <c r="D61" s="40">
        <f>'Act. FY 2022 Formula Programs'!G62</f>
        <v>732670553</v>
      </c>
      <c r="E61" s="40">
        <f>'Act. FY 2023 Formula Programs'!G62</f>
        <v>749907732</v>
      </c>
      <c r="F61" s="40">
        <f>'Est. FY 2024 Formula Programs'!G62</f>
        <v>762930651</v>
      </c>
      <c r="G61" s="40">
        <f>'Est. FY 2025 Formula Programs'!G62</f>
        <v>774978420</v>
      </c>
      <c r="H61" s="40">
        <f>'Est. FY 2026 Formula Programs'!G62</f>
        <v>789291628</v>
      </c>
      <c r="I61" s="40">
        <f t="shared" si="0"/>
        <v>3809778984</v>
      </c>
      <c r="J61" s="46">
        <f t="shared" si="1"/>
        <v>761955796.79999995</v>
      </c>
    </row>
    <row r="62" spans="2:10" x14ac:dyDescent="0.15">
      <c r="B62" s="29" t="s">
        <v>53</v>
      </c>
      <c r="C62" s="43"/>
      <c r="D62" s="1">
        <f>'Act. FY 2022 Formula Programs'!G63</f>
        <v>1053457774</v>
      </c>
      <c r="E62" s="1">
        <f>'Act. FY 2023 Formula Programs'!G63</f>
        <v>1078506444</v>
      </c>
      <c r="F62" s="1">
        <f>'Est. FY 2024 Formula Programs'!G63</f>
        <v>1098842987</v>
      </c>
      <c r="G62" s="1">
        <f>'Est. FY 2025 Formula Programs'!G63</f>
        <v>1119586158</v>
      </c>
      <c r="H62" s="1">
        <f>'Est. FY 2026 Formula Programs'!G63</f>
        <v>1140744208</v>
      </c>
      <c r="I62" s="1">
        <f t="shared" si="0"/>
        <v>5491137571</v>
      </c>
      <c r="J62" s="47">
        <f t="shared" si="1"/>
        <v>1098227514.2</v>
      </c>
    </row>
    <row r="63" spans="2:10" x14ac:dyDescent="0.15">
      <c r="B63" s="5" t="s">
        <v>54</v>
      </c>
      <c r="C63" s="42"/>
      <c r="D63" s="3">
        <f>'Act. FY 2022 Formula Programs'!G64</f>
        <v>388355601</v>
      </c>
      <c r="E63" s="3">
        <f>'Act. FY 2023 Formula Programs'!G64</f>
        <v>396884068</v>
      </c>
      <c r="F63" s="3">
        <f>'Est. FY 2024 Formula Programs'!G64</f>
        <v>403808170</v>
      </c>
      <c r="G63" s="3">
        <f>'Est. FY 2025 Formula Programs'!G64</f>
        <v>410870718</v>
      </c>
      <c r="H63" s="3">
        <f>'Est. FY 2026 Formula Programs'!G64</f>
        <v>418074523</v>
      </c>
      <c r="I63" s="1">
        <f>SUM(D63:H63)</f>
        <v>2017993080</v>
      </c>
      <c r="J63" s="48">
        <f>AVERAGE(D63:H63)</f>
        <v>403598616</v>
      </c>
    </row>
    <row r="64" spans="2:10" x14ac:dyDescent="0.15">
      <c r="B64" s="30"/>
      <c r="C64" s="41"/>
      <c r="D64" s="38"/>
      <c r="E64" s="38"/>
      <c r="F64" s="38"/>
      <c r="G64" s="40"/>
      <c r="H64" s="38"/>
      <c r="I64" s="40"/>
      <c r="J64" s="46"/>
    </row>
    <row r="65" spans="2:10" ht="15" x14ac:dyDescent="0.15">
      <c r="B65" s="31" t="s">
        <v>74</v>
      </c>
      <c r="C65" s="39"/>
      <c r="D65" s="37">
        <f t="shared" ref="D65:H65" si="2">SUM(D12:D63)</f>
        <v>58653315375</v>
      </c>
      <c r="E65" s="37">
        <f t="shared" si="2"/>
        <v>59973076683</v>
      </c>
      <c r="F65" s="37">
        <f t="shared" si="2"/>
        <v>61043833217</v>
      </c>
      <c r="G65" s="38">
        <f t="shared" si="2"/>
        <v>62136004881</v>
      </c>
      <c r="H65" s="37">
        <f t="shared" si="2"/>
        <v>63250019844</v>
      </c>
      <c r="I65" s="38">
        <f>SUM(I12:I63)</f>
        <v>305056250000</v>
      </c>
      <c r="J65" s="20">
        <f>AVERAGE(D65:H65)</f>
        <v>61011250000</v>
      </c>
    </row>
    <row r="66" spans="2:10" x14ac:dyDescent="0.15">
      <c r="B66" s="32"/>
      <c r="C66" s="32"/>
      <c r="D66" s="36"/>
      <c r="E66" s="36"/>
      <c r="F66" s="36"/>
      <c r="G66" s="36"/>
      <c r="H66" s="36"/>
      <c r="I66" s="36"/>
    </row>
    <row r="67" spans="2:10" ht="15" x14ac:dyDescent="0.15">
      <c r="B67" s="22" t="s">
        <v>88</v>
      </c>
      <c r="C67" s="22"/>
      <c r="D67" s="36"/>
      <c r="E67" s="36"/>
      <c r="F67" s="36"/>
      <c r="G67" s="36"/>
      <c r="H67" s="36"/>
      <c r="I67" s="36"/>
    </row>
    <row r="69" spans="2:10" ht="16" x14ac:dyDescent="0.2">
      <c r="B69" s="35"/>
      <c r="C69" s="35"/>
    </row>
    <row r="70" spans="2:10" ht="16" x14ac:dyDescent="0.2">
      <c r="B70" s="35"/>
      <c r="C70" s="35"/>
    </row>
    <row r="72" spans="2:10" x14ac:dyDescent="0.15">
      <c r="D72" s="23"/>
      <c r="E72" s="23"/>
      <c r="F72" s="23"/>
      <c r="G72" s="23"/>
      <c r="H72" s="23"/>
      <c r="I72" s="23"/>
    </row>
  </sheetData>
  <mergeCells count="5">
    <mergeCell ref="B4:J4"/>
    <mergeCell ref="B5:J5"/>
    <mergeCell ref="B6:J6"/>
    <mergeCell ref="B1:J1"/>
    <mergeCell ref="B2:J2"/>
  </mergeCells>
  <phoneticPr fontId="11" type="noConversion"/>
  <printOptions horizontalCentered="1"/>
  <pageMargins left="0.7" right="0.7" top="0.75" bottom="0.75" header="0.3" footer="0.3"/>
  <pageSetup scale="55" orientation="landscape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3810-268D-43D0-83FE-84F3756D7CBF}">
  <dimension ref="A1:I80"/>
  <sheetViews>
    <sheetView zoomScale="160" zoomScaleNormal="160" workbookViewId="0">
      <selection activeCell="H13" sqref="H13"/>
    </sheetView>
  </sheetViews>
  <sheetFormatPr baseColWidth="10" defaultColWidth="9.1640625" defaultRowHeight="13" x14ac:dyDescent="0.15"/>
  <cols>
    <col min="2" max="2" width="20.33203125" customWidth="1"/>
    <col min="3" max="3" width="16.5" customWidth="1"/>
    <col min="4" max="4" width="23.33203125" bestFit="1" customWidth="1"/>
    <col min="5" max="5" width="24.33203125" customWidth="1"/>
    <col min="6" max="6" width="15.6640625" customWidth="1"/>
    <col min="7" max="7" width="18.5" customWidth="1"/>
    <col min="9" max="9" width="16.6640625" customWidth="1"/>
  </cols>
  <sheetData>
    <row r="1" spans="1:9" x14ac:dyDescent="0.15">
      <c r="A1" s="26"/>
      <c r="B1" s="50" t="s">
        <v>61</v>
      </c>
      <c r="C1" s="50"/>
      <c r="D1" s="50"/>
      <c r="E1" s="50"/>
      <c r="F1" s="50"/>
      <c r="G1" s="50"/>
    </row>
    <row r="2" spans="1:9" x14ac:dyDescent="0.15">
      <c r="A2" s="26"/>
      <c r="B2" s="50" t="s">
        <v>62</v>
      </c>
      <c r="C2" s="50"/>
      <c r="D2" s="50"/>
      <c r="E2" s="50"/>
      <c r="F2" s="50"/>
      <c r="G2" s="50"/>
    </row>
    <row r="3" spans="1:9" x14ac:dyDescent="0.15">
      <c r="B3" s="9"/>
      <c r="C3" s="8"/>
      <c r="D3" s="8"/>
      <c r="E3" s="8"/>
      <c r="F3" s="8"/>
      <c r="G3" s="8"/>
    </row>
    <row r="4" spans="1:9" x14ac:dyDescent="0.15">
      <c r="B4" s="50" t="s">
        <v>70</v>
      </c>
      <c r="C4" s="50"/>
      <c r="D4" s="50"/>
      <c r="E4" s="50"/>
      <c r="F4" s="50"/>
      <c r="G4" s="50"/>
    </row>
    <row r="5" spans="1:9" x14ac:dyDescent="0.15">
      <c r="B5" s="50" t="s">
        <v>67</v>
      </c>
      <c r="C5" s="50"/>
      <c r="D5" s="50"/>
      <c r="E5" s="50"/>
      <c r="F5" s="50"/>
      <c r="G5" s="50"/>
      <c r="H5" s="34"/>
    </row>
    <row r="6" spans="1:9" x14ac:dyDescent="0.15">
      <c r="B6" s="51" t="s">
        <v>69</v>
      </c>
      <c r="C6" s="51"/>
      <c r="D6" s="51"/>
      <c r="E6" s="51"/>
      <c r="F6" s="51"/>
      <c r="G6" s="51"/>
    </row>
    <row r="7" spans="1:9" x14ac:dyDescent="0.15">
      <c r="B7" s="25"/>
      <c r="C7" s="25"/>
      <c r="D7" s="25"/>
      <c r="E7" s="25"/>
      <c r="F7" s="25"/>
      <c r="G7" s="25"/>
    </row>
    <row r="8" spans="1:9" x14ac:dyDescent="0.15">
      <c r="C8" s="8" t="s">
        <v>56</v>
      </c>
      <c r="D8" s="8"/>
      <c r="E8" s="8"/>
      <c r="F8" s="8" t="s">
        <v>57</v>
      </c>
      <c r="G8" s="8"/>
    </row>
    <row r="9" spans="1:9" ht="14" x14ac:dyDescent="0.15">
      <c r="B9" s="27"/>
      <c r="C9" s="8" t="s">
        <v>0</v>
      </c>
      <c r="D9" s="8"/>
      <c r="E9" s="8" t="s">
        <v>65</v>
      </c>
      <c r="F9" s="10" t="s">
        <v>58</v>
      </c>
      <c r="G9" s="8"/>
    </row>
    <row r="10" spans="1:9" ht="14" x14ac:dyDescent="0.15">
      <c r="B10" s="27"/>
      <c r="C10" s="8" t="s">
        <v>2</v>
      </c>
      <c r="D10" s="8" t="s">
        <v>63</v>
      </c>
      <c r="E10" s="8" t="s">
        <v>60</v>
      </c>
      <c r="F10" s="10" t="s">
        <v>0</v>
      </c>
      <c r="G10" s="8"/>
    </row>
    <row r="11" spans="1:9" ht="15" x14ac:dyDescent="0.15">
      <c r="B11" s="11" t="s">
        <v>1</v>
      </c>
      <c r="C11" s="11" t="s">
        <v>87</v>
      </c>
      <c r="D11" s="11" t="s">
        <v>2</v>
      </c>
      <c r="E11" s="11" t="s">
        <v>64</v>
      </c>
      <c r="F11" s="12" t="s">
        <v>66</v>
      </c>
      <c r="G11" s="11" t="s">
        <v>3</v>
      </c>
    </row>
    <row r="12" spans="1:9" x14ac:dyDescent="0.15">
      <c r="B12" s="13"/>
      <c r="C12" s="13"/>
      <c r="D12" s="13"/>
      <c r="E12" s="13"/>
      <c r="F12" s="14"/>
      <c r="G12" s="14"/>
    </row>
    <row r="13" spans="1:9" x14ac:dyDescent="0.15">
      <c r="B13" s="28" t="s">
        <v>4</v>
      </c>
      <c r="C13" s="15">
        <v>1005097347</v>
      </c>
      <c r="D13" s="15">
        <v>45000000</v>
      </c>
      <c r="E13" s="15">
        <v>11738801</v>
      </c>
      <c r="F13" s="16">
        <v>73875000</v>
      </c>
      <c r="G13" s="17">
        <f t="shared" ref="G13:G64" si="0">SUM(C13:F13)</f>
        <v>1135711148</v>
      </c>
      <c r="H13" s="23"/>
      <c r="I13" s="24"/>
    </row>
    <row r="14" spans="1:9" x14ac:dyDescent="0.15">
      <c r="B14" s="29" t="s">
        <v>5</v>
      </c>
      <c r="C14" s="1">
        <v>664276131</v>
      </c>
      <c r="D14" s="1">
        <v>45000000</v>
      </c>
      <c r="E14" s="1">
        <v>7758240</v>
      </c>
      <c r="F14" s="6">
        <v>0</v>
      </c>
      <c r="G14" s="2">
        <f t="shared" si="0"/>
        <v>717034371</v>
      </c>
      <c r="I14" s="24"/>
    </row>
    <row r="15" spans="1:9" x14ac:dyDescent="0.15">
      <c r="B15" s="5" t="s">
        <v>6</v>
      </c>
      <c r="C15" s="3">
        <v>969307549</v>
      </c>
      <c r="D15" s="3">
        <v>45000000</v>
      </c>
      <c r="E15" s="3">
        <v>11320762</v>
      </c>
      <c r="F15" s="7">
        <v>0</v>
      </c>
      <c r="G15" s="4">
        <f t="shared" si="0"/>
        <v>1025628311</v>
      </c>
      <c r="I15" s="24"/>
    </row>
    <row r="16" spans="1:9" x14ac:dyDescent="0.15">
      <c r="B16" s="29" t="s">
        <v>7</v>
      </c>
      <c r="C16" s="15">
        <v>685903768</v>
      </c>
      <c r="D16" s="15">
        <v>60161625</v>
      </c>
      <c r="E16" s="15">
        <v>8010850</v>
      </c>
      <c r="F16" s="18">
        <v>0</v>
      </c>
      <c r="G16" s="17">
        <f t="shared" si="0"/>
        <v>754076243</v>
      </c>
      <c r="I16" s="24"/>
    </row>
    <row r="17" spans="2:9" x14ac:dyDescent="0.15">
      <c r="B17" s="29" t="s">
        <v>8</v>
      </c>
      <c r="C17" s="1">
        <v>4862447187</v>
      </c>
      <c r="D17" s="1">
        <v>574785473</v>
      </c>
      <c r="E17" s="1">
        <v>56789406</v>
      </c>
      <c r="F17" s="6">
        <v>0</v>
      </c>
      <c r="G17" s="2">
        <f t="shared" si="0"/>
        <v>5494022066</v>
      </c>
      <c r="I17" s="24"/>
    </row>
    <row r="18" spans="2:9" x14ac:dyDescent="0.15">
      <c r="B18" s="5" t="s">
        <v>9</v>
      </c>
      <c r="C18" s="3">
        <v>716509999</v>
      </c>
      <c r="D18" s="3">
        <v>45000000</v>
      </c>
      <c r="E18" s="3">
        <v>8368277</v>
      </c>
      <c r="F18" s="7">
        <v>0</v>
      </c>
      <c r="G18" s="4">
        <f t="shared" si="0"/>
        <v>769878276</v>
      </c>
      <c r="I18" s="24"/>
    </row>
    <row r="19" spans="2:9" x14ac:dyDescent="0.15">
      <c r="B19" s="29" t="s">
        <v>10</v>
      </c>
      <c r="C19" s="15">
        <v>665399513</v>
      </c>
      <c r="D19" s="15">
        <v>121165205</v>
      </c>
      <c r="E19" s="15">
        <v>7771342</v>
      </c>
      <c r="F19" s="18">
        <v>0</v>
      </c>
      <c r="G19" s="17">
        <f t="shared" si="0"/>
        <v>794336060</v>
      </c>
      <c r="I19" s="24"/>
    </row>
    <row r="20" spans="2:9" x14ac:dyDescent="0.15">
      <c r="B20" s="29" t="s">
        <v>11</v>
      </c>
      <c r="C20" s="1">
        <v>224102103</v>
      </c>
      <c r="D20" s="1">
        <v>45000000</v>
      </c>
      <c r="E20" s="1">
        <v>2617339</v>
      </c>
      <c r="F20" s="6">
        <v>0</v>
      </c>
      <c r="G20" s="2">
        <f t="shared" si="0"/>
        <v>271719442</v>
      </c>
      <c r="I20" s="24"/>
    </row>
    <row r="21" spans="2:9" x14ac:dyDescent="0.15">
      <c r="B21" s="5" t="s">
        <v>12</v>
      </c>
      <c r="C21" s="3">
        <v>211384428</v>
      </c>
      <c r="D21" s="3">
        <v>45000000</v>
      </c>
      <c r="E21" s="3">
        <v>2468807</v>
      </c>
      <c r="F21" s="7">
        <v>0</v>
      </c>
      <c r="G21" s="4">
        <f t="shared" si="0"/>
        <v>258853235</v>
      </c>
      <c r="I21" s="24"/>
    </row>
    <row r="22" spans="2:9" x14ac:dyDescent="0.15">
      <c r="B22" s="29" t="s">
        <v>13</v>
      </c>
      <c r="C22" s="15">
        <v>2510041078</v>
      </c>
      <c r="D22" s="15">
        <v>52673067</v>
      </c>
      <c r="E22" s="15">
        <v>29315442</v>
      </c>
      <c r="F22" s="18">
        <v>0</v>
      </c>
      <c r="G22" s="17">
        <f t="shared" si="0"/>
        <v>2592029587</v>
      </c>
      <c r="I22" s="24"/>
    </row>
    <row r="23" spans="2:9" x14ac:dyDescent="0.15">
      <c r="B23" s="29" t="s">
        <v>14</v>
      </c>
      <c r="C23" s="1">
        <v>1710585738</v>
      </c>
      <c r="D23" s="1">
        <v>45000000</v>
      </c>
      <c r="E23" s="1">
        <v>19978342</v>
      </c>
      <c r="F23" s="6">
        <v>13631405</v>
      </c>
      <c r="G23" s="2">
        <f t="shared" si="0"/>
        <v>1789195485</v>
      </c>
      <c r="I23" s="24"/>
    </row>
    <row r="24" spans="2:9" x14ac:dyDescent="0.15">
      <c r="B24" s="5" t="s">
        <v>15</v>
      </c>
      <c r="C24" s="3">
        <v>224069212</v>
      </c>
      <c r="D24" s="3">
        <v>72850264</v>
      </c>
      <c r="E24" s="3">
        <v>2616956</v>
      </c>
      <c r="F24" s="7">
        <v>0</v>
      </c>
      <c r="G24" s="4">
        <f t="shared" si="0"/>
        <v>299536432</v>
      </c>
      <c r="I24" s="24"/>
    </row>
    <row r="25" spans="2:9" x14ac:dyDescent="0.15">
      <c r="B25" s="29" t="s">
        <v>16</v>
      </c>
      <c r="C25" s="15">
        <v>378920913</v>
      </c>
      <c r="D25" s="15">
        <v>45000000</v>
      </c>
      <c r="E25" s="15">
        <v>4425511</v>
      </c>
      <c r="F25" s="18">
        <v>0</v>
      </c>
      <c r="G25" s="17">
        <f t="shared" si="0"/>
        <v>428346424</v>
      </c>
      <c r="I25" s="24"/>
    </row>
    <row r="26" spans="2:9" x14ac:dyDescent="0.15">
      <c r="B26" s="29" t="s">
        <v>17</v>
      </c>
      <c r="C26" s="1">
        <v>1883531823</v>
      </c>
      <c r="D26" s="1">
        <v>297268565</v>
      </c>
      <c r="E26" s="1">
        <v>21998178</v>
      </c>
      <c r="F26" s="6">
        <v>0</v>
      </c>
      <c r="G26" s="2">
        <f t="shared" si="0"/>
        <v>2202798566</v>
      </c>
      <c r="I26" s="24"/>
    </row>
    <row r="27" spans="2:9" x14ac:dyDescent="0.15">
      <c r="B27" s="5" t="s">
        <v>18</v>
      </c>
      <c r="C27" s="3">
        <v>1262335681</v>
      </c>
      <c r="D27" s="3">
        <v>74542768</v>
      </c>
      <c r="E27" s="3">
        <v>14743125</v>
      </c>
      <c r="F27" s="7">
        <v>0</v>
      </c>
      <c r="G27" s="4">
        <f t="shared" si="0"/>
        <v>1351621574</v>
      </c>
      <c r="I27" s="24"/>
    </row>
    <row r="28" spans="2:9" x14ac:dyDescent="0.15">
      <c r="B28" s="29" t="s">
        <v>19</v>
      </c>
      <c r="C28" s="15">
        <v>651082865</v>
      </c>
      <c r="D28" s="15">
        <v>93410180</v>
      </c>
      <c r="E28" s="15">
        <v>7604168</v>
      </c>
      <c r="F28" s="18">
        <v>0</v>
      </c>
      <c r="G28" s="17">
        <f t="shared" si="0"/>
        <v>752097213</v>
      </c>
      <c r="I28" s="24"/>
    </row>
    <row r="29" spans="2:9" x14ac:dyDescent="0.15">
      <c r="B29" s="29" t="s">
        <v>20</v>
      </c>
      <c r="C29" s="1">
        <v>500636086</v>
      </c>
      <c r="D29" s="1">
        <v>45000000</v>
      </c>
      <c r="E29" s="1">
        <v>5847059</v>
      </c>
      <c r="F29" s="6">
        <v>0</v>
      </c>
      <c r="G29" s="2">
        <f t="shared" si="0"/>
        <v>551483145</v>
      </c>
      <c r="I29" s="24"/>
    </row>
    <row r="30" spans="2:9" x14ac:dyDescent="0.15">
      <c r="B30" s="5" t="s">
        <v>21</v>
      </c>
      <c r="C30" s="3">
        <v>880232681</v>
      </c>
      <c r="D30" s="3">
        <v>94549890</v>
      </c>
      <c r="E30" s="3">
        <v>10280470</v>
      </c>
      <c r="F30" s="7">
        <v>13593036</v>
      </c>
      <c r="G30" s="4">
        <f t="shared" si="0"/>
        <v>998656077</v>
      </c>
      <c r="I30" s="24"/>
    </row>
    <row r="31" spans="2:9" x14ac:dyDescent="0.15">
      <c r="B31" s="29" t="s">
        <v>22</v>
      </c>
      <c r="C31" s="15">
        <v>929811198</v>
      </c>
      <c r="D31" s="15">
        <v>219075640</v>
      </c>
      <c r="E31" s="15">
        <v>10859512</v>
      </c>
      <c r="F31" s="18">
        <v>0</v>
      </c>
      <c r="G31" s="17">
        <f t="shared" si="0"/>
        <v>1159746350</v>
      </c>
      <c r="I31" s="24"/>
    </row>
    <row r="32" spans="2:9" x14ac:dyDescent="0.15">
      <c r="B32" s="29" t="s">
        <v>23</v>
      </c>
      <c r="C32" s="1">
        <v>244550089</v>
      </c>
      <c r="D32" s="1">
        <v>45000000</v>
      </c>
      <c r="E32" s="1">
        <v>2856158</v>
      </c>
      <c r="F32" s="6">
        <v>0</v>
      </c>
      <c r="G32" s="2">
        <f t="shared" si="0"/>
        <v>292406247</v>
      </c>
      <c r="I32" s="24"/>
    </row>
    <row r="33" spans="2:9" x14ac:dyDescent="0.15">
      <c r="B33" s="5" t="s">
        <v>24</v>
      </c>
      <c r="C33" s="3">
        <v>796122349</v>
      </c>
      <c r="D33" s="3">
        <v>88130751</v>
      </c>
      <c r="E33" s="3">
        <v>9298080</v>
      </c>
      <c r="F33" s="7">
        <v>11072956</v>
      </c>
      <c r="G33" s="4">
        <f t="shared" si="0"/>
        <v>904624136</v>
      </c>
      <c r="I33" s="24"/>
    </row>
    <row r="34" spans="2:9" x14ac:dyDescent="0.15">
      <c r="B34" s="29" t="s">
        <v>25</v>
      </c>
      <c r="C34" s="15">
        <v>804613425</v>
      </c>
      <c r="D34" s="15">
        <v>243527965</v>
      </c>
      <c r="E34" s="15">
        <v>9397238</v>
      </c>
      <c r="F34" s="18">
        <v>0</v>
      </c>
      <c r="G34" s="17">
        <f t="shared" si="0"/>
        <v>1057538628</v>
      </c>
      <c r="I34" s="24"/>
    </row>
    <row r="35" spans="2:9" x14ac:dyDescent="0.15">
      <c r="B35" s="29" t="s">
        <v>26</v>
      </c>
      <c r="C35" s="1">
        <v>1394849821</v>
      </c>
      <c r="D35" s="1">
        <v>121633126</v>
      </c>
      <c r="E35" s="1">
        <v>16290764</v>
      </c>
      <c r="F35" s="6">
        <v>0</v>
      </c>
      <c r="G35" s="2">
        <f t="shared" si="0"/>
        <v>1532773711</v>
      </c>
      <c r="I35" s="24"/>
    </row>
    <row r="36" spans="2:9" x14ac:dyDescent="0.15">
      <c r="B36" s="5" t="s">
        <v>27</v>
      </c>
      <c r="C36" s="3">
        <v>863876119</v>
      </c>
      <c r="D36" s="3">
        <v>65166538</v>
      </c>
      <c r="E36" s="3">
        <v>10089418</v>
      </c>
      <c r="F36" s="7">
        <v>0</v>
      </c>
      <c r="G36" s="4">
        <f t="shared" si="0"/>
        <v>939132075</v>
      </c>
      <c r="I36" s="24"/>
    </row>
    <row r="37" spans="2:9" x14ac:dyDescent="0.15">
      <c r="B37" s="29" t="s">
        <v>28</v>
      </c>
      <c r="C37" s="15">
        <v>640731237</v>
      </c>
      <c r="D37" s="15">
        <v>45000000</v>
      </c>
      <c r="E37" s="15">
        <v>7483268</v>
      </c>
      <c r="F37" s="18">
        <v>10285444</v>
      </c>
      <c r="G37" s="17">
        <f t="shared" si="0"/>
        <v>703499949</v>
      </c>
      <c r="I37" s="24"/>
    </row>
    <row r="38" spans="2:9" x14ac:dyDescent="0.15">
      <c r="B38" s="29" t="s">
        <v>29</v>
      </c>
      <c r="C38" s="1">
        <v>1254165237</v>
      </c>
      <c r="D38" s="1">
        <v>104684966</v>
      </c>
      <c r="E38" s="1">
        <v>14647722</v>
      </c>
      <c r="F38" s="6">
        <v>0</v>
      </c>
      <c r="G38" s="2">
        <f t="shared" si="0"/>
        <v>1373497925</v>
      </c>
      <c r="I38" s="24"/>
    </row>
    <row r="39" spans="2:9" x14ac:dyDescent="0.15">
      <c r="B39" s="5" t="s">
        <v>30</v>
      </c>
      <c r="C39" s="3">
        <v>543557867</v>
      </c>
      <c r="D39" s="3">
        <v>45000000</v>
      </c>
      <c r="E39" s="3">
        <v>6348350</v>
      </c>
      <c r="F39" s="7">
        <v>0</v>
      </c>
      <c r="G39" s="4">
        <f t="shared" si="0"/>
        <v>594906217</v>
      </c>
      <c r="I39" s="24"/>
    </row>
    <row r="40" spans="2:9" x14ac:dyDescent="0.15">
      <c r="B40" s="29" t="s">
        <v>31</v>
      </c>
      <c r="C40" s="15">
        <v>382922015</v>
      </c>
      <c r="D40" s="15">
        <v>45000000</v>
      </c>
      <c r="E40" s="15">
        <v>4472243</v>
      </c>
      <c r="F40" s="18">
        <v>0</v>
      </c>
      <c r="G40" s="17">
        <f t="shared" si="0"/>
        <v>432394258</v>
      </c>
      <c r="I40" s="24"/>
    </row>
    <row r="41" spans="2:9" x14ac:dyDescent="0.15">
      <c r="B41" s="29" t="s">
        <v>32</v>
      </c>
      <c r="C41" s="1">
        <v>481061066</v>
      </c>
      <c r="D41" s="1">
        <v>45000000</v>
      </c>
      <c r="E41" s="1">
        <v>5618414</v>
      </c>
      <c r="F41" s="6">
        <v>0</v>
      </c>
      <c r="G41" s="2">
        <f t="shared" si="0"/>
        <v>531679480</v>
      </c>
      <c r="I41" s="24"/>
    </row>
    <row r="42" spans="2:9" x14ac:dyDescent="0.15">
      <c r="B42" s="5" t="s">
        <v>33</v>
      </c>
      <c r="C42" s="3">
        <v>218888554</v>
      </c>
      <c r="D42" s="3">
        <v>45000000</v>
      </c>
      <c r="E42" s="3">
        <v>2556450</v>
      </c>
      <c r="F42" s="7">
        <v>0</v>
      </c>
      <c r="G42" s="4">
        <f t="shared" si="0"/>
        <v>266445004</v>
      </c>
      <c r="I42" s="24"/>
    </row>
    <row r="43" spans="2:9" x14ac:dyDescent="0.15">
      <c r="B43" s="29" t="s">
        <v>34</v>
      </c>
      <c r="C43" s="15">
        <v>1322761164</v>
      </c>
      <c r="D43" s="15">
        <v>246117384</v>
      </c>
      <c r="E43" s="15">
        <v>15448790</v>
      </c>
      <c r="F43" s="18">
        <v>0</v>
      </c>
      <c r="G43" s="17">
        <f t="shared" si="0"/>
        <v>1584327338</v>
      </c>
      <c r="I43" s="24"/>
    </row>
    <row r="44" spans="2:9" x14ac:dyDescent="0.15">
      <c r="B44" s="29" t="s">
        <v>35</v>
      </c>
      <c r="C44" s="1">
        <v>486501632</v>
      </c>
      <c r="D44" s="1">
        <v>45000000</v>
      </c>
      <c r="E44" s="1">
        <v>5681977</v>
      </c>
      <c r="F44" s="6">
        <v>0</v>
      </c>
      <c r="G44" s="2">
        <f t="shared" si="0"/>
        <v>537183609</v>
      </c>
      <c r="I44" s="24"/>
    </row>
    <row r="45" spans="2:9" x14ac:dyDescent="0.15">
      <c r="B45" s="5" t="s">
        <v>36</v>
      </c>
      <c r="C45" s="3">
        <v>2223753281</v>
      </c>
      <c r="D45" s="3">
        <v>408972882</v>
      </c>
      <c r="E45" s="3">
        <v>25971644</v>
      </c>
      <c r="F45" s="7">
        <v>0</v>
      </c>
      <c r="G45" s="4">
        <f t="shared" si="0"/>
        <v>2658697807</v>
      </c>
      <c r="I45" s="24"/>
    </row>
    <row r="46" spans="2:9" x14ac:dyDescent="0.15">
      <c r="B46" s="29" t="s">
        <v>37</v>
      </c>
      <c r="C46" s="15">
        <v>1381698847</v>
      </c>
      <c r="D46" s="15">
        <v>98692801</v>
      </c>
      <c r="E46" s="15">
        <v>16137196</v>
      </c>
      <c r="F46" s="18">
        <v>16149326</v>
      </c>
      <c r="G46" s="17">
        <f t="shared" si="0"/>
        <v>1512678170</v>
      </c>
      <c r="I46" s="24"/>
    </row>
    <row r="47" spans="2:9" x14ac:dyDescent="0.15">
      <c r="B47" s="29" t="s">
        <v>38</v>
      </c>
      <c r="C47" s="1">
        <v>328904113</v>
      </c>
      <c r="D47" s="1">
        <v>45000000</v>
      </c>
      <c r="E47" s="1">
        <v>3841352</v>
      </c>
      <c r="F47" s="6">
        <v>0</v>
      </c>
      <c r="G47" s="2">
        <f t="shared" si="0"/>
        <v>377745465</v>
      </c>
      <c r="I47" s="24"/>
    </row>
    <row r="48" spans="2:9" x14ac:dyDescent="0.15">
      <c r="B48" s="5" t="s">
        <v>39</v>
      </c>
      <c r="C48" s="3">
        <v>1775790242</v>
      </c>
      <c r="D48" s="3">
        <v>104290441</v>
      </c>
      <c r="E48" s="3">
        <v>20739853</v>
      </c>
      <c r="F48" s="7">
        <v>18530495</v>
      </c>
      <c r="G48" s="4">
        <f t="shared" si="0"/>
        <v>1919351031</v>
      </c>
      <c r="I48" s="24"/>
    </row>
    <row r="49" spans="2:9" x14ac:dyDescent="0.15">
      <c r="B49" s="29" t="s">
        <v>40</v>
      </c>
      <c r="C49" s="15">
        <v>840201301</v>
      </c>
      <c r="D49" s="15">
        <v>57598954</v>
      </c>
      <c r="E49" s="15">
        <v>9812934</v>
      </c>
      <c r="F49" s="18">
        <v>0</v>
      </c>
      <c r="G49" s="17">
        <f t="shared" si="0"/>
        <v>907613189</v>
      </c>
      <c r="I49" s="24"/>
    </row>
    <row r="50" spans="2:9" x14ac:dyDescent="0.15">
      <c r="B50" s="29" t="s">
        <v>41</v>
      </c>
      <c r="C50" s="1">
        <v>662172634</v>
      </c>
      <c r="D50" s="1">
        <v>57686024</v>
      </c>
      <c r="E50" s="1">
        <v>7733679</v>
      </c>
      <c r="F50" s="6">
        <v>0</v>
      </c>
      <c r="G50" s="2">
        <f t="shared" si="0"/>
        <v>727592337</v>
      </c>
      <c r="I50" s="24"/>
    </row>
    <row r="51" spans="2:9" x14ac:dyDescent="0.15">
      <c r="B51" s="29" t="s">
        <v>42</v>
      </c>
      <c r="C51" s="1">
        <v>2173656077</v>
      </c>
      <c r="D51" s="1">
        <v>353377923</v>
      </c>
      <c r="E51" s="1">
        <v>25386631</v>
      </c>
      <c r="F51" s="6">
        <v>17084430</v>
      </c>
      <c r="G51" s="2">
        <f t="shared" si="0"/>
        <v>2569505061</v>
      </c>
      <c r="I51" s="24"/>
    </row>
    <row r="52" spans="2:9" x14ac:dyDescent="0.15">
      <c r="B52" s="5" t="s">
        <v>59</v>
      </c>
      <c r="C52" s="1">
        <v>0</v>
      </c>
      <c r="D52" s="1">
        <v>45000000</v>
      </c>
      <c r="E52" s="1">
        <v>2020490</v>
      </c>
      <c r="F52" s="6">
        <v>0</v>
      </c>
      <c r="G52" s="2">
        <f t="shared" si="0"/>
        <v>47020490</v>
      </c>
      <c r="I52" s="24"/>
    </row>
    <row r="53" spans="2:9" x14ac:dyDescent="0.15">
      <c r="B53" s="29" t="s">
        <v>43</v>
      </c>
      <c r="C53" s="15">
        <v>289730682</v>
      </c>
      <c r="D53" s="15">
        <v>50990247</v>
      </c>
      <c r="E53" s="15">
        <v>3383835</v>
      </c>
      <c r="F53" s="18">
        <v>0</v>
      </c>
      <c r="G53" s="17">
        <f t="shared" si="0"/>
        <v>344104764</v>
      </c>
      <c r="I53" s="24"/>
    </row>
    <row r="54" spans="2:9" x14ac:dyDescent="0.15">
      <c r="B54" s="29" t="s">
        <v>44</v>
      </c>
      <c r="C54" s="1">
        <v>887115380</v>
      </c>
      <c r="D54" s="1">
        <v>59244248</v>
      </c>
      <c r="E54" s="1">
        <v>10360855</v>
      </c>
      <c r="F54" s="6">
        <v>0</v>
      </c>
      <c r="G54" s="2">
        <f t="shared" si="0"/>
        <v>956720483</v>
      </c>
      <c r="I54" s="24"/>
    </row>
    <row r="55" spans="2:9" x14ac:dyDescent="0.15">
      <c r="B55" s="5" t="s">
        <v>45</v>
      </c>
      <c r="C55" s="3">
        <v>373608250</v>
      </c>
      <c r="D55" s="3">
        <v>45000000</v>
      </c>
      <c r="E55" s="3">
        <v>4363463</v>
      </c>
      <c r="F55" s="7">
        <v>0</v>
      </c>
      <c r="G55" s="4">
        <f t="shared" si="0"/>
        <v>422971713</v>
      </c>
      <c r="I55" s="24"/>
    </row>
    <row r="56" spans="2:9" x14ac:dyDescent="0.15">
      <c r="B56" s="29" t="s">
        <v>46</v>
      </c>
      <c r="C56" s="15">
        <v>1119497252</v>
      </c>
      <c r="D56" s="15">
        <v>80654726</v>
      </c>
      <c r="E56" s="15">
        <v>13074884</v>
      </c>
      <c r="F56" s="18">
        <v>14730576</v>
      </c>
      <c r="G56" s="17">
        <f t="shared" si="0"/>
        <v>1227957438</v>
      </c>
      <c r="I56" s="24"/>
    </row>
    <row r="57" spans="2:9" x14ac:dyDescent="0.15">
      <c r="B57" s="29" t="s">
        <v>47</v>
      </c>
      <c r="C57" s="1">
        <v>5167860243</v>
      </c>
      <c r="D57" s="1">
        <v>115361082</v>
      </c>
      <c r="E57" s="1">
        <v>60356706</v>
      </c>
      <c r="F57" s="6">
        <v>0</v>
      </c>
      <c r="G57" s="2">
        <f t="shared" si="0"/>
        <v>5343578031</v>
      </c>
      <c r="I57" s="24"/>
    </row>
    <row r="58" spans="2:9" x14ac:dyDescent="0.15">
      <c r="B58" s="5" t="s">
        <v>48</v>
      </c>
      <c r="C58" s="3">
        <v>460023720</v>
      </c>
      <c r="D58" s="3">
        <v>45000000</v>
      </c>
      <c r="E58" s="3">
        <v>5372731</v>
      </c>
      <c r="F58" s="7">
        <v>0</v>
      </c>
      <c r="G58" s="4">
        <f t="shared" si="0"/>
        <v>510396451</v>
      </c>
      <c r="I58" s="24"/>
    </row>
    <row r="59" spans="2:9" x14ac:dyDescent="0.15">
      <c r="B59" s="29" t="s">
        <v>49</v>
      </c>
      <c r="C59" s="15">
        <v>268874430</v>
      </c>
      <c r="D59" s="15">
        <v>45000000</v>
      </c>
      <c r="E59" s="15">
        <v>3140247</v>
      </c>
      <c r="F59" s="18">
        <v>0</v>
      </c>
      <c r="G59" s="17">
        <f t="shared" si="0"/>
        <v>317014677</v>
      </c>
      <c r="I59" s="24"/>
    </row>
    <row r="60" spans="2:9" x14ac:dyDescent="0.15">
      <c r="B60" s="29" t="s">
        <v>50</v>
      </c>
      <c r="C60" s="1">
        <v>1348139636</v>
      </c>
      <c r="D60" s="1">
        <v>115591255</v>
      </c>
      <c r="E60" s="1">
        <v>15745244</v>
      </c>
      <c r="F60" s="6">
        <v>19962161</v>
      </c>
      <c r="G60" s="2">
        <f t="shared" si="0"/>
        <v>1499438296</v>
      </c>
      <c r="I60" s="24"/>
    </row>
    <row r="61" spans="2:9" x14ac:dyDescent="0.15">
      <c r="B61" s="5" t="s">
        <v>51</v>
      </c>
      <c r="C61" s="3">
        <v>898099090</v>
      </c>
      <c r="D61" s="3">
        <v>130679262</v>
      </c>
      <c r="E61" s="3">
        <v>10489110</v>
      </c>
      <c r="F61" s="7">
        <v>0</v>
      </c>
      <c r="G61" s="4">
        <f t="shared" si="0"/>
        <v>1039267462</v>
      </c>
      <c r="I61" s="24"/>
    </row>
    <row r="62" spans="2:9" x14ac:dyDescent="0.15">
      <c r="B62" s="29" t="s">
        <v>52</v>
      </c>
      <c r="C62" s="15">
        <v>578956849</v>
      </c>
      <c r="D62" s="15">
        <v>109616748</v>
      </c>
      <c r="E62" s="15">
        <v>6761785</v>
      </c>
      <c r="F62" s="18">
        <v>37335171</v>
      </c>
      <c r="G62" s="17">
        <f t="shared" si="0"/>
        <v>732670553</v>
      </c>
      <c r="I62" s="24"/>
    </row>
    <row r="63" spans="2:9" x14ac:dyDescent="0.15">
      <c r="B63" s="29" t="s">
        <v>53</v>
      </c>
      <c r="C63" s="1">
        <v>996815713</v>
      </c>
      <c r="D63" s="1">
        <v>45000000</v>
      </c>
      <c r="E63" s="1">
        <v>11642061</v>
      </c>
      <c r="F63" s="6">
        <v>0</v>
      </c>
      <c r="G63" s="2">
        <f t="shared" si="0"/>
        <v>1053457774</v>
      </c>
      <c r="I63" s="24"/>
    </row>
    <row r="64" spans="2:9" x14ac:dyDescent="0.15">
      <c r="B64" s="5" t="s">
        <v>54</v>
      </c>
      <c r="C64" s="3">
        <v>339391760</v>
      </c>
      <c r="D64" s="3">
        <v>45000000</v>
      </c>
      <c r="E64" s="3">
        <v>3963841</v>
      </c>
      <c r="F64" s="7">
        <v>0</v>
      </c>
      <c r="G64" s="4">
        <f t="shared" si="0"/>
        <v>388355601</v>
      </c>
      <c r="I64" s="24"/>
    </row>
    <row r="65" spans="2:7" x14ac:dyDescent="0.15">
      <c r="B65" s="30"/>
      <c r="C65" s="19"/>
      <c r="D65" s="19"/>
      <c r="E65" s="15"/>
      <c r="F65" s="20"/>
      <c r="G65" s="17"/>
    </row>
    <row r="66" spans="2:7" x14ac:dyDescent="0.15">
      <c r="B66" s="31" t="s">
        <v>55</v>
      </c>
      <c r="C66" s="3">
        <f>SUM(C13:C64)</f>
        <v>52484565375</v>
      </c>
      <c r="D66" s="3">
        <f t="shared" ref="D66:E66" si="1">SUM(D13:D64)</f>
        <v>5307500000</v>
      </c>
      <c r="E66" s="19">
        <f t="shared" si="1"/>
        <v>615000000</v>
      </c>
      <c r="F66" s="3">
        <f>SUM(F13:F64)</f>
        <v>246250000</v>
      </c>
      <c r="G66" s="21">
        <f>SUM(G13:G64)</f>
        <v>58653315375</v>
      </c>
    </row>
    <row r="67" spans="2:7" x14ac:dyDescent="0.15">
      <c r="B67" s="32"/>
      <c r="C67" s="1"/>
      <c r="D67" s="1"/>
      <c r="E67" s="1"/>
      <c r="F67" s="1"/>
      <c r="G67" s="1"/>
    </row>
    <row r="68" spans="2:7" ht="15" x14ac:dyDescent="0.15">
      <c r="B68" s="22" t="s">
        <v>89</v>
      </c>
      <c r="C68" s="1"/>
      <c r="D68" s="1"/>
      <c r="E68" s="1"/>
      <c r="F68" s="1"/>
      <c r="G68" s="1"/>
    </row>
    <row r="69" spans="2:7" x14ac:dyDescent="0.15">
      <c r="B69" s="22"/>
      <c r="C69" s="1"/>
      <c r="D69" s="1"/>
      <c r="E69" s="1"/>
      <c r="F69" s="1"/>
      <c r="G69" s="1"/>
    </row>
    <row r="70" spans="2:7" x14ac:dyDescent="0.15">
      <c r="B70" s="22"/>
      <c r="C70" s="1"/>
      <c r="D70" s="1"/>
      <c r="E70" s="1"/>
      <c r="F70" s="1"/>
      <c r="G70" s="1"/>
    </row>
    <row r="71" spans="2:7" x14ac:dyDescent="0.15">
      <c r="B71" s="22"/>
      <c r="C71" s="1"/>
      <c r="D71" s="1"/>
      <c r="E71" s="1"/>
      <c r="F71" s="1"/>
      <c r="G71" s="1"/>
    </row>
    <row r="72" spans="2:7" x14ac:dyDescent="0.15">
      <c r="B72" s="22"/>
      <c r="C72" s="1"/>
      <c r="D72" s="1"/>
      <c r="E72" s="1"/>
      <c r="F72" s="1"/>
      <c r="G72" s="1"/>
    </row>
    <row r="73" spans="2:7" x14ac:dyDescent="0.15">
      <c r="B73" s="22"/>
      <c r="C73" s="1"/>
      <c r="D73" s="1"/>
      <c r="E73" s="1"/>
      <c r="F73" s="1"/>
      <c r="G73" s="1"/>
    </row>
    <row r="74" spans="2:7" ht="15.75" customHeight="1" x14ac:dyDescent="0.15">
      <c r="B74" s="22"/>
      <c r="C74" s="22"/>
      <c r="D74" s="22"/>
      <c r="E74" s="1"/>
      <c r="F74" s="1"/>
      <c r="G74" s="1"/>
    </row>
    <row r="75" spans="2:7" x14ac:dyDescent="0.15">
      <c r="B75" s="22"/>
      <c r="C75" s="1"/>
      <c r="D75" s="1"/>
      <c r="E75" s="1"/>
      <c r="F75" s="1"/>
      <c r="G75" s="1"/>
    </row>
    <row r="76" spans="2:7" ht="16" x14ac:dyDescent="0.2">
      <c r="B76" s="33"/>
    </row>
    <row r="77" spans="2:7" ht="16" x14ac:dyDescent="0.2">
      <c r="B77" s="33"/>
    </row>
    <row r="80" spans="2:7" x14ac:dyDescent="0.15">
      <c r="E80" s="23"/>
    </row>
  </sheetData>
  <mergeCells count="5">
    <mergeCell ref="B1:G1"/>
    <mergeCell ref="B2:G2"/>
    <mergeCell ref="B4:G4"/>
    <mergeCell ref="B5:G5"/>
    <mergeCell ref="B6:G6"/>
  </mergeCells>
  <printOptions horizontalCentered="1"/>
  <pageMargins left="0.7" right="0.7" top="0.75" bottom="0.75" header="0.3" footer="0.3"/>
  <pageSetup scale="47"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82BFF-5385-45F9-84B6-F19000442E85}">
  <dimension ref="A1:I80"/>
  <sheetViews>
    <sheetView tabSelected="1" zoomScale="150" zoomScaleNormal="150" workbookViewId="0">
      <selection activeCell="H13" sqref="H13"/>
    </sheetView>
  </sheetViews>
  <sheetFormatPr baseColWidth="10" defaultColWidth="9.1640625" defaultRowHeight="13" x14ac:dyDescent="0.15"/>
  <cols>
    <col min="2" max="2" width="20.33203125" customWidth="1"/>
    <col min="3" max="3" width="16.5" customWidth="1"/>
    <col min="4" max="4" width="23.33203125" bestFit="1" customWidth="1"/>
    <col min="5" max="5" width="24.33203125" customWidth="1"/>
    <col min="6" max="6" width="15.6640625" customWidth="1"/>
    <col min="7" max="7" width="18.5" customWidth="1"/>
    <col min="8" max="8" width="10.1640625" bestFit="1" customWidth="1"/>
    <col min="9" max="9" width="16.6640625" customWidth="1"/>
  </cols>
  <sheetData>
    <row r="1" spans="1:9" x14ac:dyDescent="0.15">
      <c r="A1" s="26"/>
      <c r="B1" s="50" t="s">
        <v>61</v>
      </c>
      <c r="C1" s="50"/>
      <c r="D1" s="50"/>
      <c r="E1" s="50"/>
      <c r="F1" s="50"/>
      <c r="G1" s="50"/>
    </row>
    <row r="2" spans="1:9" x14ac:dyDescent="0.15">
      <c r="A2" s="26"/>
      <c r="B2" s="50" t="s">
        <v>62</v>
      </c>
      <c r="C2" s="50"/>
      <c r="D2" s="50"/>
      <c r="E2" s="50"/>
      <c r="F2" s="50"/>
      <c r="G2" s="50"/>
    </row>
    <row r="3" spans="1:9" x14ac:dyDescent="0.15">
      <c r="B3" s="9"/>
      <c r="C3" s="8"/>
      <c r="D3" s="8"/>
      <c r="E3" s="8"/>
      <c r="F3" s="8"/>
      <c r="G3" s="8"/>
    </row>
    <row r="4" spans="1:9" x14ac:dyDescent="0.15">
      <c r="B4" s="50" t="s">
        <v>68</v>
      </c>
      <c r="C4" s="50"/>
      <c r="D4" s="50"/>
      <c r="E4" s="50"/>
      <c r="F4" s="50"/>
      <c r="G4" s="50"/>
    </row>
    <row r="5" spans="1:9" x14ac:dyDescent="0.15">
      <c r="B5" s="50" t="s">
        <v>67</v>
      </c>
      <c r="C5" s="50"/>
      <c r="D5" s="50"/>
      <c r="E5" s="50"/>
      <c r="F5" s="50"/>
      <c r="G5" s="50"/>
      <c r="H5" s="34"/>
    </row>
    <row r="6" spans="1:9" x14ac:dyDescent="0.15">
      <c r="B6" s="51" t="s">
        <v>69</v>
      </c>
      <c r="C6" s="51"/>
      <c r="D6" s="51"/>
      <c r="E6" s="51"/>
      <c r="F6" s="51"/>
      <c r="G6" s="51"/>
    </row>
    <row r="7" spans="1:9" x14ac:dyDescent="0.15">
      <c r="B7" s="25"/>
      <c r="C7" s="25"/>
      <c r="D7" s="25"/>
      <c r="E7" s="25"/>
      <c r="F7" s="25"/>
      <c r="G7" s="25"/>
    </row>
    <row r="8" spans="1:9" x14ac:dyDescent="0.15">
      <c r="C8" s="8" t="s">
        <v>56</v>
      </c>
      <c r="D8" s="8"/>
      <c r="E8" s="8" t="s">
        <v>91</v>
      </c>
      <c r="F8" s="8" t="s">
        <v>57</v>
      </c>
      <c r="G8" s="8"/>
    </row>
    <row r="9" spans="1:9" ht="14" x14ac:dyDescent="0.15">
      <c r="B9" s="27"/>
      <c r="C9" s="8" t="s">
        <v>0</v>
      </c>
      <c r="D9" s="8"/>
      <c r="E9" s="8" t="s">
        <v>65</v>
      </c>
      <c r="F9" s="10" t="s">
        <v>58</v>
      </c>
      <c r="G9" s="8"/>
    </row>
    <row r="10" spans="1:9" ht="14" x14ac:dyDescent="0.15">
      <c r="B10" s="27"/>
      <c r="C10" s="8" t="s">
        <v>2</v>
      </c>
      <c r="D10" s="8" t="s">
        <v>63</v>
      </c>
      <c r="E10" s="8" t="s">
        <v>60</v>
      </c>
      <c r="F10" s="10" t="s">
        <v>0</v>
      </c>
      <c r="G10" s="8"/>
    </row>
    <row r="11" spans="1:9" ht="15" x14ac:dyDescent="0.15">
      <c r="B11" s="11" t="s">
        <v>1</v>
      </c>
      <c r="C11" s="11" t="s">
        <v>87</v>
      </c>
      <c r="D11" s="11" t="s">
        <v>2</v>
      </c>
      <c r="E11" s="11" t="s">
        <v>64</v>
      </c>
      <c r="F11" s="12" t="s">
        <v>66</v>
      </c>
      <c r="G11" s="11" t="s">
        <v>3</v>
      </c>
    </row>
    <row r="12" spans="1:9" x14ac:dyDescent="0.15">
      <c r="B12" s="13"/>
      <c r="C12" s="13"/>
      <c r="D12" s="13"/>
      <c r="E12" s="13"/>
      <c r="F12" s="14"/>
      <c r="G12" s="14"/>
    </row>
    <row r="13" spans="1:9" x14ac:dyDescent="0.15">
      <c r="B13" s="28" t="s">
        <v>4</v>
      </c>
      <c r="C13" s="15">
        <v>1025200694</v>
      </c>
      <c r="D13" s="15">
        <v>45000000</v>
      </c>
      <c r="E13" s="15">
        <v>16892267</v>
      </c>
      <c r="F13" s="16">
        <v>73875000</v>
      </c>
      <c r="G13" s="17">
        <f t="shared" ref="G13:G44" si="0">SUM(C13:F13)</f>
        <v>1160967961</v>
      </c>
      <c r="H13" s="23">
        <f>E13-'Act. FY 2022 Formula Programs'!E13</f>
        <v>5153466</v>
      </c>
      <c r="I13" s="24"/>
    </row>
    <row r="14" spans="1:9" x14ac:dyDescent="0.15">
      <c r="B14" s="29" t="s">
        <v>5</v>
      </c>
      <c r="C14" s="1">
        <v>677562547</v>
      </c>
      <c r="D14" s="1">
        <v>45000000</v>
      </c>
      <c r="E14" s="1">
        <v>11164195</v>
      </c>
      <c r="F14" s="6">
        <v>0</v>
      </c>
      <c r="G14" s="2">
        <f t="shared" si="0"/>
        <v>733726742</v>
      </c>
      <c r="H14" s="23">
        <f>E14-'Act. FY 2022 Formula Programs'!E14</f>
        <v>3405955</v>
      </c>
      <c r="I14" s="24"/>
    </row>
    <row r="15" spans="1:9" x14ac:dyDescent="0.15">
      <c r="B15" s="5" t="s">
        <v>6</v>
      </c>
      <c r="C15" s="3">
        <v>988694979</v>
      </c>
      <c r="D15" s="3">
        <v>45000000</v>
      </c>
      <c r="E15" s="3">
        <v>16290704</v>
      </c>
      <c r="F15" s="7">
        <v>0</v>
      </c>
      <c r="G15" s="4">
        <f t="shared" si="0"/>
        <v>1049985683</v>
      </c>
      <c r="H15" s="23">
        <f>E15-'Act. FY 2022 Formula Programs'!E15</f>
        <v>4969942</v>
      </c>
      <c r="I15" s="24"/>
    </row>
    <row r="16" spans="1:9" x14ac:dyDescent="0.15">
      <c r="B16" s="29" t="s">
        <v>7</v>
      </c>
      <c r="C16" s="15">
        <v>699622792</v>
      </c>
      <c r="D16" s="15">
        <v>60161625</v>
      </c>
      <c r="E16" s="15">
        <v>11527704</v>
      </c>
      <c r="F16" s="18">
        <v>0</v>
      </c>
      <c r="G16" s="17">
        <f t="shared" si="0"/>
        <v>771312121</v>
      </c>
      <c r="H16" s="23">
        <f>E16-'Act. FY 2022 Formula Programs'!E16</f>
        <v>3516854</v>
      </c>
      <c r="I16" s="24"/>
    </row>
    <row r="17" spans="2:9" x14ac:dyDescent="0.15">
      <c r="B17" s="29" t="s">
        <v>8</v>
      </c>
      <c r="C17" s="1">
        <v>4959702186</v>
      </c>
      <c r="D17" s="1">
        <v>574785473</v>
      </c>
      <c r="E17" s="1">
        <v>81720595</v>
      </c>
      <c r="F17" s="6">
        <v>0</v>
      </c>
      <c r="G17" s="2">
        <f t="shared" si="0"/>
        <v>5616208254</v>
      </c>
      <c r="H17" s="23">
        <f>E17-'Act. FY 2022 Formula Programs'!E17</f>
        <v>24931189</v>
      </c>
      <c r="I17" s="24"/>
    </row>
    <row r="18" spans="2:9" x14ac:dyDescent="0.15">
      <c r="B18" s="5" t="s">
        <v>9</v>
      </c>
      <c r="C18" s="3">
        <v>730841136</v>
      </c>
      <c r="D18" s="3">
        <v>45000000</v>
      </c>
      <c r="E18" s="3">
        <v>12042045</v>
      </c>
      <c r="F18" s="7">
        <v>0</v>
      </c>
      <c r="G18" s="4">
        <f t="shared" si="0"/>
        <v>787883181</v>
      </c>
      <c r="H18" s="23">
        <f>E18-'Act. FY 2022 Formula Programs'!E18</f>
        <v>3673768</v>
      </c>
      <c r="I18" s="24"/>
    </row>
    <row r="19" spans="2:9" x14ac:dyDescent="0.15">
      <c r="B19" s="29" t="s">
        <v>10</v>
      </c>
      <c r="C19" s="15">
        <v>678708366</v>
      </c>
      <c r="D19" s="15">
        <v>121165205</v>
      </c>
      <c r="E19" s="15">
        <v>11183049</v>
      </c>
      <c r="F19" s="18">
        <v>0</v>
      </c>
      <c r="G19" s="17">
        <f t="shared" si="0"/>
        <v>811056620</v>
      </c>
      <c r="H19" s="23">
        <f>E19-'Act. FY 2022 Formula Programs'!E19</f>
        <v>3411707</v>
      </c>
      <c r="I19" s="24"/>
    </row>
    <row r="20" spans="2:9" x14ac:dyDescent="0.15">
      <c r="B20" s="29" t="s">
        <v>11</v>
      </c>
      <c r="C20" s="1">
        <v>228584441</v>
      </c>
      <c r="D20" s="1">
        <v>45000000</v>
      </c>
      <c r="E20" s="1">
        <v>3766380</v>
      </c>
      <c r="F20" s="6">
        <v>0</v>
      </c>
      <c r="G20" s="2">
        <f t="shared" si="0"/>
        <v>277350821</v>
      </c>
      <c r="H20" s="23">
        <f>E20-'Act. FY 2022 Formula Programs'!E20</f>
        <v>1149041</v>
      </c>
      <c r="I20" s="24"/>
    </row>
    <row r="21" spans="2:9" x14ac:dyDescent="0.15">
      <c r="B21" s="5" t="s">
        <v>12</v>
      </c>
      <c r="C21" s="3">
        <v>215612396</v>
      </c>
      <c r="D21" s="3">
        <v>45000000</v>
      </c>
      <c r="E21" s="3">
        <v>3552641</v>
      </c>
      <c r="F21" s="7">
        <v>0</v>
      </c>
      <c r="G21" s="4">
        <f t="shared" si="0"/>
        <v>264165037</v>
      </c>
      <c r="H21" s="23">
        <f>E21-'Act. FY 2022 Formula Programs'!E21</f>
        <v>1083834</v>
      </c>
      <c r="I21" s="24"/>
    </row>
    <row r="22" spans="2:9" x14ac:dyDescent="0.15">
      <c r="B22" s="29" t="s">
        <v>13</v>
      </c>
      <c r="C22" s="15">
        <v>2560245393</v>
      </c>
      <c r="D22" s="15">
        <v>52673067</v>
      </c>
      <c r="E22" s="15">
        <v>42185251</v>
      </c>
      <c r="F22" s="18">
        <v>0</v>
      </c>
      <c r="G22" s="17">
        <f t="shared" si="0"/>
        <v>2655103711</v>
      </c>
      <c r="H22" s="23">
        <f>E22-'Act. FY 2022 Formula Programs'!E22</f>
        <v>12869809</v>
      </c>
      <c r="I22" s="24"/>
    </row>
    <row r="23" spans="2:9" x14ac:dyDescent="0.15">
      <c r="B23" s="29" t="s">
        <v>14</v>
      </c>
      <c r="C23" s="1">
        <v>1744799753</v>
      </c>
      <c r="D23" s="1">
        <v>45000000</v>
      </c>
      <c r="E23" s="1">
        <v>28749059</v>
      </c>
      <c r="F23" s="6">
        <v>13988598</v>
      </c>
      <c r="G23" s="2">
        <f t="shared" si="0"/>
        <v>1832537410</v>
      </c>
      <c r="H23" s="23">
        <f>E23-'Act. FY 2022 Formula Programs'!E23</f>
        <v>8770717</v>
      </c>
      <c r="I23" s="24"/>
    </row>
    <row r="24" spans="2:9" x14ac:dyDescent="0.15">
      <c r="B24" s="5" t="s">
        <v>15</v>
      </c>
      <c r="C24" s="3">
        <v>228550894</v>
      </c>
      <c r="D24" s="3">
        <v>72850264</v>
      </c>
      <c r="E24" s="3">
        <v>3765829</v>
      </c>
      <c r="F24" s="7">
        <v>0</v>
      </c>
      <c r="G24" s="4">
        <f t="shared" si="0"/>
        <v>305166987</v>
      </c>
      <c r="H24" s="23">
        <f>E24-'Act. FY 2022 Formula Programs'!E24</f>
        <v>1148873</v>
      </c>
      <c r="I24" s="24"/>
    </row>
    <row r="25" spans="2:9" x14ac:dyDescent="0.15">
      <c r="B25" s="29" t="s">
        <v>16</v>
      </c>
      <c r="C25" s="15">
        <v>386499844</v>
      </c>
      <c r="D25" s="15">
        <v>45000000</v>
      </c>
      <c r="E25" s="15">
        <v>6368360</v>
      </c>
      <c r="F25" s="18">
        <v>0</v>
      </c>
      <c r="G25" s="17">
        <f t="shared" si="0"/>
        <v>437868204</v>
      </c>
      <c r="H25" s="23">
        <f>E25-'Act. FY 2022 Formula Programs'!E25</f>
        <v>1942849</v>
      </c>
      <c r="I25" s="24"/>
    </row>
    <row r="26" spans="2:9" x14ac:dyDescent="0.15">
      <c r="B26" s="29" t="s">
        <v>17</v>
      </c>
      <c r="C26" s="1">
        <v>1921204920</v>
      </c>
      <c r="D26" s="1">
        <v>297268565</v>
      </c>
      <c r="E26" s="1">
        <v>31655626</v>
      </c>
      <c r="F26" s="6">
        <v>0</v>
      </c>
      <c r="G26" s="2">
        <f t="shared" si="0"/>
        <v>2250129111</v>
      </c>
      <c r="H26" s="23">
        <f>E26-'Act. FY 2022 Formula Programs'!E26</f>
        <v>9657448</v>
      </c>
      <c r="I26" s="24"/>
    </row>
    <row r="27" spans="2:9" x14ac:dyDescent="0.15">
      <c r="B27" s="5" t="s">
        <v>18</v>
      </c>
      <c r="C27" s="3">
        <v>1287584098</v>
      </c>
      <c r="D27" s="3">
        <v>74542768</v>
      </c>
      <c r="E27" s="3">
        <v>21215523</v>
      </c>
      <c r="F27" s="7">
        <v>0</v>
      </c>
      <c r="G27" s="4">
        <f t="shared" si="0"/>
        <v>1383342389</v>
      </c>
      <c r="H27" s="23">
        <f>E27-'Act. FY 2022 Formula Programs'!E27</f>
        <v>6472398</v>
      </c>
      <c r="I27" s="24"/>
    </row>
    <row r="28" spans="2:9" x14ac:dyDescent="0.15">
      <c r="B28" s="29" t="s">
        <v>19</v>
      </c>
      <c r="C28" s="15">
        <v>664105422</v>
      </c>
      <c r="D28" s="15">
        <v>93410180</v>
      </c>
      <c r="E28" s="15">
        <v>10942483</v>
      </c>
      <c r="F28" s="18">
        <v>0</v>
      </c>
      <c r="G28" s="17">
        <f t="shared" si="0"/>
        <v>768458085</v>
      </c>
      <c r="H28" s="23">
        <f>E28-'Act. FY 2022 Formula Programs'!E28</f>
        <v>3338315</v>
      </c>
      <c r="I28" s="24"/>
    </row>
    <row r="29" spans="2:9" x14ac:dyDescent="0.15">
      <c r="B29" s="29" t="s">
        <v>20</v>
      </c>
      <c r="C29" s="1">
        <v>510649497</v>
      </c>
      <c r="D29" s="1">
        <v>45000000</v>
      </c>
      <c r="E29" s="1">
        <v>8413984</v>
      </c>
      <c r="F29" s="6">
        <v>0</v>
      </c>
      <c r="G29" s="2">
        <f t="shared" si="0"/>
        <v>564063481</v>
      </c>
      <c r="H29" s="23">
        <f>E29-'Act. FY 2022 Formula Programs'!E29</f>
        <v>2566925</v>
      </c>
      <c r="I29" s="24"/>
    </row>
    <row r="30" spans="2:9" x14ac:dyDescent="0.15">
      <c r="B30" s="5" t="s">
        <v>21</v>
      </c>
      <c r="C30" s="3">
        <v>897838554</v>
      </c>
      <c r="D30" s="3">
        <v>94549890</v>
      </c>
      <c r="E30" s="3">
        <v>14793712</v>
      </c>
      <c r="F30" s="7">
        <v>13946455</v>
      </c>
      <c r="G30" s="4">
        <f t="shared" si="0"/>
        <v>1021128611</v>
      </c>
      <c r="H30" s="23">
        <f>E30-'Act. FY 2022 Formula Programs'!E30</f>
        <v>4513242</v>
      </c>
      <c r="I30" s="24"/>
    </row>
    <row r="31" spans="2:9" x14ac:dyDescent="0.15">
      <c r="B31" s="29" t="s">
        <v>22</v>
      </c>
      <c r="C31" s="15">
        <v>948408712</v>
      </c>
      <c r="D31" s="15">
        <v>219075640</v>
      </c>
      <c r="E31" s="15">
        <v>15626960</v>
      </c>
      <c r="F31" s="18">
        <v>0</v>
      </c>
      <c r="G31" s="17">
        <f t="shared" si="0"/>
        <v>1183111312</v>
      </c>
      <c r="H31" s="23">
        <f>E31-'Act. FY 2022 Formula Programs'!E31</f>
        <v>4767448</v>
      </c>
      <c r="I31" s="24"/>
    </row>
    <row r="32" spans="2:9" x14ac:dyDescent="0.15">
      <c r="B32" s="29" t="s">
        <v>23</v>
      </c>
      <c r="C32" s="1">
        <v>249441417</v>
      </c>
      <c r="D32" s="1">
        <v>45000000</v>
      </c>
      <c r="E32" s="1">
        <v>4110043</v>
      </c>
      <c r="F32" s="6">
        <v>0</v>
      </c>
      <c r="G32" s="2">
        <f t="shared" si="0"/>
        <v>298551460</v>
      </c>
      <c r="H32" s="23">
        <f>E32-'Act. FY 2022 Formula Programs'!E32</f>
        <v>1253885</v>
      </c>
      <c r="I32" s="24"/>
    </row>
    <row r="33" spans="2:9" x14ac:dyDescent="0.15">
      <c r="B33" s="5" t="s">
        <v>24</v>
      </c>
      <c r="C33" s="3">
        <v>812045826</v>
      </c>
      <c r="D33" s="3">
        <v>88130751</v>
      </c>
      <c r="E33" s="3">
        <v>13380042</v>
      </c>
      <c r="F33" s="7">
        <v>11178494</v>
      </c>
      <c r="G33" s="4">
        <f t="shared" si="0"/>
        <v>924735113</v>
      </c>
      <c r="H33" s="23">
        <f>E33-'Act. FY 2022 Formula Programs'!E33</f>
        <v>4081962</v>
      </c>
      <c r="I33" s="24"/>
    </row>
    <row r="34" spans="2:9" x14ac:dyDescent="0.15">
      <c r="B34" s="29" t="s">
        <v>25</v>
      </c>
      <c r="C34" s="15">
        <v>820706715</v>
      </c>
      <c r="D34" s="15">
        <v>243527965</v>
      </c>
      <c r="E34" s="15">
        <v>13522732</v>
      </c>
      <c r="F34" s="18">
        <v>0</v>
      </c>
      <c r="G34" s="17">
        <f t="shared" si="0"/>
        <v>1077757412</v>
      </c>
      <c r="H34" s="23">
        <f>E34-'Act. FY 2022 Formula Programs'!E34</f>
        <v>4125494</v>
      </c>
      <c r="I34" s="24"/>
    </row>
    <row r="35" spans="2:9" x14ac:dyDescent="0.15">
      <c r="B35" s="29" t="s">
        <v>26</v>
      </c>
      <c r="C35" s="1">
        <v>1422748656</v>
      </c>
      <c r="D35" s="1">
        <v>121633126</v>
      </c>
      <c r="E35" s="1">
        <v>23442593</v>
      </c>
      <c r="F35" s="6">
        <v>0</v>
      </c>
      <c r="G35" s="2">
        <f t="shared" si="0"/>
        <v>1567824375</v>
      </c>
      <c r="H35" s="23">
        <f>E35-'Act. FY 2022 Formula Programs'!E35</f>
        <v>7151829</v>
      </c>
      <c r="I35" s="24"/>
    </row>
    <row r="36" spans="2:9" x14ac:dyDescent="0.15">
      <c r="B36" s="5" t="s">
        <v>27</v>
      </c>
      <c r="C36" s="3">
        <v>881154805</v>
      </c>
      <c r="D36" s="3">
        <v>65166538</v>
      </c>
      <c r="E36" s="3">
        <v>14518786</v>
      </c>
      <c r="F36" s="7">
        <v>0</v>
      </c>
      <c r="G36" s="4">
        <f t="shared" si="0"/>
        <v>960840129</v>
      </c>
      <c r="H36" s="23">
        <f>E36-'Act. FY 2022 Formula Programs'!E36</f>
        <v>4429368</v>
      </c>
      <c r="I36" s="24"/>
    </row>
    <row r="37" spans="2:9" x14ac:dyDescent="0.15">
      <c r="B37" s="29" t="s">
        <v>28</v>
      </c>
      <c r="C37" s="15">
        <v>653546748</v>
      </c>
      <c r="D37" s="15">
        <v>45000000</v>
      </c>
      <c r="E37" s="15">
        <v>10768508</v>
      </c>
      <c r="F37" s="18">
        <v>3194556</v>
      </c>
      <c r="G37" s="17">
        <f t="shared" si="0"/>
        <v>712509812</v>
      </c>
      <c r="H37" s="23">
        <f>E37-'Act. FY 2022 Formula Programs'!E37</f>
        <v>3285240</v>
      </c>
      <c r="I37" s="24"/>
    </row>
    <row r="38" spans="2:9" x14ac:dyDescent="0.15">
      <c r="B38" s="29" t="s">
        <v>29</v>
      </c>
      <c r="C38" s="1">
        <v>1279250270</v>
      </c>
      <c r="D38" s="1">
        <v>104684966</v>
      </c>
      <c r="E38" s="1">
        <v>21078237</v>
      </c>
      <c r="F38" s="6">
        <v>0</v>
      </c>
      <c r="G38" s="2">
        <f t="shared" si="0"/>
        <v>1405013473</v>
      </c>
      <c r="H38" s="23">
        <f>E38-'Act. FY 2022 Formula Programs'!E38</f>
        <v>6430515</v>
      </c>
      <c r="I38" s="24"/>
    </row>
    <row r="39" spans="2:9" x14ac:dyDescent="0.15">
      <c r="B39" s="5" t="s">
        <v>30</v>
      </c>
      <c r="C39" s="3">
        <v>554429767</v>
      </c>
      <c r="D39" s="3">
        <v>45000000</v>
      </c>
      <c r="E39" s="3">
        <v>9135347</v>
      </c>
      <c r="F39" s="7">
        <v>0</v>
      </c>
      <c r="G39" s="4">
        <f t="shared" si="0"/>
        <v>608565114</v>
      </c>
      <c r="H39" s="23">
        <f>E39-'Act. FY 2022 Formula Programs'!E39</f>
        <v>2786997</v>
      </c>
      <c r="I39" s="24"/>
    </row>
    <row r="40" spans="2:9" x14ac:dyDescent="0.15">
      <c r="B40" s="29" t="s">
        <v>31</v>
      </c>
      <c r="C40" s="15">
        <v>390580978</v>
      </c>
      <c r="D40" s="15">
        <v>45000000</v>
      </c>
      <c r="E40" s="15">
        <v>6435608</v>
      </c>
      <c r="F40" s="18">
        <v>0</v>
      </c>
      <c r="G40" s="17">
        <f t="shared" si="0"/>
        <v>442016586</v>
      </c>
      <c r="H40" s="23">
        <f>E40-'Act. FY 2022 Formula Programs'!E40</f>
        <v>1963365</v>
      </c>
      <c r="I40" s="24"/>
    </row>
    <row r="41" spans="2:9" x14ac:dyDescent="0.15">
      <c r="B41" s="29" t="s">
        <v>32</v>
      </c>
      <c r="C41" s="1">
        <v>490682911</v>
      </c>
      <c r="D41" s="1">
        <v>45000000</v>
      </c>
      <c r="E41" s="1">
        <v>8084961</v>
      </c>
      <c r="F41" s="6">
        <v>0</v>
      </c>
      <c r="G41" s="2">
        <f t="shared" si="0"/>
        <v>543767872</v>
      </c>
      <c r="H41" s="23">
        <f>E41-'Act. FY 2022 Formula Programs'!E41</f>
        <v>2466547</v>
      </c>
      <c r="I41" s="24"/>
    </row>
    <row r="42" spans="2:9" x14ac:dyDescent="0.15">
      <c r="B42" s="5" t="s">
        <v>33</v>
      </c>
      <c r="C42" s="3">
        <v>223266616</v>
      </c>
      <c r="D42" s="3">
        <v>45000000</v>
      </c>
      <c r="E42" s="3">
        <v>3678760</v>
      </c>
      <c r="F42" s="7">
        <v>0</v>
      </c>
      <c r="G42" s="4">
        <f t="shared" si="0"/>
        <v>271945376</v>
      </c>
      <c r="H42" s="23">
        <f>E42-'Act. FY 2022 Formula Programs'!E42</f>
        <v>1122310</v>
      </c>
      <c r="I42" s="24"/>
    </row>
    <row r="43" spans="2:9" x14ac:dyDescent="0.15">
      <c r="B43" s="29" t="s">
        <v>34</v>
      </c>
      <c r="C43" s="15">
        <v>1349218071</v>
      </c>
      <c r="D43" s="15">
        <v>246117384</v>
      </c>
      <c r="E43" s="15">
        <v>22230983</v>
      </c>
      <c r="F43" s="18">
        <v>0</v>
      </c>
      <c r="G43" s="17">
        <f t="shared" si="0"/>
        <v>1617566438</v>
      </c>
      <c r="H43" s="23">
        <f>E43-'Act. FY 2022 Formula Programs'!E43</f>
        <v>6782193</v>
      </c>
      <c r="I43" s="24"/>
    </row>
    <row r="44" spans="2:9" x14ac:dyDescent="0.15">
      <c r="B44" s="29" t="s">
        <v>35</v>
      </c>
      <c r="C44" s="1">
        <v>496232332</v>
      </c>
      <c r="D44" s="1">
        <v>45000000</v>
      </c>
      <c r="E44" s="1">
        <v>8176429</v>
      </c>
      <c r="F44" s="6">
        <v>0</v>
      </c>
      <c r="G44" s="2">
        <f t="shared" si="0"/>
        <v>549408761</v>
      </c>
      <c r="H44" s="23">
        <f>E44-'Act. FY 2022 Formula Programs'!E44</f>
        <v>2494452</v>
      </c>
      <c r="I44" s="24"/>
    </row>
    <row r="45" spans="2:9" x14ac:dyDescent="0.15">
      <c r="B45" s="5" t="s">
        <v>36</v>
      </c>
      <c r="C45" s="3">
        <v>2268231158</v>
      </c>
      <c r="D45" s="3">
        <v>408972882</v>
      </c>
      <c r="E45" s="3">
        <v>37373488</v>
      </c>
      <c r="F45" s="7">
        <v>0</v>
      </c>
      <c r="G45" s="4">
        <f t="shared" ref="G45:G64" si="1">SUM(C45:F45)</f>
        <v>2714577528</v>
      </c>
      <c r="H45" s="23">
        <f>E45-'Act. FY 2022 Formula Programs'!E45</f>
        <v>11401844</v>
      </c>
      <c r="I45" s="24"/>
    </row>
    <row r="46" spans="2:9" x14ac:dyDescent="0.15">
      <c r="B46" s="29" t="s">
        <v>37</v>
      </c>
      <c r="C46" s="15">
        <v>1409334688</v>
      </c>
      <c r="D46" s="15">
        <v>98692801</v>
      </c>
      <c r="E46" s="15">
        <v>23221608</v>
      </c>
      <c r="F46" s="18">
        <v>16754187</v>
      </c>
      <c r="G46" s="17">
        <f t="shared" si="1"/>
        <v>1548003284</v>
      </c>
      <c r="H46" s="23">
        <f>E46-'Act. FY 2022 Formula Programs'!E46</f>
        <v>7084412</v>
      </c>
      <c r="I46" s="24"/>
    </row>
    <row r="47" spans="2:9" x14ac:dyDescent="0.15">
      <c r="B47" s="29" t="s">
        <v>38</v>
      </c>
      <c r="C47" s="1">
        <v>335482642</v>
      </c>
      <c r="D47" s="1">
        <v>45000000</v>
      </c>
      <c r="E47" s="1">
        <v>5527749</v>
      </c>
      <c r="F47" s="6">
        <v>0</v>
      </c>
      <c r="G47" s="2">
        <f t="shared" si="1"/>
        <v>386010391</v>
      </c>
      <c r="H47" s="23">
        <f>E47-'Act. FY 2022 Formula Programs'!E47</f>
        <v>1686397</v>
      </c>
      <c r="I47" s="24"/>
    </row>
    <row r="48" spans="2:9" x14ac:dyDescent="0.15">
      <c r="B48" s="5" t="s">
        <v>39</v>
      </c>
      <c r="C48" s="3">
        <v>1811308387</v>
      </c>
      <c r="D48" s="3">
        <v>104290441</v>
      </c>
      <c r="E48" s="3">
        <v>29844883</v>
      </c>
      <c r="F48" s="7">
        <v>19369573</v>
      </c>
      <c r="G48" s="4">
        <f t="shared" si="1"/>
        <v>1964813284</v>
      </c>
      <c r="H48" s="23">
        <f>E48-'Act. FY 2022 Formula Programs'!E48</f>
        <v>9105030</v>
      </c>
      <c r="I48" s="24"/>
    </row>
    <row r="49" spans="2:9" x14ac:dyDescent="0.15">
      <c r="B49" s="29" t="s">
        <v>40</v>
      </c>
      <c r="C49" s="15">
        <v>857006493</v>
      </c>
      <c r="D49" s="15">
        <v>57598954</v>
      </c>
      <c r="E49" s="15">
        <v>14120923</v>
      </c>
      <c r="F49" s="18">
        <v>0</v>
      </c>
      <c r="G49" s="17">
        <f t="shared" si="1"/>
        <v>928726370</v>
      </c>
      <c r="H49" s="23">
        <f>E49-'Act. FY 2022 Formula Programs'!E49</f>
        <v>4307989</v>
      </c>
      <c r="I49" s="24"/>
    </row>
    <row r="50" spans="2:9" x14ac:dyDescent="0.15">
      <c r="B50" s="29" t="s">
        <v>41</v>
      </c>
      <c r="C50" s="1">
        <v>675416987</v>
      </c>
      <c r="D50" s="1">
        <v>57686024</v>
      </c>
      <c r="E50" s="1">
        <v>11128851</v>
      </c>
      <c r="F50" s="6">
        <v>0</v>
      </c>
      <c r="G50" s="2">
        <f t="shared" si="1"/>
        <v>744231862</v>
      </c>
      <c r="H50" s="23">
        <f>E50-'Act. FY 2022 Formula Programs'!E50</f>
        <v>3395172</v>
      </c>
      <c r="I50" s="24"/>
    </row>
    <row r="51" spans="2:9" x14ac:dyDescent="0.15">
      <c r="B51" s="29" t="s">
        <v>42</v>
      </c>
      <c r="C51" s="1">
        <v>2217132087</v>
      </c>
      <c r="D51" s="1">
        <v>353377923</v>
      </c>
      <c r="E51" s="1">
        <v>36531648</v>
      </c>
      <c r="F51" s="6">
        <v>17781270</v>
      </c>
      <c r="G51" s="2">
        <f t="shared" si="1"/>
        <v>2624822928</v>
      </c>
      <c r="H51" s="23">
        <f>E51-'Act. FY 2022 Formula Programs'!E51</f>
        <v>11145017</v>
      </c>
      <c r="I51" s="24"/>
    </row>
    <row r="52" spans="2:9" x14ac:dyDescent="0.15">
      <c r="B52" s="5" t="s">
        <v>59</v>
      </c>
      <c r="C52" s="1">
        <v>0</v>
      </c>
      <c r="D52" s="1">
        <v>45000000</v>
      </c>
      <c r="E52" s="1">
        <v>2915577</v>
      </c>
      <c r="F52" s="6">
        <v>0</v>
      </c>
      <c r="G52" s="2">
        <f t="shared" si="1"/>
        <v>47915577</v>
      </c>
      <c r="H52" s="23">
        <f>E52-'Act. FY 2022 Formula Programs'!E52</f>
        <v>895087</v>
      </c>
      <c r="I52" s="24"/>
    </row>
    <row r="53" spans="2:9" x14ac:dyDescent="0.15">
      <c r="B53" s="29" t="s">
        <v>43</v>
      </c>
      <c r="C53" s="15">
        <v>295525686</v>
      </c>
      <c r="D53" s="15">
        <v>50990247</v>
      </c>
      <c r="E53" s="15">
        <v>4869376</v>
      </c>
      <c r="F53" s="18">
        <v>0</v>
      </c>
      <c r="G53" s="17">
        <f t="shared" si="1"/>
        <v>351385309</v>
      </c>
      <c r="H53" s="23">
        <f>E53-'Act. FY 2022 Formula Programs'!E53</f>
        <v>1485541</v>
      </c>
      <c r="I53" s="24"/>
    </row>
    <row r="54" spans="2:9" x14ac:dyDescent="0.15">
      <c r="B54" s="29" t="s">
        <v>44</v>
      </c>
      <c r="C54" s="1">
        <v>904858917</v>
      </c>
      <c r="D54" s="1">
        <v>59244248</v>
      </c>
      <c r="E54" s="1">
        <v>14909387</v>
      </c>
      <c r="F54" s="6">
        <v>0</v>
      </c>
      <c r="G54" s="2">
        <f t="shared" si="1"/>
        <v>979012552</v>
      </c>
      <c r="H54" s="23">
        <f>E54-'Act. FY 2022 Formula Programs'!E54</f>
        <v>4548532</v>
      </c>
      <c r="I54" s="24"/>
    </row>
    <row r="55" spans="2:9" x14ac:dyDescent="0.15">
      <c r="B55" s="5" t="s">
        <v>45</v>
      </c>
      <c r="C55" s="3">
        <v>381080922</v>
      </c>
      <c r="D55" s="3">
        <v>45000000</v>
      </c>
      <c r="E55" s="3">
        <v>6279072</v>
      </c>
      <c r="F55" s="7">
        <v>0</v>
      </c>
      <c r="G55" s="4">
        <f t="shared" si="1"/>
        <v>432359994</v>
      </c>
      <c r="H55" s="23">
        <f>E55-'Act. FY 2022 Formula Programs'!E55</f>
        <v>1915609</v>
      </c>
      <c r="I55" s="24"/>
    </row>
    <row r="56" spans="2:9" x14ac:dyDescent="0.15">
      <c r="B56" s="29" t="s">
        <v>46</v>
      </c>
      <c r="C56" s="15">
        <v>1141888715</v>
      </c>
      <c r="D56" s="15">
        <v>80654726</v>
      </c>
      <c r="E56" s="15">
        <v>18814906</v>
      </c>
      <c r="F56" s="18">
        <v>15195886</v>
      </c>
      <c r="G56" s="17">
        <f t="shared" si="1"/>
        <v>1256554233</v>
      </c>
      <c r="H56" s="23">
        <f>E56-'Act. FY 2022 Formula Programs'!E56</f>
        <v>5740022</v>
      </c>
      <c r="I56" s="24"/>
    </row>
    <row r="57" spans="2:9" x14ac:dyDescent="0.15">
      <c r="B57" s="29" t="s">
        <v>47</v>
      </c>
      <c r="C57" s="1">
        <v>5271224439</v>
      </c>
      <c r="D57" s="1">
        <v>115361082</v>
      </c>
      <c r="E57" s="1">
        <v>86853980</v>
      </c>
      <c r="F57" s="6">
        <v>0</v>
      </c>
      <c r="G57" s="2">
        <f t="shared" si="1"/>
        <v>5473439501</v>
      </c>
      <c r="H57" s="23">
        <f>E57-'Act. FY 2022 Formula Programs'!E57</f>
        <v>26497274</v>
      </c>
      <c r="I57" s="24"/>
    </row>
    <row r="58" spans="2:9" x14ac:dyDescent="0.15">
      <c r="B58" s="5" t="s">
        <v>48</v>
      </c>
      <c r="C58" s="3">
        <v>469224819</v>
      </c>
      <c r="D58" s="3">
        <v>45000000</v>
      </c>
      <c r="E58" s="3">
        <v>7731421</v>
      </c>
      <c r="F58" s="7">
        <v>0</v>
      </c>
      <c r="G58" s="4">
        <f t="shared" si="1"/>
        <v>521956240</v>
      </c>
      <c r="H58" s="23">
        <f>E58-'Act. FY 2022 Formula Programs'!E58</f>
        <v>2358690</v>
      </c>
      <c r="I58" s="24"/>
    </row>
    <row r="59" spans="2:9" x14ac:dyDescent="0.15">
      <c r="B59" s="29" t="s">
        <v>49</v>
      </c>
      <c r="C59" s="15">
        <v>274252276</v>
      </c>
      <c r="D59" s="15">
        <v>45000000</v>
      </c>
      <c r="E59" s="15">
        <v>4518851</v>
      </c>
      <c r="F59" s="18">
        <v>0</v>
      </c>
      <c r="G59" s="17">
        <f t="shared" si="1"/>
        <v>323771127</v>
      </c>
      <c r="H59" s="23">
        <f>E59-'Act. FY 2022 Formula Programs'!E59</f>
        <v>1378604</v>
      </c>
      <c r="I59" s="24"/>
    </row>
    <row r="60" spans="2:9" x14ac:dyDescent="0.15">
      <c r="B60" s="29" t="s">
        <v>50</v>
      </c>
      <c r="C60" s="1">
        <v>1375104236</v>
      </c>
      <c r="D60" s="1">
        <v>115591255</v>
      </c>
      <c r="E60" s="1">
        <v>22657583</v>
      </c>
      <c r="F60" s="6">
        <v>20942062</v>
      </c>
      <c r="G60" s="2">
        <f t="shared" si="1"/>
        <v>1534295136</v>
      </c>
      <c r="H60" s="23">
        <f>E60-'Act. FY 2022 Formula Programs'!E60</f>
        <v>6912339</v>
      </c>
      <c r="I60" s="24"/>
    </row>
    <row r="61" spans="2:9" x14ac:dyDescent="0.15">
      <c r="B61" s="5" t="s">
        <v>51</v>
      </c>
      <c r="C61" s="3">
        <v>916062271</v>
      </c>
      <c r="D61" s="3">
        <v>130679262</v>
      </c>
      <c r="E61" s="3">
        <v>15093948</v>
      </c>
      <c r="F61" s="7">
        <v>0</v>
      </c>
      <c r="G61" s="4">
        <f t="shared" si="1"/>
        <v>1061835481</v>
      </c>
      <c r="H61" s="23">
        <f>E61-'Act. FY 2022 Formula Programs'!E61</f>
        <v>4604838</v>
      </c>
      <c r="I61" s="24"/>
    </row>
    <row r="62" spans="2:9" x14ac:dyDescent="0.15">
      <c r="B62" s="29" t="s">
        <v>52</v>
      </c>
      <c r="C62" s="15">
        <v>590536780</v>
      </c>
      <c r="D62" s="15">
        <v>109616748</v>
      </c>
      <c r="E62" s="15">
        <v>9730285</v>
      </c>
      <c r="F62" s="18">
        <v>40023919</v>
      </c>
      <c r="G62" s="17">
        <f t="shared" si="1"/>
        <v>749907732</v>
      </c>
      <c r="H62" s="23">
        <f>E62-'Act. FY 2022 Formula Programs'!E62</f>
        <v>2968500</v>
      </c>
      <c r="I62" s="24"/>
    </row>
    <row r="63" spans="2:9" x14ac:dyDescent="0.15">
      <c r="B63" s="29" t="s">
        <v>53</v>
      </c>
      <c r="C63" s="1">
        <v>1016753387</v>
      </c>
      <c r="D63" s="1">
        <v>45000000</v>
      </c>
      <c r="E63" s="1">
        <v>16753057</v>
      </c>
      <c r="F63" s="6">
        <v>0</v>
      </c>
      <c r="G63" s="2">
        <f t="shared" si="1"/>
        <v>1078506444</v>
      </c>
      <c r="H63" s="23">
        <f>E63-'Act. FY 2022 Formula Programs'!E63</f>
        <v>5110996</v>
      </c>
      <c r="I63" s="24"/>
    </row>
    <row r="64" spans="2:9" x14ac:dyDescent="0.15">
      <c r="B64" s="5" t="s">
        <v>54</v>
      </c>
      <c r="C64" s="3">
        <v>346180057</v>
      </c>
      <c r="D64" s="3">
        <v>45000000</v>
      </c>
      <c r="E64" s="3">
        <v>5704011</v>
      </c>
      <c r="F64" s="7">
        <v>0</v>
      </c>
      <c r="G64" s="4">
        <f t="shared" si="1"/>
        <v>396884068</v>
      </c>
      <c r="H64" s="23">
        <f>E64-'Act. FY 2022 Formula Programs'!E64</f>
        <v>1740170</v>
      </c>
      <c r="I64" s="24"/>
    </row>
    <row r="65" spans="2:7" x14ac:dyDescent="0.15">
      <c r="B65" s="30"/>
      <c r="C65" s="19"/>
      <c r="D65" s="19"/>
      <c r="E65" s="15"/>
      <c r="F65" s="20"/>
      <c r="G65" s="17"/>
    </row>
    <row r="66" spans="2:7" x14ac:dyDescent="0.15">
      <c r="B66" s="31" t="s">
        <v>55</v>
      </c>
      <c r="C66" s="3">
        <f>SUM(C13:C64)</f>
        <v>53534326683</v>
      </c>
      <c r="D66" s="3">
        <f t="shared" ref="D66:E66" si="2">SUM(D13:D64)</f>
        <v>5307500000</v>
      </c>
      <c r="E66" s="19">
        <f t="shared" si="2"/>
        <v>885000000</v>
      </c>
      <c r="F66" s="3">
        <f>SUM(F13:F64)</f>
        <v>246250000</v>
      </c>
      <c r="G66" s="21">
        <f>SUM(G13:G64)</f>
        <v>59973076683</v>
      </c>
    </row>
    <row r="67" spans="2:7" x14ac:dyDescent="0.15">
      <c r="B67" s="32"/>
      <c r="C67" s="1"/>
      <c r="D67" s="1"/>
      <c r="E67" s="1"/>
      <c r="F67" s="1"/>
      <c r="G67" s="1"/>
    </row>
    <row r="68" spans="2:7" ht="15" x14ac:dyDescent="0.15">
      <c r="B68" s="49" t="s">
        <v>90</v>
      </c>
      <c r="C68" s="1"/>
      <c r="D68" s="1"/>
      <c r="E68" s="1"/>
      <c r="F68" s="1"/>
      <c r="G68" s="1"/>
    </row>
    <row r="69" spans="2:7" x14ac:dyDescent="0.15">
      <c r="B69" s="22"/>
      <c r="C69" s="1"/>
      <c r="D69" s="1"/>
      <c r="E69" s="1"/>
      <c r="F69" s="1"/>
      <c r="G69" s="1"/>
    </row>
    <row r="70" spans="2:7" x14ac:dyDescent="0.15">
      <c r="B70" s="22"/>
      <c r="C70" s="1"/>
      <c r="D70" s="1"/>
      <c r="E70" s="1"/>
      <c r="F70" s="1"/>
      <c r="G70" s="1"/>
    </row>
    <row r="71" spans="2:7" x14ac:dyDescent="0.15">
      <c r="B71" s="22"/>
      <c r="C71" s="1"/>
      <c r="D71" s="1"/>
      <c r="E71" s="1"/>
      <c r="F71" s="1"/>
      <c r="G71" s="1"/>
    </row>
    <row r="72" spans="2:7" x14ac:dyDescent="0.15">
      <c r="B72" s="22"/>
      <c r="C72" s="1"/>
      <c r="D72" s="1"/>
      <c r="E72" s="1"/>
      <c r="F72" s="1"/>
      <c r="G72" s="1"/>
    </row>
    <row r="73" spans="2:7" x14ac:dyDescent="0.15">
      <c r="B73" s="22"/>
      <c r="C73" s="1"/>
      <c r="D73" s="1"/>
      <c r="E73" s="1"/>
      <c r="F73" s="1"/>
      <c r="G73" s="1"/>
    </row>
    <row r="74" spans="2:7" ht="15.75" customHeight="1" x14ac:dyDescent="0.15">
      <c r="B74" s="22"/>
      <c r="C74" s="22"/>
      <c r="D74" s="22"/>
      <c r="E74" s="1"/>
      <c r="F74" s="1"/>
      <c r="G74" s="1"/>
    </row>
    <row r="75" spans="2:7" x14ac:dyDescent="0.15">
      <c r="B75" s="22"/>
      <c r="C75" s="1"/>
      <c r="D75" s="1"/>
      <c r="E75" s="1"/>
      <c r="F75" s="1"/>
      <c r="G75" s="1"/>
    </row>
    <row r="76" spans="2:7" ht="16" x14ac:dyDescent="0.2">
      <c r="B76" s="33"/>
    </row>
    <row r="77" spans="2:7" ht="16" x14ac:dyDescent="0.2">
      <c r="B77" s="33"/>
    </row>
    <row r="80" spans="2:7" x14ac:dyDescent="0.15">
      <c r="E80" s="23"/>
    </row>
  </sheetData>
  <mergeCells count="5">
    <mergeCell ref="B5:G5"/>
    <mergeCell ref="B1:G1"/>
    <mergeCell ref="B2:G2"/>
    <mergeCell ref="B4:G4"/>
    <mergeCell ref="B6:G6"/>
  </mergeCells>
  <printOptions horizontalCentered="1"/>
  <pageMargins left="0.7" right="0.7" top="0.75" bottom="0.75" header="0.3" footer="0.3"/>
  <pageSetup scale="47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D6EFF-3DAE-4562-880C-A1582B221920}">
  <dimension ref="A1:I80"/>
  <sheetViews>
    <sheetView zoomScaleNormal="100" workbookViewId="0"/>
  </sheetViews>
  <sheetFormatPr baseColWidth="10" defaultColWidth="9.1640625" defaultRowHeight="13" x14ac:dyDescent="0.15"/>
  <cols>
    <col min="2" max="2" width="20.33203125" customWidth="1"/>
    <col min="3" max="3" width="16.5" customWidth="1"/>
    <col min="4" max="4" width="23.33203125" bestFit="1" customWidth="1"/>
    <col min="5" max="5" width="24.33203125" customWidth="1"/>
    <col min="6" max="6" width="15.6640625" customWidth="1"/>
    <col min="7" max="7" width="18.5" customWidth="1"/>
    <col min="9" max="9" width="16.6640625" customWidth="1"/>
  </cols>
  <sheetData>
    <row r="1" spans="1:9" x14ac:dyDescent="0.15">
      <c r="A1" s="26"/>
      <c r="B1" s="50" t="s">
        <v>61</v>
      </c>
      <c r="C1" s="50"/>
      <c r="D1" s="50"/>
      <c r="E1" s="50"/>
      <c r="F1" s="50"/>
      <c r="G1" s="50"/>
    </row>
    <row r="2" spans="1:9" x14ac:dyDescent="0.15">
      <c r="A2" s="26"/>
      <c r="B2" s="50" t="s">
        <v>62</v>
      </c>
      <c r="C2" s="50"/>
      <c r="D2" s="50"/>
      <c r="E2" s="50"/>
      <c r="F2" s="50"/>
      <c r="G2" s="50"/>
    </row>
    <row r="3" spans="1:9" x14ac:dyDescent="0.15">
      <c r="B3" s="9"/>
      <c r="C3" s="8"/>
      <c r="D3" s="8"/>
      <c r="E3" s="8"/>
      <c r="F3" s="8"/>
      <c r="G3" s="8"/>
    </row>
    <row r="4" spans="1:9" x14ac:dyDescent="0.15">
      <c r="B4" s="50" t="s">
        <v>71</v>
      </c>
      <c r="C4" s="50"/>
      <c r="D4" s="50"/>
      <c r="E4" s="50"/>
      <c r="F4" s="50"/>
      <c r="G4" s="50"/>
    </row>
    <row r="5" spans="1:9" x14ac:dyDescent="0.15">
      <c r="B5" s="50" t="s">
        <v>67</v>
      </c>
      <c r="C5" s="50"/>
      <c r="D5" s="50"/>
      <c r="E5" s="50"/>
      <c r="F5" s="50"/>
      <c r="G5" s="50"/>
      <c r="H5" s="34"/>
    </row>
    <row r="6" spans="1:9" x14ac:dyDescent="0.15">
      <c r="B6" s="51" t="s">
        <v>69</v>
      </c>
      <c r="C6" s="51"/>
      <c r="D6" s="51"/>
      <c r="E6" s="51"/>
      <c r="F6" s="51"/>
      <c r="G6" s="51"/>
    </row>
    <row r="7" spans="1:9" x14ac:dyDescent="0.15">
      <c r="B7" s="25"/>
      <c r="C7" s="25"/>
      <c r="D7" s="25"/>
      <c r="E7" s="25"/>
      <c r="F7" s="25"/>
      <c r="G7" s="25"/>
    </row>
    <row r="8" spans="1:9" x14ac:dyDescent="0.15">
      <c r="C8" s="8" t="s">
        <v>56</v>
      </c>
      <c r="D8" s="8"/>
      <c r="E8" s="8"/>
      <c r="F8" s="8" t="s">
        <v>57</v>
      </c>
      <c r="G8" s="8"/>
    </row>
    <row r="9" spans="1:9" ht="14" x14ac:dyDescent="0.15">
      <c r="B9" s="27"/>
      <c r="C9" s="8" t="s">
        <v>0</v>
      </c>
      <c r="D9" s="8"/>
      <c r="E9" s="8" t="s">
        <v>65</v>
      </c>
      <c r="F9" s="10" t="s">
        <v>58</v>
      </c>
      <c r="G9" s="8"/>
    </row>
    <row r="10" spans="1:9" ht="14" x14ac:dyDescent="0.15">
      <c r="B10" s="27"/>
      <c r="C10" s="8" t="s">
        <v>2</v>
      </c>
      <c r="D10" s="8" t="s">
        <v>63</v>
      </c>
      <c r="E10" s="8" t="s">
        <v>60</v>
      </c>
      <c r="F10" s="10" t="s">
        <v>0</v>
      </c>
      <c r="G10" s="8"/>
    </row>
    <row r="11" spans="1:9" ht="15" x14ac:dyDescent="0.15">
      <c r="B11" s="11" t="s">
        <v>1</v>
      </c>
      <c r="C11" s="11" t="s">
        <v>87</v>
      </c>
      <c r="D11" s="11" t="s">
        <v>2</v>
      </c>
      <c r="E11" s="11" t="s">
        <v>64</v>
      </c>
      <c r="F11" s="12" t="s">
        <v>66</v>
      </c>
      <c r="G11" s="11" t="s">
        <v>3</v>
      </c>
    </row>
    <row r="12" spans="1:9" x14ac:dyDescent="0.15">
      <c r="B12" s="13"/>
      <c r="C12" s="13"/>
      <c r="D12" s="13"/>
      <c r="E12" s="13"/>
      <c r="F12" s="14"/>
      <c r="G12" s="14"/>
    </row>
    <row r="13" spans="1:9" x14ac:dyDescent="0.15">
      <c r="B13" s="28" t="s">
        <v>4</v>
      </c>
      <c r="C13" s="15">
        <v>1045706107</v>
      </c>
      <c r="D13" s="15">
        <v>45000000</v>
      </c>
      <c r="E13" s="15">
        <v>16892384</v>
      </c>
      <c r="F13" s="16">
        <v>73875000</v>
      </c>
      <c r="G13" s="17">
        <f t="shared" ref="G13:G64" si="0">SUM(C13:F13)</f>
        <v>1181473491</v>
      </c>
      <c r="I13" s="24"/>
    </row>
    <row r="14" spans="1:9" x14ac:dyDescent="0.15">
      <c r="B14" s="29" t="s">
        <v>5</v>
      </c>
      <c r="C14" s="1">
        <v>691114690</v>
      </c>
      <c r="D14" s="1">
        <v>45000000</v>
      </c>
      <c r="E14" s="1">
        <v>11164272</v>
      </c>
      <c r="F14" s="6">
        <v>0</v>
      </c>
      <c r="G14" s="2">
        <f t="shared" si="0"/>
        <v>747278962</v>
      </c>
      <c r="I14" s="24"/>
    </row>
    <row r="15" spans="1:9" x14ac:dyDescent="0.15">
      <c r="B15" s="5" t="s">
        <v>6</v>
      </c>
      <c r="C15" s="3">
        <v>1008470158</v>
      </c>
      <c r="D15" s="3">
        <v>45000000</v>
      </c>
      <c r="E15" s="3">
        <v>16290816</v>
      </c>
      <c r="F15" s="7">
        <v>0</v>
      </c>
      <c r="G15" s="4">
        <f t="shared" si="0"/>
        <v>1069760974</v>
      </c>
      <c r="I15" s="24"/>
    </row>
    <row r="16" spans="1:9" x14ac:dyDescent="0.15">
      <c r="B16" s="29" t="s">
        <v>7</v>
      </c>
      <c r="C16" s="15">
        <v>713616196</v>
      </c>
      <c r="D16" s="15">
        <v>60161625</v>
      </c>
      <c r="E16" s="15">
        <v>11527783</v>
      </c>
      <c r="F16" s="18">
        <v>0</v>
      </c>
      <c r="G16" s="17">
        <f t="shared" si="0"/>
        <v>785305604</v>
      </c>
      <c r="I16" s="24"/>
    </row>
    <row r="17" spans="2:9" x14ac:dyDescent="0.15">
      <c r="B17" s="29" t="s">
        <v>8</v>
      </c>
      <c r="C17" s="1">
        <v>5058902284</v>
      </c>
      <c r="D17" s="1">
        <v>574785473</v>
      </c>
      <c r="E17" s="1">
        <v>81721161</v>
      </c>
      <c r="F17" s="6">
        <v>0</v>
      </c>
      <c r="G17" s="2">
        <f t="shared" si="0"/>
        <v>5715408918</v>
      </c>
      <c r="I17" s="24"/>
    </row>
    <row r="18" spans="2:9" x14ac:dyDescent="0.15">
      <c r="B18" s="5" t="s">
        <v>9</v>
      </c>
      <c r="C18" s="3">
        <v>745458896</v>
      </c>
      <c r="D18" s="3">
        <v>45000000</v>
      </c>
      <c r="E18" s="3">
        <v>12042129</v>
      </c>
      <c r="F18" s="7">
        <v>0</v>
      </c>
      <c r="G18" s="4">
        <f t="shared" si="0"/>
        <v>802501025</v>
      </c>
      <c r="I18" s="24"/>
    </row>
    <row r="19" spans="2:9" x14ac:dyDescent="0.15">
      <c r="B19" s="29" t="s">
        <v>10</v>
      </c>
      <c r="C19" s="15">
        <v>692283397</v>
      </c>
      <c r="D19" s="15">
        <v>121165205</v>
      </c>
      <c r="E19" s="15">
        <v>11183127</v>
      </c>
      <c r="F19" s="18">
        <v>0</v>
      </c>
      <c r="G19" s="17">
        <f t="shared" si="0"/>
        <v>824631729</v>
      </c>
      <c r="I19" s="24"/>
    </row>
    <row r="20" spans="2:9" x14ac:dyDescent="0.15">
      <c r="B20" s="29" t="s">
        <v>11</v>
      </c>
      <c r="C20" s="1">
        <v>233156425</v>
      </c>
      <c r="D20" s="1">
        <v>45000000</v>
      </c>
      <c r="E20" s="1">
        <v>3766406</v>
      </c>
      <c r="F20" s="6">
        <v>0</v>
      </c>
      <c r="G20" s="2">
        <f t="shared" si="0"/>
        <v>281922831</v>
      </c>
      <c r="I20" s="24"/>
    </row>
    <row r="21" spans="2:9" x14ac:dyDescent="0.15">
      <c r="B21" s="5" t="s">
        <v>12</v>
      </c>
      <c r="C21" s="3">
        <v>219924924</v>
      </c>
      <c r="D21" s="3">
        <v>45000000</v>
      </c>
      <c r="E21" s="3">
        <v>3552666</v>
      </c>
      <c r="F21" s="7">
        <v>0</v>
      </c>
      <c r="G21" s="4">
        <f t="shared" si="0"/>
        <v>268477590</v>
      </c>
      <c r="I21" s="24"/>
    </row>
    <row r="22" spans="2:9" x14ac:dyDescent="0.15">
      <c r="B22" s="29" t="s">
        <v>13</v>
      </c>
      <c r="C22" s="15">
        <v>2611453794</v>
      </c>
      <c r="D22" s="15">
        <v>52673067</v>
      </c>
      <c r="E22" s="15">
        <v>42185543</v>
      </c>
      <c r="F22" s="18">
        <v>0</v>
      </c>
      <c r="G22" s="17">
        <f t="shared" si="0"/>
        <v>2706312404</v>
      </c>
      <c r="I22" s="24"/>
    </row>
    <row r="23" spans="2:9" x14ac:dyDescent="0.15">
      <c r="B23" s="29" t="s">
        <v>14</v>
      </c>
      <c r="C23" s="1">
        <v>1779698048</v>
      </c>
      <c r="D23" s="1">
        <v>45000000</v>
      </c>
      <c r="E23" s="1">
        <v>28749258</v>
      </c>
      <c r="F23" s="6">
        <v>14149520</v>
      </c>
      <c r="G23" s="2">
        <f t="shared" si="0"/>
        <v>1867596826</v>
      </c>
      <c r="I23" s="24"/>
    </row>
    <row r="24" spans="2:9" x14ac:dyDescent="0.15">
      <c r="B24" s="5" t="s">
        <v>15</v>
      </c>
      <c r="C24" s="3">
        <v>233122210</v>
      </c>
      <c r="D24" s="3">
        <v>72850264</v>
      </c>
      <c r="E24" s="3">
        <v>3765855</v>
      </c>
      <c r="F24" s="7">
        <v>0</v>
      </c>
      <c r="G24" s="4">
        <f t="shared" si="0"/>
        <v>309738329</v>
      </c>
      <c r="I24" s="24"/>
    </row>
    <row r="25" spans="2:9" x14ac:dyDescent="0.15">
      <c r="B25" s="29" t="s">
        <v>16</v>
      </c>
      <c r="C25" s="15">
        <v>394230354</v>
      </c>
      <c r="D25" s="15">
        <v>45000000</v>
      </c>
      <c r="E25" s="15">
        <v>6368404</v>
      </c>
      <c r="F25" s="18">
        <v>0</v>
      </c>
      <c r="G25" s="17">
        <f t="shared" si="0"/>
        <v>445598758</v>
      </c>
      <c r="I25" s="24"/>
    </row>
    <row r="26" spans="2:9" x14ac:dyDescent="0.15">
      <c r="B26" s="29" t="s">
        <v>17</v>
      </c>
      <c r="C26" s="1">
        <v>1959631478</v>
      </c>
      <c r="D26" s="1">
        <v>297268565</v>
      </c>
      <c r="E26" s="1">
        <v>31655845</v>
      </c>
      <c r="F26" s="6">
        <v>0</v>
      </c>
      <c r="G26" s="2">
        <f t="shared" si="0"/>
        <v>2288555888</v>
      </c>
      <c r="I26" s="24"/>
    </row>
    <row r="27" spans="2:9" x14ac:dyDescent="0.15">
      <c r="B27" s="5" t="s">
        <v>18</v>
      </c>
      <c r="C27" s="3">
        <v>1313337483</v>
      </c>
      <c r="D27" s="3">
        <v>74542768</v>
      </c>
      <c r="E27" s="3">
        <v>21215670</v>
      </c>
      <c r="F27" s="7">
        <v>0</v>
      </c>
      <c r="G27" s="4">
        <f t="shared" si="0"/>
        <v>1409095921</v>
      </c>
      <c r="I27" s="24"/>
    </row>
    <row r="28" spans="2:9" x14ac:dyDescent="0.15">
      <c r="B28" s="29" t="s">
        <v>19</v>
      </c>
      <c r="C28" s="15">
        <v>677388431</v>
      </c>
      <c r="D28" s="15">
        <v>93410180</v>
      </c>
      <c r="E28" s="15">
        <v>10942559</v>
      </c>
      <c r="F28" s="18">
        <v>0</v>
      </c>
      <c r="G28" s="17">
        <f t="shared" si="0"/>
        <v>781741170</v>
      </c>
      <c r="I28" s="24"/>
    </row>
    <row r="29" spans="2:9" x14ac:dyDescent="0.15">
      <c r="B29" s="29" t="s">
        <v>20</v>
      </c>
      <c r="C29" s="1">
        <v>520863178</v>
      </c>
      <c r="D29" s="1">
        <v>45000000</v>
      </c>
      <c r="E29" s="1">
        <v>8414042</v>
      </c>
      <c r="F29" s="6">
        <v>0</v>
      </c>
      <c r="G29" s="2">
        <f t="shared" si="0"/>
        <v>574277220</v>
      </c>
      <c r="I29" s="24"/>
    </row>
    <row r="30" spans="2:9" x14ac:dyDescent="0.15">
      <c r="B30" s="5" t="s">
        <v>21</v>
      </c>
      <c r="C30" s="3">
        <v>915796546</v>
      </c>
      <c r="D30" s="3">
        <v>94549890</v>
      </c>
      <c r="E30" s="3">
        <v>14793815</v>
      </c>
      <c r="F30" s="7">
        <v>14105675</v>
      </c>
      <c r="G30" s="4">
        <f t="shared" si="0"/>
        <v>1039245926</v>
      </c>
      <c r="I30" s="24"/>
    </row>
    <row r="31" spans="2:9" x14ac:dyDescent="0.15">
      <c r="B31" s="29" t="s">
        <v>22</v>
      </c>
      <c r="C31" s="15">
        <v>967378177</v>
      </c>
      <c r="D31" s="15">
        <v>219075640</v>
      </c>
      <c r="E31" s="15">
        <v>15627068</v>
      </c>
      <c r="F31" s="18">
        <v>0</v>
      </c>
      <c r="G31" s="17">
        <f t="shared" si="0"/>
        <v>1202080885</v>
      </c>
      <c r="I31" s="24"/>
    </row>
    <row r="32" spans="2:9" x14ac:dyDescent="0.15">
      <c r="B32" s="29" t="s">
        <v>23</v>
      </c>
      <c r="C32" s="1">
        <v>254430572</v>
      </c>
      <c r="D32" s="1">
        <v>45000000</v>
      </c>
      <c r="E32" s="1">
        <v>4110072</v>
      </c>
      <c r="F32" s="6">
        <v>0</v>
      </c>
      <c r="G32" s="2">
        <f t="shared" si="0"/>
        <v>303540644</v>
      </c>
      <c r="I32" s="24"/>
    </row>
    <row r="33" spans="2:9" x14ac:dyDescent="0.15">
      <c r="B33" s="5" t="s">
        <v>24</v>
      </c>
      <c r="C33" s="3">
        <v>828287771</v>
      </c>
      <c r="D33" s="3">
        <v>88130751</v>
      </c>
      <c r="E33" s="3">
        <v>13380134</v>
      </c>
      <c r="F33" s="7">
        <v>11226041</v>
      </c>
      <c r="G33" s="4">
        <f t="shared" si="0"/>
        <v>941024697</v>
      </c>
      <c r="I33" s="24"/>
    </row>
    <row r="34" spans="2:9" x14ac:dyDescent="0.15">
      <c r="B34" s="29" t="s">
        <v>25</v>
      </c>
      <c r="C34" s="15">
        <v>837121871</v>
      </c>
      <c r="D34" s="15">
        <v>243527965</v>
      </c>
      <c r="E34" s="15">
        <v>13522825</v>
      </c>
      <c r="F34" s="18">
        <v>0</v>
      </c>
      <c r="G34" s="17">
        <f t="shared" si="0"/>
        <v>1094172661</v>
      </c>
      <c r="I34" s="24"/>
    </row>
    <row r="35" spans="2:9" x14ac:dyDescent="0.15">
      <c r="B35" s="29" t="s">
        <v>26</v>
      </c>
      <c r="C35" s="1">
        <v>1451205467</v>
      </c>
      <c r="D35" s="1">
        <v>121633126</v>
      </c>
      <c r="E35" s="1">
        <v>23442756</v>
      </c>
      <c r="F35" s="6">
        <v>0</v>
      </c>
      <c r="G35" s="2">
        <f t="shared" si="0"/>
        <v>1596281349</v>
      </c>
      <c r="I35" s="24"/>
    </row>
    <row r="36" spans="2:9" x14ac:dyDescent="0.15">
      <c r="B36" s="5" t="s">
        <v>27</v>
      </c>
      <c r="C36" s="3">
        <v>898779064</v>
      </c>
      <c r="D36" s="3">
        <v>65166538</v>
      </c>
      <c r="E36" s="3">
        <v>14518886</v>
      </c>
      <c r="F36" s="7">
        <v>0</v>
      </c>
      <c r="G36" s="4">
        <f t="shared" si="0"/>
        <v>978464488</v>
      </c>
      <c r="I36" s="24"/>
    </row>
    <row r="37" spans="2:9" x14ac:dyDescent="0.15">
      <c r="B37" s="29" t="s">
        <v>28</v>
      </c>
      <c r="C37" s="15">
        <v>666618569</v>
      </c>
      <c r="D37" s="15">
        <v>45000000</v>
      </c>
      <c r="E37" s="15">
        <v>10768582</v>
      </c>
      <c r="F37" s="18">
        <v>0</v>
      </c>
      <c r="G37" s="17">
        <f t="shared" si="0"/>
        <v>722387151</v>
      </c>
      <c r="I37" s="24"/>
    </row>
    <row r="38" spans="2:9" x14ac:dyDescent="0.15">
      <c r="B38" s="29" t="s">
        <v>29</v>
      </c>
      <c r="C38" s="1">
        <v>1304837004</v>
      </c>
      <c r="D38" s="1">
        <v>104684966</v>
      </c>
      <c r="E38" s="1">
        <v>21078383</v>
      </c>
      <c r="F38" s="6">
        <v>0</v>
      </c>
      <c r="G38" s="2">
        <f t="shared" si="0"/>
        <v>1430600353</v>
      </c>
      <c r="I38" s="24"/>
    </row>
    <row r="39" spans="2:9" x14ac:dyDescent="0.15">
      <c r="B39" s="5" t="s">
        <v>30</v>
      </c>
      <c r="C39" s="3">
        <v>565519105</v>
      </c>
      <c r="D39" s="3">
        <v>45000000</v>
      </c>
      <c r="E39" s="3">
        <v>9135410</v>
      </c>
      <c r="F39" s="7">
        <v>0</v>
      </c>
      <c r="G39" s="4">
        <f t="shared" si="0"/>
        <v>619654515</v>
      </c>
      <c r="I39" s="24"/>
    </row>
    <row r="40" spans="2:9" x14ac:dyDescent="0.15">
      <c r="B40" s="29" t="s">
        <v>31</v>
      </c>
      <c r="C40" s="15">
        <v>398393121</v>
      </c>
      <c r="D40" s="15">
        <v>45000000</v>
      </c>
      <c r="E40" s="15">
        <v>6435652</v>
      </c>
      <c r="F40" s="18">
        <v>0</v>
      </c>
      <c r="G40" s="17">
        <f t="shared" si="0"/>
        <v>449828773</v>
      </c>
      <c r="I40" s="24"/>
    </row>
    <row r="41" spans="2:9" x14ac:dyDescent="0.15">
      <c r="B41" s="29" t="s">
        <v>32</v>
      </c>
      <c r="C41" s="1">
        <v>500497192</v>
      </c>
      <c r="D41" s="1">
        <v>45000000</v>
      </c>
      <c r="E41" s="1">
        <v>8085017</v>
      </c>
      <c r="F41" s="6">
        <v>0</v>
      </c>
      <c r="G41" s="2">
        <f t="shared" si="0"/>
        <v>553582209</v>
      </c>
      <c r="I41" s="24"/>
    </row>
    <row r="42" spans="2:9" x14ac:dyDescent="0.15">
      <c r="B42" s="5" t="s">
        <v>33</v>
      </c>
      <c r="C42" s="3">
        <v>227732239</v>
      </c>
      <c r="D42" s="3">
        <v>45000000</v>
      </c>
      <c r="E42" s="3">
        <v>3678786</v>
      </c>
      <c r="F42" s="7">
        <v>0</v>
      </c>
      <c r="G42" s="4">
        <f t="shared" si="0"/>
        <v>276411025</v>
      </c>
      <c r="I42" s="24"/>
    </row>
    <row r="43" spans="2:9" x14ac:dyDescent="0.15">
      <c r="B43" s="29" t="s">
        <v>34</v>
      </c>
      <c r="C43" s="15">
        <v>1376204117</v>
      </c>
      <c r="D43" s="15">
        <v>246117384</v>
      </c>
      <c r="E43" s="15">
        <v>22231137</v>
      </c>
      <c r="F43" s="18">
        <v>0</v>
      </c>
      <c r="G43" s="17">
        <f t="shared" si="0"/>
        <v>1644552638</v>
      </c>
      <c r="I43" s="24"/>
    </row>
    <row r="44" spans="2:9" x14ac:dyDescent="0.15">
      <c r="B44" s="29" t="s">
        <v>35</v>
      </c>
      <c r="C44" s="1">
        <v>506157647</v>
      </c>
      <c r="D44" s="1">
        <v>45000000</v>
      </c>
      <c r="E44" s="1">
        <v>8176486</v>
      </c>
      <c r="F44" s="6">
        <v>0</v>
      </c>
      <c r="G44" s="2">
        <f t="shared" si="0"/>
        <v>559334133</v>
      </c>
      <c r="I44" s="24"/>
    </row>
    <row r="45" spans="2:9" x14ac:dyDescent="0.15">
      <c r="B45" s="5" t="s">
        <v>36</v>
      </c>
      <c r="C45" s="3">
        <v>2313598592</v>
      </c>
      <c r="D45" s="3">
        <v>408972882</v>
      </c>
      <c r="E45" s="3">
        <v>37373747</v>
      </c>
      <c r="F45" s="7">
        <v>0</v>
      </c>
      <c r="G45" s="4">
        <f t="shared" si="0"/>
        <v>2759945221</v>
      </c>
      <c r="I45" s="24"/>
    </row>
    <row r="46" spans="2:9" x14ac:dyDescent="0.15">
      <c r="B46" s="29" t="s">
        <v>37</v>
      </c>
      <c r="C46" s="15">
        <v>1437523246</v>
      </c>
      <c r="D46" s="15">
        <v>98692801</v>
      </c>
      <c r="E46" s="15">
        <v>23221768</v>
      </c>
      <c r="F46" s="18">
        <v>17026686</v>
      </c>
      <c r="G46" s="17">
        <f t="shared" si="0"/>
        <v>1576464501</v>
      </c>
      <c r="I46" s="24"/>
    </row>
    <row r="47" spans="2:9" x14ac:dyDescent="0.15">
      <c r="B47" s="29" t="s">
        <v>38</v>
      </c>
      <c r="C47" s="1">
        <v>342192740</v>
      </c>
      <c r="D47" s="1">
        <v>45000000</v>
      </c>
      <c r="E47" s="1">
        <v>5527787</v>
      </c>
      <c r="F47" s="6">
        <v>0</v>
      </c>
      <c r="G47" s="2">
        <f t="shared" si="0"/>
        <v>392720527</v>
      </c>
      <c r="I47" s="24"/>
    </row>
    <row r="48" spans="2:9" x14ac:dyDescent="0.15">
      <c r="B48" s="5" t="s">
        <v>39</v>
      </c>
      <c r="C48" s="3">
        <v>1847536896</v>
      </c>
      <c r="D48" s="3">
        <v>104290441</v>
      </c>
      <c r="E48" s="3">
        <v>29845089</v>
      </c>
      <c r="F48" s="7">
        <v>19747592</v>
      </c>
      <c r="G48" s="4">
        <f t="shared" si="0"/>
        <v>2001420018</v>
      </c>
      <c r="I48" s="24"/>
    </row>
    <row r="49" spans="2:9" x14ac:dyDescent="0.15">
      <c r="B49" s="29" t="s">
        <v>40</v>
      </c>
      <c r="C49" s="15">
        <v>874147790</v>
      </c>
      <c r="D49" s="15">
        <v>57598954</v>
      </c>
      <c r="E49" s="15">
        <v>14121021</v>
      </c>
      <c r="F49" s="18">
        <v>0</v>
      </c>
      <c r="G49" s="17">
        <f t="shared" si="0"/>
        <v>945867765</v>
      </c>
      <c r="I49" s="24"/>
    </row>
    <row r="50" spans="2:9" x14ac:dyDescent="0.15">
      <c r="B50" s="29" t="s">
        <v>41</v>
      </c>
      <c r="C50" s="1">
        <v>688926227</v>
      </c>
      <c r="D50" s="1">
        <v>57686024</v>
      </c>
      <c r="E50" s="1">
        <v>11128928</v>
      </c>
      <c r="F50" s="6">
        <v>0</v>
      </c>
      <c r="G50" s="2">
        <f t="shared" si="0"/>
        <v>757741179</v>
      </c>
      <c r="I50" s="24"/>
    </row>
    <row r="51" spans="2:9" x14ac:dyDescent="0.15">
      <c r="B51" s="29" t="s">
        <v>42</v>
      </c>
      <c r="C51" s="1">
        <v>2261477616</v>
      </c>
      <c r="D51" s="1">
        <v>353377923</v>
      </c>
      <c r="E51" s="1">
        <v>36531901</v>
      </c>
      <c r="F51" s="6">
        <v>18095207</v>
      </c>
      <c r="G51" s="2">
        <f t="shared" si="0"/>
        <v>2669482647</v>
      </c>
      <c r="I51" s="24"/>
    </row>
    <row r="52" spans="2:9" x14ac:dyDescent="0.15">
      <c r="B52" s="5" t="s">
        <v>59</v>
      </c>
      <c r="C52" s="1">
        <v>0</v>
      </c>
      <c r="D52" s="1">
        <v>45000000</v>
      </c>
      <c r="E52" s="1">
        <v>2909472</v>
      </c>
      <c r="F52" s="6">
        <v>0</v>
      </c>
      <c r="G52" s="2">
        <f t="shared" si="0"/>
        <v>47909472</v>
      </c>
      <c r="I52" s="24"/>
    </row>
    <row r="53" spans="2:9" x14ac:dyDescent="0.15">
      <c r="B53" s="29" t="s">
        <v>43</v>
      </c>
      <c r="C53" s="15">
        <v>301436590</v>
      </c>
      <c r="D53" s="15">
        <v>50990247</v>
      </c>
      <c r="E53" s="15">
        <v>4869410</v>
      </c>
      <c r="F53" s="18">
        <v>0</v>
      </c>
      <c r="G53" s="17">
        <f t="shared" si="0"/>
        <v>357296247</v>
      </c>
      <c r="I53" s="24"/>
    </row>
    <row r="54" spans="2:9" x14ac:dyDescent="0.15">
      <c r="B54" s="29" t="s">
        <v>44</v>
      </c>
      <c r="C54" s="1">
        <v>922957324</v>
      </c>
      <c r="D54" s="1">
        <v>59244248</v>
      </c>
      <c r="E54" s="1">
        <v>14909490</v>
      </c>
      <c r="F54" s="6">
        <v>0</v>
      </c>
      <c r="G54" s="2">
        <f t="shared" si="0"/>
        <v>997111062</v>
      </c>
      <c r="I54" s="24"/>
    </row>
    <row r="55" spans="2:9" x14ac:dyDescent="0.15">
      <c r="B55" s="5" t="s">
        <v>45</v>
      </c>
      <c r="C55" s="3">
        <v>388703046</v>
      </c>
      <c r="D55" s="3">
        <v>45000000</v>
      </c>
      <c r="E55" s="3">
        <v>6279116</v>
      </c>
      <c r="F55" s="7">
        <v>0</v>
      </c>
      <c r="G55" s="4">
        <f t="shared" si="0"/>
        <v>439982162</v>
      </c>
      <c r="I55" s="24"/>
    </row>
    <row r="56" spans="2:9" x14ac:dyDescent="0.15">
      <c r="B56" s="29" t="s">
        <v>46</v>
      </c>
      <c r="C56" s="15">
        <v>1164728007</v>
      </c>
      <c r="D56" s="15">
        <v>80654726</v>
      </c>
      <c r="E56" s="15">
        <v>18815036</v>
      </c>
      <c r="F56" s="18">
        <v>15405515</v>
      </c>
      <c r="G56" s="17">
        <f t="shared" si="0"/>
        <v>1279603284</v>
      </c>
      <c r="I56" s="24"/>
    </row>
    <row r="57" spans="2:9" x14ac:dyDescent="0.15">
      <c r="B57" s="29" t="s">
        <v>47</v>
      </c>
      <c r="C57" s="1">
        <v>5376655920</v>
      </c>
      <c r="D57" s="1">
        <v>115361082</v>
      </c>
      <c r="E57" s="1">
        <v>86854582</v>
      </c>
      <c r="F57" s="6">
        <v>0</v>
      </c>
      <c r="G57" s="2">
        <f t="shared" si="0"/>
        <v>5578871584</v>
      </c>
      <c r="I57" s="24"/>
    </row>
    <row r="58" spans="2:9" x14ac:dyDescent="0.15">
      <c r="B58" s="5" t="s">
        <v>48</v>
      </c>
      <c r="C58" s="3">
        <v>478609941</v>
      </c>
      <c r="D58" s="3">
        <v>45000000</v>
      </c>
      <c r="E58" s="3">
        <v>7731474</v>
      </c>
      <c r="F58" s="7">
        <v>0</v>
      </c>
      <c r="G58" s="4">
        <f t="shared" si="0"/>
        <v>531341415</v>
      </c>
      <c r="I58" s="24"/>
    </row>
    <row r="59" spans="2:9" x14ac:dyDescent="0.15">
      <c r="B59" s="29" t="s">
        <v>49</v>
      </c>
      <c r="C59" s="15">
        <v>279737680</v>
      </c>
      <c r="D59" s="15">
        <v>45000000</v>
      </c>
      <c r="E59" s="15">
        <v>4518882</v>
      </c>
      <c r="F59" s="18">
        <v>0</v>
      </c>
      <c r="G59" s="17">
        <f t="shared" si="0"/>
        <v>329256562</v>
      </c>
      <c r="I59" s="24"/>
    </row>
    <row r="60" spans="2:9" x14ac:dyDescent="0.15">
      <c r="B60" s="29" t="s">
        <v>50</v>
      </c>
      <c r="C60" s="1">
        <v>1402608129</v>
      </c>
      <c r="D60" s="1">
        <v>115591255</v>
      </c>
      <c r="E60" s="1">
        <v>22657740</v>
      </c>
      <c r="F60" s="6">
        <v>21383522</v>
      </c>
      <c r="G60" s="2">
        <f t="shared" si="0"/>
        <v>1562240646</v>
      </c>
      <c r="I60" s="24"/>
    </row>
    <row r="61" spans="2:9" x14ac:dyDescent="0.15">
      <c r="B61" s="5" t="s">
        <v>51</v>
      </c>
      <c r="C61" s="3">
        <v>934384716</v>
      </c>
      <c r="D61" s="3">
        <v>130679262</v>
      </c>
      <c r="E61" s="3">
        <v>15094052</v>
      </c>
      <c r="F61" s="7">
        <v>0</v>
      </c>
      <c r="G61" s="4">
        <f t="shared" si="0"/>
        <v>1080158030</v>
      </c>
      <c r="I61" s="24"/>
    </row>
    <row r="62" spans="2:9" x14ac:dyDescent="0.15">
      <c r="B62" s="29" t="s">
        <v>52</v>
      </c>
      <c r="C62" s="15">
        <v>602348309</v>
      </c>
      <c r="D62" s="15">
        <v>109616748</v>
      </c>
      <c r="E62" s="15">
        <v>9730352</v>
      </c>
      <c r="F62" s="18">
        <v>41235242</v>
      </c>
      <c r="G62" s="17">
        <f t="shared" si="0"/>
        <v>762930651</v>
      </c>
      <c r="I62" s="24"/>
    </row>
    <row r="63" spans="2:9" x14ac:dyDescent="0.15">
      <c r="B63" s="29" t="s">
        <v>53</v>
      </c>
      <c r="C63" s="1">
        <v>1037089814</v>
      </c>
      <c r="D63" s="1">
        <v>45000000</v>
      </c>
      <c r="E63" s="1">
        <v>16753173</v>
      </c>
      <c r="F63" s="6">
        <v>0</v>
      </c>
      <c r="G63" s="2">
        <f t="shared" si="0"/>
        <v>1098842987</v>
      </c>
      <c r="I63" s="24"/>
    </row>
    <row r="64" spans="2:9" x14ac:dyDescent="0.15">
      <c r="B64" s="5" t="s">
        <v>54</v>
      </c>
      <c r="C64" s="3">
        <v>353104119</v>
      </c>
      <c r="D64" s="3">
        <v>45000000</v>
      </c>
      <c r="E64" s="3">
        <v>5704051</v>
      </c>
      <c r="F64" s="7">
        <v>0</v>
      </c>
      <c r="G64" s="4">
        <f t="shared" si="0"/>
        <v>403808170</v>
      </c>
      <c r="I64" s="24"/>
    </row>
    <row r="65" spans="2:7" x14ac:dyDescent="0.15">
      <c r="B65" s="30"/>
      <c r="C65" s="19"/>
      <c r="D65" s="19"/>
      <c r="E65" s="15"/>
      <c r="F65" s="20"/>
      <c r="G65" s="17"/>
    </row>
    <row r="66" spans="2:7" x14ac:dyDescent="0.15">
      <c r="B66" s="31" t="s">
        <v>55</v>
      </c>
      <c r="C66" s="3">
        <f>SUM(C13:C64)</f>
        <v>54605083217</v>
      </c>
      <c r="D66" s="3">
        <f t="shared" ref="D66:E66" si="1">SUM(D13:D64)</f>
        <v>5307500000</v>
      </c>
      <c r="E66" s="19">
        <f t="shared" si="1"/>
        <v>885000000</v>
      </c>
      <c r="F66" s="3">
        <f>SUM(F13:F64)</f>
        <v>246250000</v>
      </c>
      <c r="G66" s="21">
        <f>SUM(G13:G64)</f>
        <v>61043833217</v>
      </c>
    </row>
    <row r="67" spans="2:7" x14ac:dyDescent="0.15">
      <c r="B67" s="32"/>
      <c r="C67" s="1"/>
      <c r="D67" s="1"/>
      <c r="E67" s="1"/>
      <c r="F67" s="1"/>
      <c r="G67" s="1"/>
    </row>
    <row r="68" spans="2:7" ht="15" x14ac:dyDescent="0.15">
      <c r="B68" s="49" t="s">
        <v>90</v>
      </c>
      <c r="C68" s="1"/>
      <c r="D68" s="1"/>
      <c r="E68" s="1"/>
      <c r="F68" s="1"/>
      <c r="G68" s="1"/>
    </row>
    <row r="69" spans="2:7" x14ac:dyDescent="0.15">
      <c r="B69" s="22"/>
      <c r="C69" s="1"/>
      <c r="D69" s="1"/>
      <c r="E69" s="1"/>
      <c r="F69" s="1"/>
      <c r="G69" s="1"/>
    </row>
    <row r="70" spans="2:7" x14ac:dyDescent="0.15">
      <c r="B70" s="22"/>
      <c r="C70" s="1"/>
      <c r="D70" s="1"/>
      <c r="E70" s="1"/>
      <c r="F70" s="1"/>
      <c r="G70" s="1"/>
    </row>
    <row r="71" spans="2:7" x14ac:dyDescent="0.15">
      <c r="B71" s="22"/>
      <c r="C71" s="1"/>
      <c r="D71" s="1"/>
      <c r="E71" s="1"/>
      <c r="F71" s="1"/>
      <c r="G71" s="1"/>
    </row>
    <row r="72" spans="2:7" x14ac:dyDescent="0.15">
      <c r="B72" s="22"/>
      <c r="C72" s="1"/>
      <c r="D72" s="1"/>
      <c r="E72" s="1"/>
      <c r="F72" s="1"/>
      <c r="G72" s="1"/>
    </row>
    <row r="73" spans="2:7" x14ac:dyDescent="0.15">
      <c r="B73" s="22"/>
      <c r="C73" s="1"/>
      <c r="D73" s="1"/>
      <c r="E73" s="1"/>
      <c r="F73" s="1"/>
      <c r="G73" s="1"/>
    </row>
    <row r="74" spans="2:7" ht="15.75" customHeight="1" x14ac:dyDescent="0.15">
      <c r="B74" s="22"/>
      <c r="C74" s="22"/>
      <c r="D74" s="22"/>
      <c r="E74" s="1"/>
      <c r="F74" s="1"/>
      <c r="G74" s="1"/>
    </row>
    <row r="75" spans="2:7" x14ac:dyDescent="0.15">
      <c r="B75" s="22"/>
      <c r="C75" s="1"/>
      <c r="D75" s="1"/>
      <c r="E75" s="1"/>
      <c r="F75" s="1"/>
      <c r="G75" s="1"/>
    </row>
    <row r="76" spans="2:7" ht="16" x14ac:dyDescent="0.2">
      <c r="B76" s="33"/>
    </row>
    <row r="77" spans="2:7" ht="16" x14ac:dyDescent="0.2">
      <c r="B77" s="33"/>
    </row>
    <row r="80" spans="2:7" x14ac:dyDescent="0.15">
      <c r="E80" s="23"/>
    </row>
  </sheetData>
  <mergeCells count="5">
    <mergeCell ref="B1:G1"/>
    <mergeCell ref="B2:G2"/>
    <mergeCell ref="B4:G4"/>
    <mergeCell ref="B5:G5"/>
    <mergeCell ref="B6:G6"/>
  </mergeCells>
  <printOptions horizontalCentered="1"/>
  <pageMargins left="0.7" right="0.7" top="0.75" bottom="0.75" header="0.3" footer="0.3"/>
  <pageSetup scale="47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EB4C8-3FD4-4DDA-A24B-5017A5E13190}">
  <dimension ref="A1:I80"/>
  <sheetViews>
    <sheetView zoomScaleNormal="100" workbookViewId="0"/>
  </sheetViews>
  <sheetFormatPr baseColWidth="10" defaultColWidth="9.1640625" defaultRowHeight="13" x14ac:dyDescent="0.15"/>
  <cols>
    <col min="2" max="2" width="20.33203125" customWidth="1"/>
    <col min="3" max="3" width="16.5" customWidth="1"/>
    <col min="4" max="4" width="23.33203125" bestFit="1" customWidth="1"/>
    <col min="5" max="5" width="24.33203125" customWidth="1"/>
    <col min="6" max="6" width="15.6640625" customWidth="1"/>
    <col min="7" max="7" width="18.5" customWidth="1"/>
    <col min="9" max="9" width="16.6640625" customWidth="1"/>
  </cols>
  <sheetData>
    <row r="1" spans="1:9" x14ac:dyDescent="0.15">
      <c r="A1" s="26"/>
      <c r="B1" s="50" t="s">
        <v>61</v>
      </c>
      <c r="C1" s="50"/>
      <c r="D1" s="50"/>
      <c r="E1" s="50"/>
      <c r="F1" s="50"/>
      <c r="G1" s="50"/>
    </row>
    <row r="2" spans="1:9" x14ac:dyDescent="0.15">
      <c r="A2" s="26"/>
      <c r="B2" s="50" t="s">
        <v>62</v>
      </c>
      <c r="C2" s="50"/>
      <c r="D2" s="50"/>
      <c r="E2" s="50"/>
      <c r="F2" s="50"/>
      <c r="G2" s="50"/>
    </row>
    <row r="3" spans="1:9" x14ac:dyDescent="0.15">
      <c r="B3" s="9"/>
      <c r="C3" s="8"/>
      <c r="D3" s="8"/>
      <c r="E3" s="8"/>
      <c r="F3" s="8"/>
      <c r="G3" s="8"/>
    </row>
    <row r="4" spans="1:9" x14ac:dyDescent="0.15">
      <c r="B4" s="50" t="s">
        <v>72</v>
      </c>
      <c r="C4" s="50"/>
      <c r="D4" s="50"/>
      <c r="E4" s="50"/>
      <c r="F4" s="50"/>
      <c r="G4" s="50"/>
    </row>
    <row r="5" spans="1:9" x14ac:dyDescent="0.15">
      <c r="B5" s="50" t="s">
        <v>67</v>
      </c>
      <c r="C5" s="50"/>
      <c r="D5" s="50"/>
      <c r="E5" s="50"/>
      <c r="F5" s="50"/>
      <c r="G5" s="50"/>
      <c r="H5" s="34"/>
    </row>
    <row r="6" spans="1:9" x14ac:dyDescent="0.15">
      <c r="B6" s="51" t="s">
        <v>69</v>
      </c>
      <c r="C6" s="51"/>
      <c r="D6" s="51"/>
      <c r="E6" s="51"/>
      <c r="F6" s="51"/>
      <c r="G6" s="51"/>
    </row>
    <row r="7" spans="1:9" x14ac:dyDescent="0.15">
      <c r="B7" s="25"/>
      <c r="C7" s="25"/>
      <c r="D7" s="25"/>
      <c r="E7" s="25"/>
      <c r="F7" s="25"/>
      <c r="G7" s="25"/>
    </row>
    <row r="8" spans="1:9" x14ac:dyDescent="0.15">
      <c r="C8" s="8" t="s">
        <v>56</v>
      </c>
      <c r="D8" s="8"/>
      <c r="E8" s="8"/>
      <c r="F8" s="8" t="s">
        <v>57</v>
      </c>
      <c r="G8" s="8"/>
    </row>
    <row r="9" spans="1:9" ht="14" x14ac:dyDescent="0.15">
      <c r="B9" s="27"/>
      <c r="C9" s="8" t="s">
        <v>0</v>
      </c>
      <c r="D9" s="8"/>
      <c r="E9" s="8" t="s">
        <v>65</v>
      </c>
      <c r="F9" s="10" t="s">
        <v>58</v>
      </c>
      <c r="G9" s="8"/>
    </row>
    <row r="10" spans="1:9" ht="14" x14ac:dyDescent="0.15">
      <c r="B10" s="27"/>
      <c r="C10" s="8" t="s">
        <v>2</v>
      </c>
      <c r="D10" s="8" t="s">
        <v>63</v>
      </c>
      <c r="E10" s="8" t="s">
        <v>60</v>
      </c>
      <c r="F10" s="10" t="s">
        <v>0</v>
      </c>
      <c r="G10" s="8"/>
    </row>
    <row r="11" spans="1:9" ht="15" x14ac:dyDescent="0.15">
      <c r="B11" s="11" t="s">
        <v>1</v>
      </c>
      <c r="C11" s="11" t="s">
        <v>87</v>
      </c>
      <c r="D11" s="11" t="s">
        <v>2</v>
      </c>
      <c r="E11" s="11" t="s">
        <v>64</v>
      </c>
      <c r="F11" s="12" t="s">
        <v>66</v>
      </c>
      <c r="G11" s="11" t="s">
        <v>3</v>
      </c>
    </row>
    <row r="12" spans="1:9" x14ac:dyDescent="0.15">
      <c r="B12" s="13"/>
      <c r="C12" s="13"/>
      <c r="D12" s="13"/>
      <c r="E12" s="13"/>
      <c r="F12" s="14"/>
      <c r="G12" s="14"/>
    </row>
    <row r="13" spans="1:9" x14ac:dyDescent="0.15">
      <c r="B13" s="28" t="s">
        <v>4</v>
      </c>
      <c r="C13" s="15">
        <v>1066621629</v>
      </c>
      <c r="D13" s="15">
        <v>45000000</v>
      </c>
      <c r="E13" s="15">
        <v>16892399</v>
      </c>
      <c r="F13" s="16">
        <v>73875000</v>
      </c>
      <c r="G13" s="17">
        <f t="shared" ref="G13:G64" si="0">SUM(C13:F13)</f>
        <v>1202389028</v>
      </c>
      <c r="I13" s="24"/>
    </row>
    <row r="14" spans="1:9" x14ac:dyDescent="0.15">
      <c r="B14" s="29" t="s">
        <v>5</v>
      </c>
      <c r="C14" s="1">
        <v>704937877</v>
      </c>
      <c r="D14" s="1">
        <v>45000000</v>
      </c>
      <c r="E14" s="1">
        <v>11164282</v>
      </c>
      <c r="F14" s="6">
        <v>0</v>
      </c>
      <c r="G14" s="2">
        <f t="shared" si="0"/>
        <v>761102159</v>
      </c>
      <c r="I14" s="24"/>
    </row>
    <row r="15" spans="1:9" x14ac:dyDescent="0.15">
      <c r="B15" s="5" t="s">
        <v>6</v>
      </c>
      <c r="C15" s="3">
        <v>1028640841</v>
      </c>
      <c r="D15" s="3">
        <v>45000000</v>
      </c>
      <c r="E15" s="3">
        <v>16290830</v>
      </c>
      <c r="F15" s="7">
        <v>0</v>
      </c>
      <c r="G15" s="4">
        <f t="shared" si="0"/>
        <v>1089931671</v>
      </c>
      <c r="I15" s="24"/>
    </row>
    <row r="16" spans="1:9" x14ac:dyDescent="0.15">
      <c r="B16" s="29" t="s">
        <v>7</v>
      </c>
      <c r="C16" s="15">
        <v>727889469</v>
      </c>
      <c r="D16" s="15">
        <v>60161625</v>
      </c>
      <c r="E16" s="15">
        <v>11527793</v>
      </c>
      <c r="F16" s="18">
        <v>0</v>
      </c>
      <c r="G16" s="17">
        <f t="shared" si="0"/>
        <v>799578887</v>
      </c>
      <c r="I16" s="24"/>
    </row>
    <row r="17" spans="2:9" x14ac:dyDescent="0.15">
      <c r="B17" s="29" t="s">
        <v>8</v>
      </c>
      <c r="C17" s="1">
        <v>5160086384</v>
      </c>
      <c r="D17" s="1">
        <v>574785473</v>
      </c>
      <c r="E17" s="1">
        <v>81721230</v>
      </c>
      <c r="F17" s="6">
        <v>0</v>
      </c>
      <c r="G17" s="2">
        <f t="shared" si="0"/>
        <v>5816593087</v>
      </c>
      <c r="I17" s="24"/>
    </row>
    <row r="18" spans="2:9" x14ac:dyDescent="0.15">
      <c r="B18" s="5" t="s">
        <v>9</v>
      </c>
      <c r="C18" s="3">
        <v>760369012</v>
      </c>
      <c r="D18" s="3">
        <v>45000000</v>
      </c>
      <c r="E18" s="3">
        <v>12042139</v>
      </c>
      <c r="F18" s="7">
        <v>0</v>
      </c>
      <c r="G18" s="4">
        <f t="shared" si="0"/>
        <v>817411151</v>
      </c>
      <c r="I18" s="24"/>
    </row>
    <row r="19" spans="2:9" x14ac:dyDescent="0.15">
      <c r="B19" s="29" t="s">
        <v>10</v>
      </c>
      <c r="C19" s="15">
        <v>706129928</v>
      </c>
      <c r="D19" s="15">
        <v>121165205</v>
      </c>
      <c r="E19" s="15">
        <v>11183136</v>
      </c>
      <c r="F19" s="18">
        <v>0</v>
      </c>
      <c r="G19" s="17">
        <f t="shared" si="0"/>
        <v>838478269</v>
      </c>
      <c r="I19" s="24"/>
    </row>
    <row r="20" spans="2:9" x14ac:dyDescent="0.15">
      <c r="B20" s="29" t="s">
        <v>11</v>
      </c>
      <c r="C20" s="1">
        <v>237819849</v>
      </c>
      <c r="D20" s="1">
        <v>45000000</v>
      </c>
      <c r="E20" s="1">
        <v>3766409</v>
      </c>
      <c r="F20" s="6">
        <v>0</v>
      </c>
      <c r="G20" s="2">
        <f t="shared" si="0"/>
        <v>286586258</v>
      </c>
      <c r="I20" s="24"/>
    </row>
    <row r="21" spans="2:9" x14ac:dyDescent="0.15">
      <c r="B21" s="5" t="s">
        <v>12</v>
      </c>
      <c r="C21" s="3">
        <v>224323703</v>
      </c>
      <c r="D21" s="3">
        <v>45000000</v>
      </c>
      <c r="E21" s="3">
        <v>3552669</v>
      </c>
      <c r="F21" s="7">
        <v>0</v>
      </c>
      <c r="G21" s="4">
        <f t="shared" si="0"/>
        <v>272876372</v>
      </c>
      <c r="I21" s="24"/>
    </row>
    <row r="22" spans="2:9" x14ac:dyDescent="0.15">
      <c r="B22" s="29" t="s">
        <v>13</v>
      </c>
      <c r="C22" s="15">
        <v>2663686363</v>
      </c>
      <c r="D22" s="15">
        <v>52673067</v>
      </c>
      <c r="E22" s="15">
        <v>42185579</v>
      </c>
      <c r="F22" s="18">
        <v>0</v>
      </c>
      <c r="G22" s="17">
        <f t="shared" si="0"/>
        <v>2758545009</v>
      </c>
      <c r="I22" s="24"/>
    </row>
    <row r="23" spans="2:9" x14ac:dyDescent="0.15">
      <c r="B23" s="29" t="s">
        <v>14</v>
      </c>
      <c r="C23" s="1">
        <v>1815294309</v>
      </c>
      <c r="D23" s="1">
        <v>45000000</v>
      </c>
      <c r="E23" s="1">
        <v>28749282</v>
      </c>
      <c r="F23" s="6">
        <v>14149520</v>
      </c>
      <c r="G23" s="2">
        <f t="shared" si="0"/>
        <v>1903193111</v>
      </c>
      <c r="I23" s="24"/>
    </row>
    <row r="24" spans="2:9" x14ac:dyDescent="0.15">
      <c r="B24" s="5" t="s">
        <v>15</v>
      </c>
      <c r="C24" s="3">
        <v>237784951</v>
      </c>
      <c r="D24" s="3">
        <v>72850264</v>
      </c>
      <c r="E24" s="3">
        <v>3765858</v>
      </c>
      <c r="F24" s="7">
        <v>0</v>
      </c>
      <c r="G24" s="4">
        <f t="shared" si="0"/>
        <v>314401073</v>
      </c>
      <c r="I24" s="24"/>
    </row>
    <row r="25" spans="2:9" x14ac:dyDescent="0.15">
      <c r="B25" s="29" t="s">
        <v>16</v>
      </c>
      <c r="C25" s="15">
        <v>402115475</v>
      </c>
      <c r="D25" s="15">
        <v>45000000</v>
      </c>
      <c r="E25" s="15">
        <v>6368409</v>
      </c>
      <c r="F25" s="18">
        <v>0</v>
      </c>
      <c r="G25" s="17">
        <f t="shared" si="0"/>
        <v>453483884</v>
      </c>
      <c r="I25" s="24"/>
    </row>
    <row r="26" spans="2:9" x14ac:dyDescent="0.15">
      <c r="B26" s="29" t="s">
        <v>17</v>
      </c>
      <c r="C26" s="1">
        <v>1998826568</v>
      </c>
      <c r="D26" s="1">
        <v>297268565</v>
      </c>
      <c r="E26" s="1">
        <v>31655872</v>
      </c>
      <c r="F26" s="6">
        <v>0</v>
      </c>
      <c r="G26" s="2">
        <f t="shared" si="0"/>
        <v>2327751005</v>
      </c>
      <c r="I26" s="24"/>
    </row>
    <row r="27" spans="2:9" x14ac:dyDescent="0.15">
      <c r="B27" s="5" t="s">
        <v>18</v>
      </c>
      <c r="C27" s="3">
        <v>1339605935</v>
      </c>
      <c r="D27" s="3">
        <v>74542768</v>
      </c>
      <c r="E27" s="3">
        <v>21215688</v>
      </c>
      <c r="F27" s="7">
        <v>0</v>
      </c>
      <c r="G27" s="4">
        <f t="shared" si="0"/>
        <v>1435364391</v>
      </c>
      <c r="I27" s="24"/>
    </row>
    <row r="28" spans="2:9" x14ac:dyDescent="0.15">
      <c r="B28" s="29" t="s">
        <v>19</v>
      </c>
      <c r="C28" s="15">
        <v>690937100</v>
      </c>
      <c r="D28" s="15">
        <v>93410180</v>
      </c>
      <c r="E28" s="15">
        <v>10942568</v>
      </c>
      <c r="F28" s="18">
        <v>0</v>
      </c>
      <c r="G28" s="17">
        <f t="shared" si="0"/>
        <v>795289848</v>
      </c>
      <c r="I28" s="24"/>
    </row>
    <row r="29" spans="2:9" x14ac:dyDescent="0.15">
      <c r="B29" s="29" t="s">
        <v>20</v>
      </c>
      <c r="C29" s="1">
        <v>531281131</v>
      </c>
      <c r="D29" s="1">
        <v>45000000</v>
      </c>
      <c r="E29" s="1">
        <v>8414049</v>
      </c>
      <c r="F29" s="6">
        <v>0</v>
      </c>
      <c r="G29" s="2">
        <f t="shared" si="0"/>
        <v>584695180</v>
      </c>
      <c r="I29" s="24"/>
    </row>
    <row r="30" spans="2:9" x14ac:dyDescent="0.15">
      <c r="B30" s="5" t="s">
        <v>21</v>
      </c>
      <c r="C30" s="3">
        <v>934113696</v>
      </c>
      <c r="D30" s="3">
        <v>94549890</v>
      </c>
      <c r="E30" s="3">
        <v>14793827</v>
      </c>
      <c r="F30" s="7">
        <v>14105675</v>
      </c>
      <c r="G30" s="4">
        <f t="shared" si="0"/>
        <v>1057563088</v>
      </c>
      <c r="I30" s="24"/>
    </row>
    <row r="31" spans="2:9" x14ac:dyDescent="0.15">
      <c r="B31" s="29" t="s">
        <v>22</v>
      </c>
      <c r="C31" s="15">
        <v>986727031</v>
      </c>
      <c r="D31" s="15">
        <v>219075640</v>
      </c>
      <c r="E31" s="15">
        <v>15627081</v>
      </c>
      <c r="F31" s="18">
        <v>0</v>
      </c>
      <c r="G31" s="17">
        <f t="shared" si="0"/>
        <v>1221429752</v>
      </c>
      <c r="I31" s="24"/>
    </row>
    <row r="32" spans="2:9" x14ac:dyDescent="0.15">
      <c r="B32" s="29" t="s">
        <v>23</v>
      </c>
      <c r="C32" s="1">
        <v>259519510</v>
      </c>
      <c r="D32" s="1">
        <v>45000000</v>
      </c>
      <c r="E32" s="1">
        <v>4110075</v>
      </c>
      <c r="F32" s="6">
        <v>0</v>
      </c>
      <c r="G32" s="2">
        <f t="shared" si="0"/>
        <v>308629585</v>
      </c>
      <c r="I32" s="24"/>
    </row>
    <row r="33" spans="2:9" x14ac:dyDescent="0.15">
      <c r="B33" s="5" t="s">
        <v>24</v>
      </c>
      <c r="C33" s="3">
        <v>844854556</v>
      </c>
      <c r="D33" s="3">
        <v>88130751</v>
      </c>
      <c r="E33" s="3">
        <v>13380146</v>
      </c>
      <c r="F33" s="7">
        <v>11226041</v>
      </c>
      <c r="G33" s="4">
        <f t="shared" si="0"/>
        <v>957591494</v>
      </c>
      <c r="I33" s="24"/>
    </row>
    <row r="34" spans="2:9" x14ac:dyDescent="0.15">
      <c r="B34" s="29" t="s">
        <v>25</v>
      </c>
      <c r="C34" s="15">
        <v>853865330</v>
      </c>
      <c r="D34" s="15">
        <v>243527965</v>
      </c>
      <c r="E34" s="15">
        <v>13522837</v>
      </c>
      <c r="F34" s="18">
        <v>0</v>
      </c>
      <c r="G34" s="17">
        <f t="shared" si="0"/>
        <v>1110916132</v>
      </c>
      <c r="I34" s="24"/>
    </row>
    <row r="35" spans="2:9" x14ac:dyDescent="0.15">
      <c r="B35" s="29" t="s">
        <v>26</v>
      </c>
      <c r="C35" s="1">
        <v>1480231414</v>
      </c>
      <c r="D35" s="1">
        <v>121633126</v>
      </c>
      <c r="E35" s="1">
        <v>23442775</v>
      </c>
      <c r="F35" s="6">
        <v>0</v>
      </c>
      <c r="G35" s="2">
        <f t="shared" si="0"/>
        <v>1625307315</v>
      </c>
      <c r="I35" s="24"/>
    </row>
    <row r="36" spans="2:9" x14ac:dyDescent="0.15">
      <c r="B36" s="5" t="s">
        <v>27</v>
      </c>
      <c r="C36" s="3">
        <v>916755809</v>
      </c>
      <c r="D36" s="3">
        <v>65166538</v>
      </c>
      <c r="E36" s="3">
        <v>14518899</v>
      </c>
      <c r="F36" s="7">
        <v>0</v>
      </c>
      <c r="G36" s="4">
        <f t="shared" si="0"/>
        <v>996441246</v>
      </c>
      <c r="I36" s="24"/>
    </row>
    <row r="37" spans="2:9" x14ac:dyDescent="0.15">
      <c r="B37" s="29" t="s">
        <v>28</v>
      </c>
      <c r="C37" s="15">
        <v>679951827</v>
      </c>
      <c r="D37" s="15">
        <v>45000000</v>
      </c>
      <c r="E37" s="15">
        <v>10768591</v>
      </c>
      <c r="F37" s="18">
        <v>0</v>
      </c>
      <c r="G37" s="17">
        <f t="shared" si="0"/>
        <v>735720418</v>
      </c>
      <c r="I37" s="24"/>
    </row>
    <row r="38" spans="2:9" x14ac:dyDescent="0.15">
      <c r="B38" s="29" t="s">
        <v>29</v>
      </c>
      <c r="C38" s="1">
        <v>1330935473</v>
      </c>
      <c r="D38" s="1">
        <v>104684966</v>
      </c>
      <c r="E38" s="1">
        <v>21078400</v>
      </c>
      <c r="F38" s="6">
        <v>0</v>
      </c>
      <c r="G38" s="2">
        <f t="shared" si="0"/>
        <v>1456698839</v>
      </c>
      <c r="I38" s="24"/>
    </row>
    <row r="39" spans="2:9" x14ac:dyDescent="0.15">
      <c r="B39" s="5" t="s">
        <v>30</v>
      </c>
      <c r="C39" s="3">
        <v>576830230</v>
      </c>
      <c r="D39" s="3">
        <v>45000000</v>
      </c>
      <c r="E39" s="3">
        <v>9135418</v>
      </c>
      <c r="F39" s="7">
        <v>0</v>
      </c>
      <c r="G39" s="4">
        <f t="shared" si="0"/>
        <v>630965648</v>
      </c>
      <c r="I39" s="24"/>
    </row>
    <row r="40" spans="2:9" x14ac:dyDescent="0.15">
      <c r="B40" s="29" t="s">
        <v>31</v>
      </c>
      <c r="C40" s="15">
        <v>406361506</v>
      </c>
      <c r="D40" s="15">
        <v>45000000</v>
      </c>
      <c r="E40" s="15">
        <v>6435658</v>
      </c>
      <c r="F40" s="18">
        <v>0</v>
      </c>
      <c r="G40" s="17">
        <f t="shared" si="0"/>
        <v>457797164</v>
      </c>
      <c r="I40" s="24"/>
    </row>
    <row r="41" spans="2:9" x14ac:dyDescent="0.15">
      <c r="B41" s="29" t="s">
        <v>32</v>
      </c>
      <c r="C41" s="1">
        <v>510507760</v>
      </c>
      <c r="D41" s="1">
        <v>45000000</v>
      </c>
      <c r="E41" s="1">
        <v>8085024</v>
      </c>
      <c r="F41" s="6">
        <v>0</v>
      </c>
      <c r="G41" s="2">
        <f t="shared" si="0"/>
        <v>563592784</v>
      </c>
      <c r="I41" s="24"/>
    </row>
    <row r="42" spans="2:9" x14ac:dyDescent="0.15">
      <c r="B42" s="5" t="s">
        <v>33</v>
      </c>
      <c r="C42" s="3">
        <v>232287174</v>
      </c>
      <c r="D42" s="3">
        <v>45000000</v>
      </c>
      <c r="E42" s="3">
        <v>3678789</v>
      </c>
      <c r="F42" s="7">
        <v>0</v>
      </c>
      <c r="G42" s="4">
        <f t="shared" si="0"/>
        <v>280965963</v>
      </c>
      <c r="I42" s="24"/>
    </row>
    <row r="43" spans="2:9" x14ac:dyDescent="0.15">
      <c r="B43" s="29" t="s">
        <v>34</v>
      </c>
      <c r="C43" s="15">
        <v>1403729884</v>
      </c>
      <c r="D43" s="15">
        <v>246117384</v>
      </c>
      <c r="E43" s="15">
        <v>22231156</v>
      </c>
      <c r="F43" s="18">
        <v>0</v>
      </c>
      <c r="G43" s="17">
        <f t="shared" si="0"/>
        <v>1672078424</v>
      </c>
      <c r="I43" s="24"/>
    </row>
    <row r="44" spans="2:9" x14ac:dyDescent="0.15">
      <c r="B44" s="29" t="s">
        <v>35</v>
      </c>
      <c r="C44" s="1">
        <v>516281467</v>
      </c>
      <c r="D44" s="1">
        <v>45000000</v>
      </c>
      <c r="E44" s="1">
        <v>8176493</v>
      </c>
      <c r="F44" s="6">
        <v>0</v>
      </c>
      <c r="G44" s="2">
        <f t="shared" si="0"/>
        <v>569457960</v>
      </c>
      <c r="I44" s="24"/>
    </row>
    <row r="45" spans="2:9" x14ac:dyDescent="0.15">
      <c r="B45" s="5" t="s">
        <v>36</v>
      </c>
      <c r="C45" s="3">
        <v>2359873375</v>
      </c>
      <c r="D45" s="3">
        <v>408972882</v>
      </c>
      <c r="E45" s="3">
        <v>37373779</v>
      </c>
      <c r="F45" s="7">
        <v>0</v>
      </c>
      <c r="G45" s="4">
        <f t="shared" si="0"/>
        <v>2806220036</v>
      </c>
      <c r="I45" s="24"/>
    </row>
    <row r="46" spans="2:9" x14ac:dyDescent="0.15">
      <c r="B46" s="29" t="s">
        <v>37</v>
      </c>
      <c r="C46" s="15">
        <v>1466275575</v>
      </c>
      <c r="D46" s="15">
        <v>98692801</v>
      </c>
      <c r="E46" s="15">
        <v>23221788</v>
      </c>
      <c r="F46" s="18">
        <v>17026686</v>
      </c>
      <c r="G46" s="17">
        <f t="shared" si="0"/>
        <v>1605216850</v>
      </c>
      <c r="I46" s="24"/>
    </row>
    <row r="47" spans="2:9" x14ac:dyDescent="0.15">
      <c r="B47" s="29" t="s">
        <v>38</v>
      </c>
      <c r="C47" s="1">
        <v>349037041</v>
      </c>
      <c r="D47" s="1">
        <v>45000000</v>
      </c>
      <c r="E47" s="1">
        <v>5527792</v>
      </c>
      <c r="F47" s="6">
        <v>0</v>
      </c>
      <c r="G47" s="2">
        <f t="shared" si="0"/>
        <v>399564833</v>
      </c>
      <c r="I47" s="24"/>
    </row>
    <row r="48" spans="2:9" x14ac:dyDescent="0.15">
      <c r="B48" s="5" t="s">
        <v>39</v>
      </c>
      <c r="C48" s="3">
        <v>1884489975</v>
      </c>
      <c r="D48" s="3">
        <v>104290441</v>
      </c>
      <c r="E48" s="3">
        <v>29845114</v>
      </c>
      <c r="F48" s="7">
        <v>19747592</v>
      </c>
      <c r="G48" s="4">
        <f t="shared" si="0"/>
        <v>2038373122</v>
      </c>
      <c r="I48" s="24"/>
    </row>
    <row r="49" spans="2:9" x14ac:dyDescent="0.15">
      <c r="B49" s="29" t="s">
        <v>40</v>
      </c>
      <c r="C49" s="15">
        <v>891631912</v>
      </c>
      <c r="D49" s="15">
        <v>57598954</v>
      </c>
      <c r="E49" s="15">
        <v>14121032</v>
      </c>
      <c r="F49" s="18">
        <v>0</v>
      </c>
      <c r="G49" s="17">
        <f t="shared" si="0"/>
        <v>963351898</v>
      </c>
      <c r="I49" s="24"/>
    </row>
    <row r="50" spans="2:9" x14ac:dyDescent="0.15">
      <c r="B50" s="29" t="s">
        <v>41</v>
      </c>
      <c r="C50" s="1">
        <v>702705651</v>
      </c>
      <c r="D50" s="1">
        <v>57686024</v>
      </c>
      <c r="E50" s="1">
        <v>11128937</v>
      </c>
      <c r="F50" s="6">
        <v>0</v>
      </c>
      <c r="G50" s="2">
        <f t="shared" si="0"/>
        <v>771520612</v>
      </c>
      <c r="I50" s="24"/>
    </row>
    <row r="51" spans="2:9" x14ac:dyDescent="0.15">
      <c r="B51" s="29" t="s">
        <v>42</v>
      </c>
      <c r="C51" s="1">
        <v>2306710056</v>
      </c>
      <c r="D51" s="1">
        <v>353377923</v>
      </c>
      <c r="E51" s="1">
        <v>36531932</v>
      </c>
      <c r="F51" s="6">
        <v>18095207</v>
      </c>
      <c r="G51" s="2">
        <f t="shared" si="0"/>
        <v>2714715118</v>
      </c>
      <c r="I51" s="24"/>
    </row>
    <row r="52" spans="2:9" x14ac:dyDescent="0.15">
      <c r="B52" s="5" t="s">
        <v>59</v>
      </c>
      <c r="C52" s="1">
        <v>0</v>
      </c>
      <c r="D52" s="1">
        <v>45000000</v>
      </c>
      <c r="E52" s="1">
        <v>2908724</v>
      </c>
      <c r="F52" s="6">
        <v>0</v>
      </c>
      <c r="G52" s="2">
        <f t="shared" si="0"/>
        <v>47908724</v>
      </c>
      <c r="I52" s="24"/>
    </row>
    <row r="53" spans="2:9" x14ac:dyDescent="0.15">
      <c r="B53" s="29" t="s">
        <v>43</v>
      </c>
      <c r="C53" s="15">
        <v>307465712</v>
      </c>
      <c r="D53" s="15">
        <v>50990247</v>
      </c>
      <c r="E53" s="15">
        <v>4869414</v>
      </c>
      <c r="F53" s="18">
        <v>0</v>
      </c>
      <c r="G53" s="17">
        <f t="shared" si="0"/>
        <v>363325373</v>
      </c>
      <c r="I53" s="24"/>
    </row>
    <row r="54" spans="2:9" x14ac:dyDescent="0.15">
      <c r="B54" s="29" t="s">
        <v>44</v>
      </c>
      <c r="C54" s="1">
        <v>941417700</v>
      </c>
      <c r="D54" s="1">
        <v>59244248</v>
      </c>
      <c r="E54" s="1">
        <v>14909503</v>
      </c>
      <c r="F54" s="6">
        <v>0</v>
      </c>
      <c r="G54" s="2">
        <f t="shared" si="0"/>
        <v>1015571451</v>
      </c>
      <c r="I54" s="24"/>
    </row>
    <row r="55" spans="2:9" x14ac:dyDescent="0.15">
      <c r="B55" s="5" t="s">
        <v>45</v>
      </c>
      <c r="C55" s="3">
        <v>396477613</v>
      </c>
      <c r="D55" s="3">
        <v>45000000</v>
      </c>
      <c r="E55" s="3">
        <v>6279121</v>
      </c>
      <c r="F55" s="7">
        <v>0</v>
      </c>
      <c r="G55" s="4">
        <f t="shared" si="0"/>
        <v>447756734</v>
      </c>
      <c r="I55" s="24"/>
    </row>
    <row r="56" spans="2:9" x14ac:dyDescent="0.15">
      <c r="B56" s="29" t="s">
        <v>46</v>
      </c>
      <c r="C56" s="15">
        <v>1188024084</v>
      </c>
      <c r="D56" s="15">
        <v>80654726</v>
      </c>
      <c r="E56" s="15">
        <v>18815052</v>
      </c>
      <c r="F56" s="18">
        <v>15405515</v>
      </c>
      <c r="G56" s="17">
        <f t="shared" si="0"/>
        <v>1302899377</v>
      </c>
      <c r="I56" s="24"/>
    </row>
    <row r="57" spans="2:9" x14ac:dyDescent="0.15">
      <c r="B57" s="29" t="s">
        <v>47</v>
      </c>
      <c r="C57" s="1">
        <v>5484196031</v>
      </c>
      <c r="D57" s="1">
        <v>115361082</v>
      </c>
      <c r="E57" s="1">
        <v>86854655</v>
      </c>
      <c r="F57" s="6">
        <v>0</v>
      </c>
      <c r="G57" s="2">
        <f t="shared" si="0"/>
        <v>5686411768</v>
      </c>
      <c r="I57" s="24"/>
    </row>
    <row r="58" spans="2:9" x14ac:dyDescent="0.15">
      <c r="B58" s="5" t="s">
        <v>48</v>
      </c>
      <c r="C58" s="3">
        <v>488182764</v>
      </c>
      <c r="D58" s="3">
        <v>45000000</v>
      </c>
      <c r="E58" s="3">
        <v>7731481</v>
      </c>
      <c r="F58" s="7">
        <v>0</v>
      </c>
      <c r="G58" s="4">
        <f t="shared" si="0"/>
        <v>540914245</v>
      </c>
      <c r="I58" s="24"/>
    </row>
    <row r="59" spans="2:9" x14ac:dyDescent="0.15">
      <c r="B59" s="29" t="s">
        <v>49</v>
      </c>
      <c r="C59" s="15">
        <v>285332791</v>
      </c>
      <c r="D59" s="15">
        <v>45000000</v>
      </c>
      <c r="E59" s="15">
        <v>4518886</v>
      </c>
      <c r="F59" s="18">
        <v>0</v>
      </c>
      <c r="G59" s="17">
        <f t="shared" si="0"/>
        <v>334851677</v>
      </c>
      <c r="I59" s="24"/>
    </row>
    <row r="60" spans="2:9" x14ac:dyDescent="0.15">
      <c r="B60" s="29" t="s">
        <v>50</v>
      </c>
      <c r="C60" s="1">
        <v>1430662099</v>
      </c>
      <c r="D60" s="1">
        <v>115591255</v>
      </c>
      <c r="E60" s="1">
        <v>22657759</v>
      </c>
      <c r="F60" s="6">
        <v>21383522</v>
      </c>
      <c r="G60" s="2">
        <f t="shared" si="0"/>
        <v>1590294635</v>
      </c>
      <c r="I60" s="24"/>
    </row>
    <row r="61" spans="2:9" x14ac:dyDescent="0.15">
      <c r="B61" s="5" t="s">
        <v>51</v>
      </c>
      <c r="C61" s="3">
        <v>953073610</v>
      </c>
      <c r="D61" s="3">
        <v>130679262</v>
      </c>
      <c r="E61" s="3">
        <v>15094065</v>
      </c>
      <c r="F61" s="7">
        <v>0</v>
      </c>
      <c r="G61" s="4">
        <f t="shared" si="0"/>
        <v>1098846937</v>
      </c>
      <c r="I61" s="24"/>
    </row>
    <row r="62" spans="2:9" x14ac:dyDescent="0.15">
      <c r="B62" s="29" t="s">
        <v>52</v>
      </c>
      <c r="C62" s="15">
        <v>614396069</v>
      </c>
      <c r="D62" s="15">
        <v>109616748</v>
      </c>
      <c r="E62" s="15">
        <v>9730361</v>
      </c>
      <c r="F62" s="18">
        <v>41235242</v>
      </c>
      <c r="G62" s="17">
        <f t="shared" si="0"/>
        <v>774978420</v>
      </c>
      <c r="I62" s="24"/>
    </row>
    <row r="63" spans="2:9" x14ac:dyDescent="0.15">
      <c r="B63" s="29" t="s">
        <v>53</v>
      </c>
      <c r="C63" s="1">
        <v>1057832970</v>
      </c>
      <c r="D63" s="1">
        <v>45000000</v>
      </c>
      <c r="E63" s="1">
        <v>16753188</v>
      </c>
      <c r="F63" s="6">
        <v>0</v>
      </c>
      <c r="G63" s="2">
        <f t="shared" si="0"/>
        <v>1119586158</v>
      </c>
      <c r="I63" s="24"/>
    </row>
    <row r="64" spans="2:9" x14ac:dyDescent="0.15">
      <c r="B64" s="5" t="s">
        <v>54</v>
      </c>
      <c r="C64" s="3">
        <v>360166662</v>
      </c>
      <c r="D64" s="3">
        <v>45000000</v>
      </c>
      <c r="E64" s="3">
        <v>5704056</v>
      </c>
      <c r="F64" s="7">
        <v>0</v>
      </c>
      <c r="G64" s="4">
        <f t="shared" si="0"/>
        <v>410870718</v>
      </c>
      <c r="I64" s="24"/>
    </row>
    <row r="65" spans="2:7" x14ac:dyDescent="0.15">
      <c r="B65" s="30"/>
      <c r="C65" s="19"/>
      <c r="D65" s="19"/>
      <c r="E65" s="15"/>
      <c r="F65" s="20"/>
      <c r="G65" s="17"/>
    </row>
    <row r="66" spans="2:7" x14ac:dyDescent="0.15">
      <c r="B66" s="31" t="s">
        <v>55</v>
      </c>
      <c r="C66" s="3">
        <f>SUM(C13:C64)</f>
        <v>55697254881</v>
      </c>
      <c r="D66" s="3">
        <f t="shared" ref="D66:E66" si="1">SUM(D13:D64)</f>
        <v>5307500000</v>
      </c>
      <c r="E66" s="19">
        <f t="shared" si="1"/>
        <v>885000000</v>
      </c>
      <c r="F66" s="3">
        <f>SUM(F13:F64)</f>
        <v>246250000</v>
      </c>
      <c r="G66" s="21">
        <f>SUM(G13:G64)</f>
        <v>62136004881</v>
      </c>
    </row>
    <row r="67" spans="2:7" x14ac:dyDescent="0.15">
      <c r="B67" s="32"/>
      <c r="C67" s="1"/>
      <c r="D67" s="1"/>
      <c r="E67" s="1"/>
      <c r="F67" s="1"/>
      <c r="G67" s="1"/>
    </row>
    <row r="68" spans="2:7" ht="15" x14ac:dyDescent="0.15">
      <c r="B68" s="49" t="s">
        <v>90</v>
      </c>
      <c r="C68" s="1"/>
      <c r="D68" s="1"/>
      <c r="E68" s="1"/>
      <c r="F68" s="1"/>
      <c r="G68" s="1"/>
    </row>
    <row r="69" spans="2:7" x14ac:dyDescent="0.15">
      <c r="B69" s="22"/>
      <c r="C69" s="1"/>
      <c r="D69" s="1"/>
      <c r="E69" s="1"/>
      <c r="F69" s="1"/>
      <c r="G69" s="1"/>
    </row>
    <row r="70" spans="2:7" x14ac:dyDescent="0.15">
      <c r="B70" s="22"/>
      <c r="C70" s="1"/>
      <c r="D70" s="1"/>
      <c r="E70" s="1"/>
      <c r="F70" s="1"/>
      <c r="G70" s="1"/>
    </row>
    <row r="71" spans="2:7" x14ac:dyDescent="0.15">
      <c r="B71" s="22"/>
      <c r="C71" s="1"/>
      <c r="D71" s="1"/>
      <c r="E71" s="1"/>
      <c r="F71" s="1"/>
      <c r="G71" s="1"/>
    </row>
    <row r="72" spans="2:7" x14ac:dyDescent="0.15">
      <c r="B72" s="22"/>
      <c r="C72" s="1"/>
      <c r="D72" s="1"/>
      <c r="E72" s="1"/>
      <c r="F72" s="1"/>
      <c r="G72" s="1"/>
    </row>
    <row r="73" spans="2:7" x14ac:dyDescent="0.15">
      <c r="B73" s="22"/>
      <c r="C73" s="1"/>
      <c r="D73" s="1"/>
      <c r="E73" s="1"/>
      <c r="F73" s="1"/>
      <c r="G73" s="1"/>
    </row>
    <row r="74" spans="2:7" ht="15.75" customHeight="1" x14ac:dyDescent="0.15">
      <c r="B74" s="22"/>
      <c r="C74" s="22"/>
      <c r="D74" s="22"/>
      <c r="E74" s="1"/>
      <c r="F74" s="1"/>
      <c r="G74" s="1"/>
    </row>
    <row r="75" spans="2:7" x14ac:dyDescent="0.15">
      <c r="B75" s="22"/>
      <c r="C75" s="1"/>
      <c r="D75" s="1"/>
      <c r="E75" s="1"/>
      <c r="F75" s="1"/>
      <c r="G75" s="1"/>
    </row>
    <row r="76" spans="2:7" ht="16" x14ac:dyDescent="0.2">
      <c r="B76" s="33"/>
    </row>
    <row r="77" spans="2:7" ht="16" x14ac:dyDescent="0.2">
      <c r="B77" s="33"/>
    </row>
    <row r="80" spans="2:7" x14ac:dyDescent="0.15">
      <c r="E80" s="23"/>
    </row>
  </sheetData>
  <mergeCells count="5">
    <mergeCell ref="B1:G1"/>
    <mergeCell ref="B2:G2"/>
    <mergeCell ref="B4:G4"/>
    <mergeCell ref="B5:G5"/>
    <mergeCell ref="B6:G6"/>
  </mergeCells>
  <printOptions horizontalCentered="1"/>
  <pageMargins left="0.7" right="0.7" top="0.75" bottom="0.75" header="0.3" footer="0.3"/>
  <pageSetup scale="47" orientation="landscape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D2A8E-0E8A-4DFF-AA60-A1C4568DE627}">
  <dimension ref="A1:I80"/>
  <sheetViews>
    <sheetView zoomScaleNormal="100" workbookViewId="0"/>
  </sheetViews>
  <sheetFormatPr baseColWidth="10" defaultColWidth="9.1640625" defaultRowHeight="13" x14ac:dyDescent="0.15"/>
  <cols>
    <col min="2" max="2" width="20.33203125" customWidth="1"/>
    <col min="3" max="3" width="16.5" customWidth="1"/>
    <col min="4" max="4" width="23.33203125" bestFit="1" customWidth="1"/>
    <col min="5" max="5" width="24.33203125" customWidth="1"/>
    <col min="6" max="6" width="15.6640625" customWidth="1"/>
    <col min="7" max="7" width="18.5" customWidth="1"/>
    <col min="9" max="9" width="16.6640625" customWidth="1"/>
  </cols>
  <sheetData>
    <row r="1" spans="1:9" x14ac:dyDescent="0.15">
      <c r="A1" s="26"/>
      <c r="B1" s="50" t="s">
        <v>61</v>
      </c>
      <c r="C1" s="50"/>
      <c r="D1" s="50"/>
      <c r="E1" s="50"/>
      <c r="F1" s="50"/>
      <c r="G1" s="50"/>
    </row>
    <row r="2" spans="1:9" x14ac:dyDescent="0.15">
      <c r="A2" s="26"/>
      <c r="B2" s="50" t="s">
        <v>62</v>
      </c>
      <c r="C2" s="50"/>
      <c r="D2" s="50"/>
      <c r="E2" s="50"/>
      <c r="F2" s="50"/>
      <c r="G2" s="50"/>
    </row>
    <row r="3" spans="1:9" x14ac:dyDescent="0.15">
      <c r="B3" s="9"/>
      <c r="C3" s="8"/>
      <c r="D3" s="8"/>
      <c r="E3" s="8"/>
      <c r="F3" s="8"/>
      <c r="G3" s="8"/>
    </row>
    <row r="4" spans="1:9" x14ac:dyDescent="0.15">
      <c r="B4" s="50" t="s">
        <v>73</v>
      </c>
      <c r="C4" s="50"/>
      <c r="D4" s="50"/>
      <c r="E4" s="50"/>
      <c r="F4" s="50"/>
      <c r="G4" s="50"/>
    </row>
    <row r="5" spans="1:9" x14ac:dyDescent="0.15">
      <c r="B5" s="50" t="s">
        <v>67</v>
      </c>
      <c r="C5" s="50"/>
      <c r="D5" s="50"/>
      <c r="E5" s="50"/>
      <c r="F5" s="50"/>
      <c r="G5" s="50"/>
      <c r="H5" s="34"/>
    </row>
    <row r="6" spans="1:9" x14ac:dyDescent="0.15">
      <c r="B6" s="51" t="s">
        <v>69</v>
      </c>
      <c r="C6" s="51"/>
      <c r="D6" s="51"/>
      <c r="E6" s="51"/>
      <c r="F6" s="51"/>
      <c r="G6" s="51"/>
    </row>
    <row r="7" spans="1:9" x14ac:dyDescent="0.15">
      <c r="B7" s="25"/>
      <c r="C7" s="25"/>
      <c r="D7" s="25"/>
      <c r="E7" s="25"/>
      <c r="F7" s="25"/>
      <c r="G7" s="25"/>
    </row>
    <row r="8" spans="1:9" x14ac:dyDescent="0.15">
      <c r="C8" s="8" t="s">
        <v>56</v>
      </c>
      <c r="D8" s="8"/>
      <c r="E8" s="8"/>
      <c r="F8" s="8" t="s">
        <v>57</v>
      </c>
      <c r="G8" s="8"/>
    </row>
    <row r="9" spans="1:9" ht="14" x14ac:dyDescent="0.15">
      <c r="B9" s="27"/>
      <c r="C9" s="8" t="s">
        <v>0</v>
      </c>
      <c r="D9" s="8"/>
      <c r="E9" s="8" t="s">
        <v>65</v>
      </c>
      <c r="F9" s="10" t="s">
        <v>58</v>
      </c>
      <c r="G9" s="8"/>
    </row>
    <row r="10" spans="1:9" ht="14" x14ac:dyDescent="0.15">
      <c r="B10" s="27"/>
      <c r="C10" s="8" t="s">
        <v>2</v>
      </c>
      <c r="D10" s="8" t="s">
        <v>63</v>
      </c>
      <c r="E10" s="8" t="s">
        <v>60</v>
      </c>
      <c r="F10" s="10" t="s">
        <v>0</v>
      </c>
      <c r="G10" s="8"/>
    </row>
    <row r="11" spans="1:9" ht="15" x14ac:dyDescent="0.15">
      <c r="B11" s="11" t="s">
        <v>1</v>
      </c>
      <c r="C11" s="11" t="s">
        <v>87</v>
      </c>
      <c r="D11" s="11" t="s">
        <v>2</v>
      </c>
      <c r="E11" s="11" t="s">
        <v>64</v>
      </c>
      <c r="F11" s="12" t="s">
        <v>66</v>
      </c>
      <c r="G11" s="11" t="s">
        <v>3</v>
      </c>
    </row>
    <row r="12" spans="1:9" x14ac:dyDescent="0.15">
      <c r="B12" s="13"/>
      <c r="C12" s="13"/>
      <c r="D12" s="13"/>
      <c r="E12" s="13"/>
      <c r="F12" s="14"/>
      <c r="G12" s="14"/>
    </row>
    <row r="13" spans="1:9" x14ac:dyDescent="0.15">
      <c r="B13" s="28" t="s">
        <v>4</v>
      </c>
      <c r="C13" s="15">
        <v>1087955458</v>
      </c>
      <c r="D13" s="15">
        <v>45000000</v>
      </c>
      <c r="E13" s="15">
        <v>16892434</v>
      </c>
      <c r="F13" s="16">
        <v>73875000</v>
      </c>
      <c r="G13" s="17">
        <f t="shared" ref="G13:G64" si="0">SUM(C13:F13)</f>
        <v>1223722892</v>
      </c>
      <c r="I13" s="24"/>
    </row>
    <row r="14" spans="1:9" x14ac:dyDescent="0.15">
      <c r="B14" s="29" t="s">
        <v>5</v>
      </c>
      <c r="C14" s="1">
        <v>719037526</v>
      </c>
      <c r="D14" s="1">
        <v>45000000</v>
      </c>
      <c r="E14" s="1">
        <v>11164305</v>
      </c>
      <c r="F14" s="6">
        <v>0</v>
      </c>
      <c r="G14" s="2">
        <f t="shared" si="0"/>
        <v>775201831</v>
      </c>
      <c r="I14" s="24"/>
    </row>
    <row r="15" spans="1:9" x14ac:dyDescent="0.15">
      <c r="B15" s="5" t="s">
        <v>6</v>
      </c>
      <c r="C15" s="3">
        <v>1049214934</v>
      </c>
      <c r="D15" s="3">
        <v>45000000</v>
      </c>
      <c r="E15" s="3">
        <v>16290864</v>
      </c>
      <c r="F15" s="7">
        <v>0</v>
      </c>
      <c r="G15" s="4">
        <f t="shared" si="0"/>
        <v>1110505798</v>
      </c>
      <c r="I15" s="24"/>
    </row>
    <row r="16" spans="1:9" x14ac:dyDescent="0.15">
      <c r="B16" s="29" t="s">
        <v>7</v>
      </c>
      <c r="C16" s="15">
        <v>742448205</v>
      </c>
      <c r="D16" s="15">
        <v>60161625</v>
      </c>
      <c r="E16" s="15">
        <v>11527817</v>
      </c>
      <c r="F16" s="18">
        <v>0</v>
      </c>
      <c r="G16" s="17">
        <f t="shared" si="0"/>
        <v>814137647</v>
      </c>
      <c r="I16" s="24"/>
    </row>
    <row r="17" spans="2:9" x14ac:dyDescent="0.15">
      <c r="B17" s="29" t="s">
        <v>8</v>
      </c>
      <c r="C17" s="1">
        <v>5263294154</v>
      </c>
      <c r="D17" s="1">
        <v>574785473</v>
      </c>
      <c r="E17" s="1">
        <v>81721400</v>
      </c>
      <c r="F17" s="6">
        <v>0</v>
      </c>
      <c r="G17" s="2">
        <f t="shared" si="0"/>
        <v>5919801027</v>
      </c>
      <c r="I17" s="24"/>
    </row>
    <row r="18" spans="2:9" x14ac:dyDescent="0.15">
      <c r="B18" s="5" t="s">
        <v>9</v>
      </c>
      <c r="C18" s="3">
        <v>775577328</v>
      </c>
      <c r="D18" s="3">
        <v>45000000</v>
      </c>
      <c r="E18" s="3">
        <v>12042164</v>
      </c>
      <c r="F18" s="7">
        <v>0</v>
      </c>
      <c r="G18" s="4">
        <f t="shared" si="0"/>
        <v>832619492</v>
      </c>
      <c r="I18" s="24"/>
    </row>
    <row r="19" spans="2:9" x14ac:dyDescent="0.15">
      <c r="B19" s="29" t="s">
        <v>10</v>
      </c>
      <c r="C19" s="15">
        <v>720253388</v>
      </c>
      <c r="D19" s="15">
        <v>121165205</v>
      </c>
      <c r="E19" s="15">
        <v>11183159</v>
      </c>
      <c r="F19" s="18">
        <v>0</v>
      </c>
      <c r="G19" s="17">
        <f t="shared" si="0"/>
        <v>852601752</v>
      </c>
      <c r="I19" s="24"/>
    </row>
    <row r="20" spans="2:9" x14ac:dyDescent="0.15">
      <c r="B20" s="29" t="s">
        <v>11</v>
      </c>
      <c r="C20" s="1">
        <v>242576541</v>
      </c>
      <c r="D20" s="1">
        <v>45000000</v>
      </c>
      <c r="E20" s="1">
        <v>3766417</v>
      </c>
      <c r="F20" s="6">
        <v>0</v>
      </c>
      <c r="G20" s="2">
        <f t="shared" si="0"/>
        <v>291342958</v>
      </c>
      <c r="I20" s="24"/>
    </row>
    <row r="21" spans="2:9" x14ac:dyDescent="0.15">
      <c r="B21" s="5" t="s">
        <v>12</v>
      </c>
      <c r="C21" s="3">
        <v>228810456</v>
      </c>
      <c r="D21" s="3">
        <v>45000000</v>
      </c>
      <c r="E21" s="3">
        <v>3552676</v>
      </c>
      <c r="F21" s="7">
        <v>0</v>
      </c>
      <c r="G21" s="4">
        <f t="shared" si="0"/>
        <v>277363132</v>
      </c>
      <c r="I21" s="24"/>
    </row>
    <row r="22" spans="2:9" x14ac:dyDescent="0.15">
      <c r="B22" s="29" t="s">
        <v>13</v>
      </c>
      <c r="C22" s="15">
        <v>2716963577</v>
      </c>
      <c r="D22" s="15">
        <v>52673067</v>
      </c>
      <c r="E22" s="15">
        <v>42185666</v>
      </c>
      <c r="F22" s="18">
        <v>0</v>
      </c>
      <c r="G22" s="17">
        <f t="shared" si="0"/>
        <v>2811822310</v>
      </c>
      <c r="I22" s="24"/>
    </row>
    <row r="23" spans="2:9" x14ac:dyDescent="0.15">
      <c r="B23" s="29" t="s">
        <v>14</v>
      </c>
      <c r="C23" s="1">
        <v>1851602490</v>
      </c>
      <c r="D23" s="1">
        <v>45000000</v>
      </c>
      <c r="E23" s="1">
        <v>28749342</v>
      </c>
      <c r="F23" s="6">
        <v>14418466</v>
      </c>
      <c r="G23" s="2">
        <f t="shared" si="0"/>
        <v>1939770298</v>
      </c>
      <c r="I23" s="24"/>
    </row>
    <row r="24" spans="2:9" x14ac:dyDescent="0.15">
      <c r="B24" s="5" t="s">
        <v>15</v>
      </c>
      <c r="C24" s="3">
        <v>242540947</v>
      </c>
      <c r="D24" s="3">
        <v>72850264</v>
      </c>
      <c r="E24" s="3">
        <v>3765866</v>
      </c>
      <c r="F24" s="7">
        <v>0</v>
      </c>
      <c r="G24" s="4">
        <f t="shared" si="0"/>
        <v>319157077</v>
      </c>
      <c r="I24" s="24"/>
    </row>
    <row r="25" spans="2:9" x14ac:dyDescent="0.15">
      <c r="B25" s="29" t="s">
        <v>16</v>
      </c>
      <c r="C25" s="15">
        <v>410158296</v>
      </c>
      <c r="D25" s="15">
        <v>45000000</v>
      </c>
      <c r="E25" s="15">
        <v>6368422</v>
      </c>
      <c r="F25" s="18">
        <v>0</v>
      </c>
      <c r="G25" s="17">
        <f t="shared" si="0"/>
        <v>461526718</v>
      </c>
      <c r="I25" s="24"/>
    </row>
    <row r="26" spans="2:9" x14ac:dyDescent="0.15">
      <c r="B26" s="29" t="s">
        <v>17</v>
      </c>
      <c r="C26" s="1">
        <v>2038805555</v>
      </c>
      <c r="D26" s="1">
        <v>297268565</v>
      </c>
      <c r="E26" s="1">
        <v>31655938</v>
      </c>
      <c r="F26" s="6">
        <v>0</v>
      </c>
      <c r="G26" s="2">
        <f t="shared" si="0"/>
        <v>2367730058</v>
      </c>
      <c r="I26" s="24"/>
    </row>
    <row r="27" spans="2:9" x14ac:dyDescent="0.15">
      <c r="B27" s="5" t="s">
        <v>18</v>
      </c>
      <c r="C27" s="3">
        <v>1366399754</v>
      </c>
      <c r="D27" s="3">
        <v>74542768</v>
      </c>
      <c r="E27" s="3">
        <v>21215732</v>
      </c>
      <c r="F27" s="7">
        <v>0</v>
      </c>
      <c r="G27" s="4">
        <f t="shared" si="0"/>
        <v>1462158254</v>
      </c>
      <c r="I27" s="24"/>
    </row>
    <row r="28" spans="2:9" x14ac:dyDescent="0.15">
      <c r="B28" s="29" t="s">
        <v>19</v>
      </c>
      <c r="C28" s="15">
        <v>704756741</v>
      </c>
      <c r="D28" s="15">
        <v>93410180</v>
      </c>
      <c r="E28" s="15">
        <v>10942591</v>
      </c>
      <c r="F28" s="18">
        <v>0</v>
      </c>
      <c r="G28" s="17">
        <f t="shared" si="0"/>
        <v>809109512</v>
      </c>
      <c r="I28" s="24"/>
    </row>
    <row r="29" spans="2:9" x14ac:dyDescent="0.15">
      <c r="B29" s="29" t="s">
        <v>20</v>
      </c>
      <c r="C29" s="1">
        <v>541907443</v>
      </c>
      <c r="D29" s="1">
        <v>45000000</v>
      </c>
      <c r="E29" s="1">
        <v>8414067</v>
      </c>
      <c r="F29" s="6">
        <v>0</v>
      </c>
      <c r="G29" s="2">
        <f t="shared" si="0"/>
        <v>595321510</v>
      </c>
      <c r="I29" s="24"/>
    </row>
    <row r="30" spans="2:9" x14ac:dyDescent="0.15">
      <c r="B30" s="5" t="s">
        <v>21</v>
      </c>
      <c r="C30" s="3">
        <v>952797188</v>
      </c>
      <c r="D30" s="3">
        <v>94549890</v>
      </c>
      <c r="E30" s="3">
        <v>14793858</v>
      </c>
      <c r="F30" s="7">
        <v>14371780</v>
      </c>
      <c r="G30" s="4">
        <f t="shared" si="0"/>
        <v>1076512716</v>
      </c>
      <c r="I30" s="24"/>
    </row>
    <row r="31" spans="2:9" x14ac:dyDescent="0.15">
      <c r="B31" s="29" t="s">
        <v>22</v>
      </c>
      <c r="C31" s="15">
        <v>1006462859</v>
      </c>
      <c r="D31" s="15">
        <v>219075640</v>
      </c>
      <c r="E31" s="15">
        <v>15627114</v>
      </c>
      <c r="F31" s="18">
        <v>0</v>
      </c>
      <c r="G31" s="17">
        <f t="shared" si="0"/>
        <v>1241165613</v>
      </c>
      <c r="I31" s="24"/>
    </row>
    <row r="32" spans="2:9" x14ac:dyDescent="0.15">
      <c r="B32" s="29" t="s">
        <v>23</v>
      </c>
      <c r="C32" s="1">
        <v>264710226</v>
      </c>
      <c r="D32" s="1">
        <v>45000000</v>
      </c>
      <c r="E32" s="1">
        <v>4110084</v>
      </c>
      <c r="F32" s="6">
        <v>0</v>
      </c>
      <c r="G32" s="2">
        <f t="shared" si="0"/>
        <v>313820310</v>
      </c>
      <c r="I32" s="24"/>
    </row>
    <row r="33" spans="2:9" x14ac:dyDescent="0.15">
      <c r="B33" s="5" t="s">
        <v>24</v>
      </c>
      <c r="C33" s="3">
        <v>861752674</v>
      </c>
      <c r="D33" s="3">
        <v>88130751</v>
      </c>
      <c r="E33" s="3">
        <v>13380174</v>
      </c>
      <c r="F33" s="7">
        <v>5966468</v>
      </c>
      <c r="G33" s="4">
        <f t="shared" si="0"/>
        <v>969230067</v>
      </c>
      <c r="I33" s="24"/>
    </row>
    <row r="34" spans="2:9" x14ac:dyDescent="0.15">
      <c r="B34" s="29" t="s">
        <v>25</v>
      </c>
      <c r="C34" s="15">
        <v>870943656</v>
      </c>
      <c r="D34" s="15">
        <v>243527965</v>
      </c>
      <c r="E34" s="15">
        <v>13522865</v>
      </c>
      <c r="F34" s="18">
        <v>0</v>
      </c>
      <c r="G34" s="17">
        <f t="shared" si="0"/>
        <v>1127994486</v>
      </c>
      <c r="I34" s="24"/>
    </row>
    <row r="35" spans="2:9" x14ac:dyDescent="0.15">
      <c r="B35" s="29" t="s">
        <v>26</v>
      </c>
      <c r="C35" s="1">
        <v>1509837877</v>
      </c>
      <c r="D35" s="1">
        <v>121633126</v>
      </c>
      <c r="E35" s="1">
        <v>23442824</v>
      </c>
      <c r="F35" s="6">
        <v>0</v>
      </c>
      <c r="G35" s="2">
        <f t="shared" si="0"/>
        <v>1654913827</v>
      </c>
      <c r="I35" s="24"/>
    </row>
    <row r="36" spans="2:9" x14ac:dyDescent="0.15">
      <c r="B36" s="5" t="s">
        <v>27</v>
      </c>
      <c r="C36" s="3">
        <v>935092087</v>
      </c>
      <c r="D36" s="3">
        <v>65166538</v>
      </c>
      <c r="E36" s="3">
        <v>14518929</v>
      </c>
      <c r="F36" s="7">
        <v>0</v>
      </c>
      <c r="G36" s="4">
        <f t="shared" si="0"/>
        <v>1014777554</v>
      </c>
      <c r="I36" s="24"/>
    </row>
    <row r="37" spans="2:9" x14ac:dyDescent="0.15">
      <c r="B37" s="29" t="s">
        <v>28</v>
      </c>
      <c r="C37" s="15">
        <v>693551748</v>
      </c>
      <c r="D37" s="15">
        <v>45000000</v>
      </c>
      <c r="E37" s="15">
        <v>10768614</v>
      </c>
      <c r="F37" s="18">
        <v>0</v>
      </c>
      <c r="G37" s="17">
        <f t="shared" si="0"/>
        <v>749320362</v>
      </c>
      <c r="I37" s="24"/>
    </row>
    <row r="38" spans="2:9" x14ac:dyDescent="0.15">
      <c r="B38" s="29" t="s">
        <v>29</v>
      </c>
      <c r="C38" s="1">
        <v>1357555908</v>
      </c>
      <c r="D38" s="1">
        <v>104684966</v>
      </c>
      <c r="E38" s="1">
        <v>21078444</v>
      </c>
      <c r="F38" s="6">
        <v>0</v>
      </c>
      <c r="G38" s="2">
        <f t="shared" si="0"/>
        <v>1483319318</v>
      </c>
      <c r="I38" s="24"/>
    </row>
    <row r="39" spans="2:9" x14ac:dyDescent="0.15">
      <c r="B39" s="5" t="s">
        <v>30</v>
      </c>
      <c r="C39" s="3">
        <v>588367576</v>
      </c>
      <c r="D39" s="3">
        <v>45000000</v>
      </c>
      <c r="E39" s="3">
        <v>9135437</v>
      </c>
      <c r="F39" s="7">
        <v>0</v>
      </c>
      <c r="G39" s="4">
        <f t="shared" si="0"/>
        <v>642503013</v>
      </c>
      <c r="I39" s="24"/>
    </row>
    <row r="40" spans="2:9" x14ac:dyDescent="0.15">
      <c r="B40" s="29" t="s">
        <v>31</v>
      </c>
      <c r="C40" s="15">
        <v>414489258</v>
      </c>
      <c r="D40" s="15">
        <v>45000000</v>
      </c>
      <c r="E40" s="15">
        <v>6435671</v>
      </c>
      <c r="F40" s="18">
        <v>0</v>
      </c>
      <c r="G40" s="17">
        <f t="shared" si="0"/>
        <v>465924929</v>
      </c>
      <c r="I40" s="24"/>
    </row>
    <row r="41" spans="2:9" x14ac:dyDescent="0.15">
      <c r="B41" s="29" t="s">
        <v>32</v>
      </c>
      <c r="C41" s="1">
        <v>520718537</v>
      </c>
      <c r="D41" s="1">
        <v>45000000</v>
      </c>
      <c r="E41" s="1">
        <v>8085041</v>
      </c>
      <c r="F41" s="6">
        <v>0</v>
      </c>
      <c r="G41" s="2">
        <f t="shared" si="0"/>
        <v>573803578</v>
      </c>
      <c r="I41" s="24"/>
    </row>
    <row r="42" spans="2:9" x14ac:dyDescent="0.15">
      <c r="B42" s="5" t="s">
        <v>33</v>
      </c>
      <c r="C42" s="3">
        <v>236933208</v>
      </c>
      <c r="D42" s="3">
        <v>45000000</v>
      </c>
      <c r="E42" s="3">
        <v>3678796</v>
      </c>
      <c r="F42" s="7">
        <v>0</v>
      </c>
      <c r="G42" s="4">
        <f t="shared" si="0"/>
        <v>285612004</v>
      </c>
      <c r="I42" s="24"/>
    </row>
    <row r="43" spans="2:9" x14ac:dyDescent="0.15">
      <c r="B43" s="29" t="s">
        <v>34</v>
      </c>
      <c r="C43" s="15">
        <v>1431806163</v>
      </c>
      <c r="D43" s="15">
        <v>246117384</v>
      </c>
      <c r="E43" s="15">
        <v>22231202</v>
      </c>
      <c r="F43" s="18">
        <v>0</v>
      </c>
      <c r="G43" s="17">
        <f t="shared" si="0"/>
        <v>1700154749</v>
      </c>
      <c r="I43" s="24"/>
    </row>
    <row r="44" spans="2:9" x14ac:dyDescent="0.15">
      <c r="B44" s="29" t="s">
        <v>35</v>
      </c>
      <c r="C44" s="1">
        <v>526607763</v>
      </c>
      <c r="D44" s="1">
        <v>45000000</v>
      </c>
      <c r="E44" s="1">
        <v>8176510</v>
      </c>
      <c r="F44" s="6">
        <v>0</v>
      </c>
      <c r="G44" s="2">
        <f t="shared" si="0"/>
        <v>579784273</v>
      </c>
      <c r="I44" s="24"/>
    </row>
    <row r="45" spans="2:9" x14ac:dyDescent="0.15">
      <c r="B45" s="5" t="s">
        <v>36</v>
      </c>
      <c r="C45" s="3">
        <v>2407073648</v>
      </c>
      <c r="D45" s="3">
        <v>408972882</v>
      </c>
      <c r="E45" s="3">
        <v>37373856</v>
      </c>
      <c r="F45" s="7">
        <v>0</v>
      </c>
      <c r="G45" s="4">
        <f t="shared" si="0"/>
        <v>2853420386</v>
      </c>
      <c r="I45" s="24"/>
    </row>
    <row r="46" spans="2:9" x14ac:dyDescent="0.15">
      <c r="B46" s="29" t="s">
        <v>37</v>
      </c>
      <c r="C46" s="15">
        <v>1495602947</v>
      </c>
      <c r="D46" s="15">
        <v>98692801</v>
      </c>
      <c r="E46" s="15">
        <v>23221836</v>
      </c>
      <c r="F46" s="18">
        <v>17482113</v>
      </c>
      <c r="G46" s="17">
        <f t="shared" si="0"/>
        <v>1634999697</v>
      </c>
      <c r="I46" s="24"/>
    </row>
    <row r="47" spans="2:9" x14ac:dyDescent="0.15">
      <c r="B47" s="29" t="s">
        <v>38</v>
      </c>
      <c r="C47" s="1">
        <v>356018227</v>
      </c>
      <c r="D47" s="1">
        <v>45000000</v>
      </c>
      <c r="E47" s="1">
        <v>5527804</v>
      </c>
      <c r="F47" s="6">
        <v>0</v>
      </c>
      <c r="G47" s="2">
        <f t="shared" si="0"/>
        <v>406546031</v>
      </c>
      <c r="I47" s="24"/>
    </row>
    <row r="48" spans="2:9" x14ac:dyDescent="0.15">
      <c r="B48" s="5" t="s">
        <v>39</v>
      </c>
      <c r="C48" s="3">
        <v>1922182110</v>
      </c>
      <c r="D48" s="3">
        <v>104290441</v>
      </c>
      <c r="E48" s="3">
        <v>29845177</v>
      </c>
      <c r="F48" s="7">
        <v>20379370</v>
      </c>
      <c r="G48" s="4">
        <f t="shared" si="0"/>
        <v>2076697098</v>
      </c>
      <c r="I48" s="24"/>
    </row>
    <row r="49" spans="2:9" x14ac:dyDescent="0.15">
      <c r="B49" s="29" t="s">
        <v>40</v>
      </c>
      <c r="C49" s="15">
        <v>909465714</v>
      </c>
      <c r="D49" s="15">
        <v>57598954</v>
      </c>
      <c r="E49" s="15">
        <v>14121062</v>
      </c>
      <c r="F49" s="18">
        <v>0</v>
      </c>
      <c r="G49" s="17">
        <f t="shared" si="0"/>
        <v>981185730</v>
      </c>
      <c r="I49" s="24"/>
    </row>
    <row r="50" spans="2:9" x14ac:dyDescent="0.15">
      <c r="B50" s="29" t="s">
        <v>41</v>
      </c>
      <c r="C50" s="1">
        <v>716760663</v>
      </c>
      <c r="D50" s="1">
        <v>57686024</v>
      </c>
      <c r="E50" s="1">
        <v>11128961</v>
      </c>
      <c r="F50" s="6">
        <v>0</v>
      </c>
      <c r="G50" s="2">
        <f t="shared" si="0"/>
        <v>785575648</v>
      </c>
      <c r="I50" s="24"/>
    </row>
    <row r="51" spans="2:9" x14ac:dyDescent="0.15">
      <c r="B51" s="29" t="s">
        <v>42</v>
      </c>
      <c r="C51" s="1">
        <v>2352847139</v>
      </c>
      <c r="D51" s="1">
        <v>353377923</v>
      </c>
      <c r="E51" s="1">
        <v>36532008</v>
      </c>
      <c r="F51" s="6">
        <v>18619888</v>
      </c>
      <c r="G51" s="2">
        <f t="shared" si="0"/>
        <v>2761376958</v>
      </c>
      <c r="I51" s="24"/>
    </row>
    <row r="52" spans="2:9" x14ac:dyDescent="0.15">
      <c r="B52" s="5" t="s">
        <v>59</v>
      </c>
      <c r="C52" s="1">
        <v>0</v>
      </c>
      <c r="D52" s="1">
        <v>45000000</v>
      </c>
      <c r="E52" s="1">
        <v>2906890</v>
      </c>
      <c r="F52" s="6">
        <v>0</v>
      </c>
      <c r="G52" s="2">
        <f t="shared" si="0"/>
        <v>47906890</v>
      </c>
      <c r="I52" s="24"/>
    </row>
    <row r="53" spans="2:9" x14ac:dyDescent="0.15">
      <c r="B53" s="29" t="s">
        <v>43</v>
      </c>
      <c r="C53" s="15">
        <v>313615416</v>
      </c>
      <c r="D53" s="15">
        <v>50990247</v>
      </c>
      <c r="E53" s="15">
        <v>4869424</v>
      </c>
      <c r="F53" s="18">
        <v>0</v>
      </c>
      <c r="G53" s="17">
        <f t="shared" si="0"/>
        <v>369475087</v>
      </c>
      <c r="I53" s="24"/>
    </row>
    <row r="54" spans="2:9" x14ac:dyDescent="0.15">
      <c r="B54" s="29" t="s">
        <v>44</v>
      </c>
      <c r="C54" s="1">
        <v>960247282</v>
      </c>
      <c r="D54" s="1">
        <v>59244248</v>
      </c>
      <c r="E54" s="1">
        <v>14909534</v>
      </c>
      <c r="F54" s="6">
        <v>0</v>
      </c>
      <c r="G54" s="2">
        <f t="shared" si="0"/>
        <v>1034401064</v>
      </c>
      <c r="I54" s="24"/>
    </row>
    <row r="55" spans="2:9" x14ac:dyDescent="0.15">
      <c r="B55" s="5" t="s">
        <v>45</v>
      </c>
      <c r="C55" s="3">
        <v>404407671</v>
      </c>
      <c r="D55" s="3">
        <v>45000000</v>
      </c>
      <c r="E55" s="3">
        <v>6279134</v>
      </c>
      <c r="F55" s="7">
        <v>0</v>
      </c>
      <c r="G55" s="4">
        <f t="shared" si="0"/>
        <v>455686805</v>
      </c>
      <c r="I55" s="24"/>
    </row>
    <row r="56" spans="2:9" x14ac:dyDescent="0.15">
      <c r="B56" s="29" t="s">
        <v>46</v>
      </c>
      <c r="C56" s="15">
        <v>1211786080</v>
      </c>
      <c r="D56" s="15">
        <v>80654726</v>
      </c>
      <c r="E56" s="15">
        <v>18815091</v>
      </c>
      <c r="F56" s="18">
        <v>15755868</v>
      </c>
      <c r="G56" s="17">
        <f t="shared" si="0"/>
        <v>1327011765</v>
      </c>
      <c r="I56" s="24"/>
    </row>
    <row r="57" spans="2:9" x14ac:dyDescent="0.15">
      <c r="B57" s="29" t="s">
        <v>47</v>
      </c>
      <c r="C57" s="1">
        <v>5593886930</v>
      </c>
      <c r="D57" s="1">
        <v>115361082</v>
      </c>
      <c r="E57" s="1">
        <v>86854836</v>
      </c>
      <c r="F57" s="6">
        <v>0</v>
      </c>
      <c r="G57" s="2">
        <f t="shared" si="0"/>
        <v>5796102848</v>
      </c>
      <c r="I57" s="24"/>
    </row>
    <row r="58" spans="2:9" x14ac:dyDescent="0.15">
      <c r="B58" s="5" t="s">
        <v>48</v>
      </c>
      <c r="C58" s="3">
        <v>497947043</v>
      </c>
      <c r="D58" s="3">
        <v>45000000</v>
      </c>
      <c r="E58" s="3">
        <v>7731497</v>
      </c>
      <c r="F58" s="7">
        <v>0</v>
      </c>
      <c r="G58" s="4">
        <f t="shared" si="0"/>
        <v>550678540</v>
      </c>
      <c r="I58" s="24"/>
    </row>
    <row r="59" spans="2:9" x14ac:dyDescent="0.15">
      <c r="B59" s="29" t="s">
        <v>49</v>
      </c>
      <c r="C59" s="15">
        <v>291039804</v>
      </c>
      <c r="D59" s="15">
        <v>45000000</v>
      </c>
      <c r="E59" s="15">
        <v>4518895</v>
      </c>
      <c r="F59" s="18">
        <v>0</v>
      </c>
      <c r="G59" s="17">
        <f t="shared" si="0"/>
        <v>340558699</v>
      </c>
      <c r="I59" s="24"/>
    </row>
    <row r="60" spans="2:9" x14ac:dyDescent="0.15">
      <c r="B60" s="29" t="s">
        <v>50</v>
      </c>
      <c r="C60" s="1">
        <v>1459277145</v>
      </c>
      <c r="D60" s="1">
        <v>115591255</v>
      </c>
      <c r="E60" s="1">
        <v>22657806</v>
      </c>
      <c r="F60" s="6">
        <v>22121331</v>
      </c>
      <c r="G60" s="2">
        <f t="shared" si="0"/>
        <v>1619647537</v>
      </c>
      <c r="I60" s="24"/>
    </row>
    <row r="61" spans="2:9" x14ac:dyDescent="0.15">
      <c r="B61" s="5" t="s">
        <v>51</v>
      </c>
      <c r="C61" s="3">
        <v>972136279</v>
      </c>
      <c r="D61" s="3">
        <v>130679262</v>
      </c>
      <c r="E61" s="3">
        <v>15094096</v>
      </c>
      <c r="F61" s="7">
        <v>0</v>
      </c>
      <c r="G61" s="4">
        <f t="shared" si="0"/>
        <v>1117909637</v>
      </c>
      <c r="I61" s="24"/>
    </row>
    <row r="62" spans="2:9" x14ac:dyDescent="0.15">
      <c r="B62" s="29" t="s">
        <v>52</v>
      </c>
      <c r="C62" s="15">
        <v>626684783</v>
      </c>
      <c r="D62" s="15">
        <v>109616748</v>
      </c>
      <c r="E62" s="15">
        <v>9730381</v>
      </c>
      <c r="F62" s="18">
        <v>43259716</v>
      </c>
      <c r="G62" s="17">
        <f t="shared" si="0"/>
        <v>789291628</v>
      </c>
      <c r="I62" s="24"/>
    </row>
    <row r="63" spans="2:9" x14ac:dyDescent="0.15">
      <c r="B63" s="29" t="s">
        <v>53</v>
      </c>
      <c r="C63" s="1">
        <v>1078990986</v>
      </c>
      <c r="D63" s="1">
        <v>45000000</v>
      </c>
      <c r="E63" s="1">
        <v>16753222</v>
      </c>
      <c r="F63" s="6">
        <v>0</v>
      </c>
      <c r="G63" s="2">
        <f t="shared" si="0"/>
        <v>1140744208</v>
      </c>
      <c r="I63" s="24"/>
    </row>
    <row r="64" spans="2:9" x14ac:dyDescent="0.15">
      <c r="B64" s="5" t="s">
        <v>54</v>
      </c>
      <c r="C64" s="3">
        <v>367370456</v>
      </c>
      <c r="D64" s="3">
        <v>45000000</v>
      </c>
      <c r="E64" s="3">
        <v>5704067</v>
      </c>
      <c r="F64" s="7">
        <v>0</v>
      </c>
      <c r="G64" s="4">
        <f t="shared" si="0"/>
        <v>418074523</v>
      </c>
      <c r="I64" s="24"/>
    </row>
    <row r="65" spans="2:7" x14ac:dyDescent="0.15">
      <c r="B65" s="30"/>
      <c r="C65" s="19"/>
      <c r="D65" s="19"/>
      <c r="E65" s="15"/>
      <c r="F65" s="20"/>
      <c r="G65" s="17"/>
    </row>
    <row r="66" spans="2:7" x14ac:dyDescent="0.15">
      <c r="B66" s="31" t="s">
        <v>55</v>
      </c>
      <c r="C66" s="3">
        <f>SUM(C13:C64)</f>
        <v>56811269844</v>
      </c>
      <c r="D66" s="3">
        <f t="shared" ref="D66:E66" si="1">SUM(D13:D64)</f>
        <v>5307500000</v>
      </c>
      <c r="E66" s="19">
        <f t="shared" si="1"/>
        <v>885000000</v>
      </c>
      <c r="F66" s="3">
        <v>246250000</v>
      </c>
      <c r="G66" s="21">
        <f>SUM(G13:G64)</f>
        <v>63250019844</v>
      </c>
    </row>
    <row r="67" spans="2:7" x14ac:dyDescent="0.15">
      <c r="B67" s="32"/>
      <c r="C67" s="1"/>
      <c r="D67" s="1"/>
      <c r="E67" s="1"/>
      <c r="F67" s="1"/>
      <c r="G67" s="1"/>
    </row>
    <row r="68" spans="2:7" ht="15" x14ac:dyDescent="0.15">
      <c r="B68" s="49" t="s">
        <v>90</v>
      </c>
      <c r="C68" s="1"/>
      <c r="D68" s="1"/>
      <c r="E68" s="1"/>
      <c r="F68" s="1"/>
      <c r="G68" s="1"/>
    </row>
    <row r="69" spans="2:7" x14ac:dyDescent="0.15">
      <c r="B69" s="22"/>
      <c r="C69" s="1"/>
      <c r="D69" s="1"/>
      <c r="E69" s="1"/>
      <c r="F69" s="1"/>
      <c r="G69" s="1"/>
    </row>
    <row r="70" spans="2:7" x14ac:dyDescent="0.15">
      <c r="B70" s="22"/>
      <c r="C70" s="1"/>
      <c r="D70" s="1"/>
      <c r="E70" s="1"/>
      <c r="F70" s="1"/>
      <c r="G70" s="1"/>
    </row>
    <row r="71" spans="2:7" x14ac:dyDescent="0.15">
      <c r="B71" s="22"/>
      <c r="C71" s="1"/>
      <c r="D71" s="1"/>
      <c r="E71" s="1"/>
      <c r="F71" s="1"/>
      <c r="G71" s="1"/>
    </row>
    <row r="72" spans="2:7" x14ac:dyDescent="0.15">
      <c r="B72" s="22"/>
      <c r="C72" s="1"/>
      <c r="D72" s="1"/>
      <c r="E72" s="1"/>
      <c r="F72" s="1"/>
      <c r="G72" s="1"/>
    </row>
    <row r="73" spans="2:7" x14ac:dyDescent="0.15">
      <c r="B73" s="22"/>
      <c r="C73" s="1"/>
      <c r="D73" s="1"/>
      <c r="E73" s="1"/>
      <c r="F73" s="1"/>
      <c r="G73" s="1"/>
    </row>
    <row r="74" spans="2:7" ht="15.75" customHeight="1" x14ac:dyDescent="0.15">
      <c r="B74" s="22"/>
      <c r="C74" s="22"/>
      <c r="D74" s="22"/>
      <c r="E74" s="1"/>
      <c r="F74" s="1"/>
      <c r="G74" s="1"/>
    </row>
    <row r="75" spans="2:7" x14ac:dyDescent="0.15">
      <c r="B75" s="22"/>
      <c r="C75" s="1"/>
      <c r="D75" s="1"/>
      <c r="E75" s="1"/>
      <c r="F75" s="1"/>
      <c r="G75" s="1"/>
    </row>
    <row r="76" spans="2:7" ht="16" x14ac:dyDescent="0.2">
      <c r="B76" s="33"/>
    </row>
    <row r="77" spans="2:7" ht="16" x14ac:dyDescent="0.2">
      <c r="B77" s="33"/>
    </row>
    <row r="80" spans="2:7" x14ac:dyDescent="0.15">
      <c r="E80" s="23"/>
    </row>
  </sheetData>
  <mergeCells count="5">
    <mergeCell ref="B1:G1"/>
    <mergeCell ref="B2:G2"/>
    <mergeCell ref="B4:G4"/>
    <mergeCell ref="B5:G5"/>
    <mergeCell ref="B6:G6"/>
  </mergeCells>
  <printOptions horizontalCentered="1"/>
  <pageMargins left="0.7" right="0.7" top="0.75" bottom="0.75" header="0.3" footer="0.3"/>
  <pageSetup scale="47" orientation="landscape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BD52B7-6340-46FF-91A9-9E0E0CCB272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9F54C82-6695-4952-A93F-EC2EE532B8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37B3DC6-FE78-4128-B07E-144EE2CB49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Act. 2022 &amp; 2023 Est. 2024-2026</vt:lpstr>
      <vt:lpstr>Act. FY 2022 Formula Programs</vt:lpstr>
      <vt:lpstr>Act. FY 2023 Formula Programs</vt:lpstr>
      <vt:lpstr>Est. FY 2024 Formula Programs</vt:lpstr>
      <vt:lpstr>Est. FY 2025 Formula Programs</vt:lpstr>
      <vt:lpstr>Est. FY 2026 Formula Programs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Brust, Christopher (FHWA)</dc:creator>
  <cp:lastModifiedBy>Putra F Azhar</cp:lastModifiedBy>
  <cp:lastPrinted>2022-10-31T13:25:05Z</cp:lastPrinted>
  <dcterms:created xsi:type="dcterms:W3CDTF">2021-07-30T19:24:20Z</dcterms:created>
  <dcterms:modified xsi:type="dcterms:W3CDTF">2024-03-11T02:41:55Z</dcterms:modified>
</cp:coreProperties>
</file>