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tabRatio="697" activeTab="1"/>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0" i="9" l="1"/>
  <c r="M45" i="9"/>
  <c r="M36" i="9"/>
  <c r="M21" i="9"/>
  <c r="M58" i="9"/>
  <c r="M35" i="9"/>
  <c r="M20" i="9"/>
  <c r="M50" i="9"/>
  <c r="M51" i="9"/>
  <c r="M44" i="9"/>
  <c r="M43" i="9"/>
  <c r="M40" i="9"/>
  <c r="M18" i="9"/>
  <c r="M56" i="9" l="1"/>
  <c r="M42" i="9"/>
  <c r="M14" i="9"/>
  <c r="M41" i="9"/>
  <c r="M48" i="9"/>
  <c r="M31" i="9"/>
  <c r="M26" i="9"/>
  <c r="M25" i="9"/>
  <c r="M17" i="9"/>
  <c r="M19" i="9"/>
  <c r="M28" i="9"/>
  <c r="M29" i="9"/>
  <c r="M55" i="9"/>
  <c r="M61" i="9"/>
  <c r="M38" i="9"/>
  <c r="M22" i="9"/>
  <c r="M59" i="9"/>
  <c r="A64" i="9" l="1"/>
  <c r="A65" i="9" s="1"/>
  <c r="M33" i="9"/>
  <c r="M46" i="9"/>
  <c r="M37" i="9"/>
  <c r="M57" i="9"/>
  <c r="M54" i="9"/>
  <c r="J47" i="9"/>
  <c r="M47" i="9" s="1"/>
  <c r="M53" i="9"/>
  <c r="M52" i="9"/>
  <c r="M49" i="9"/>
  <c r="J39" i="9"/>
  <c r="M39" i="9" s="1"/>
  <c r="M34" i="9"/>
  <c r="M24" i="9"/>
  <c r="J23" i="9"/>
  <c r="M23" i="9" s="1"/>
  <c r="M32" i="9"/>
  <c r="M30" i="9"/>
  <c r="M27" i="9"/>
  <c r="M16" i="9"/>
  <c r="M15" i="9"/>
  <c r="M13" i="9"/>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<sst xmlns="http://schemas.openxmlformats.org/spreadsheetml/2006/main" count="258" uniqueCount="195">
  <si>
    <t>Cronograma de Actividades</t>
  </si>
  <si>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</si>
  <si>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</si>
  <si>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</si>
  <si>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</si>
  <si>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</si>
  <si>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</si>
  <si>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</si>
  <si>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</si>
  <si>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</si>
  <si>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</si>
  <si>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</si>
  <si>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</si>
  <si>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</si>
  <si>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</si>
  <si>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</si>
  <si>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</si>
  <si>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</si>
  <si>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</si>
  <si>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</si>
  <si>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</si>
  <si>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</si>
  <si>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</si>
  <si>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</si>
  <si>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</si>
  <si>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</si>
  <si>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</si>
  <si>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</si>
  <si>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</si>
  <si>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</si>
  <si>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</si>
  <si>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</si>
  <si>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</si>
  <si>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</si>
  <si>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</si>
  <si>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</si>
  <si>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</si>
  <si>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</si>
  <si>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</si>
  <si>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</si>
  <si>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</si>
  <si>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</si>
  <si>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</si>
  <si>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</si>
  <si>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</si>
  <si>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</si>
  <si>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</si>
  <si>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</si>
  <si>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</si>
  <si>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</si>
  <si>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</si>
  <si>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</si>
  <si>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</si>
  <si>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</si>
  <si>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</si>
  <si>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</si>
  <si>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</si>
  <si>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</si>
  <si>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</si>
  <si>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</si>
  <si>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</si>
  <si>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</si>
  <si>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</si>
  <si>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</si>
  <si>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</si>
  <si>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</si>
  <si>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</si>
  <si>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</si>
  <si>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</si>
  <si>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</si>
  <si>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</si>
  <si>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</si>
  <si>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</si>
  <si>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</si>
  <si>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</si>
  <si>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</si>
  <si>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</si>
  <si>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</si>
  <si>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</si>
  <si>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</si>
  <si>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</si>
  <si>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</si>
  <si>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</si>
  <si>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</si>
  <si>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</si>
  <si>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</si>
  <si>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</si>
  <si>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</si>
  <si>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</si>
  <si>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</si>
  <si>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</si>
  <si>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</si>
  <si>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</si>
  <si>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</si>
  <si>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</si>
  <si>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</si>
  <si>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</si>
  <si>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</si>
  <si>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</si>
  <si>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</si>
  <si>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</si>
  <si>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</si>
  <si>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</si>
  <si>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</si>
  <si>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</si>
  <si>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</si>
  <si>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</si>
  <si>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</si>
  <si>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</si>
  <si>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</si>
  <si>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</si>
  <si>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</si>
  <si>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</si>
  <si>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</si>
  <si>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</si>
  <si>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</si>
  <si>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</si>
  <si>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</si>
  <si>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</si>
  <si>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</si>
  <si>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</si>
  <si>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</si>
  <si>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</si>
  <si>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</si>
  <si>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</si>
  <si>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</si>
  <si>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</si>
  <si>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</si>
  <si>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</si>
  <si>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</si>
  <si>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</si>
  <si>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</si>
  <si>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</si>
  <si>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</si>
  <si>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</si>
  <si>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</si>
  <si>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</si>
  <si>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</si>
  <si>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</si>
  <si>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</si>
  <si>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</si>
  <si>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</si>
  <si>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</si>
  <si>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</si>
  <si>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</si>
  <si>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</si>
  <si>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</si>
  <si>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</si>
  <si>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</si>
  <si>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</si>
  <si>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</si>
  <si>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</si>
  <si>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</si>
  <si>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</si>
  <si>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</si>
  <si>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</si>
  <si>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</si>
  <si>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</si>
  <si>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</si>
  <si>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</si>
  <si>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</si>
  <si>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</si>
  <si>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</si>
  <si>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</si>
  <si>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</si>
  <si>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</si>
  <si>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</si>
  <si>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</si>
  <si>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</si>
  <si>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</si>
  <si>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</si>
  <si>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</si>
  <si>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</si>
  <si>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</si>
  <si>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</si>
  <si>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</si>
  <si>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</si>
  <si>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</si>
  <si>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</si>
  <si>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</si>
  <si>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</si>
  <si>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</si>
  <si>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</si>
  <si>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</si>
  <si>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</si>
  <si>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</si>
  <si>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</si>
  <si>
    <t>Antio-Market</t>
  </si>
  <si>
    <t>0,1</t>
  </si>
  <si>
    <t xml:space="preserve">Alan Prada </t>
  </si>
  <si>
    <t xml:space="preserve">26/02/2023 </t>
  </si>
  <si>
    <t xml:space="preserve">Antio-Market </t>
  </si>
  <si>
    <t xml:space="preserve">Elian Ibarra </t>
  </si>
  <si>
    <t>Alan Prada</t>
  </si>
  <si>
    <t>Juan Rodríguez</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</si>
</sst>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8">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2" borderId="30" xfId="3" applyFont="1" applyFill="1" applyBorder="1" applyAlignment="1">
      <alignment horizontal="center" vertical="center" wrapText="1"/>
    </xf>
    <xf numFmtId="0" fontId="28" fillId="0" borderId="69" xfId="3" applyFont="1" applyBorder="1" applyAlignment="1">
      <alignment horizontal="right" vertical="center" wrapText="1"/>
    </xf>
    <xf numFmtId="0" fontId="28" fillId="0" borderId="70" xfId="3" applyFont="1" applyBorder="1" applyAlignment="1">
      <alignment vertical="center" wrapText="1"/>
    </xf>
    <xf numFmtId="0" fontId="28" fillId="0" borderId="70" xfId="3" applyFont="1" applyBorder="1" applyAlignment="1">
      <alignment horizontal="center" vertical="center" wrapText="1"/>
    </xf>
    <xf numFmtId="0" fontId="28" fillId="0" borderId="70" xfId="3" applyFont="1" applyBorder="1" applyAlignment="1">
      <alignment horizontal="left" vertical="center" wrapText="1"/>
    </xf>
    <xf numFmtId="0" fontId="29" fillId="0" borderId="70" xfId="3" applyFont="1" applyBorder="1" applyAlignment="1">
      <alignment horizontal="center" vertical="center" wrapText="1"/>
    </xf>
    <xf numFmtId="169" fontId="29" fillId="0" borderId="70" xfId="3" applyNumberFormat="1" applyFont="1" applyBorder="1" applyAlignment="1">
      <alignment horizontal="center" vertical="center" wrapText="1"/>
    </xf>
    <xf numFmtId="1" fontId="29" fillId="6" borderId="70" xfId="3" applyNumberFormat="1" applyFont="1" applyFill="1" applyBorder="1" applyAlignment="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6" fillId="4" borderId="56" xfId="3" applyFont="1" applyFill="1" applyBorder="1" applyAlignment="1">
      <alignment vertical="center"/>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cellXfs>
  <cellStyles count="6">
    <cellStyle name="Excel_BuiltIn_Hyperlink" xfId="2"/>
    <cellStyle name="Hipervínculo" xfId="4" builtinId="8"/>
    <cellStyle name="Normal" xfId="0" builtinId="0"/>
    <cellStyle name="Normal 2" xfId="1"/>
    <cellStyle name="Normal 3" xfId="3"/>
    <cellStyle name="Porcentaje 2" xfId="5"/>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topLeftCell="A19" zoomScaleNormal="100" workbookViewId="0">
      <selection activeCell="B36" sqref="B36:F36"/>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38"/>
      <c r="C2" s="138"/>
      <c r="D2" s="138"/>
      <c r="E2" s="138"/>
      <c r="F2" s="138"/>
    </row>
    <row r="3" spans="2:6" ht="30">
      <c r="B3" s="136" t="s">
        <v>187</v>
      </c>
      <c r="C3" s="136"/>
      <c r="D3" s="136"/>
      <c r="E3" s="136"/>
      <c r="F3" s="136"/>
    </row>
    <row r="4" spans="2:6" ht="30">
      <c r="B4" s="136" t="s">
        <v>0</v>
      </c>
      <c r="C4" s="136"/>
      <c r="D4" s="136"/>
      <c r="E4" s="136"/>
      <c r="F4" s="136"/>
    </row>
    <row r="5" spans="2:6" ht="17.25" thickBot="1">
      <c r="B5" s="137"/>
      <c r="C5" s="137"/>
      <c r="D5" s="137"/>
      <c r="E5" s="137"/>
      <c r="F5" s="137"/>
    </row>
    <row r="6" spans="2:6" ht="17.25" thickTop="1">
      <c r="F6" s="3"/>
    </row>
    <row r="8" spans="2:6" ht="30">
      <c r="B8" s="165" t="s">
        <v>1</v>
      </c>
      <c r="C8" s="165"/>
      <c r="D8" s="165"/>
      <c r="E8" s="165"/>
      <c r="F8" s="165"/>
    </row>
    <row r="10" spans="2:6" ht="17.25" thickBot="1"/>
    <row r="11" spans="2:6" ht="18.75" thickTop="1">
      <c r="B11" s="12" t="s">
        <v>2</v>
      </c>
      <c r="C11" s="146"/>
      <c r="D11" s="147"/>
      <c r="E11" s="147"/>
      <c r="F11" s="148"/>
    </row>
    <row r="12" spans="2:6" ht="18">
      <c r="B12" s="13" t="s">
        <v>3</v>
      </c>
      <c r="C12" s="149" t="s">
        <v>191</v>
      </c>
      <c r="D12" s="150"/>
      <c r="E12" s="150"/>
      <c r="F12" s="151"/>
    </row>
    <row r="13" spans="2:6" ht="18.75" thickBot="1">
      <c r="B13" s="13" t="s">
        <v>4</v>
      </c>
      <c r="C13" s="149" t="s">
        <v>0</v>
      </c>
      <c r="D13" s="150"/>
      <c r="E13" s="152"/>
      <c r="F13" s="151"/>
    </row>
    <row r="14" spans="2:6" ht="19.899999999999999" customHeight="1" thickTop="1">
      <c r="B14" s="13" t="s">
        <v>5</v>
      </c>
      <c r="C14" s="149"/>
      <c r="D14" s="164"/>
      <c r="E14" s="29" t="s">
        <v>8</v>
      </c>
      <c r="F14" s="27"/>
    </row>
    <row r="15" spans="2:6" ht="19.899999999999999" customHeight="1">
      <c r="B15" s="13" t="s">
        <v>6</v>
      </c>
      <c r="C15" s="153" t="s">
        <v>7</v>
      </c>
      <c r="D15" s="154"/>
      <c r="E15" s="30" t="s">
        <v>10</v>
      </c>
      <c r="F15" s="27"/>
    </row>
    <row r="16" spans="2:6" ht="19.899999999999999" customHeight="1" thickBot="1">
      <c r="B16" s="14" t="s">
        <v>9</v>
      </c>
      <c r="C16" s="155"/>
      <c r="D16" s="156"/>
      <c r="E16" s="31" t="s">
        <v>11</v>
      </c>
      <c r="F16" s="28"/>
    </row>
    <row r="17" spans="2:16" ht="17.25" thickTop="1">
      <c r="B17" s="4"/>
      <c r="C17" s="142"/>
      <c r="D17" s="142"/>
    </row>
    <row r="18" spans="2:16" ht="19.899999999999999" customHeight="1"/>
    <row r="19" spans="2:16" ht="19.899999999999999" customHeight="1">
      <c r="B19" s="5" t="s">
        <v>12</v>
      </c>
      <c r="P19" s="6" t="s">
        <v>13</v>
      </c>
    </row>
    <row r="20" spans="2:16" ht="19.899999999999999" customHeight="1" thickBot="1"/>
    <row r="21" spans="2:16" ht="30" customHeight="1" thickTop="1" thickBot="1">
      <c r="B21" s="15" t="s">
        <v>14</v>
      </c>
      <c r="C21" s="16" t="s">
        <v>15</v>
      </c>
      <c r="D21" s="143" t="s">
        <v>16</v>
      </c>
      <c r="E21" s="143"/>
      <c r="F21" s="17" t="s">
        <v>17</v>
      </c>
    </row>
    <row r="22" spans="2:16" ht="19.899999999999999" customHeight="1" thickTop="1">
      <c r="B22" s="18" t="s">
        <v>188</v>
      </c>
      <c r="C22" s="19" t="s">
        <v>18</v>
      </c>
      <c r="D22" s="144" t="s">
        <v>189</v>
      </c>
      <c r="E22" s="144"/>
      <c r="F22" s="20" t="s">
        <v>190</v>
      </c>
    </row>
    <row r="23" spans="2:16" ht="25.5" customHeight="1">
      <c r="B23" s="21"/>
      <c r="C23" s="22"/>
      <c r="D23" s="145"/>
      <c r="E23" s="145"/>
      <c r="F23" s="23"/>
    </row>
    <row r="24" spans="2:16" ht="25.5" customHeight="1">
      <c r="B24" s="21"/>
      <c r="C24" s="22"/>
      <c r="D24" s="145"/>
      <c r="E24" s="145"/>
      <c r="F24" s="23"/>
    </row>
    <row r="25" spans="2:16" ht="25.5" customHeight="1">
      <c r="B25" s="21"/>
      <c r="C25" s="22"/>
      <c r="D25" s="145"/>
      <c r="E25" s="145"/>
      <c r="F25" s="23"/>
    </row>
    <row r="26" spans="2:16" ht="25.5" customHeight="1">
      <c r="B26" s="21"/>
      <c r="C26" s="22"/>
      <c r="D26" s="145"/>
      <c r="E26" s="145"/>
      <c r="F26" s="23"/>
    </row>
    <row r="27" spans="2:16" ht="25.5" customHeight="1">
      <c r="B27" s="21"/>
      <c r="C27" s="22"/>
      <c r="D27" s="145"/>
      <c r="E27" s="145"/>
      <c r="F27" s="23"/>
    </row>
    <row r="28" spans="2:16" ht="25.5" customHeight="1">
      <c r="B28" s="21"/>
      <c r="C28" s="22"/>
      <c r="D28" s="145"/>
      <c r="E28" s="145"/>
      <c r="F28" s="23"/>
    </row>
    <row r="29" spans="2:16" ht="25.5" customHeight="1">
      <c r="B29" s="21"/>
      <c r="C29" s="22"/>
      <c r="D29" s="145"/>
      <c r="E29" s="145"/>
      <c r="F29" s="23"/>
    </row>
    <row r="30" spans="2:16" ht="25.5" customHeight="1" thickBot="1">
      <c r="B30" s="24"/>
      <c r="C30" s="25"/>
      <c r="D30" s="160"/>
      <c r="E30" s="160"/>
      <c r="F30" s="26"/>
    </row>
    <row r="31" spans="2:16" ht="19.899999999999999" customHeight="1" thickTop="1"/>
    <row r="32" spans="2:16" ht="19.899999999999999" customHeight="1">
      <c r="B32" s="5" t="s">
        <v>19</v>
      </c>
    </row>
    <row r="33" spans="1:13" ht="30" customHeight="1" thickBot="1"/>
    <row r="34" spans="1:13" ht="19.899999999999999" customHeight="1" thickTop="1" thickBot="1">
      <c r="B34" s="161" t="s">
        <v>20</v>
      </c>
      <c r="C34" s="162"/>
      <c r="D34" s="162"/>
      <c r="E34" s="162"/>
      <c r="F34" s="163"/>
    </row>
    <row r="35" spans="1:13" ht="25.5" customHeight="1" thickTop="1">
      <c r="B35" s="139"/>
      <c r="C35" s="140"/>
      <c r="D35" s="140"/>
      <c r="E35" s="140"/>
      <c r="F35" s="141"/>
    </row>
    <row r="36" spans="1:13" ht="25.5" customHeight="1">
      <c r="B36" s="166"/>
      <c r="C36" s="167"/>
      <c r="D36" s="167"/>
      <c r="E36" s="167"/>
      <c r="F36" s="168"/>
      <c r="J36" s="2" t="s">
        <v>21</v>
      </c>
    </row>
    <row r="37" spans="1:13" ht="25.5" customHeight="1">
      <c r="B37" s="166"/>
      <c r="C37" s="167"/>
      <c r="D37" s="167"/>
      <c r="E37" s="167"/>
      <c r="F37" s="168"/>
    </row>
    <row r="38" spans="1:13" ht="25.5" customHeight="1">
      <c r="B38" s="166"/>
      <c r="C38" s="167"/>
      <c r="D38" s="167"/>
      <c r="E38" s="167"/>
      <c r="F38" s="168"/>
    </row>
    <row r="39" spans="1:13" ht="25.5" customHeight="1" thickBot="1">
      <c r="B39" s="157"/>
      <c r="C39" s="158"/>
      <c r="D39" s="158"/>
      <c r="E39" s="158"/>
      <c r="F39" s="159"/>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6"/>
  <sheetViews>
    <sheetView showGridLines="0" tabSelected="1" zoomScale="70" zoomScaleNormal="70" workbookViewId="0">
      <pane xSplit="14" ySplit="11" topLeftCell="AS12" activePane="bottomRight" state="frozen"/>
      <selection activeCell="E14" sqref="E14"/>
      <selection pane="topRight" activeCell="E14" sqref="E14"/>
      <selection pane="bottomLeft" activeCell="E14" sqref="E14"/>
      <selection pane="bottomRight" activeCell="A3" sqref="A3:BR3"/>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c r="BQ1" s="174"/>
      <c r="BR1" s="174"/>
    </row>
    <row r="2" spans="1:70" s="66" customFormat="1" ht="20.25">
      <c r="A2" s="175" t="s">
        <v>187</v>
      </c>
      <c r="B2" s="175"/>
      <c r="C2" s="175"/>
      <c r="D2" s="175"/>
      <c r="E2" s="175"/>
      <c r="F2" s="175"/>
      <c r="G2" s="175"/>
      <c r="H2" s="174"/>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5"/>
      <c r="BR2" s="175"/>
    </row>
    <row r="3" spans="1:70" s="66" customFormat="1" ht="20.25">
      <c r="A3" s="175" t="s">
        <v>0</v>
      </c>
      <c r="B3" s="175"/>
      <c r="C3" s="175"/>
      <c r="D3" s="175"/>
      <c r="E3" s="175"/>
      <c r="F3" s="175"/>
      <c r="G3" s="175"/>
      <c r="H3" s="174"/>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row>
    <row r="4" spans="1:70" s="1" customFormat="1" ht="5.0999999999999996" customHeight="1" thickBot="1">
      <c r="A4" s="176"/>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27</v>
      </c>
      <c r="C8" s="63"/>
      <c r="D8" s="173">
        <v>44803</v>
      </c>
      <c r="E8" s="173"/>
      <c r="F8" s="173"/>
      <c r="G8" s="50"/>
      <c r="H8" s="50"/>
      <c r="K8" s="49" t="s">
        <v>29</v>
      </c>
      <c r="L8" s="37">
        <v>1</v>
      </c>
      <c r="O8" s="170" t="str">
        <f>"Semana "&amp;(O10-($D$8-WEEKDAY($D$8,1)+2))/7+1</f>
        <v>Semana 1</v>
      </c>
      <c r="P8" s="171"/>
      <c r="Q8" s="171"/>
      <c r="R8" s="171"/>
      <c r="S8" s="171"/>
      <c r="T8" s="171"/>
      <c r="U8" s="172"/>
      <c r="V8" s="170" t="str">
        <f>"Semana "&amp;(V10-($D$8-WEEKDAY($D$8,1)+2))/7+1</f>
        <v>Semana 2</v>
      </c>
      <c r="W8" s="171"/>
      <c r="X8" s="171"/>
      <c r="Y8" s="171"/>
      <c r="Z8" s="171"/>
      <c r="AA8" s="171"/>
      <c r="AB8" s="172"/>
      <c r="AC8" s="170" t="str">
        <f>"Semana "&amp;(AC10-($D$8-WEEKDAY($D$8,1)+2))/7+1</f>
        <v>Semana 3</v>
      </c>
      <c r="AD8" s="171"/>
      <c r="AE8" s="171"/>
      <c r="AF8" s="171"/>
      <c r="AG8" s="171"/>
      <c r="AH8" s="171"/>
      <c r="AI8" s="172"/>
      <c r="AJ8" s="170" t="str">
        <f>"Semana "&amp;(AJ10-($D$8-WEEKDAY($D$8,1)+2))/7+1</f>
        <v>Semana 4</v>
      </c>
      <c r="AK8" s="171"/>
      <c r="AL8" s="171"/>
      <c r="AM8" s="171"/>
      <c r="AN8" s="171"/>
      <c r="AO8" s="171"/>
      <c r="AP8" s="172"/>
      <c r="AQ8" s="170" t="str">
        <f>"Semana "&amp;(AQ10-($D$8-WEEKDAY($D$8,1)+2))/7+1</f>
        <v>Semana 5</v>
      </c>
      <c r="AR8" s="171"/>
      <c r="AS8" s="171"/>
      <c r="AT8" s="171"/>
      <c r="AU8" s="171"/>
      <c r="AV8" s="171"/>
      <c r="AW8" s="172"/>
      <c r="AX8" s="170" t="str">
        <f>"Semana "&amp;(AX10-($D$8-WEEKDAY($D$8,1)+2))/7+1</f>
        <v>Semana 6</v>
      </c>
      <c r="AY8" s="171"/>
      <c r="AZ8" s="171"/>
      <c r="BA8" s="171"/>
      <c r="BB8" s="171"/>
      <c r="BC8" s="171"/>
      <c r="BD8" s="172"/>
      <c r="BE8" s="170" t="str">
        <f>"Semana "&amp;(BE10-($D$8-WEEKDAY($D$8,1)+2))/7+1</f>
        <v>Semana 7</v>
      </c>
      <c r="BF8" s="171"/>
      <c r="BG8" s="171"/>
      <c r="BH8" s="171"/>
      <c r="BI8" s="171"/>
      <c r="BJ8" s="171"/>
      <c r="BK8" s="172"/>
      <c r="BL8" s="170" t="str">
        <f>"Semana "&amp;(BL10-($D$8-WEEKDAY($D$8,1)+2))/7+1</f>
        <v>Semana 8</v>
      </c>
      <c r="BM8" s="171"/>
      <c r="BN8" s="171"/>
      <c r="BO8" s="171"/>
      <c r="BP8" s="171"/>
      <c r="BQ8" s="171"/>
      <c r="BR8" s="172"/>
    </row>
    <row r="9" spans="1:70" ht="17.25" customHeight="1">
      <c r="B9" s="60" t="s">
        <v>28</v>
      </c>
      <c r="C9" s="63"/>
      <c r="D9" s="169" t="s">
        <v>192</v>
      </c>
      <c r="E9" s="169"/>
      <c r="F9" s="169"/>
      <c r="G9" s="51"/>
      <c r="H9" s="51"/>
      <c r="O9" s="177">
        <f>O10</f>
        <v>44802</v>
      </c>
      <c r="P9" s="178"/>
      <c r="Q9" s="178"/>
      <c r="R9" s="178"/>
      <c r="S9" s="178"/>
      <c r="T9" s="178"/>
      <c r="U9" s="179"/>
      <c r="V9" s="177">
        <f>V10</f>
        <v>44809</v>
      </c>
      <c r="W9" s="178"/>
      <c r="X9" s="178"/>
      <c r="Y9" s="178"/>
      <c r="Z9" s="178"/>
      <c r="AA9" s="178"/>
      <c r="AB9" s="179"/>
      <c r="AC9" s="177">
        <f>AC10</f>
        <v>44816</v>
      </c>
      <c r="AD9" s="178"/>
      <c r="AE9" s="178"/>
      <c r="AF9" s="178"/>
      <c r="AG9" s="178"/>
      <c r="AH9" s="178"/>
      <c r="AI9" s="179"/>
      <c r="AJ9" s="177">
        <f>AJ10</f>
        <v>44823</v>
      </c>
      <c r="AK9" s="178"/>
      <c r="AL9" s="178"/>
      <c r="AM9" s="178"/>
      <c r="AN9" s="178"/>
      <c r="AO9" s="178"/>
      <c r="AP9" s="179"/>
      <c r="AQ9" s="177">
        <f>AQ10</f>
        <v>44830</v>
      </c>
      <c r="AR9" s="178"/>
      <c r="AS9" s="178"/>
      <c r="AT9" s="178"/>
      <c r="AU9" s="178"/>
      <c r="AV9" s="178"/>
      <c r="AW9" s="179"/>
      <c r="AX9" s="177">
        <f>AX10</f>
        <v>44837</v>
      </c>
      <c r="AY9" s="178"/>
      <c r="AZ9" s="178"/>
      <c r="BA9" s="178"/>
      <c r="BB9" s="178"/>
      <c r="BC9" s="178"/>
      <c r="BD9" s="179"/>
      <c r="BE9" s="177">
        <f>BE10</f>
        <v>44844</v>
      </c>
      <c r="BF9" s="178"/>
      <c r="BG9" s="178"/>
      <c r="BH9" s="178"/>
      <c r="BI9" s="178"/>
      <c r="BJ9" s="178"/>
      <c r="BK9" s="179"/>
      <c r="BL9" s="177">
        <f>BL10</f>
        <v>44851</v>
      </c>
      <c r="BM9" s="178"/>
      <c r="BN9" s="178"/>
      <c r="BO9" s="178"/>
      <c r="BP9" s="178"/>
      <c r="BQ9" s="178"/>
      <c r="BR9" s="179"/>
    </row>
    <row r="10" spans="1:70">
      <c r="O10" s="38">
        <f>D8-WEEKDAY(D8,1)+2+7*(L8-1)</f>
        <v>44802</v>
      </c>
      <c r="P10" s="39">
        <f t="shared" ref="P10:BR10" si="0">O10+1</f>
        <v>44803</v>
      </c>
      <c r="Q10" s="39">
        <f t="shared" si="0"/>
        <v>44804</v>
      </c>
      <c r="R10" s="39">
        <f t="shared" si="0"/>
        <v>44805</v>
      </c>
      <c r="S10" s="39">
        <f t="shared" si="0"/>
        <v>44806</v>
      </c>
      <c r="T10" s="39">
        <f t="shared" si="0"/>
        <v>44807</v>
      </c>
      <c r="U10" s="40">
        <f t="shared" si="0"/>
        <v>44808</v>
      </c>
      <c r="V10" s="38">
        <f t="shared" si="0"/>
        <v>44809</v>
      </c>
      <c r="W10" s="39">
        <f t="shared" si="0"/>
        <v>44810</v>
      </c>
      <c r="X10" s="39">
        <f t="shared" si="0"/>
        <v>44811</v>
      </c>
      <c r="Y10" s="39">
        <f t="shared" si="0"/>
        <v>44812</v>
      </c>
      <c r="Z10" s="39">
        <f t="shared" si="0"/>
        <v>44813</v>
      </c>
      <c r="AA10" s="39">
        <f t="shared" si="0"/>
        <v>44814</v>
      </c>
      <c r="AB10" s="40">
        <f t="shared" si="0"/>
        <v>44815</v>
      </c>
      <c r="AC10" s="38">
        <f t="shared" si="0"/>
        <v>44816</v>
      </c>
      <c r="AD10" s="39">
        <f t="shared" si="0"/>
        <v>44817</v>
      </c>
      <c r="AE10" s="39">
        <f t="shared" si="0"/>
        <v>44818</v>
      </c>
      <c r="AF10" s="39">
        <f t="shared" si="0"/>
        <v>44819</v>
      </c>
      <c r="AG10" s="39">
        <f t="shared" si="0"/>
        <v>44820</v>
      </c>
      <c r="AH10" s="39">
        <f t="shared" si="0"/>
        <v>44821</v>
      </c>
      <c r="AI10" s="40">
        <f t="shared" si="0"/>
        <v>44822</v>
      </c>
      <c r="AJ10" s="38">
        <f t="shared" si="0"/>
        <v>44823</v>
      </c>
      <c r="AK10" s="39">
        <f t="shared" si="0"/>
        <v>44824</v>
      </c>
      <c r="AL10" s="39">
        <f t="shared" si="0"/>
        <v>44825</v>
      </c>
      <c r="AM10" s="39">
        <f t="shared" si="0"/>
        <v>44826</v>
      </c>
      <c r="AN10" s="39">
        <f t="shared" si="0"/>
        <v>44827</v>
      </c>
      <c r="AO10" s="39">
        <f t="shared" si="0"/>
        <v>44828</v>
      </c>
      <c r="AP10" s="40">
        <f t="shared" si="0"/>
        <v>44829</v>
      </c>
      <c r="AQ10" s="38">
        <f t="shared" si="0"/>
        <v>44830</v>
      </c>
      <c r="AR10" s="39">
        <f t="shared" si="0"/>
        <v>44831</v>
      </c>
      <c r="AS10" s="39">
        <f t="shared" si="0"/>
        <v>44832</v>
      </c>
      <c r="AT10" s="39">
        <f t="shared" si="0"/>
        <v>44833</v>
      </c>
      <c r="AU10" s="39">
        <f t="shared" si="0"/>
        <v>44834</v>
      </c>
      <c r="AV10" s="39">
        <f t="shared" si="0"/>
        <v>44835</v>
      </c>
      <c r="AW10" s="40">
        <f t="shared" si="0"/>
        <v>44836</v>
      </c>
      <c r="AX10" s="38">
        <f t="shared" si="0"/>
        <v>44837</v>
      </c>
      <c r="AY10" s="39">
        <f t="shared" si="0"/>
        <v>44838</v>
      </c>
      <c r="AZ10" s="39">
        <f t="shared" si="0"/>
        <v>44839</v>
      </c>
      <c r="BA10" s="39">
        <f t="shared" si="0"/>
        <v>44840</v>
      </c>
      <c r="BB10" s="39">
        <f t="shared" si="0"/>
        <v>44841</v>
      </c>
      <c r="BC10" s="39">
        <f t="shared" si="0"/>
        <v>44842</v>
      </c>
      <c r="BD10" s="40">
        <f t="shared" si="0"/>
        <v>44843</v>
      </c>
      <c r="BE10" s="38">
        <f t="shared" si="0"/>
        <v>44844</v>
      </c>
      <c r="BF10" s="39">
        <f t="shared" si="0"/>
        <v>44845</v>
      </c>
      <c r="BG10" s="39">
        <f t="shared" si="0"/>
        <v>44846</v>
      </c>
      <c r="BH10" s="39">
        <f t="shared" si="0"/>
        <v>44847</v>
      </c>
      <c r="BI10" s="39">
        <f t="shared" si="0"/>
        <v>44848</v>
      </c>
      <c r="BJ10" s="39">
        <f t="shared" si="0"/>
        <v>44849</v>
      </c>
      <c r="BK10" s="40">
        <f t="shared" si="0"/>
        <v>44850</v>
      </c>
      <c r="BL10" s="38">
        <f t="shared" si="0"/>
        <v>44851</v>
      </c>
      <c r="BM10" s="39">
        <f t="shared" si="0"/>
        <v>44852</v>
      </c>
      <c r="BN10" s="39">
        <f t="shared" si="0"/>
        <v>44853</v>
      </c>
      <c r="BO10" s="39">
        <f t="shared" si="0"/>
        <v>44854</v>
      </c>
      <c r="BP10" s="39">
        <f t="shared" si="0"/>
        <v>44855</v>
      </c>
      <c r="BQ10" s="39">
        <f t="shared" si="0"/>
        <v>44856</v>
      </c>
      <c r="BR10" s="40">
        <f t="shared" si="0"/>
        <v>44857</v>
      </c>
    </row>
    <row r="11" spans="1:70" ht="39.950000000000003" customHeight="1" thickBot="1">
      <c r="A11" s="42" t="s">
        <v>25</v>
      </c>
      <c r="B11" s="42" t="s">
        <v>26</v>
      </c>
      <c r="C11" s="42" t="s">
        <v>81</v>
      </c>
      <c r="D11" s="42" t="s">
        <v>36</v>
      </c>
      <c r="E11" s="42" t="s">
        <v>35</v>
      </c>
      <c r="F11" s="41" t="s">
        <v>85</v>
      </c>
      <c r="G11" s="41" t="s">
        <v>86</v>
      </c>
      <c r="H11" s="41" t="s">
        <v>24</v>
      </c>
      <c r="I11" s="42" t="s">
        <v>87</v>
      </c>
      <c r="J11" s="42" t="s">
        <v>88</v>
      </c>
      <c r="K11" s="41" t="s">
        <v>89</v>
      </c>
      <c r="L11" s="41" t="s">
        <v>30</v>
      </c>
      <c r="M11" s="41" t="s">
        <v>90</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thickBot="1">
      <c r="A12" s="105" t="str">
        <f>IF(ISERROR(VALUE(SUBSTITUTE(prevWBS,".",""))),"1",IF(ISERROR(FIND("`",SUBSTITUTE(prevWBS,".","`",1))),TEXT(VALUE(prevWBS)+1,"#"),TEXT(VALUE(LEFT(prevWBS,FIND("`",SUBSTITUTE(prevWBS,".","`",1))-1))+1,"#")))</f>
        <v>1</v>
      </c>
      <c r="B12" s="67" t="s">
        <v>31</v>
      </c>
      <c r="C12" s="68" t="s">
        <v>31</v>
      </c>
      <c r="D12" s="68" t="s">
        <v>31</v>
      </c>
      <c r="E12" s="68" t="s">
        <v>31</v>
      </c>
      <c r="F12" s="68"/>
      <c r="G12" s="68"/>
      <c r="H12" s="69"/>
      <c r="I12" s="70"/>
      <c r="J12" s="70" t="str">
        <f>IF(ISBLANK(I12)," - ",IF(K12=0,I12,I12+K12-1))</f>
        <v xml:space="preserve"> - </v>
      </c>
      <c r="K12" s="71"/>
      <c r="L12" s="72"/>
      <c r="M12" s="73" t="str">
        <f t="shared" ref="M12:M58"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thickBot="1">
      <c r="A13" s="95"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6" t="s">
        <v>128</v>
      </c>
      <c r="C13" s="97" t="s">
        <v>82</v>
      </c>
      <c r="D13" s="97">
        <v>1</v>
      </c>
      <c r="E13" s="97">
        <v>1.3</v>
      </c>
      <c r="F13" s="98" t="s">
        <v>40</v>
      </c>
      <c r="G13" s="97" t="s">
        <v>193</v>
      </c>
      <c r="H13" s="99"/>
      <c r="I13" s="100">
        <v>44954</v>
      </c>
      <c r="J13" s="101">
        <v>44969</v>
      </c>
      <c r="K13" s="102">
        <v>15</v>
      </c>
      <c r="L13" s="103">
        <v>1</v>
      </c>
      <c r="M13" s="104">
        <f t="shared" si="44"/>
        <v>10</v>
      </c>
      <c r="N13" s="109"/>
      <c r="O13" s="106"/>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1" t="s">
        <v>130</v>
      </c>
      <c r="C14" s="112" t="s">
        <v>82</v>
      </c>
      <c r="D14" s="112">
        <v>1</v>
      </c>
      <c r="E14" s="112">
        <v>1.3</v>
      </c>
      <c r="F14" s="113" t="s">
        <v>129</v>
      </c>
      <c r="G14" s="97" t="s">
        <v>193</v>
      </c>
      <c r="H14" s="114"/>
      <c r="I14" s="115">
        <v>44954</v>
      </c>
      <c r="J14" s="116">
        <v>44969</v>
      </c>
      <c r="K14" s="117">
        <v>15</v>
      </c>
      <c r="L14" s="118">
        <v>1</v>
      </c>
      <c r="M14" s="119">
        <f t="shared" si="44"/>
        <v>10</v>
      </c>
      <c r="N14" s="120"/>
      <c r="O14" s="107"/>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10" t="str">
        <f t="shared" si="45"/>
        <v>1.2</v>
      </c>
      <c r="B15" s="111" t="s">
        <v>122</v>
      </c>
      <c r="C15" s="112" t="s">
        <v>82</v>
      </c>
      <c r="D15" s="112">
        <v>1</v>
      </c>
      <c r="E15" s="112">
        <v>1.3</v>
      </c>
      <c r="F15" s="113" t="s">
        <v>132</v>
      </c>
      <c r="G15" s="112" t="s">
        <v>192</v>
      </c>
      <c r="H15" s="114"/>
      <c r="I15" s="115">
        <v>44967</v>
      </c>
      <c r="J15" s="116">
        <v>44968</v>
      </c>
      <c r="K15" s="117">
        <v>1</v>
      </c>
      <c r="L15" s="118">
        <v>1</v>
      </c>
      <c r="M15" s="119">
        <f t="shared" si="44"/>
        <v>1</v>
      </c>
      <c r="N15" s="120"/>
      <c r="O15" s="108"/>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10" t="str">
        <f t="shared" si="45"/>
        <v>1.3</v>
      </c>
      <c r="B16" s="111" t="s">
        <v>123</v>
      </c>
      <c r="C16" s="112" t="s">
        <v>82</v>
      </c>
      <c r="D16" s="112">
        <v>1</v>
      </c>
      <c r="E16" s="112">
        <v>1.1000000000000001</v>
      </c>
      <c r="F16" s="113" t="s">
        <v>133</v>
      </c>
      <c r="G16" s="112" t="s">
        <v>192</v>
      </c>
      <c r="H16" s="114"/>
      <c r="I16" s="115">
        <v>44969</v>
      </c>
      <c r="J16" s="116">
        <v>44976</v>
      </c>
      <c r="K16" s="117">
        <v>7</v>
      </c>
      <c r="L16" s="118">
        <v>1</v>
      </c>
      <c r="M16" s="119">
        <f t="shared" si="44"/>
        <v>5</v>
      </c>
      <c r="N16" s="120"/>
      <c r="O16" s="108"/>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10" t="str">
        <f t="shared" si="45"/>
        <v>1.4</v>
      </c>
      <c r="B17" s="111" t="s">
        <v>127</v>
      </c>
      <c r="C17" s="112" t="s">
        <v>82</v>
      </c>
      <c r="D17" s="112">
        <v>2</v>
      </c>
      <c r="E17" s="112">
        <v>2.4</v>
      </c>
      <c r="F17" s="113" t="s">
        <v>126</v>
      </c>
      <c r="G17" s="112" t="s">
        <v>192</v>
      </c>
      <c r="H17" s="114"/>
      <c r="I17" s="115">
        <v>44976</v>
      </c>
      <c r="J17" s="116">
        <v>44983</v>
      </c>
      <c r="K17" s="117"/>
      <c r="L17" s="118"/>
      <c r="M17" s="119">
        <f t="shared" ref="M17:M18" si="46">IF(OR(J17=0,I17=0)," - ",NETWORKDAYS(I17,J17))</f>
        <v>5</v>
      </c>
      <c r="N17" s="120"/>
      <c r="O17" s="108"/>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10" t="str">
        <f t="shared" si="45"/>
        <v>1.5</v>
      </c>
      <c r="B18" s="111" t="s">
        <v>141</v>
      </c>
      <c r="C18" s="112" t="s">
        <v>82</v>
      </c>
      <c r="D18" s="112">
        <v>3</v>
      </c>
      <c r="E18" s="121"/>
      <c r="F18" s="113" t="s">
        <v>84</v>
      </c>
      <c r="G18" s="112" t="s">
        <v>194</v>
      </c>
      <c r="H18" s="114"/>
      <c r="I18" s="116">
        <v>44983</v>
      </c>
      <c r="J18" s="116">
        <v>44990</v>
      </c>
      <c r="K18" s="117"/>
      <c r="L18" s="118"/>
      <c r="M18" s="119">
        <f t="shared" si="46"/>
        <v>5</v>
      </c>
      <c r="N18" s="120"/>
      <c r="O18" s="108"/>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10" t="str">
        <f t="shared" si="45"/>
        <v>1.6</v>
      </c>
      <c r="B19" s="113" t="s">
        <v>139</v>
      </c>
      <c r="C19" s="112" t="s">
        <v>95</v>
      </c>
      <c r="D19" s="112">
        <v>2</v>
      </c>
      <c r="E19" s="112">
        <v>2.2000000000000002</v>
      </c>
      <c r="F19" s="113" t="s">
        <v>99</v>
      </c>
      <c r="G19" s="112"/>
      <c r="H19" s="114"/>
      <c r="I19" s="116">
        <v>44990</v>
      </c>
      <c r="J19" s="116">
        <v>44997</v>
      </c>
      <c r="K19" s="117"/>
      <c r="L19" s="118"/>
      <c r="M19" s="119">
        <f t="shared" si="44"/>
        <v>5</v>
      </c>
      <c r="N19" s="120"/>
      <c r="O19" s="108"/>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10" t="str">
        <f t="shared" si="45"/>
        <v>1.7</v>
      </c>
      <c r="B20" s="113" t="s">
        <v>134</v>
      </c>
      <c r="C20" s="112" t="s">
        <v>95</v>
      </c>
      <c r="D20" s="112">
        <v>2</v>
      </c>
      <c r="E20" s="112">
        <v>2.2000000000000002</v>
      </c>
      <c r="F20" s="113" t="s">
        <v>93</v>
      </c>
      <c r="G20" s="112"/>
      <c r="H20" s="114"/>
      <c r="I20" s="116">
        <v>44997</v>
      </c>
      <c r="J20" s="116">
        <v>45004</v>
      </c>
      <c r="K20" s="117"/>
      <c r="L20" s="118"/>
      <c r="M20" s="119">
        <f t="shared" ref="M20:M21" si="47">IF(OR(J20=0,I20=0)," - ",NETWORKDAYS(I20,J20))</f>
        <v>5</v>
      </c>
      <c r="N20" s="120"/>
      <c r="O20" s="108"/>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10" t="str">
        <f t="shared" ref="A21: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1" t="s">
        <v>157</v>
      </c>
      <c r="C21" s="112" t="s">
        <v>117</v>
      </c>
      <c r="D21" s="112">
        <v>6</v>
      </c>
      <c r="E21" s="112">
        <v>6.4</v>
      </c>
      <c r="F21" s="113" t="s">
        <v>114</v>
      </c>
      <c r="G21" s="112"/>
      <c r="H21" s="114"/>
      <c r="I21" s="116">
        <v>45004</v>
      </c>
      <c r="J21" s="116">
        <v>45011</v>
      </c>
      <c r="K21" s="117"/>
      <c r="L21" s="118"/>
      <c r="M21" s="119">
        <f t="shared" si="47"/>
        <v>5</v>
      </c>
      <c r="N21" s="120"/>
      <c r="O21" s="108"/>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82" customFormat="1" ht="27" customHeight="1" thickBot="1">
      <c r="A22" s="122" t="str">
        <f t="shared" si="48"/>
        <v>1.9</v>
      </c>
      <c r="B22" s="123" t="s">
        <v>180</v>
      </c>
      <c r="C22" s="124" t="s">
        <v>117</v>
      </c>
      <c r="D22" s="124">
        <v>7</v>
      </c>
      <c r="E22" s="124">
        <v>7.6</v>
      </c>
      <c r="F22" s="125" t="s">
        <v>119</v>
      </c>
      <c r="G22" s="124"/>
      <c r="H22" s="126"/>
      <c r="I22" s="116">
        <v>45011</v>
      </c>
      <c r="J22" s="127">
        <v>45018</v>
      </c>
      <c r="K22" s="128"/>
      <c r="L22" s="129"/>
      <c r="M22" s="130">
        <f t="shared" ref="M22" si="49">IF(OR(J22=0,I22=0)," - ",NETWORKDAYS(I22,J22))</f>
        <v>5</v>
      </c>
      <c r="N22" s="131"/>
      <c r="O22" s="108"/>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5"/>
    </row>
    <row r="23" spans="1:70" s="78" customFormat="1" ht="27" customHeight="1" thickBot="1">
      <c r="A23" s="105" t="str">
        <f>IF(ISERROR(VALUE(SUBSTITUTE(prevWBS,".",""))),"1",IF(ISERROR(FIND("`",SUBSTITUTE(prevWBS,".","`",1))),TEXT(VALUE(prevWBS)+1,"#"),TEXT(VALUE(LEFT(prevWBS,FIND("`",SUBSTITUTE(prevWBS,".","`",1))-1))+1,"#")))</f>
        <v>2</v>
      </c>
      <c r="B23" s="132" t="s">
        <v>32</v>
      </c>
      <c r="C23" s="68" t="s">
        <v>32</v>
      </c>
      <c r="D23" s="68" t="s">
        <v>32</v>
      </c>
      <c r="E23" s="68" t="s">
        <v>32</v>
      </c>
      <c r="F23" s="76"/>
      <c r="G23" s="69"/>
      <c r="H23" s="69"/>
      <c r="I23" s="70"/>
      <c r="J23" s="70" t="str">
        <f t="shared" ref="J23:J47" si="50">IF(ISBLANK(I23)," - ",IF(K23=0,I23,I23+K23-1))</f>
        <v xml:space="preserve"> - </v>
      </c>
      <c r="K23" s="71"/>
      <c r="L23" s="72"/>
      <c r="M23" s="73" t="str">
        <f t="shared" si="44"/>
        <v xml:space="preserve"> - </v>
      </c>
      <c r="N23" s="74"/>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thickBot="1">
      <c r="A24"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6" t="s">
        <v>124</v>
      </c>
      <c r="C24" s="97" t="s">
        <v>82</v>
      </c>
      <c r="D24" s="97">
        <v>3</v>
      </c>
      <c r="E24" s="97">
        <v>3.3</v>
      </c>
      <c r="F24" s="98" t="s">
        <v>83</v>
      </c>
      <c r="G24" s="97"/>
      <c r="H24" s="99"/>
      <c r="I24" s="127">
        <v>45018</v>
      </c>
      <c r="J24" s="101">
        <v>45025</v>
      </c>
      <c r="K24" s="102"/>
      <c r="L24" s="103"/>
      <c r="M24" s="104">
        <f t="shared" si="44"/>
        <v>5</v>
      </c>
      <c r="N24" s="109"/>
      <c r="O24" s="133"/>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90"/>
    </row>
    <row r="25" spans="1:70" s="82" customFormat="1" ht="27" customHeight="1">
      <c r="A25" s="110" t="str">
        <f t="shared" si="45"/>
        <v>2.2</v>
      </c>
      <c r="B25" s="111" t="s">
        <v>136</v>
      </c>
      <c r="C25" s="112" t="s">
        <v>95</v>
      </c>
      <c r="D25" s="112">
        <v>2</v>
      </c>
      <c r="E25" s="112">
        <v>2.2999999999999998</v>
      </c>
      <c r="F25" s="113" t="s">
        <v>91</v>
      </c>
      <c r="G25" s="112"/>
      <c r="H25" s="114"/>
      <c r="I25" s="101">
        <v>45025</v>
      </c>
      <c r="J25" s="116">
        <v>45032</v>
      </c>
      <c r="K25" s="117"/>
      <c r="L25" s="118"/>
      <c r="M25" s="119">
        <f t="shared" ref="M25:M26" si="51">IF(OR(J25=0,I25=0)," - ",NETWORKDAYS(I25,J25))</f>
        <v>5</v>
      </c>
      <c r="N25" s="120"/>
      <c r="O25" s="108"/>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10" t="str">
        <f t="shared" si="45"/>
        <v>2.3</v>
      </c>
      <c r="B26" s="111" t="s">
        <v>131</v>
      </c>
      <c r="C26" s="112" t="s">
        <v>95</v>
      </c>
      <c r="D26" s="112">
        <v>2</v>
      </c>
      <c r="E26" s="112">
        <v>2.2999999999999998</v>
      </c>
      <c r="F26" s="113" t="s">
        <v>92</v>
      </c>
      <c r="G26" s="112"/>
      <c r="H26" s="114"/>
      <c r="I26" s="116">
        <v>45032</v>
      </c>
      <c r="J26" s="116">
        <v>45039</v>
      </c>
      <c r="K26" s="117"/>
      <c r="L26" s="118"/>
      <c r="M26" s="119">
        <f t="shared" si="51"/>
        <v>5</v>
      </c>
      <c r="N26" s="120"/>
      <c r="O26" s="108"/>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10" t="str">
        <f t="shared" si="45"/>
        <v>2.4</v>
      </c>
      <c r="B27" s="111" t="s">
        <v>163</v>
      </c>
      <c r="C27" s="112" t="s">
        <v>95</v>
      </c>
      <c r="D27" s="112">
        <v>2</v>
      </c>
      <c r="E27" s="112">
        <v>2.1</v>
      </c>
      <c r="F27" s="113" t="s">
        <v>164</v>
      </c>
      <c r="G27" s="112"/>
      <c r="H27" s="114"/>
      <c r="I27" s="116">
        <v>45039</v>
      </c>
      <c r="J27" s="116">
        <v>45046</v>
      </c>
      <c r="K27" s="117"/>
      <c r="L27" s="118"/>
      <c r="M27" s="119">
        <f t="shared" ref="M27:M32" si="52">IF(OR(J27=0,I27=0)," - ",NETWORKDAYS(I27,J27))</f>
        <v>5</v>
      </c>
      <c r="N27" s="120"/>
      <c r="O27" s="108"/>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10" t="str">
        <f t="shared" si="45"/>
        <v>2.5</v>
      </c>
      <c r="B28" s="113" t="s">
        <v>135</v>
      </c>
      <c r="C28" s="112" t="s">
        <v>95</v>
      </c>
      <c r="D28" s="112">
        <v>2</v>
      </c>
      <c r="E28" s="112">
        <v>2.5</v>
      </c>
      <c r="F28" s="113" t="s">
        <v>0</v>
      </c>
      <c r="G28" s="112"/>
      <c r="H28" s="114"/>
      <c r="I28" s="116">
        <v>45046</v>
      </c>
      <c r="J28" s="116">
        <v>45053</v>
      </c>
      <c r="K28" s="117"/>
      <c r="L28" s="118"/>
      <c r="M28" s="119">
        <f t="shared" si="52"/>
        <v>5</v>
      </c>
      <c r="N28" s="120"/>
      <c r="O28" s="108"/>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10" t="str">
        <f t="shared" si="45"/>
        <v>2.6</v>
      </c>
      <c r="B29" s="113" t="s">
        <v>165</v>
      </c>
      <c r="C29" s="112" t="s">
        <v>95</v>
      </c>
      <c r="D29" s="112">
        <v>2</v>
      </c>
      <c r="E29" s="112">
        <v>2.5</v>
      </c>
      <c r="F29" s="113" t="s">
        <v>94</v>
      </c>
      <c r="G29" s="112"/>
      <c r="H29" s="114"/>
      <c r="I29" s="116">
        <v>45053</v>
      </c>
      <c r="J29" s="116">
        <v>45060</v>
      </c>
      <c r="K29" s="117"/>
      <c r="L29" s="118"/>
      <c r="M29" s="119">
        <f t="shared" si="52"/>
        <v>5</v>
      </c>
      <c r="N29" s="120"/>
      <c r="O29" s="108"/>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110" t="str">
        <f t="shared" si="45"/>
        <v>2.7</v>
      </c>
      <c r="B30" s="111" t="s">
        <v>137</v>
      </c>
      <c r="C30" s="112" t="s">
        <v>101</v>
      </c>
      <c r="D30" s="112">
        <v>3</v>
      </c>
      <c r="E30" s="112">
        <v>3.2</v>
      </c>
      <c r="F30" s="113" t="s">
        <v>96</v>
      </c>
      <c r="G30" s="112"/>
      <c r="H30" s="114"/>
      <c r="I30" s="116">
        <v>45060</v>
      </c>
      <c r="J30" s="116">
        <v>45067</v>
      </c>
      <c r="K30" s="117"/>
      <c r="L30" s="118"/>
      <c r="M30" s="119">
        <f t="shared" si="52"/>
        <v>5</v>
      </c>
      <c r="N30" s="120"/>
      <c r="O30" s="108"/>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10" t="str">
        <f t="shared" si="45"/>
        <v>2.8</v>
      </c>
      <c r="B31" s="111" t="s">
        <v>138</v>
      </c>
      <c r="C31" s="112" t="s">
        <v>101</v>
      </c>
      <c r="D31" s="112">
        <v>3</v>
      </c>
      <c r="E31" s="112">
        <v>3.4</v>
      </c>
      <c r="F31" s="113" t="s">
        <v>98</v>
      </c>
      <c r="G31" s="112"/>
      <c r="H31" s="114"/>
      <c r="I31" s="116">
        <v>45067</v>
      </c>
      <c r="J31" s="116">
        <v>45074</v>
      </c>
      <c r="K31" s="117"/>
      <c r="L31" s="118"/>
      <c r="M31" s="119">
        <f t="shared" si="52"/>
        <v>5</v>
      </c>
      <c r="N31" s="120"/>
      <c r="O31" s="108"/>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thickBot="1">
      <c r="A32" s="110" t="str">
        <f t="shared" si="45"/>
        <v>2.9</v>
      </c>
      <c r="B32" s="111" t="s">
        <v>140</v>
      </c>
      <c r="C32" s="112" t="s">
        <v>101</v>
      </c>
      <c r="D32" s="112">
        <v>3</v>
      </c>
      <c r="E32" s="112">
        <v>3.6</v>
      </c>
      <c r="F32" s="113" t="s">
        <v>100</v>
      </c>
      <c r="G32" s="112"/>
      <c r="H32" s="114"/>
      <c r="I32" s="116">
        <v>45074</v>
      </c>
      <c r="J32" s="116">
        <v>45081</v>
      </c>
      <c r="K32" s="117"/>
      <c r="L32" s="118"/>
      <c r="M32" s="119">
        <f t="shared" si="52"/>
        <v>5</v>
      </c>
      <c r="N32" s="120"/>
      <c r="O32" s="134"/>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2"/>
    </row>
    <row r="33" spans="1:70" s="82" customFormat="1" ht="27" customHeight="1">
      <c r="A33" s="110" t="str">
        <f t="shared" si="45"/>
        <v>2.10</v>
      </c>
      <c r="B33" s="111" t="s">
        <v>147</v>
      </c>
      <c r="C33" s="112" t="s">
        <v>101</v>
      </c>
      <c r="D33" s="112">
        <v>3</v>
      </c>
      <c r="E33" s="112">
        <v>3.5</v>
      </c>
      <c r="F33" s="113" t="s">
        <v>102</v>
      </c>
      <c r="G33" s="112"/>
      <c r="H33" s="114"/>
      <c r="I33" s="116">
        <v>45081</v>
      </c>
      <c r="J33" s="116">
        <v>45088</v>
      </c>
      <c r="K33" s="117"/>
      <c r="L33" s="118"/>
      <c r="M33" s="119">
        <f t="shared" ref="M33" si="53">IF(OR(J33=0,I33=0)," - ",NETWORKDAYS(I33,J33))</f>
        <v>5</v>
      </c>
      <c r="N33" s="120"/>
      <c r="O33" s="108"/>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1" t="s">
        <v>125</v>
      </c>
      <c r="C34" s="112" t="s">
        <v>105</v>
      </c>
      <c r="D34" s="112">
        <v>1</v>
      </c>
      <c r="E34" s="112">
        <v>1.2</v>
      </c>
      <c r="F34" s="113" t="s">
        <v>103</v>
      </c>
      <c r="G34" s="112"/>
      <c r="H34" s="114"/>
      <c r="I34" s="116">
        <v>45088</v>
      </c>
      <c r="J34" s="116">
        <v>45095</v>
      </c>
      <c r="K34" s="117"/>
      <c r="L34" s="118"/>
      <c r="M34" s="119">
        <f t="shared" si="44"/>
        <v>5</v>
      </c>
      <c r="N34" s="120"/>
      <c r="O34" s="108"/>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3" t="s">
        <v>142</v>
      </c>
      <c r="C35" s="112" t="s">
        <v>105</v>
      </c>
      <c r="D35" s="112">
        <v>3</v>
      </c>
      <c r="E35" s="112">
        <v>3.1</v>
      </c>
      <c r="F35" s="113" t="s">
        <v>104</v>
      </c>
      <c r="G35" s="112"/>
      <c r="H35" s="114"/>
      <c r="I35" s="116">
        <v>45095</v>
      </c>
      <c r="J35" s="116">
        <v>45102</v>
      </c>
      <c r="K35" s="117"/>
      <c r="L35" s="118"/>
      <c r="M35" s="119">
        <f t="shared" ref="M35" si="54">IF(OR(J35=0,I35=0)," - ",NETWORKDAYS(I35,J35))</f>
        <v>5</v>
      </c>
      <c r="N35" s="120"/>
      <c r="O35" s="108"/>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10" t="str">
        <f t="shared" si="48"/>
        <v>2.13</v>
      </c>
      <c r="B36" s="111" t="s">
        <v>158</v>
      </c>
      <c r="C36" s="112" t="s">
        <v>117</v>
      </c>
      <c r="D36" s="112">
        <v>6</v>
      </c>
      <c r="E36" s="112">
        <v>6.2</v>
      </c>
      <c r="F36" s="113" t="s">
        <v>115</v>
      </c>
      <c r="G36" s="112"/>
      <c r="H36" s="114"/>
      <c r="I36" s="116">
        <v>45102</v>
      </c>
      <c r="J36" s="116">
        <v>45109</v>
      </c>
      <c r="K36" s="117"/>
      <c r="L36" s="118"/>
      <c r="M36" s="119">
        <f>IF(OR(J36=0,I36=0)," - ",NETWORKDAYS(I36,J36))</f>
        <v>5</v>
      </c>
      <c r="N36" s="120"/>
      <c r="O36" s="108"/>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82" customFormat="1" ht="27" customHeight="1">
      <c r="A37" s="110" t="str">
        <f t="shared" si="48"/>
        <v>2.14</v>
      </c>
      <c r="B37" s="111" t="s">
        <v>182</v>
      </c>
      <c r="C37" s="112" t="s">
        <v>118</v>
      </c>
      <c r="D37" s="112">
        <v>7</v>
      </c>
      <c r="E37" s="112">
        <v>7.3</v>
      </c>
      <c r="F37" s="113" t="s">
        <v>181</v>
      </c>
      <c r="G37" s="112"/>
      <c r="H37" s="114"/>
      <c r="I37" s="116">
        <v>45109</v>
      </c>
      <c r="J37" s="116">
        <v>45116</v>
      </c>
      <c r="K37" s="117"/>
      <c r="L37" s="118"/>
      <c r="M37" s="119">
        <f>IF(OR(J37=0,I37=0)," - ",NETWORKDAYS(I37,J37))</f>
        <v>5</v>
      </c>
      <c r="N37" s="120"/>
      <c r="O37" s="108"/>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5"/>
    </row>
    <row r="38" spans="1:70" s="82" customFormat="1" ht="27" customHeight="1" thickBot="1">
      <c r="A38" s="122" t="str">
        <f t="shared" si="48"/>
        <v>2.15</v>
      </c>
      <c r="B38" s="123" t="s">
        <v>183</v>
      </c>
      <c r="C38" s="124" t="s">
        <v>118</v>
      </c>
      <c r="D38" s="124">
        <v>7</v>
      </c>
      <c r="E38" s="124">
        <v>7.2</v>
      </c>
      <c r="F38" s="125" t="s">
        <v>0</v>
      </c>
      <c r="G38" s="124"/>
      <c r="H38" s="126"/>
      <c r="I38" s="116">
        <v>45116</v>
      </c>
      <c r="J38" s="127">
        <v>45123</v>
      </c>
      <c r="K38" s="128"/>
      <c r="L38" s="129"/>
      <c r="M38" s="130">
        <f>IF(OR(J38=0,I38=0)," - ",NETWORKDAYS(I38,J38))</f>
        <v>5</v>
      </c>
      <c r="N38" s="131"/>
      <c r="O38" s="108"/>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78" customFormat="1" ht="27" customHeight="1" thickBot="1">
      <c r="A39" s="105" t="str">
        <f>IF(ISERROR(VALUE(SUBSTITUTE(prevWBS,".",""))),"1",IF(ISERROR(FIND("`",SUBSTITUTE(prevWBS,".","`",1))),TEXT(VALUE(prevWBS)+1,"#"),TEXT(VALUE(LEFT(prevWBS,FIND("`",SUBSTITUTE(prevWBS,".","`",1))-1))+1,"#")))</f>
        <v>3</v>
      </c>
      <c r="B39" s="132" t="s">
        <v>33</v>
      </c>
      <c r="C39" s="68" t="s">
        <v>33</v>
      </c>
      <c r="D39" s="68" t="s">
        <v>33</v>
      </c>
      <c r="E39" s="68" t="s">
        <v>33</v>
      </c>
      <c r="F39" s="76"/>
      <c r="G39" s="69"/>
      <c r="H39" s="69"/>
      <c r="I39" s="70"/>
      <c r="J39" s="70" t="str">
        <f t="shared" si="50"/>
        <v xml:space="preserve"> - </v>
      </c>
      <c r="K39" s="71"/>
      <c r="L39" s="72"/>
      <c r="M39" s="73" t="str">
        <f t="shared" si="44"/>
        <v xml:space="preserve"> - </v>
      </c>
      <c r="N39" s="74"/>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4"/>
    </row>
    <row r="40" spans="1:70" s="82" customFormat="1" ht="27" customHeight="1" thickBot="1">
      <c r="A40" s="95" t="str">
        <f t="shared" ref="A40:A45" si="5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6" t="s">
        <v>167</v>
      </c>
      <c r="C40" s="97" t="s">
        <v>105</v>
      </c>
      <c r="D40" s="97">
        <v>4</v>
      </c>
      <c r="E40" s="97">
        <v>4.3</v>
      </c>
      <c r="F40" s="98" t="s">
        <v>166</v>
      </c>
      <c r="G40" s="97"/>
      <c r="H40" s="99"/>
      <c r="I40" s="127">
        <v>45123</v>
      </c>
      <c r="J40" s="101">
        <v>45130</v>
      </c>
      <c r="K40" s="102"/>
      <c r="L40" s="103"/>
      <c r="M40" s="104">
        <f t="shared" si="44"/>
        <v>5</v>
      </c>
      <c r="N40" s="109"/>
      <c r="O40" s="108"/>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10" t="str">
        <f t="shared" si="55"/>
        <v>3.2</v>
      </c>
      <c r="B41" s="111" t="s">
        <v>143</v>
      </c>
      <c r="C41" s="112" t="s">
        <v>105</v>
      </c>
      <c r="D41" s="112">
        <v>4</v>
      </c>
      <c r="E41" s="112">
        <v>4.7</v>
      </c>
      <c r="F41" s="113" t="s">
        <v>144</v>
      </c>
      <c r="G41" s="112"/>
      <c r="H41" s="114"/>
      <c r="I41" s="101">
        <v>45130</v>
      </c>
      <c r="J41" s="116">
        <v>45137</v>
      </c>
      <c r="K41" s="117"/>
      <c r="L41" s="118"/>
      <c r="M41" s="119">
        <f t="shared" ref="M41" si="56">IF(OR(J41=0,I41=0)," - ",NETWORKDAYS(I41,J41))</f>
        <v>5</v>
      </c>
      <c r="N41" s="120"/>
      <c r="O41" s="108"/>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10" t="str">
        <f t="shared" si="55"/>
        <v>3.3</v>
      </c>
      <c r="B42" s="111" t="s">
        <v>146</v>
      </c>
      <c r="C42" s="112" t="s">
        <v>105</v>
      </c>
      <c r="D42" s="112">
        <v>4</v>
      </c>
      <c r="E42" s="112">
        <v>4.7</v>
      </c>
      <c r="F42" s="113" t="s">
        <v>145</v>
      </c>
      <c r="G42" s="112"/>
      <c r="H42" s="114"/>
      <c r="I42" s="116">
        <v>45137</v>
      </c>
      <c r="J42" s="116">
        <v>45144</v>
      </c>
      <c r="K42" s="117"/>
      <c r="L42" s="118"/>
      <c r="M42" s="119">
        <f t="shared" ref="M42:M45" si="57">IF(OR(J42=0,I42=0)," - ",NETWORKDAYS(I42,J42))</f>
        <v>5</v>
      </c>
      <c r="N42" s="120"/>
      <c r="O42" s="108"/>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10" t="str">
        <f t="shared" si="55"/>
        <v>3.4</v>
      </c>
      <c r="B43" s="111" t="s">
        <v>168</v>
      </c>
      <c r="C43" s="112" t="s">
        <v>106</v>
      </c>
      <c r="D43" s="112">
        <v>4</v>
      </c>
      <c r="E43" s="112">
        <v>4.5</v>
      </c>
      <c r="F43" s="113" t="s">
        <v>97</v>
      </c>
      <c r="G43" s="112"/>
      <c r="H43" s="114"/>
      <c r="I43" s="116">
        <v>45144</v>
      </c>
      <c r="J43" s="116">
        <v>45151</v>
      </c>
      <c r="K43" s="117"/>
      <c r="L43" s="118"/>
      <c r="M43" s="119">
        <f t="shared" si="57"/>
        <v>5</v>
      </c>
      <c r="N43" s="120"/>
      <c r="O43" s="108"/>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10" t="str">
        <f t="shared" si="55"/>
        <v>3.5</v>
      </c>
      <c r="B44" s="111" t="s">
        <v>172</v>
      </c>
      <c r="C44" s="112" t="s">
        <v>106</v>
      </c>
      <c r="D44" s="112">
        <v>4</v>
      </c>
      <c r="E44" s="112">
        <v>4.2</v>
      </c>
      <c r="F44" s="113" t="s">
        <v>171</v>
      </c>
      <c r="G44" s="112"/>
      <c r="H44" s="114"/>
      <c r="I44" s="116">
        <v>45151</v>
      </c>
      <c r="J44" s="116">
        <v>45158</v>
      </c>
      <c r="K44" s="117"/>
      <c r="L44" s="118"/>
      <c r="M44" s="119">
        <f t="shared" si="57"/>
        <v>5</v>
      </c>
      <c r="N44" s="120"/>
      <c r="O44" s="108"/>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5"/>
    </row>
    <row r="45" spans="1:70" s="82" customFormat="1" ht="27" customHeight="1">
      <c r="A45" s="110" t="str">
        <f t="shared" si="55"/>
        <v>3.6</v>
      </c>
      <c r="B45" s="111" t="s">
        <v>175</v>
      </c>
      <c r="C45" s="112" t="s">
        <v>106</v>
      </c>
      <c r="D45" s="112">
        <v>4</v>
      </c>
      <c r="E45" s="112">
        <v>4.5999999999999996</v>
      </c>
      <c r="F45" s="113" t="s">
        <v>169</v>
      </c>
      <c r="G45" s="112"/>
      <c r="H45" s="114"/>
      <c r="I45" s="116">
        <v>45158</v>
      </c>
      <c r="J45" s="116">
        <v>45165</v>
      </c>
      <c r="K45" s="117"/>
      <c r="L45" s="118"/>
      <c r="M45" s="119">
        <f t="shared" si="57"/>
        <v>5</v>
      </c>
      <c r="N45" s="120"/>
      <c r="O45" s="108"/>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5"/>
    </row>
    <row r="46" spans="1:70" s="82" customFormat="1" ht="27" customHeight="1" thickBot="1">
      <c r="A46" s="122" t="str">
        <f t="shared" si="48"/>
        <v>3.7</v>
      </c>
      <c r="B46" s="123" t="s">
        <v>154</v>
      </c>
      <c r="C46" s="124" t="s">
        <v>118</v>
      </c>
      <c r="D46" s="124">
        <v>7</v>
      </c>
      <c r="E46" s="124">
        <v>7.1</v>
      </c>
      <c r="F46" s="125" t="s">
        <v>121</v>
      </c>
      <c r="G46" s="124"/>
      <c r="H46" s="126"/>
      <c r="I46" s="116">
        <v>45165</v>
      </c>
      <c r="J46" s="127">
        <v>45172</v>
      </c>
      <c r="K46" s="128"/>
      <c r="L46" s="129"/>
      <c r="M46" s="130">
        <f>IF(OR(J46=0,I46=0)," - ",NETWORKDAYS(I46,J46))</f>
        <v>5</v>
      </c>
      <c r="N46" s="131"/>
      <c r="O46" s="13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2"/>
    </row>
    <row r="47" spans="1:70" s="78" customFormat="1" ht="27" customHeight="1" thickBot="1">
      <c r="A47" s="105" t="str">
        <f>IF(ISERROR(VALUE(SUBSTITUTE(prevWBS,".",""))),"1",IF(ISERROR(FIND("`",SUBSTITUTE(prevWBS,".","`",1))),TEXT(VALUE(prevWBS)+1,"#"),TEXT(VALUE(LEFT(prevWBS,FIND("`",SUBSTITUTE(prevWBS,".","`",1))-1))+1,"#")))</f>
        <v>4</v>
      </c>
      <c r="B47" s="132" t="s">
        <v>34</v>
      </c>
      <c r="C47" s="68" t="s">
        <v>34</v>
      </c>
      <c r="D47" s="68" t="s">
        <v>34</v>
      </c>
      <c r="E47" s="68" t="s">
        <v>34</v>
      </c>
      <c r="F47" s="76"/>
      <c r="G47" s="69"/>
      <c r="H47" s="69"/>
      <c r="I47" s="70"/>
      <c r="J47" s="70" t="str">
        <f t="shared" si="50"/>
        <v xml:space="preserve"> - </v>
      </c>
      <c r="K47" s="71"/>
      <c r="L47" s="72"/>
      <c r="M47" s="73" t="str">
        <f t="shared" si="44"/>
        <v xml:space="preserve"> - </v>
      </c>
      <c r="N47" s="74"/>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4"/>
    </row>
    <row r="48" spans="1:70" s="82" customFormat="1" ht="27" customHeight="1" thickBot="1">
      <c r="A48" s="95" t="str">
        <f t="shared" si="48"/>
        <v>4.1</v>
      </c>
      <c r="B48" s="96" t="s">
        <v>148</v>
      </c>
      <c r="C48" s="97" t="s">
        <v>106</v>
      </c>
      <c r="D48" s="97">
        <v>4</v>
      </c>
      <c r="E48" s="97">
        <v>4.4000000000000004</v>
      </c>
      <c r="F48" s="98" t="s">
        <v>107</v>
      </c>
      <c r="G48" s="97"/>
      <c r="H48" s="99"/>
      <c r="I48" s="127">
        <v>45172</v>
      </c>
      <c r="J48" s="101">
        <v>45179</v>
      </c>
      <c r="K48" s="102"/>
      <c r="L48" s="103"/>
      <c r="M48" s="104">
        <f t="shared" ref="M48" si="58">IF(OR(J48=0,I48=0)," - ",NETWORKDAYS(I48,J48))</f>
        <v>5</v>
      </c>
      <c r="N48" s="109"/>
      <c r="O48" s="108"/>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10" t="str">
        <f t="shared" si="48"/>
        <v>4.2</v>
      </c>
      <c r="B49" s="111" t="s">
        <v>149</v>
      </c>
      <c r="C49" s="112" t="s">
        <v>106</v>
      </c>
      <c r="D49" s="112">
        <v>4</v>
      </c>
      <c r="E49" s="112">
        <v>4.0999999999999996</v>
      </c>
      <c r="F49" s="113" t="s">
        <v>108</v>
      </c>
      <c r="G49" s="112"/>
      <c r="H49" s="114"/>
      <c r="I49" s="101">
        <v>45179</v>
      </c>
      <c r="J49" s="116">
        <v>45186</v>
      </c>
      <c r="K49" s="117"/>
      <c r="L49" s="118"/>
      <c r="M49" s="119">
        <f t="shared" ref="M49:M54" si="59">IF(OR(J49=0,I49=0)," - ",NETWORKDAYS(I49,J49))</f>
        <v>5</v>
      </c>
      <c r="N49" s="120"/>
      <c r="O49" s="108"/>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10" t="str">
        <f t="shared" si="48"/>
        <v>4.3</v>
      </c>
      <c r="B50" s="111" t="s">
        <v>174</v>
      </c>
      <c r="C50" s="112" t="s">
        <v>109</v>
      </c>
      <c r="D50" s="112">
        <v>5</v>
      </c>
      <c r="E50" s="112">
        <v>5.2</v>
      </c>
      <c r="F50" s="113" t="s">
        <v>173</v>
      </c>
      <c r="G50" s="112"/>
      <c r="H50" s="114"/>
      <c r="I50" s="116">
        <v>45186</v>
      </c>
      <c r="J50" s="116">
        <v>45193</v>
      </c>
      <c r="K50" s="117"/>
      <c r="L50" s="118"/>
      <c r="M50" s="119">
        <f t="shared" si="59"/>
        <v>5</v>
      </c>
      <c r="N50" s="120"/>
      <c r="O50" s="108"/>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10" t="str">
        <f t="shared" si="48"/>
        <v>4.4</v>
      </c>
      <c r="B51" s="111" t="s">
        <v>176</v>
      </c>
      <c r="C51" s="112" t="s">
        <v>109</v>
      </c>
      <c r="D51" s="112">
        <v>5</v>
      </c>
      <c r="E51" s="112">
        <v>5.2</v>
      </c>
      <c r="F51" s="113" t="s">
        <v>170</v>
      </c>
      <c r="G51" s="112"/>
      <c r="H51" s="114"/>
      <c r="I51" s="116">
        <v>45193</v>
      </c>
      <c r="J51" s="116">
        <v>45200</v>
      </c>
      <c r="K51" s="117"/>
      <c r="L51" s="118"/>
      <c r="M51" s="119">
        <f t="shared" si="59"/>
        <v>5</v>
      </c>
      <c r="N51" s="120"/>
      <c r="O51" s="108"/>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10" t="str">
        <f t="shared" si="48"/>
        <v>4.5</v>
      </c>
      <c r="B52" s="111" t="s">
        <v>151</v>
      </c>
      <c r="C52" s="112" t="s">
        <v>109</v>
      </c>
      <c r="D52" s="112">
        <v>5</v>
      </c>
      <c r="E52" s="112">
        <v>5.3</v>
      </c>
      <c r="F52" s="113" t="s">
        <v>110</v>
      </c>
      <c r="G52" s="112"/>
      <c r="H52" s="114"/>
      <c r="I52" s="116">
        <v>45200</v>
      </c>
      <c r="J52" s="116">
        <v>45207</v>
      </c>
      <c r="K52" s="117"/>
      <c r="L52" s="118"/>
      <c r="M52" s="119">
        <f t="shared" si="59"/>
        <v>5</v>
      </c>
      <c r="N52" s="120"/>
      <c r="O52" s="108"/>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10" t="str">
        <f t="shared" si="48"/>
        <v>4.6</v>
      </c>
      <c r="B53" s="111" t="s">
        <v>152</v>
      </c>
      <c r="C53" s="112" t="s">
        <v>109</v>
      </c>
      <c r="D53" s="112">
        <v>5</v>
      </c>
      <c r="E53" s="112">
        <v>5.3</v>
      </c>
      <c r="F53" s="113" t="s">
        <v>111</v>
      </c>
      <c r="G53" s="112"/>
      <c r="H53" s="114"/>
      <c r="I53" s="116">
        <v>45207</v>
      </c>
      <c r="J53" s="116">
        <v>45214</v>
      </c>
      <c r="K53" s="117"/>
      <c r="L53" s="118"/>
      <c r="M53" s="119">
        <f t="shared" si="59"/>
        <v>5</v>
      </c>
      <c r="N53" s="120"/>
      <c r="O53" s="108"/>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10" t="str">
        <f t="shared" si="48"/>
        <v>4.7</v>
      </c>
      <c r="B54" s="111" t="s">
        <v>153</v>
      </c>
      <c r="C54" s="112" t="s">
        <v>109</v>
      </c>
      <c r="D54" s="112">
        <v>5</v>
      </c>
      <c r="E54" s="112">
        <v>5.3</v>
      </c>
      <c r="F54" s="113" t="s">
        <v>112</v>
      </c>
      <c r="G54" s="112"/>
      <c r="H54" s="114"/>
      <c r="I54" s="116">
        <v>45214</v>
      </c>
      <c r="J54" s="116">
        <v>45221</v>
      </c>
      <c r="K54" s="117"/>
      <c r="L54" s="118"/>
      <c r="M54" s="119">
        <f t="shared" si="59"/>
        <v>5</v>
      </c>
      <c r="N54" s="120"/>
      <c r="O54" s="108"/>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10" t="str">
        <f t="shared" si="48"/>
        <v>4.8</v>
      </c>
      <c r="B55" s="111" t="s">
        <v>159</v>
      </c>
      <c r="C55" s="112" t="s">
        <v>109</v>
      </c>
      <c r="D55" s="112">
        <v>5</v>
      </c>
      <c r="E55" s="112">
        <v>5.5</v>
      </c>
      <c r="F55" s="113" t="s">
        <v>121</v>
      </c>
      <c r="G55" s="112"/>
      <c r="H55" s="114"/>
      <c r="I55" s="116">
        <v>45221</v>
      </c>
      <c r="J55" s="116">
        <v>45228</v>
      </c>
      <c r="K55" s="117"/>
      <c r="L55" s="118"/>
      <c r="M55" s="119">
        <f t="shared" ref="M55" si="60">IF(OR(J55=0,I55=0)," - ",NETWORKDAYS(I55,J55))</f>
        <v>5</v>
      </c>
      <c r="N55" s="120"/>
      <c r="O55" s="108"/>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10" t="str">
        <f t="shared" si="48"/>
        <v>4.9</v>
      </c>
      <c r="B56" s="111" t="s">
        <v>155</v>
      </c>
      <c r="C56" s="112" t="s">
        <v>109</v>
      </c>
      <c r="D56" s="112">
        <v>5</v>
      </c>
      <c r="E56" s="112">
        <v>5.0999999999999996</v>
      </c>
      <c r="F56" s="113" t="s">
        <v>150</v>
      </c>
      <c r="G56" s="112"/>
      <c r="H56" s="114"/>
      <c r="I56" s="116">
        <v>45228</v>
      </c>
      <c r="J56" s="116">
        <v>45235</v>
      </c>
      <c r="K56" s="117"/>
      <c r="L56" s="118"/>
      <c r="M56" s="119">
        <f t="shared" ref="M56" si="61">IF(OR(J56=0,I56=0)," - ",NETWORKDAYS(I56,J56))</f>
        <v>5</v>
      </c>
      <c r="N56" s="120"/>
      <c r="O56" s="108"/>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10" t="str">
        <f t="shared" si="48"/>
        <v>4.10</v>
      </c>
      <c r="B57" s="111" t="s">
        <v>156</v>
      </c>
      <c r="C57" s="112" t="s">
        <v>109</v>
      </c>
      <c r="D57" s="112">
        <v>5</v>
      </c>
      <c r="E57" s="112">
        <v>5.4</v>
      </c>
      <c r="F57" s="113" t="s">
        <v>113</v>
      </c>
      <c r="G57" s="112"/>
      <c r="H57" s="114"/>
      <c r="I57" s="116">
        <v>45235</v>
      </c>
      <c r="J57" s="116">
        <v>45242</v>
      </c>
      <c r="K57" s="117"/>
      <c r="L57" s="118"/>
      <c r="M57" s="119">
        <f t="shared" si="44"/>
        <v>5</v>
      </c>
      <c r="N57" s="120"/>
      <c r="O57" s="108"/>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10" t="str">
        <f t="shared" si="48"/>
        <v>4.11</v>
      </c>
      <c r="B58" s="111" t="s">
        <v>177</v>
      </c>
      <c r="C58" s="112" t="s">
        <v>117</v>
      </c>
      <c r="D58" s="112">
        <v>6</v>
      </c>
      <c r="E58" s="112">
        <v>6.1</v>
      </c>
      <c r="F58" s="113" t="s">
        <v>116</v>
      </c>
      <c r="G58" s="112"/>
      <c r="H58" s="114"/>
      <c r="I58" s="116">
        <v>45242</v>
      </c>
      <c r="J58" s="116">
        <v>45249</v>
      </c>
      <c r="K58" s="117"/>
      <c r="L58" s="118"/>
      <c r="M58" s="119">
        <f t="shared" si="44"/>
        <v>5</v>
      </c>
      <c r="N58" s="120"/>
      <c r="O58" s="108"/>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10" t="str">
        <f t="shared" si="48"/>
        <v>4.12</v>
      </c>
      <c r="B59" s="111" t="s">
        <v>179</v>
      </c>
      <c r="C59" s="112" t="s">
        <v>117</v>
      </c>
      <c r="D59" s="112">
        <v>6</v>
      </c>
      <c r="E59" s="112">
        <v>6.3</v>
      </c>
      <c r="F59" s="113" t="s">
        <v>178</v>
      </c>
      <c r="G59" s="112"/>
      <c r="H59" s="114"/>
      <c r="I59" s="116">
        <v>45249</v>
      </c>
      <c r="J59" s="116">
        <v>45256</v>
      </c>
      <c r="K59" s="117"/>
      <c r="L59" s="118"/>
      <c r="M59" s="119">
        <f t="shared" ref="M59:M60" si="62">IF(OR(J59=0,I59=0)," - ",NETWORKDAYS(I59,J59))</f>
        <v>5</v>
      </c>
      <c r="N59" s="120"/>
      <c r="O59" s="108"/>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s="82" customFormat="1" ht="27" customHeight="1">
      <c r="A60" s="110" t="str">
        <f t="shared" si="48"/>
        <v>4.13</v>
      </c>
      <c r="B60" s="111" t="s">
        <v>160</v>
      </c>
      <c r="C60" s="112" t="s">
        <v>118</v>
      </c>
      <c r="D60" s="112">
        <v>7</v>
      </c>
      <c r="E60" s="112">
        <v>7.5</v>
      </c>
      <c r="F60" s="113" t="s">
        <v>120</v>
      </c>
      <c r="G60" s="112"/>
      <c r="H60" s="114"/>
      <c r="I60" s="116">
        <v>45256</v>
      </c>
      <c r="J60" s="116">
        <v>45263</v>
      </c>
      <c r="K60" s="117"/>
      <c r="L60" s="118"/>
      <c r="M60" s="119">
        <f t="shared" si="62"/>
        <v>5</v>
      </c>
      <c r="N60" s="120"/>
      <c r="O60" s="108"/>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5"/>
    </row>
    <row r="61" spans="1:70" s="82" customFormat="1" ht="27" customHeight="1" thickBot="1">
      <c r="A61" s="122" t="str">
        <f t="shared" si="48"/>
        <v>4.14</v>
      </c>
      <c r="B61" s="123" t="s">
        <v>184</v>
      </c>
      <c r="C61" s="124" t="s">
        <v>118</v>
      </c>
      <c r="D61" s="124">
        <v>7</v>
      </c>
      <c r="E61" s="124">
        <v>7.4</v>
      </c>
      <c r="F61" s="125" t="s">
        <v>185</v>
      </c>
      <c r="G61" s="124"/>
      <c r="H61" s="126"/>
      <c r="I61" s="116">
        <v>45263</v>
      </c>
      <c r="J61" s="127">
        <v>45270</v>
      </c>
      <c r="K61" s="128"/>
      <c r="L61" s="129"/>
      <c r="M61" s="130">
        <f t="shared" ref="M61" si="63">IF(OR(J61=0,I61=0)," - ",NETWORKDAYS(I61,J61))</f>
        <v>5</v>
      </c>
      <c r="N61" s="131"/>
      <c r="O61" s="108"/>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5"/>
    </row>
    <row r="62" spans="1:70" ht="60" customHeight="1"/>
    <row r="63" spans="1:70" ht="60" customHeight="1" thickBot="1"/>
    <row r="64" spans="1:70" ht="17.25" thickBot="1">
      <c r="A64" s="56" t="str">
        <f>IF(ISERROR(VALUE(SUBSTITUTE(prevWBS,".",""))),"1",IF(ISERROR(FIND("`",SUBSTITUTE(prevWBS,".","`",1))),TEXT(VALUE(prevWBS)+1,"#"),TEXT(VALUE(LEFT(prevWBS,FIND("`",SUBSTITUTE(prevWBS,".","`",1))-1))+1,"#")))</f>
        <v>1</v>
      </c>
      <c r="B64" s="184" t="s">
        <v>47</v>
      </c>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4"/>
      <c r="BA64" s="184"/>
      <c r="BB64" s="184"/>
      <c r="BC64" s="184"/>
      <c r="BD64" s="184"/>
      <c r="BE64" s="184"/>
      <c r="BF64" s="184"/>
      <c r="BG64" s="184"/>
      <c r="BH64" s="184"/>
      <c r="BI64" s="184"/>
      <c r="BJ64" s="184"/>
      <c r="BK64" s="184"/>
      <c r="BL64" s="184"/>
      <c r="BM64" s="184"/>
      <c r="BN64" s="184"/>
      <c r="BO64" s="184"/>
      <c r="BP64" s="184"/>
      <c r="BQ64" s="184"/>
      <c r="BR64" s="185"/>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80" t="s">
        <v>38</v>
      </c>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0"/>
      <c r="BO65" s="180"/>
      <c r="BP65" s="180"/>
      <c r="BQ65" s="180"/>
      <c r="BR65" s="181"/>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82" t="s">
        <v>37</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2"/>
      <c r="BO66" s="182"/>
      <c r="BP66" s="182"/>
      <c r="BQ66" s="182"/>
      <c r="BR66" s="183"/>
    </row>
    <row r="67" spans="1:70" s="55" customFormat="1" ht="17.25" thickBo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86" t="s">
        <v>39</v>
      </c>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K67" s="186"/>
      <c r="BL67" s="186"/>
      <c r="BM67" s="186"/>
      <c r="BN67" s="186"/>
      <c r="BO67" s="186"/>
      <c r="BP67" s="186"/>
      <c r="BQ67" s="186"/>
      <c r="BR67" s="187"/>
    </row>
    <row r="68" spans="1:70" ht="17.25" thickBot="1">
      <c r="A68" s="56" t="str">
        <f>IF(ISERROR(VALUE(SUBSTITUTE(prevWBS,".",""))),"1",IF(ISERROR(FIND("`",SUBSTITUTE(prevWBS,".","`",1))),TEXT(VALUE(prevWBS)+1,"#"),TEXT(VALUE(LEFT(prevWBS,FIND("`",SUBSTITUTE(prevWBS,".","`",1))-1))+1,"#")))</f>
        <v>2</v>
      </c>
      <c r="B68" s="184" t="s">
        <v>48</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c r="AU68" s="184"/>
      <c r="AV68" s="184"/>
      <c r="AW68" s="184"/>
      <c r="AX68" s="184"/>
      <c r="AY68" s="184"/>
      <c r="AZ68" s="184"/>
      <c r="BA68" s="184"/>
      <c r="BB68" s="184"/>
      <c r="BC68" s="184"/>
      <c r="BD68" s="184"/>
      <c r="BE68" s="184"/>
      <c r="BF68" s="184"/>
      <c r="BG68" s="184"/>
      <c r="BH68" s="184"/>
      <c r="BI68" s="184"/>
      <c r="BJ68" s="184"/>
      <c r="BK68" s="184"/>
      <c r="BL68" s="184"/>
      <c r="BM68" s="184"/>
      <c r="BN68" s="184"/>
      <c r="BO68" s="184"/>
      <c r="BP68" s="184"/>
      <c r="BQ68" s="184"/>
      <c r="BR68" s="185"/>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80" t="s">
        <v>41</v>
      </c>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c r="BQ69" s="180"/>
      <c r="BR69" s="181"/>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82" t="s">
        <v>42</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2"/>
      <c r="BO70" s="182"/>
      <c r="BP70" s="182"/>
      <c r="BQ70" s="182"/>
      <c r="BR70" s="183"/>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82" t="s">
        <v>43</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2"/>
      <c r="BO71" s="182"/>
      <c r="BP71" s="182"/>
      <c r="BQ71" s="182"/>
      <c r="BR71" s="183"/>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82" t="s">
        <v>44</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2"/>
      <c r="BO72" s="182"/>
      <c r="BP72" s="182"/>
      <c r="BQ72" s="182"/>
      <c r="BR72" s="183"/>
    </row>
    <row r="73" spans="1:70" s="55" customFormat="1" ht="17.25" thickBo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86" t="s">
        <v>45</v>
      </c>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86"/>
      <c r="AF73" s="186"/>
      <c r="AG73" s="186"/>
      <c r="AH73" s="186"/>
      <c r="AI73" s="186"/>
      <c r="AJ73" s="186"/>
      <c r="AK73" s="186"/>
      <c r="AL73" s="186"/>
      <c r="AM73" s="186"/>
      <c r="AN73" s="186"/>
      <c r="AO73" s="186"/>
      <c r="AP73" s="186"/>
      <c r="AQ73" s="186"/>
      <c r="AR73" s="186"/>
      <c r="AS73" s="186"/>
      <c r="AT73" s="186"/>
      <c r="AU73" s="186"/>
      <c r="AV73" s="186"/>
      <c r="AW73" s="186"/>
      <c r="AX73" s="186"/>
      <c r="AY73" s="186"/>
      <c r="AZ73" s="186"/>
      <c r="BA73" s="186"/>
      <c r="BB73" s="186"/>
      <c r="BC73" s="186"/>
      <c r="BD73" s="186"/>
      <c r="BE73" s="186"/>
      <c r="BF73" s="186"/>
      <c r="BG73" s="186"/>
      <c r="BH73" s="186"/>
      <c r="BI73" s="186"/>
      <c r="BJ73" s="186"/>
      <c r="BK73" s="186"/>
      <c r="BL73" s="186"/>
      <c r="BM73" s="186"/>
      <c r="BN73" s="186"/>
      <c r="BO73" s="186"/>
      <c r="BP73" s="186"/>
      <c r="BQ73" s="186"/>
      <c r="BR73" s="187"/>
    </row>
    <row r="74" spans="1:70" ht="17.25" thickBot="1">
      <c r="A74" s="56" t="str">
        <f>IF(ISERROR(VALUE(SUBSTITUTE(prevWBS,".",""))),"1",IF(ISERROR(FIND("`",SUBSTITUTE(prevWBS,".","`",1))),TEXT(VALUE(prevWBS)+1,"#"),TEXT(VALUE(LEFT(prevWBS,FIND("`",SUBSTITUTE(prevWBS,".","`",1))-1))+1,"#")))</f>
        <v>3</v>
      </c>
      <c r="B74" s="184" t="s">
        <v>46</v>
      </c>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4"/>
      <c r="BO74" s="184"/>
      <c r="BP74" s="184"/>
      <c r="BQ74" s="184"/>
      <c r="BR74" s="185"/>
    </row>
    <row r="75" spans="1:70" s="55" customFormat="1">
      <c r="A75" s="57" t="str">
        <f t="shared" ref="A75:A80"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80" t="s">
        <v>49</v>
      </c>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0"/>
      <c r="BO75" s="180"/>
      <c r="BP75" s="180"/>
      <c r="BQ75" s="180"/>
      <c r="BR75" s="181"/>
    </row>
    <row r="76" spans="1:70" s="55" customFormat="1">
      <c r="A76" s="58" t="str">
        <f t="shared" si="64"/>
        <v>3.2</v>
      </c>
      <c r="B76" s="182" t="s">
        <v>50</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2"/>
      <c r="BO76" s="182"/>
      <c r="BP76" s="182"/>
      <c r="BQ76" s="182"/>
      <c r="BR76" s="183"/>
    </row>
    <row r="77" spans="1:70" s="55" customFormat="1">
      <c r="A77" s="58" t="str">
        <f t="shared" si="64"/>
        <v>3.3</v>
      </c>
      <c r="B77" s="182" t="s">
        <v>51</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2"/>
      <c r="BO77" s="182"/>
      <c r="BP77" s="182"/>
      <c r="BQ77" s="182"/>
      <c r="BR77" s="183"/>
    </row>
    <row r="78" spans="1:70" s="55" customFormat="1">
      <c r="A78" s="58" t="str">
        <f t="shared" si="64"/>
        <v>3.4</v>
      </c>
      <c r="B78" s="182" t="s">
        <v>52</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2"/>
      <c r="BO78" s="182"/>
      <c r="BP78" s="182"/>
      <c r="BQ78" s="182"/>
      <c r="BR78" s="183"/>
    </row>
    <row r="79" spans="1:70" s="55" customFormat="1">
      <c r="A79" s="58" t="str">
        <f t="shared" si="64"/>
        <v>3.5</v>
      </c>
      <c r="B79" s="182" t="s">
        <v>53</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2"/>
      <c r="BO79" s="182"/>
      <c r="BP79" s="182"/>
      <c r="BQ79" s="182"/>
      <c r="BR79" s="183"/>
    </row>
    <row r="80" spans="1:70" s="55" customFormat="1" ht="17.25" thickBot="1">
      <c r="A80" s="59" t="str">
        <f t="shared" si="64"/>
        <v>3.6</v>
      </c>
      <c r="B80" s="186" t="s">
        <v>54</v>
      </c>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186"/>
      <c r="BI80" s="186"/>
      <c r="BJ80" s="186"/>
      <c r="BK80" s="186"/>
      <c r="BL80" s="186"/>
      <c r="BM80" s="186"/>
      <c r="BN80" s="186"/>
      <c r="BO80" s="186"/>
      <c r="BP80" s="186"/>
      <c r="BQ80" s="186"/>
      <c r="BR80" s="187"/>
    </row>
    <row r="81" spans="1:70" ht="17.25" thickBot="1">
      <c r="A81" s="56" t="str">
        <f>IF(ISERROR(VALUE(SUBSTITUTE(prevWBS,".",""))),"1",IF(ISERROR(FIND("`",SUBSTITUTE(prevWBS,".","`",1))),TEXT(VALUE(prevWBS)+1,"#"),TEXT(VALUE(LEFT(prevWBS,FIND("`",SUBSTITUTE(prevWBS,".","`",1))-1))+1,"#")))</f>
        <v>4</v>
      </c>
      <c r="B81" s="184" t="s">
        <v>62</v>
      </c>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c r="AQ81" s="184"/>
      <c r="AR81" s="184"/>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4"/>
      <c r="BO81" s="184"/>
      <c r="BP81" s="184"/>
      <c r="BQ81" s="184"/>
      <c r="BR81" s="185"/>
    </row>
    <row r="82" spans="1:70" s="55" customFormat="1">
      <c r="A82" s="57" t="str">
        <f t="shared" ref="A82:A88" si="6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80" t="s">
        <v>55</v>
      </c>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c r="AD82" s="180"/>
      <c r="AE82" s="180"/>
      <c r="AF82" s="180"/>
      <c r="AG82" s="180"/>
      <c r="AH82" s="180"/>
      <c r="AI82" s="180"/>
      <c r="AJ82" s="180"/>
      <c r="AK82" s="180"/>
      <c r="AL82" s="180"/>
      <c r="AM82" s="180"/>
      <c r="AN82" s="180"/>
      <c r="AO82" s="180"/>
      <c r="AP82" s="180"/>
      <c r="AQ82" s="180"/>
      <c r="AR82" s="180"/>
      <c r="AS82" s="180"/>
      <c r="AT82" s="180"/>
      <c r="AU82" s="180"/>
      <c r="AV82" s="180"/>
      <c r="AW82" s="180"/>
      <c r="AX82" s="180"/>
      <c r="AY82" s="180"/>
      <c r="AZ82" s="180"/>
      <c r="BA82" s="180"/>
      <c r="BB82" s="180"/>
      <c r="BC82" s="180"/>
      <c r="BD82" s="180"/>
      <c r="BE82" s="180"/>
      <c r="BF82" s="180"/>
      <c r="BG82" s="180"/>
      <c r="BH82" s="180"/>
      <c r="BI82" s="180"/>
      <c r="BJ82" s="180"/>
      <c r="BK82" s="180"/>
      <c r="BL82" s="180"/>
      <c r="BM82" s="180"/>
      <c r="BN82" s="180"/>
      <c r="BO82" s="180"/>
      <c r="BP82" s="180"/>
      <c r="BQ82" s="180"/>
      <c r="BR82" s="181"/>
    </row>
    <row r="83" spans="1:70" s="55" customFormat="1">
      <c r="A83" s="58" t="str">
        <f t="shared" si="65"/>
        <v>4.2</v>
      </c>
      <c r="B83" s="182" t="s">
        <v>56</v>
      </c>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182"/>
      <c r="BI83" s="182"/>
      <c r="BJ83" s="182"/>
      <c r="BK83" s="182"/>
      <c r="BL83" s="182"/>
      <c r="BM83" s="182"/>
      <c r="BN83" s="182"/>
      <c r="BO83" s="182"/>
      <c r="BP83" s="182"/>
      <c r="BQ83" s="182"/>
      <c r="BR83" s="183"/>
    </row>
    <row r="84" spans="1:70" s="55" customFormat="1">
      <c r="A84" s="58" t="str">
        <f t="shared" si="65"/>
        <v>4.3</v>
      </c>
      <c r="B84" s="182" t="s">
        <v>57</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2"/>
      <c r="BO84" s="182"/>
      <c r="BP84" s="182"/>
      <c r="BQ84" s="182"/>
      <c r="BR84" s="183"/>
    </row>
    <row r="85" spans="1:70" s="55" customFormat="1">
      <c r="A85" s="58" t="str">
        <f t="shared" si="65"/>
        <v>4.4</v>
      </c>
      <c r="B85" s="182" t="s">
        <v>58</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2"/>
      <c r="BO85" s="182"/>
      <c r="BP85" s="182"/>
      <c r="BQ85" s="182"/>
      <c r="BR85" s="183"/>
    </row>
    <row r="86" spans="1:70" s="55" customFormat="1">
      <c r="A86" s="58" t="str">
        <f t="shared" si="65"/>
        <v>4.5</v>
      </c>
      <c r="B86" s="182" t="s">
        <v>59</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2"/>
      <c r="BO86" s="182"/>
      <c r="BP86" s="182"/>
      <c r="BQ86" s="182"/>
      <c r="BR86" s="183"/>
    </row>
    <row r="87" spans="1:70" s="55" customFormat="1">
      <c r="A87" s="58" t="str">
        <f t="shared" si="65"/>
        <v>4.6</v>
      </c>
      <c r="B87" s="182" t="s">
        <v>60</v>
      </c>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c r="AV87" s="182"/>
      <c r="AW87" s="182"/>
      <c r="AX87" s="182"/>
      <c r="AY87" s="182"/>
      <c r="AZ87" s="182"/>
      <c r="BA87" s="182"/>
      <c r="BB87" s="182"/>
      <c r="BC87" s="182"/>
      <c r="BD87" s="182"/>
      <c r="BE87" s="182"/>
      <c r="BF87" s="182"/>
      <c r="BG87" s="182"/>
      <c r="BH87" s="182"/>
      <c r="BI87" s="182"/>
      <c r="BJ87" s="182"/>
      <c r="BK87" s="182"/>
      <c r="BL87" s="182"/>
      <c r="BM87" s="182"/>
      <c r="BN87" s="182"/>
      <c r="BO87" s="182"/>
      <c r="BP87" s="182"/>
      <c r="BQ87" s="182"/>
      <c r="BR87" s="183"/>
    </row>
    <row r="88" spans="1:70" s="55" customFormat="1" ht="17.25" thickBot="1">
      <c r="A88" s="59" t="str">
        <f t="shared" si="65"/>
        <v>4.7</v>
      </c>
      <c r="B88" s="186" t="s">
        <v>61</v>
      </c>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c r="AH88" s="186"/>
      <c r="AI88" s="186"/>
      <c r="AJ88" s="186"/>
      <c r="AK88" s="186"/>
      <c r="AL88" s="186"/>
      <c r="AM88" s="186"/>
      <c r="AN88" s="186"/>
      <c r="AO88" s="186"/>
      <c r="AP88" s="186"/>
      <c r="AQ88" s="186"/>
      <c r="AR88" s="186"/>
      <c r="AS88" s="186"/>
      <c r="AT88" s="186"/>
      <c r="AU88" s="186"/>
      <c r="AV88" s="186"/>
      <c r="AW88" s="186"/>
      <c r="AX88" s="186"/>
      <c r="AY88" s="186"/>
      <c r="AZ88" s="186"/>
      <c r="BA88" s="186"/>
      <c r="BB88" s="186"/>
      <c r="BC88" s="186"/>
      <c r="BD88" s="186"/>
      <c r="BE88" s="186"/>
      <c r="BF88" s="186"/>
      <c r="BG88" s="186"/>
      <c r="BH88" s="186"/>
      <c r="BI88" s="186"/>
      <c r="BJ88" s="186"/>
      <c r="BK88" s="186"/>
      <c r="BL88" s="186"/>
      <c r="BM88" s="186"/>
      <c r="BN88" s="186"/>
      <c r="BO88" s="186"/>
      <c r="BP88" s="186"/>
      <c r="BQ88" s="186"/>
      <c r="BR88" s="187"/>
    </row>
    <row r="89" spans="1:70" ht="17.25" thickBot="1">
      <c r="A89" s="56" t="str">
        <f>IF(ISERROR(VALUE(SUBSTITUTE(prevWBS,".",""))),"1",IF(ISERROR(FIND("`",SUBSTITUTE(prevWBS,".","`",1))),TEXT(VALUE(prevWBS)+1,"#"),TEXT(VALUE(LEFT(prevWBS,FIND("`",SUBSTITUTE(prevWBS,".","`",1))-1))+1,"#")))</f>
        <v>5</v>
      </c>
      <c r="B89" s="184" t="s">
        <v>63</v>
      </c>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c r="AK89" s="184"/>
      <c r="AL89" s="184"/>
      <c r="AM89" s="184"/>
      <c r="AN89" s="184"/>
      <c r="AO89" s="184"/>
      <c r="AP89" s="184"/>
      <c r="AQ89" s="184"/>
      <c r="AR89" s="184"/>
      <c r="AS89" s="184"/>
      <c r="AT89" s="184"/>
      <c r="AU89" s="184"/>
      <c r="AV89" s="184"/>
      <c r="AW89" s="184"/>
      <c r="AX89" s="184"/>
      <c r="AY89" s="184"/>
      <c r="AZ89" s="184"/>
      <c r="BA89" s="184"/>
      <c r="BB89" s="184"/>
      <c r="BC89" s="184"/>
      <c r="BD89" s="184"/>
      <c r="BE89" s="184"/>
      <c r="BF89" s="184"/>
      <c r="BG89" s="184"/>
      <c r="BH89" s="184"/>
      <c r="BI89" s="184"/>
      <c r="BJ89" s="184"/>
      <c r="BK89" s="184"/>
      <c r="BL89" s="184"/>
      <c r="BM89" s="184"/>
      <c r="BN89" s="184"/>
      <c r="BO89" s="184"/>
      <c r="BP89" s="184"/>
      <c r="BQ89" s="184"/>
      <c r="BR89" s="185"/>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80" t="s">
        <v>64</v>
      </c>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80"/>
      <c r="BC90" s="180"/>
      <c r="BD90" s="180"/>
      <c r="BE90" s="180"/>
      <c r="BF90" s="180"/>
      <c r="BG90" s="180"/>
      <c r="BH90" s="180"/>
      <c r="BI90" s="180"/>
      <c r="BJ90" s="180"/>
      <c r="BK90" s="180"/>
      <c r="BL90" s="180"/>
      <c r="BM90" s="180"/>
      <c r="BN90" s="180"/>
      <c r="BO90" s="180"/>
      <c r="BP90" s="180"/>
      <c r="BQ90" s="180"/>
      <c r="BR90" s="181"/>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82" t="s">
        <v>65</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2"/>
      <c r="BO91" s="182"/>
      <c r="BP91" s="182"/>
      <c r="BQ91" s="182"/>
      <c r="BR91" s="183"/>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82" t="s">
        <v>66</v>
      </c>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182"/>
      <c r="BD92" s="182"/>
      <c r="BE92" s="182"/>
      <c r="BF92" s="182"/>
      <c r="BG92" s="182"/>
      <c r="BH92" s="182"/>
      <c r="BI92" s="182"/>
      <c r="BJ92" s="182"/>
      <c r="BK92" s="182"/>
      <c r="BL92" s="182"/>
      <c r="BM92" s="182"/>
      <c r="BN92" s="182"/>
      <c r="BO92" s="182"/>
      <c r="BP92" s="182"/>
      <c r="BQ92" s="182"/>
      <c r="BR92" s="183"/>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82" t="s">
        <v>67</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2"/>
      <c r="BO93" s="182"/>
      <c r="BP93" s="182"/>
      <c r="BQ93" s="182"/>
      <c r="BR93" s="183"/>
    </row>
    <row r="94" spans="1:70" s="55" customFormat="1" ht="17.25" thickBo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86" t="s">
        <v>68</v>
      </c>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c r="AJ94" s="186"/>
      <c r="AK94" s="186"/>
      <c r="AL94" s="186"/>
      <c r="AM94" s="186"/>
      <c r="AN94" s="186"/>
      <c r="AO94" s="186"/>
      <c r="AP94" s="186"/>
      <c r="AQ94" s="186"/>
      <c r="AR94" s="186"/>
      <c r="AS94" s="186"/>
      <c r="AT94" s="186"/>
      <c r="AU94" s="186"/>
      <c r="AV94" s="186"/>
      <c r="AW94" s="186"/>
      <c r="AX94" s="186"/>
      <c r="AY94" s="186"/>
      <c r="AZ94" s="186"/>
      <c r="BA94" s="186"/>
      <c r="BB94" s="186"/>
      <c r="BC94" s="186"/>
      <c r="BD94" s="186"/>
      <c r="BE94" s="186"/>
      <c r="BF94" s="186"/>
      <c r="BG94" s="186"/>
      <c r="BH94" s="186"/>
      <c r="BI94" s="186"/>
      <c r="BJ94" s="186"/>
      <c r="BK94" s="186"/>
      <c r="BL94" s="186"/>
      <c r="BM94" s="186"/>
      <c r="BN94" s="186"/>
      <c r="BO94" s="186"/>
      <c r="BP94" s="186"/>
      <c r="BQ94" s="186"/>
      <c r="BR94" s="187"/>
    </row>
    <row r="95" spans="1:70" ht="17.25" thickBot="1">
      <c r="A95" s="56" t="str">
        <f>IF(ISERROR(VALUE(SUBSTITUTE(prevWBS,".",""))),"1",IF(ISERROR(FIND("`",SUBSTITUTE(prevWBS,".","`",1))),TEXT(VALUE(prevWBS)+1,"#"),TEXT(VALUE(LEFT(prevWBS,FIND("`",SUBSTITUTE(prevWBS,".","`",1))-1))+1,"#")))</f>
        <v>6</v>
      </c>
      <c r="B95" s="184" t="s">
        <v>69</v>
      </c>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c r="AK95" s="184"/>
      <c r="AL95" s="184"/>
      <c r="AM95" s="184"/>
      <c r="AN95" s="184"/>
      <c r="AO95" s="184"/>
      <c r="AP95" s="184"/>
      <c r="AQ95" s="184"/>
      <c r="AR95" s="184"/>
      <c r="AS95" s="184"/>
      <c r="AT95" s="184"/>
      <c r="AU95" s="184"/>
      <c r="AV95" s="184"/>
      <c r="AW95" s="184"/>
      <c r="AX95" s="184"/>
      <c r="AY95" s="184"/>
      <c r="AZ95" s="184"/>
      <c r="BA95" s="184"/>
      <c r="BB95" s="184"/>
      <c r="BC95" s="184"/>
      <c r="BD95" s="184"/>
      <c r="BE95" s="184"/>
      <c r="BF95" s="184"/>
      <c r="BG95" s="184"/>
      <c r="BH95" s="184"/>
      <c r="BI95" s="184"/>
      <c r="BJ95" s="184"/>
      <c r="BK95" s="184"/>
      <c r="BL95" s="184"/>
      <c r="BM95" s="184"/>
      <c r="BN95" s="184"/>
      <c r="BO95" s="184"/>
      <c r="BP95" s="184"/>
      <c r="BQ95" s="184"/>
      <c r="BR95" s="185"/>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80" t="s">
        <v>70</v>
      </c>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0"/>
      <c r="BE96" s="180"/>
      <c r="BF96" s="180"/>
      <c r="BG96" s="180"/>
      <c r="BH96" s="180"/>
      <c r="BI96" s="180"/>
      <c r="BJ96" s="180"/>
      <c r="BK96" s="180"/>
      <c r="BL96" s="180"/>
      <c r="BM96" s="180"/>
      <c r="BN96" s="180"/>
      <c r="BO96" s="180"/>
      <c r="BP96" s="180"/>
      <c r="BQ96" s="180"/>
      <c r="BR96" s="181"/>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82" t="s">
        <v>71</v>
      </c>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C97" s="182"/>
      <c r="BD97" s="182"/>
      <c r="BE97" s="182"/>
      <c r="BF97" s="182"/>
      <c r="BG97" s="182"/>
      <c r="BH97" s="182"/>
      <c r="BI97" s="182"/>
      <c r="BJ97" s="182"/>
      <c r="BK97" s="182"/>
      <c r="BL97" s="182"/>
      <c r="BM97" s="182"/>
      <c r="BN97" s="182"/>
      <c r="BO97" s="182"/>
      <c r="BP97" s="182"/>
      <c r="BQ97" s="182"/>
      <c r="BR97" s="183"/>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82" t="s">
        <v>72</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2"/>
      <c r="BO98" s="182"/>
      <c r="BP98" s="182"/>
      <c r="BQ98" s="182"/>
      <c r="BR98" s="183"/>
    </row>
    <row r="99" spans="1:70" s="55" customFormat="1" ht="17.25" thickBo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86" t="s">
        <v>73</v>
      </c>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c r="AH99" s="186"/>
      <c r="AI99" s="186"/>
      <c r="AJ99" s="186"/>
      <c r="AK99" s="186"/>
      <c r="AL99" s="186"/>
      <c r="AM99" s="186"/>
      <c r="AN99" s="186"/>
      <c r="AO99" s="186"/>
      <c r="AP99" s="186"/>
      <c r="AQ99" s="186"/>
      <c r="AR99" s="186"/>
      <c r="AS99" s="186"/>
      <c r="AT99" s="186"/>
      <c r="AU99" s="186"/>
      <c r="AV99" s="186"/>
      <c r="AW99" s="186"/>
      <c r="AX99" s="186"/>
      <c r="AY99" s="186"/>
      <c r="AZ99" s="186"/>
      <c r="BA99" s="186"/>
      <c r="BB99" s="186"/>
      <c r="BC99" s="186"/>
      <c r="BD99" s="186"/>
      <c r="BE99" s="186"/>
      <c r="BF99" s="186"/>
      <c r="BG99" s="186"/>
      <c r="BH99" s="186"/>
      <c r="BI99" s="186"/>
      <c r="BJ99" s="186"/>
      <c r="BK99" s="186"/>
      <c r="BL99" s="186"/>
      <c r="BM99" s="186"/>
      <c r="BN99" s="186"/>
      <c r="BO99" s="186"/>
      <c r="BP99" s="186"/>
      <c r="BQ99" s="186"/>
      <c r="BR99" s="187"/>
    </row>
    <row r="100" spans="1:70" ht="17.25" thickBot="1">
      <c r="A100" s="56" t="str">
        <f>IF(ISERROR(VALUE(SUBSTITUTE(prevWBS,".",""))),"1",IF(ISERROR(FIND("`",SUBSTITUTE(prevWBS,".","`",1))),TEXT(VALUE(prevWBS)+1,"#"),TEXT(VALUE(LEFT(prevWBS,FIND("`",SUBSTITUTE(prevWBS,".","`",1))-1))+1,"#")))</f>
        <v>7</v>
      </c>
      <c r="B100" s="184" t="s">
        <v>74</v>
      </c>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c r="AL100" s="184"/>
      <c r="AM100" s="184"/>
      <c r="AN100" s="184"/>
      <c r="AO100" s="184"/>
      <c r="AP100" s="184"/>
      <c r="AQ100" s="184"/>
      <c r="AR100" s="184"/>
      <c r="AS100" s="184"/>
      <c r="AT100" s="184"/>
      <c r="AU100" s="184"/>
      <c r="AV100" s="184"/>
      <c r="AW100" s="184"/>
      <c r="AX100" s="184"/>
      <c r="AY100" s="184"/>
      <c r="AZ100" s="184"/>
      <c r="BA100" s="184"/>
      <c r="BB100" s="184"/>
      <c r="BC100" s="184"/>
      <c r="BD100" s="184"/>
      <c r="BE100" s="184"/>
      <c r="BF100" s="184"/>
      <c r="BG100" s="184"/>
      <c r="BH100" s="184"/>
      <c r="BI100" s="184"/>
      <c r="BJ100" s="184"/>
      <c r="BK100" s="184"/>
      <c r="BL100" s="184"/>
      <c r="BM100" s="184"/>
      <c r="BN100" s="184"/>
      <c r="BO100" s="184"/>
      <c r="BP100" s="184"/>
      <c r="BQ100" s="184"/>
      <c r="BR100" s="185"/>
    </row>
    <row r="101" spans="1:70" s="55" customFormat="1">
      <c r="A101" s="57" t="str">
        <f t="shared" ref="A101:A106"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80" t="s">
        <v>75</v>
      </c>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c r="AA101" s="180"/>
      <c r="AB101" s="180"/>
      <c r="AC101" s="180"/>
      <c r="AD101" s="180"/>
      <c r="AE101" s="180"/>
      <c r="AF101" s="180"/>
      <c r="AG101" s="180"/>
      <c r="AH101" s="180"/>
      <c r="AI101" s="180"/>
      <c r="AJ101" s="180"/>
      <c r="AK101" s="180"/>
      <c r="AL101" s="180"/>
      <c r="AM101" s="180"/>
      <c r="AN101" s="180"/>
      <c r="AO101" s="180"/>
      <c r="AP101" s="180"/>
      <c r="AQ101" s="180"/>
      <c r="AR101" s="180"/>
      <c r="AS101" s="180"/>
      <c r="AT101" s="180"/>
      <c r="AU101" s="180"/>
      <c r="AV101" s="180"/>
      <c r="AW101" s="180"/>
      <c r="AX101" s="180"/>
      <c r="AY101" s="180"/>
      <c r="AZ101" s="180"/>
      <c r="BA101" s="180"/>
      <c r="BB101" s="180"/>
      <c r="BC101" s="180"/>
      <c r="BD101" s="180"/>
      <c r="BE101" s="180"/>
      <c r="BF101" s="180"/>
      <c r="BG101" s="180"/>
      <c r="BH101" s="180"/>
      <c r="BI101" s="180"/>
      <c r="BJ101" s="180"/>
      <c r="BK101" s="180"/>
      <c r="BL101" s="180"/>
      <c r="BM101" s="180"/>
      <c r="BN101" s="180"/>
      <c r="BO101" s="180"/>
      <c r="BP101" s="180"/>
      <c r="BQ101" s="180"/>
      <c r="BR101" s="181"/>
    </row>
    <row r="102" spans="1:70" s="55" customFormat="1">
      <c r="A102" s="58" t="str">
        <f t="shared" si="66"/>
        <v>7.2</v>
      </c>
      <c r="B102" s="182" t="s">
        <v>76</v>
      </c>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c r="AW102" s="182"/>
      <c r="AX102" s="182"/>
      <c r="AY102" s="182"/>
      <c r="AZ102" s="182"/>
      <c r="BA102" s="182"/>
      <c r="BB102" s="182"/>
      <c r="BC102" s="182"/>
      <c r="BD102" s="182"/>
      <c r="BE102" s="182"/>
      <c r="BF102" s="182"/>
      <c r="BG102" s="182"/>
      <c r="BH102" s="182"/>
      <c r="BI102" s="182"/>
      <c r="BJ102" s="182"/>
      <c r="BK102" s="182"/>
      <c r="BL102" s="182"/>
      <c r="BM102" s="182"/>
      <c r="BN102" s="182"/>
      <c r="BO102" s="182"/>
      <c r="BP102" s="182"/>
      <c r="BQ102" s="182"/>
      <c r="BR102" s="183"/>
    </row>
    <row r="103" spans="1:70" s="55" customFormat="1">
      <c r="A103" s="58" t="str">
        <f t="shared" si="66"/>
        <v>7.3</v>
      </c>
      <c r="B103" s="182" t="s">
        <v>77</v>
      </c>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C103" s="182"/>
      <c r="BD103" s="182"/>
      <c r="BE103" s="182"/>
      <c r="BF103" s="182"/>
      <c r="BG103" s="182"/>
      <c r="BH103" s="182"/>
      <c r="BI103" s="182"/>
      <c r="BJ103" s="182"/>
      <c r="BK103" s="182"/>
      <c r="BL103" s="182"/>
      <c r="BM103" s="182"/>
      <c r="BN103" s="182"/>
      <c r="BO103" s="182"/>
      <c r="BP103" s="182"/>
      <c r="BQ103" s="182"/>
      <c r="BR103" s="183"/>
    </row>
    <row r="104" spans="1:70" s="55" customFormat="1">
      <c r="A104" s="65" t="str">
        <f t="shared" si="66"/>
        <v>7.4</v>
      </c>
      <c r="B104" s="182" t="s">
        <v>78</v>
      </c>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c r="AV104" s="182"/>
      <c r="AW104" s="182"/>
      <c r="AX104" s="182"/>
      <c r="AY104" s="182"/>
      <c r="AZ104" s="182"/>
      <c r="BA104" s="182"/>
      <c r="BB104" s="182"/>
      <c r="BC104" s="182"/>
      <c r="BD104" s="182"/>
      <c r="BE104" s="182"/>
      <c r="BF104" s="182"/>
      <c r="BG104" s="182"/>
      <c r="BH104" s="182"/>
      <c r="BI104" s="182"/>
      <c r="BJ104" s="182"/>
      <c r="BK104" s="182"/>
      <c r="BL104" s="182"/>
      <c r="BM104" s="182"/>
      <c r="BN104" s="182"/>
      <c r="BO104" s="182"/>
      <c r="BP104" s="182"/>
      <c r="BQ104" s="182"/>
      <c r="BR104" s="183"/>
    </row>
    <row r="105" spans="1:70" s="55" customFormat="1">
      <c r="A105" s="58" t="str">
        <f t="shared" si="66"/>
        <v>7.5</v>
      </c>
      <c r="B105" s="182" t="s">
        <v>79</v>
      </c>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c r="AV105" s="182"/>
      <c r="AW105" s="182"/>
      <c r="AX105" s="182"/>
      <c r="AY105" s="182"/>
      <c r="AZ105" s="182"/>
      <c r="BA105" s="182"/>
      <c r="BB105" s="182"/>
      <c r="BC105" s="182"/>
      <c r="BD105" s="182"/>
      <c r="BE105" s="182"/>
      <c r="BF105" s="182"/>
      <c r="BG105" s="182"/>
      <c r="BH105" s="182"/>
      <c r="BI105" s="182"/>
      <c r="BJ105" s="182"/>
      <c r="BK105" s="182"/>
      <c r="BL105" s="182"/>
      <c r="BM105" s="182"/>
      <c r="BN105" s="182"/>
      <c r="BO105" s="182"/>
      <c r="BP105" s="182"/>
      <c r="BQ105" s="182"/>
      <c r="BR105" s="183"/>
    </row>
    <row r="106" spans="1:70" s="55" customFormat="1" ht="17.25" thickBot="1">
      <c r="A106" s="59" t="str">
        <f t="shared" si="66"/>
        <v>7.6</v>
      </c>
      <c r="B106" s="186" t="s">
        <v>80</v>
      </c>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6"/>
      <c r="AO106" s="186"/>
      <c r="AP106" s="186"/>
      <c r="AQ106" s="186"/>
      <c r="AR106" s="186"/>
      <c r="AS106" s="186"/>
      <c r="AT106" s="186"/>
      <c r="AU106" s="186"/>
      <c r="AV106" s="186"/>
      <c r="AW106" s="186"/>
      <c r="AX106" s="186"/>
      <c r="AY106" s="186"/>
      <c r="AZ106" s="186"/>
      <c r="BA106" s="186"/>
      <c r="BB106" s="186"/>
      <c r="BC106" s="186"/>
      <c r="BD106" s="186"/>
      <c r="BE106" s="186"/>
      <c r="BF106" s="186"/>
      <c r="BG106" s="186"/>
      <c r="BH106" s="186"/>
      <c r="BI106" s="186"/>
      <c r="BJ106" s="186"/>
      <c r="BK106" s="186"/>
      <c r="BL106" s="186"/>
      <c r="BM106" s="186"/>
      <c r="BN106" s="186"/>
      <c r="BO106" s="186"/>
      <c r="BP106" s="186"/>
      <c r="BQ106" s="186"/>
      <c r="BR106" s="187"/>
    </row>
  </sheetData>
  <sheetProtection formatCells="0" formatColumns="0" formatRows="0" insertRows="0" deleteRows="0"/>
  <autoFilter ref="A11:M62"/>
  <mergeCells count="65">
    <mergeCell ref="B100:BR100"/>
    <mergeCell ref="B101:BR101"/>
    <mergeCell ref="B87:BR87"/>
    <mergeCell ref="B88:BR88"/>
    <mergeCell ref="B77:BR77"/>
    <mergeCell ref="B76:BR76"/>
    <mergeCell ref="B86:BR86"/>
    <mergeCell ref="B85:BR85"/>
    <mergeCell ref="B84:BR84"/>
    <mergeCell ref="B83:BR83"/>
    <mergeCell ref="B79:BR79"/>
    <mergeCell ref="B80:BR80"/>
    <mergeCell ref="B81:BR81"/>
    <mergeCell ref="B82:BR82"/>
    <mergeCell ref="B78:BR78"/>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5:BR75"/>
    <mergeCell ref="B71:BR71"/>
    <mergeCell ref="B70:BR70"/>
    <mergeCell ref="B64:BR64"/>
    <mergeCell ref="B65:BR65"/>
    <mergeCell ref="B66:BR66"/>
    <mergeCell ref="B67:BR67"/>
    <mergeCell ref="B68:BR68"/>
    <mergeCell ref="B69:BR69"/>
    <mergeCell ref="B72:BR72"/>
    <mergeCell ref="B73:BR73"/>
    <mergeCell ref="B74:BR74"/>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23</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161</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162</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186</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2023-03-05T18:48:36Z</dcterms:modified>
</cp:coreProperties>
</file>