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Gi Group Data Analitika  fayl\"/>
    </mc:Choice>
  </mc:AlternateContent>
  <xr:revisionPtr revIDLastSave="0" documentId="13_ncr:1_{E03DE9A6-BAFB-414D-87A6-3BE82A8FA3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ferences" sheetId="1" r:id="rId1"/>
    <sheet name="Percent (2)" sheetId="2" state="hidden" r:id="rId2"/>
    <sheet name="Percent" sheetId="3" r:id="rId3"/>
    <sheet name="Exercise1" sheetId="4" r:id="rId4"/>
    <sheet name="Exercise2" sheetId="5" r:id="rId5"/>
    <sheet name="Exercise3" sheetId="6" r:id="rId6"/>
    <sheet name="Exercise4" sheetId="7" r:id="rId7"/>
    <sheet name="Exercise5" sheetId="8" r:id="rId8"/>
    <sheet name="Tapşırıq 1" sheetId="9" r:id="rId9"/>
    <sheet name="Tapşırıq 2" sheetId="10" r:id="rId10"/>
    <sheet name="Tapşırıq 3" sheetId="11" r:id="rId11"/>
  </sheets>
  <definedNames>
    <definedName name="April">#REF!</definedName>
    <definedName name="August">#REF!</definedName>
    <definedName name="December">#REF!</definedName>
    <definedName name="February">#REF!</definedName>
    <definedName name="Income">#REF!</definedName>
    <definedName name="January">#REF!</definedName>
    <definedName name="July">#REF!</definedName>
    <definedName name="June">#REF!</definedName>
    <definedName name="March">#REF!</definedName>
    <definedName name="May">#REF!</definedName>
    <definedName name="November">#REF!</definedName>
    <definedName name="October">#REF!</definedName>
    <definedName name="ProductList">#REF!</definedName>
    <definedName name="RateTable">#REF!</definedName>
    <definedName name="September">#REF!</definedName>
    <definedName name="StatusList">#REF!</definedName>
    <definedName name="TaxDepTable">#REF!</definedName>
    <definedName name="Well_1">#REF!</definedName>
    <definedName name="Well_2">#REF!</definedName>
    <definedName name="Well_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D15" i="11"/>
  <c r="D14" i="11"/>
  <c r="D13" i="11"/>
  <c r="D12" i="11"/>
  <c r="D11" i="11"/>
  <c r="D10" i="11"/>
  <c r="D9" i="11"/>
  <c r="D8" i="11"/>
  <c r="D7" i="11"/>
  <c r="C15" i="11"/>
  <c r="C14" i="11"/>
  <c r="C13" i="11"/>
  <c r="C12" i="11"/>
  <c r="C11" i="11"/>
  <c r="C10" i="11"/>
  <c r="C9" i="11"/>
  <c r="C8" i="11"/>
  <c r="C7" i="11"/>
  <c r="E9" i="10"/>
  <c r="E10" i="10"/>
  <c r="E11" i="10"/>
  <c r="E12" i="10"/>
  <c r="E13" i="10"/>
  <c r="E14" i="10"/>
  <c r="G9" i="10"/>
  <c r="G10" i="10"/>
  <c r="G11" i="10"/>
  <c r="G12" i="10"/>
  <c r="G13" i="10"/>
  <c r="G14" i="10"/>
  <c r="G8" i="10"/>
  <c r="F14" i="10"/>
  <c r="F13" i="10"/>
  <c r="F12" i="10"/>
  <c r="F11" i="10"/>
  <c r="F10" i="10"/>
  <c r="F9" i="10"/>
  <c r="F8" i="10"/>
  <c r="E8" i="10"/>
  <c r="D14" i="10"/>
  <c r="D13" i="10"/>
  <c r="D12" i="10"/>
  <c r="D11" i="10"/>
  <c r="D10" i="10"/>
  <c r="D9" i="10"/>
  <c r="D8" i="10"/>
  <c r="C6" i="9"/>
  <c r="D6" i="9"/>
  <c r="E6" i="9"/>
  <c r="F6" i="9"/>
  <c r="G6" i="9"/>
  <c r="H6" i="9"/>
  <c r="I6" i="9"/>
  <c r="C7" i="9"/>
  <c r="J7" i="9" s="1"/>
  <c r="D7" i="9"/>
  <c r="E7" i="9"/>
  <c r="F7" i="9"/>
  <c r="G7" i="9"/>
  <c r="H7" i="9"/>
  <c r="I7" i="9"/>
  <c r="C8" i="9"/>
  <c r="D8" i="9"/>
  <c r="J8" i="9" s="1"/>
  <c r="E8" i="9"/>
  <c r="F8" i="9"/>
  <c r="G8" i="9"/>
  <c r="H8" i="9"/>
  <c r="I8" i="9"/>
  <c r="C9" i="9"/>
  <c r="D9" i="9"/>
  <c r="E9" i="9"/>
  <c r="J9" i="9" s="1"/>
  <c r="F9" i="9"/>
  <c r="G9" i="9"/>
  <c r="H9" i="9"/>
  <c r="I9" i="9"/>
  <c r="C10" i="9"/>
  <c r="D10" i="9"/>
  <c r="E10" i="9"/>
  <c r="F10" i="9"/>
  <c r="J10" i="9" s="1"/>
  <c r="G10" i="9"/>
  <c r="H10" i="9"/>
  <c r="I10" i="9"/>
  <c r="C11" i="9"/>
  <c r="D11" i="9"/>
  <c r="J11" i="9" s="1"/>
  <c r="E11" i="9"/>
  <c r="F11" i="9"/>
  <c r="G11" i="9"/>
  <c r="H11" i="9"/>
  <c r="I11" i="9"/>
  <c r="C12" i="9"/>
  <c r="D12" i="9"/>
  <c r="E12" i="9"/>
  <c r="F12" i="9"/>
  <c r="G12" i="9"/>
  <c r="H12" i="9"/>
  <c r="J12" i="9" s="1"/>
  <c r="I12" i="9"/>
  <c r="C13" i="9"/>
  <c r="D13" i="9"/>
  <c r="E13" i="9"/>
  <c r="F13" i="9"/>
  <c r="J13" i="9" s="1"/>
  <c r="G13" i="9"/>
  <c r="H13" i="9"/>
  <c r="I13" i="9"/>
  <c r="D5" i="9"/>
  <c r="E5" i="9"/>
  <c r="F5" i="9"/>
  <c r="G5" i="9"/>
  <c r="H5" i="9"/>
  <c r="I5" i="9"/>
  <c r="C5" i="9"/>
  <c r="J6" i="9"/>
  <c r="I9" i="8"/>
  <c r="H9" i="8"/>
  <c r="G9" i="8"/>
  <c r="F9" i="8"/>
  <c r="E9" i="8"/>
  <c r="D9" i="8"/>
  <c r="C9" i="8"/>
  <c r="I8" i="8"/>
  <c r="H8" i="8"/>
  <c r="G8" i="8"/>
  <c r="F8" i="8"/>
  <c r="E8" i="8"/>
  <c r="D8" i="8"/>
  <c r="C8" i="8"/>
  <c r="I7" i="8"/>
  <c r="H7" i="8"/>
  <c r="G7" i="8"/>
  <c r="F7" i="8"/>
  <c r="E7" i="8"/>
  <c r="D7" i="8"/>
  <c r="C7" i="8"/>
  <c r="I6" i="8"/>
  <c r="H6" i="8"/>
  <c r="G6" i="8"/>
  <c r="F6" i="8"/>
  <c r="E6" i="8"/>
  <c r="D6" i="8"/>
  <c r="C6" i="8"/>
  <c r="I5" i="8"/>
  <c r="H5" i="8"/>
  <c r="G5" i="8"/>
  <c r="F5" i="8"/>
  <c r="E5" i="8"/>
  <c r="D5" i="8"/>
  <c r="C5" i="8"/>
  <c r="I4" i="8"/>
  <c r="H4" i="8"/>
  <c r="G4" i="8"/>
  <c r="F4" i="8"/>
  <c r="E4" i="8"/>
  <c r="D4" i="8"/>
  <c r="C4" i="8"/>
  <c r="G9" i="7"/>
  <c r="F9" i="7"/>
  <c r="E9" i="7"/>
  <c r="D9" i="7"/>
  <c r="C9" i="7"/>
  <c r="D7" i="7"/>
  <c r="D8" i="7" s="1"/>
  <c r="C7" i="7"/>
  <c r="C8" i="7" s="1"/>
  <c r="D6" i="7"/>
  <c r="C6" i="7"/>
  <c r="B6" i="7"/>
  <c r="B7" i="7" s="1"/>
  <c r="B8" i="7" s="1"/>
  <c r="G5" i="7"/>
  <c r="G6" i="7" s="1"/>
  <c r="G7" i="7" s="1"/>
  <c r="G8" i="7" s="1"/>
  <c r="F5" i="7"/>
  <c r="F6" i="7" s="1"/>
  <c r="F7" i="7" s="1"/>
  <c r="F8" i="7" s="1"/>
  <c r="E5" i="7"/>
  <c r="E6" i="7" s="1"/>
  <c r="E7" i="7" s="1"/>
  <c r="E8" i="7" s="1"/>
  <c r="D5" i="7"/>
  <c r="C5" i="7"/>
  <c r="B5" i="7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E25" i="5"/>
  <c r="E24" i="5"/>
  <c r="E23" i="5"/>
  <c r="E22" i="5"/>
  <c r="E21" i="5"/>
  <c r="E20" i="5"/>
  <c r="E19" i="5"/>
  <c r="D25" i="5"/>
  <c r="D24" i="5"/>
  <c r="D23" i="5"/>
  <c r="D22" i="5"/>
  <c r="D21" i="5"/>
  <c r="D19" i="5"/>
  <c r="D20" i="5"/>
  <c r="F14" i="5"/>
  <c r="F13" i="5"/>
  <c r="F12" i="5"/>
  <c r="F11" i="5"/>
  <c r="F10" i="5"/>
  <c r="F9" i="5"/>
  <c r="F8" i="5"/>
  <c r="F7" i="5"/>
  <c r="F6" i="5"/>
  <c r="F5" i="5"/>
  <c r="F4" i="5"/>
  <c r="F3" i="5"/>
  <c r="E14" i="5"/>
  <c r="E13" i="5"/>
  <c r="E12" i="5"/>
  <c r="E11" i="5"/>
  <c r="E10" i="5"/>
  <c r="E9" i="5"/>
  <c r="E8" i="5"/>
  <c r="E7" i="5"/>
  <c r="E6" i="5"/>
  <c r="E5" i="5"/>
  <c r="E4" i="5"/>
  <c r="E3" i="5"/>
  <c r="D14" i="5"/>
  <c r="D13" i="5"/>
  <c r="D12" i="5"/>
  <c r="D11" i="5"/>
  <c r="D10" i="5"/>
  <c r="D9" i="5"/>
  <c r="D8" i="5"/>
  <c r="D7" i="5"/>
  <c r="D6" i="5"/>
  <c r="D5" i="5"/>
  <c r="D4" i="5"/>
  <c r="D3" i="5"/>
  <c r="I23" i="4"/>
  <c r="I22" i="4"/>
  <c r="I21" i="4"/>
  <c r="I20" i="4"/>
  <c r="I19" i="4"/>
  <c r="I18" i="4"/>
  <c r="I17" i="4"/>
  <c r="D21" i="4"/>
  <c r="D20" i="4"/>
  <c r="D19" i="4"/>
  <c r="D18" i="4"/>
  <c r="D17" i="4"/>
  <c r="D16" i="4"/>
  <c r="I10" i="4"/>
  <c r="I9" i="4"/>
  <c r="I8" i="4"/>
  <c r="I7" i="4"/>
  <c r="I6" i="4"/>
  <c r="I5" i="4"/>
  <c r="I4" i="4"/>
  <c r="I3" i="4"/>
  <c r="D10" i="4"/>
  <c r="D9" i="4"/>
  <c r="D8" i="4"/>
  <c r="D7" i="4"/>
  <c r="D6" i="4"/>
  <c r="D5" i="4"/>
  <c r="D4" i="4"/>
  <c r="D3" i="4"/>
  <c r="C36" i="3"/>
  <c r="C29" i="3"/>
  <c r="C24" i="3"/>
  <c r="C19" i="3"/>
  <c r="D13" i="3"/>
  <c r="C13" i="3"/>
  <c r="G8" i="3"/>
  <c r="F8" i="3"/>
  <c r="D8" i="3"/>
  <c r="C8" i="3"/>
  <c r="G3" i="3"/>
  <c r="F3" i="3"/>
  <c r="D3" i="3"/>
  <c r="C3" i="3"/>
  <c r="N18" i="1"/>
  <c r="N17" i="1"/>
  <c r="N16" i="1"/>
  <c r="N15" i="1"/>
  <c r="N14" i="1"/>
  <c r="F16" i="1"/>
  <c r="E16" i="1"/>
  <c r="D16" i="1"/>
  <c r="C16" i="1"/>
  <c r="B16" i="1"/>
  <c r="D11" i="1"/>
  <c r="D10" i="1"/>
  <c r="D9" i="1"/>
  <c r="D8" i="1"/>
  <c r="D7" i="1"/>
  <c r="D6" i="1"/>
  <c r="D5" i="1"/>
  <c r="D4" i="1"/>
  <c r="D3" i="1"/>
  <c r="D2" i="1"/>
  <c r="B14" i="9"/>
  <c r="G10" i="7"/>
  <c r="F10" i="7"/>
  <c r="E10" i="7"/>
  <c r="D10" i="7"/>
  <c r="C10" i="7"/>
  <c r="A8" i="7"/>
  <c r="A7" i="7"/>
  <c r="A6" i="7"/>
  <c r="A5" i="7"/>
  <c r="H4" i="7"/>
  <c r="H11" i="4"/>
  <c r="C14" i="9" l="1"/>
  <c r="D14" i="9"/>
  <c r="B9" i="7"/>
  <c r="H6" i="7"/>
  <c r="H5" i="7"/>
  <c r="H7" i="7"/>
  <c r="E14" i="9" l="1"/>
  <c r="H8" i="7"/>
  <c r="F14" i="9" l="1"/>
  <c r="H9" i="7"/>
  <c r="B10" i="7"/>
  <c r="H10" i="7" s="1"/>
  <c r="G14" i="9" l="1"/>
  <c r="H14" i="9" l="1"/>
  <c r="I14" i="9" l="1"/>
  <c r="J5" i="9"/>
  <c r="J14" i="9" s="1"/>
</calcChain>
</file>

<file path=xl/sharedStrings.xml><?xml version="1.0" encoding="utf-8"?>
<sst xmlns="http://schemas.openxmlformats.org/spreadsheetml/2006/main" count="318" uniqueCount="243">
  <si>
    <t>Goods</t>
  </si>
  <si>
    <t>Price</t>
  </si>
  <si>
    <t>Quantity</t>
  </si>
  <si>
    <t>Sum</t>
  </si>
  <si>
    <t>Duzgun cavab</t>
  </si>
  <si>
    <t>Jacket</t>
  </si>
  <si>
    <t>Shirt</t>
  </si>
  <si>
    <t>Trousers</t>
  </si>
  <si>
    <t>Blouse</t>
  </si>
  <si>
    <t>Skirt</t>
  </si>
  <si>
    <t>Shoes</t>
  </si>
  <si>
    <t>Hat</t>
  </si>
  <si>
    <t>Gloves</t>
  </si>
  <si>
    <t>Coat</t>
  </si>
  <si>
    <t>Suit</t>
  </si>
  <si>
    <t>Add 150 to every number</t>
  </si>
  <si>
    <t>duzgun cavab</t>
  </si>
  <si>
    <t>Vurma cedveli</t>
  </si>
  <si>
    <t>Sətir</t>
  </si>
  <si>
    <t xml:space="preserve">Sütun </t>
  </si>
  <si>
    <t>Прибавление и вычитание</t>
  </si>
  <si>
    <t>Прибыль</t>
  </si>
  <si>
    <t>Налог</t>
  </si>
  <si>
    <t>Сумма налога</t>
  </si>
  <si>
    <t>Чистая прибыль</t>
  </si>
  <si>
    <t>В одной формуле</t>
  </si>
  <si>
    <t>Зарплата</t>
  </si>
  <si>
    <t>Надбавка</t>
  </si>
  <si>
    <t>Сумма надбавки</t>
  </si>
  <si>
    <t>Зарплата+Надбавка</t>
  </si>
  <si>
    <t>Тест</t>
  </si>
  <si>
    <t>Кол-во вопросов</t>
  </si>
  <si>
    <t>Кол-во Отвеченых</t>
  </si>
  <si>
    <t>Отвеченные в %</t>
  </si>
  <si>
    <t>Кол-во неотвеченных %</t>
  </si>
  <si>
    <t>Прирост</t>
  </si>
  <si>
    <t>(Новое значение - Старое Значение)/Старое Значение</t>
  </si>
  <si>
    <t>Кол-во яблок было</t>
  </si>
  <si>
    <t>Кол-во яблок стало</t>
  </si>
  <si>
    <t>Насколько процент увеличилось</t>
  </si>
  <si>
    <t>Насколько процентов уменьшилось</t>
  </si>
  <si>
    <t>Стоимость рубашки после
 25% скидки</t>
  </si>
  <si>
    <t>Скидка</t>
  </si>
  <si>
    <t>Сколько стоила рубашка до скидки</t>
  </si>
  <si>
    <t>Сумма осталась после 
вычета налога в размере 6%</t>
  </si>
  <si>
    <t>К неизвестной исходной сумме добавили 18% и получили 200 000. Какова исходная сумма?</t>
  </si>
  <si>
    <t>Проценты</t>
  </si>
  <si>
    <t>Полученная сумма</t>
  </si>
  <si>
    <t>Исходная сумма</t>
  </si>
  <si>
    <t>Ədədin faizlə artırma və ya azaltmasının tapılması</t>
  </si>
  <si>
    <t>Gəlir</t>
  </si>
  <si>
    <t>Vergi</t>
  </si>
  <si>
    <t>Vergi məbləği</t>
  </si>
  <si>
    <t>Xalis Mənfəət</t>
  </si>
  <si>
    <t>Bir formula ilə</t>
  </si>
  <si>
    <t>=Gəlir * Faiz</t>
  </si>
  <si>
    <t>=Gəlir - Vegi məbləği</t>
  </si>
  <si>
    <t>=A3-A3*B3</t>
  </si>
  <si>
    <t>=A3*(1-B3)</t>
  </si>
  <si>
    <t>=Gəlir-Gəlir*Faiz</t>
  </si>
  <si>
    <t>=Gəlir*(1-Faiz)</t>
  </si>
  <si>
    <t>Maaş</t>
  </si>
  <si>
    <t>Mükafat</t>
  </si>
  <si>
    <t>Mükafat məbləği</t>
  </si>
  <si>
    <t>Maaş+Mükafat</t>
  </si>
  <si>
    <t>=Maaş * Faiz</t>
  </si>
  <si>
    <t>=Maaş + Mükafat məbləği</t>
  </si>
  <si>
    <t>=A8+A8*B8</t>
  </si>
  <si>
    <t>=A8*(1+B8)</t>
  </si>
  <si>
    <t>=Maaş+Maaş*Faiz</t>
  </si>
  <si>
    <t>=Maaş*(1+Faiz)</t>
  </si>
  <si>
    <r>
      <rPr>
        <b/>
        <sz val="11"/>
        <color theme="1"/>
        <rFont val="Calibri"/>
      </rPr>
      <t xml:space="preserve">Test </t>
    </r>
    <r>
      <rPr>
        <b/>
        <sz val="12"/>
        <color theme="1"/>
        <rFont val="Calibri"/>
      </rPr>
      <t>suallarının sayı</t>
    </r>
  </si>
  <si>
    <t>Cavablandırılmış-say</t>
  </si>
  <si>
    <t>Cavablandırılmış-Faizla %</t>
  </si>
  <si>
    <t>Cavablandırılmamış-Faizla %</t>
  </si>
  <si>
    <t>=Cavablandırılmış-say / Test suallarının sayı</t>
  </si>
  <si>
    <t>=(Test suallarının sayı - Cavablandırılmış-say) / Test suallarının sayı</t>
  </si>
  <si>
    <t>=42/50</t>
  </si>
  <si>
    <t>=(50-42)/50</t>
  </si>
  <si>
    <t>İki ədədin faiz fərqi</t>
  </si>
  <si>
    <t>(Yeni məbləğ - Köhnə məbləğ) / Köhnə məbləğ</t>
  </si>
  <si>
    <t>Alma ədədi</t>
  </si>
  <si>
    <t xml:space="preserve">Ədəd artırılıb </t>
  </si>
  <si>
    <t>Neçə faiz artırılıb</t>
  </si>
  <si>
    <t>=(Ədəd artırılıb - Alma ədədi) / Alma ədədi</t>
  </si>
  <si>
    <t>=(100-80)/80</t>
  </si>
  <si>
    <t xml:space="preserve">Ədəd azalıb </t>
  </si>
  <si>
    <t>Neçə faiz azalıb</t>
  </si>
  <si>
    <t>=(Ədəd azalıb - Alma ədədi) / Alma ədədi</t>
  </si>
  <si>
    <t>=(80-100)/100</t>
  </si>
  <si>
    <t>25% endirimlə qiymət</t>
  </si>
  <si>
    <t>Faiz-endirim</t>
  </si>
  <si>
    <t>Original qiymət</t>
  </si>
  <si>
    <t>=Endirimlə qiymət /(1-25%)</t>
  </si>
  <si>
    <t>=Endirimlə qiymət /75%</t>
  </si>
  <si>
    <t>=A29/(1-25%)</t>
  </si>
  <si>
    <t>Bilmədiyimiz məbləğ 18% artırılıb və nətiçədə 200 000 min alınıb. Bilmədiyimiz məbləği tapın</t>
  </si>
  <si>
    <t>Faiz</t>
  </si>
  <si>
    <t>Nətiçə</t>
  </si>
  <si>
    <t>Bilmədiyimiz məbləğ</t>
  </si>
  <si>
    <t>=Nətiçə/(1+Faiz)</t>
  </si>
  <si>
    <t>=200000/(1+18%)</t>
  </si>
  <si>
    <t>Neçə faiz çatırılıb</t>
  </si>
  <si>
    <t xml:space="preserve">Sifariş olunmuş kq toplam məbləğindən faizla tapın </t>
  </si>
  <si>
    <t>Məhsul</t>
  </si>
  <si>
    <t>Sifariş olunub</t>
  </si>
  <si>
    <t xml:space="preserve">Çatdırılıb
</t>
  </si>
  <si>
    <t>Çatdırılıb/Faiz</t>
  </si>
  <si>
    <t>% Cəmdən</t>
  </si>
  <si>
    <t>Cherries</t>
  </si>
  <si>
    <t>Bananas</t>
  </si>
  <si>
    <t>Apples</t>
  </si>
  <si>
    <t>Oranges</t>
  </si>
  <si>
    <t>Lemons</t>
  </si>
  <si>
    <t>Kiwis</t>
  </si>
  <si>
    <t>Mangos</t>
  </si>
  <si>
    <t>Peaches</t>
  </si>
  <si>
    <t>Cəmi</t>
  </si>
  <si>
    <t>İki ədədin faiz fərqini tapın</t>
  </si>
  <si>
    <t>Keçən ay</t>
  </si>
  <si>
    <t>Bu ay</t>
  </si>
  <si>
    <t>Faiz fərqi</t>
  </si>
  <si>
    <t>Ay</t>
  </si>
  <si>
    <t>Satiş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</si>
  <si>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</si>
  <si>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</si>
  <si>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</si>
  <si>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</si>
  <si>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</si>
  <si>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</si>
  <si>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</si>
  <si>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</si>
  <si>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Qiymət, AZN</t>
  </si>
  <si>
    <t>Ədəd</t>
  </si>
  <si>
    <t>Məbləğ, AZN</t>
  </si>
  <si>
    <t>Endirim</t>
  </si>
  <si>
    <t>Endirimli məbləğ</t>
  </si>
  <si>
    <t>Endirimli məbləğ
(Bir düstur)</t>
  </si>
  <si>
    <t>Endirim, %</t>
  </si>
  <si>
    <t>Məhsul 1</t>
  </si>
  <si>
    <t>Məhsul 2</t>
  </si>
  <si>
    <t>Məhsul 3</t>
  </si>
  <si>
    <t>Məhsul 4</t>
  </si>
  <si>
    <t>Məhsul 5</t>
  </si>
  <si>
    <t>Məhsul 6</t>
  </si>
  <si>
    <t>Məhsul 7</t>
  </si>
  <si>
    <t>Məhsul 8</t>
  </si>
  <si>
    <t>Məhsul 9</t>
  </si>
  <si>
    <t>Məhsul 10</t>
  </si>
  <si>
    <t>Məhsul 11</t>
  </si>
  <si>
    <t>Məhsul 12</t>
  </si>
  <si>
    <t>Bank (əmanətlər)</t>
  </si>
  <si>
    <t>Məbləğ
(əmanət)</t>
  </si>
  <si>
    <t>Faiz dərəcəsi
(% illik)</t>
  </si>
  <si>
    <t>Gəlir,
AZN</t>
  </si>
  <si>
    <t>Məbləğ
(Müddətin sonunda)</t>
  </si>
  <si>
    <t>Kapital Bank</t>
  </si>
  <si>
    <t>Respublika Bank</t>
  </si>
  <si>
    <t>Express Bank</t>
  </si>
  <si>
    <t>Access Bank</t>
  </si>
  <si>
    <t>Azer-Türk Bank</t>
  </si>
  <si>
    <t>Bank of Baku</t>
  </si>
  <si>
    <t>Azerbaijan International Bank</t>
  </si>
  <si>
    <t>Malların qiymətlərini 5%, 10% və 15% endirimlə tapın</t>
  </si>
  <si>
    <t>№</t>
  </si>
  <si>
    <t>Məhsulun adı</t>
  </si>
  <si>
    <t>Endirimli</t>
  </si>
  <si>
    <t>Endirimsiz</t>
  </si>
  <si>
    <t>HISENSE</t>
  </si>
  <si>
    <t>PANASONIC</t>
  </si>
  <si>
    <t>TCL</t>
  </si>
  <si>
    <t>WESTINGHOUSE</t>
  </si>
  <si>
    <t>SAMSUNG</t>
  </si>
  <si>
    <t>TOSHIBA</t>
  </si>
  <si>
    <t>LG ELECTRONICS</t>
  </si>
  <si>
    <t>SHARP</t>
  </si>
  <si>
    <t>VIZIO</t>
  </si>
  <si>
    <t>SONY</t>
  </si>
  <si>
    <t>INSIGNIA</t>
  </si>
  <si>
    <t>PHILIPS</t>
  </si>
  <si>
    <t>SCEPTRE</t>
  </si>
  <si>
    <t>RCA</t>
  </si>
  <si>
    <t>Xalis mənfəət tapmaq lazımdır</t>
  </si>
  <si>
    <t>Büdcə</t>
  </si>
  <si>
    <t>Yanvar</t>
  </si>
  <si>
    <t>Fevral</t>
  </si>
  <si>
    <t>Mart</t>
  </si>
  <si>
    <t>Aprel</t>
  </si>
  <si>
    <t>İyun</t>
  </si>
  <si>
    <t>Xərclərin cəmi</t>
  </si>
  <si>
    <t>Xalis mənfəət</t>
  </si>
  <si>
    <t>Ofis xərcləri</t>
  </si>
  <si>
    <t>Admin xərcləri</t>
  </si>
  <si>
    <t>Əmək haqqı xərcləri</t>
  </si>
  <si>
    <t>Digər xərclər</t>
  </si>
  <si>
    <t>Malların qiymətləri endirimlə tapın</t>
  </si>
  <si>
    <t>Mebel</t>
  </si>
  <si>
    <t>Bakı</t>
  </si>
  <si>
    <t>Ganja</t>
  </si>
  <si>
    <t>Lankaran</t>
  </si>
  <si>
    <t>Şemaxı</t>
  </si>
  <si>
    <t>Naxçıvan</t>
  </si>
  <si>
    <t>Quba</t>
  </si>
  <si>
    <t>Zaqatala</t>
  </si>
  <si>
    <t>Divan</t>
  </si>
  <si>
    <t>İki kreslo</t>
  </si>
  <si>
    <t>Şkaf</t>
  </si>
  <si>
    <t>Yazı masası</t>
  </si>
  <si>
    <t>Komputer masası</t>
  </si>
  <si>
    <t>Stullar (10)</t>
  </si>
  <si>
    <t>Xalis gəliri tapmaq lazımdır</t>
  </si>
  <si>
    <t>Xərc 1</t>
  </si>
  <si>
    <t>Xərc 2</t>
  </si>
  <si>
    <t>Xərc 3</t>
  </si>
  <si>
    <t>Xərc 4</t>
  </si>
  <si>
    <t>Xərc 5</t>
  </si>
  <si>
    <t>Xərc 6</t>
  </si>
  <si>
    <t>Xərc 7</t>
  </si>
  <si>
    <t>İyul</t>
  </si>
  <si>
    <t>Avgust</t>
  </si>
  <si>
    <t>Sentyabr</t>
  </si>
  <si>
    <t>Toplam</t>
  </si>
  <si>
    <t>D sütunundakı məbləği qeyd olunan valutalara çevirin</t>
  </si>
  <si>
    <t>Kurs AVRO</t>
  </si>
  <si>
    <t>Kurs  Dollar</t>
  </si>
  <si>
    <t>Kurs GBP</t>
  </si>
  <si>
    <t>Miqdar,kq</t>
  </si>
  <si>
    <t>Qiymət AZN</t>
  </si>
  <si>
    <t>Məbləğ AZN</t>
  </si>
  <si>
    <t>Məbləğ AVRO</t>
  </si>
  <si>
    <t>Məbləğ Dollar</t>
  </si>
  <si>
    <t>Məbləğ GBP</t>
  </si>
  <si>
    <t>Un</t>
  </si>
  <si>
    <t>Yağ</t>
  </si>
  <si>
    <t>Ət</t>
  </si>
  <si>
    <t>Düyü</t>
  </si>
  <si>
    <t>Şəkər tozu</t>
  </si>
  <si>
    <t>Çay</t>
  </si>
  <si>
    <t>Qənd</t>
  </si>
  <si>
    <t>Vergi %</t>
  </si>
  <si>
    <t>Satış</t>
  </si>
  <si>
    <t>bunlar səhvdir</t>
  </si>
  <si>
    <t>dollar və euroya çevirəndə azn-i kurslara bolmek lazimdir, qirmizi rəqəmlərlə yazılanlar azn kursa vurulub yazılıb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</si>
</sst>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0.0%"/>
    <numFmt numFmtId="166" formatCode="[$$-409]#,##0"/>
    <numFmt numFmtId="167" formatCode="_ &quot;$&quot;\ * #,##0_ ;_ &quot;$&quot;\ * \-#,##0_ ;_ &quot;$&quot;\ * &quot;-&quot;??_ ;_ @_ "/>
    <numFmt numFmtId="168" formatCode="#,##0.0000_-\ [$€-1]"/>
    <numFmt numFmtId="169" formatCode="#,##0.00&quot; AZN&quot;"/>
    <numFmt numFmtId="170" formatCode="#,##0&quot; AZN&quot;"/>
    <numFmt numFmtId="171" formatCode="mmm\-yyyy"/>
    <numFmt numFmtId="172" formatCode="_ * #,##0_ ;_ * \-#,##0_ ;_ * &quot;-&quot;??_ ;_ @_ "/>
    <numFmt numFmtId="173" formatCode="_(* #,##0.0000_);_(* \(#,##0.0000\);_(* &quot;-&quot;??_);_(@_)"/>
    <numFmt numFmtId="174" formatCode="_-[$£-809]* #,##0.00_-;\-[$£-809]* #,##0.00_-;_-[$£-809]* &quot;-&quot;??_-;_-@_-"/>
    <numFmt numFmtId="175" formatCode="_([$€-2]\ * #,##0.00_);_([$€-2]\ * \(#,##0.00\);_([$€-2]\ * &quot;-&quot;??_);_(@_)"/>
  </numFmts>
  <fonts count="2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b/>
      <sz val="14"/>
      <color rgb="FFFF0000"/>
      <name val="Calibri"/>
    </font>
    <font>
      <b/>
      <sz val="16"/>
      <color rgb="FF009900"/>
      <name val="Calibri"/>
    </font>
    <font>
      <b/>
      <sz val="16"/>
      <color rgb="FFFF0000"/>
      <name val="Calibri"/>
    </font>
    <font>
      <b/>
      <sz val="14"/>
      <color rgb="FF009900"/>
      <name val="Calibri"/>
    </font>
    <font>
      <b/>
      <sz val="11"/>
      <color rgb="FF009900"/>
      <name val="Calibri"/>
    </font>
    <font>
      <sz val="16"/>
      <color theme="1"/>
      <name val="Calibri"/>
    </font>
    <font>
      <b/>
      <sz val="11"/>
      <color rgb="FFFF0000"/>
      <name val="Calibri"/>
    </font>
    <font>
      <b/>
      <sz val="11"/>
      <color theme="4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sz val="14"/>
      <color theme="1"/>
      <name val="Calibri"/>
    </font>
    <font>
      <b/>
      <sz val="11"/>
      <color theme="0"/>
      <name val="Calibri"/>
    </font>
    <font>
      <sz val="9"/>
      <color theme="1"/>
      <name val="Calibri"/>
    </font>
    <font>
      <sz val="10"/>
      <color theme="1"/>
      <name val="Calibri"/>
    </font>
    <font>
      <b/>
      <sz val="12"/>
      <color theme="0"/>
      <name val="Calibri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Arial"/>
    </font>
    <font>
      <sz val="10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548135"/>
        <bgColor rgb="FF548135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008080"/>
        <bgColor rgb="FF008080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8080"/>
      </left>
      <right/>
      <top style="medium">
        <color rgb="FF000000"/>
      </top>
      <bottom style="thin">
        <color rgb="FF008080"/>
      </bottom>
      <diagonal/>
    </border>
    <border>
      <left/>
      <right/>
      <top style="medium">
        <color rgb="FF000000"/>
      </top>
      <bottom style="thin">
        <color rgb="FF008080"/>
      </bottom>
      <diagonal/>
    </border>
    <border>
      <left/>
      <right/>
      <top style="medium">
        <color rgb="FF000000"/>
      </top>
      <bottom style="thin">
        <color rgb="FF008080"/>
      </bottom>
      <diagonal/>
    </border>
    <border>
      <left/>
      <right style="thin">
        <color rgb="FF008080"/>
      </right>
      <top style="medium">
        <color rgb="FF000000"/>
      </top>
      <bottom style="thin">
        <color rgb="FF008080"/>
      </bottom>
      <diagonal/>
    </border>
    <border>
      <left style="thin">
        <color rgb="FF008080"/>
      </left>
      <right/>
      <top style="thin">
        <color rgb="FF008080"/>
      </top>
      <bottom style="thin">
        <color rgb="FF008080"/>
      </bottom>
      <diagonal/>
    </border>
    <border>
      <left/>
      <right/>
      <top style="thin">
        <color rgb="FF008080"/>
      </top>
      <bottom style="thin">
        <color rgb="FF008080"/>
      </bottom>
      <diagonal/>
    </border>
    <border>
      <left style="thin">
        <color rgb="FF008080"/>
      </left>
      <right/>
      <top style="thin">
        <color rgb="FF008080"/>
      </top>
      <bottom/>
      <diagonal/>
    </border>
    <border>
      <left/>
      <right/>
      <top style="thin">
        <color rgb="FF00808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42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0" xfId="0" applyFont="1"/>
    <xf numFmtId="0" fontId="1" fillId="2" borderId="3" xfId="0" applyFont="1" applyFill="1" applyBorder="1"/>
    <xf numFmtId="0" fontId="4" fillId="0" borderId="0" xfId="0" applyFont="1"/>
    <xf numFmtId="0" fontId="2" fillId="0" borderId="0" xfId="0" applyFont="1"/>
    <xf numFmtId="0" fontId="3" fillId="2" borderId="4" xfId="0" applyFont="1" applyFill="1" applyBorder="1"/>
    <xf numFmtId="0" fontId="3" fillId="4" borderId="4" xfId="0" applyFont="1" applyFill="1" applyBorder="1"/>
    <xf numFmtId="0" fontId="2" fillId="0" borderId="4" xfId="0" applyFont="1" applyBorder="1"/>
    <xf numFmtId="0" fontId="2" fillId="3" borderId="4" xfId="0" applyFont="1" applyFill="1" applyBorder="1"/>
    <xf numFmtId="0" fontId="5" fillId="2" borderId="3" xfId="0" applyFont="1" applyFill="1" applyBorder="1"/>
    <xf numFmtId="0" fontId="2" fillId="2" borderId="3" xfId="0" applyFont="1" applyFill="1" applyBorder="1"/>
    <xf numFmtId="0" fontId="7" fillId="0" borderId="0" xfId="0" applyFont="1"/>
    <xf numFmtId="0" fontId="8" fillId="4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1" fillId="0" borderId="0" xfId="0" applyFont="1"/>
    <xf numFmtId="0" fontId="1" fillId="5" borderId="4" xfId="0" applyFont="1" applyFill="1" applyBorder="1" applyAlignment="1">
      <alignment horizontal="right"/>
    </xf>
    <xf numFmtId="3" fontId="2" fillId="0" borderId="4" xfId="0" applyNumberFormat="1" applyFont="1" applyBorder="1"/>
    <xf numFmtId="9" fontId="2" fillId="0" borderId="4" xfId="0" applyNumberFormat="1" applyFont="1" applyBorder="1"/>
    <xf numFmtId="0" fontId="10" fillId="0" borderId="0" xfId="0" applyFont="1"/>
    <xf numFmtId="9" fontId="2" fillId="0" borderId="0" xfId="0" applyNumberFormat="1" applyFont="1"/>
    <xf numFmtId="2" fontId="2" fillId="0" borderId="4" xfId="0" applyNumberFormat="1" applyFont="1" applyBorder="1"/>
    <xf numFmtId="0" fontId="1" fillId="5" borderId="4" xfId="0" applyFont="1" applyFill="1" applyBorder="1" applyAlignment="1">
      <alignment wrapText="1"/>
    </xf>
    <xf numFmtId="0" fontId="2" fillId="0" borderId="0" xfId="0" applyFont="1" applyAlignment="1">
      <alignment wrapText="1"/>
    </xf>
    <xf numFmtId="3" fontId="2" fillId="0" borderId="0" xfId="0" applyNumberFormat="1" applyFont="1"/>
    <xf numFmtId="4" fontId="2" fillId="0" borderId="4" xfId="0" applyNumberFormat="1" applyFont="1" applyBorder="1"/>
    <xf numFmtId="4" fontId="2" fillId="0" borderId="0" xfId="0" applyNumberFormat="1" applyFont="1"/>
    <xf numFmtId="0" fontId="11" fillId="0" borderId="0" xfId="0" applyFont="1"/>
    <xf numFmtId="3" fontId="2" fillId="3" borderId="4" xfId="0" applyNumberFormat="1" applyFont="1" applyFill="1" applyBorder="1"/>
    <xf numFmtId="0" fontId="2" fillId="0" borderId="0" xfId="0" quotePrefix="1" applyFont="1" applyAlignment="1">
      <alignment horizontal="right"/>
    </xf>
    <xf numFmtId="3" fontId="2" fillId="0" borderId="0" xfId="0" quotePrefix="1" applyNumberFormat="1" applyFont="1" applyAlignment="1">
      <alignment horizontal="right"/>
    </xf>
    <xf numFmtId="9" fontId="2" fillId="3" borderId="4" xfId="0" applyNumberFormat="1" applyFont="1" applyFill="1" applyBorder="1"/>
    <xf numFmtId="0" fontId="2" fillId="0" borderId="0" xfId="0" quotePrefix="1" applyFont="1"/>
    <xf numFmtId="0" fontId="1" fillId="0" borderId="4" xfId="0" applyFont="1" applyBorder="1"/>
    <xf numFmtId="10" fontId="2" fillId="0" borderId="0" xfId="0" applyNumberFormat="1" applyFont="1"/>
    <xf numFmtId="9" fontId="2" fillId="0" borderId="0" xfId="0" quotePrefix="1" applyNumberFormat="1" applyFont="1" applyAlignment="1">
      <alignment horizontal="right"/>
    </xf>
    <xf numFmtId="0" fontId="1" fillId="5" borderId="4" xfId="0" applyFont="1" applyFill="1" applyBorder="1" applyAlignment="1">
      <alignment horizontal="right" wrapText="1"/>
    </xf>
    <xf numFmtId="164" fontId="2" fillId="0" borderId="0" xfId="0" applyNumberFormat="1" applyFont="1"/>
    <xf numFmtId="4" fontId="2" fillId="3" borderId="4" xfId="0" applyNumberFormat="1" applyFont="1" applyFill="1" applyBorder="1"/>
    <xf numFmtId="43" fontId="2" fillId="0" borderId="0" xfId="0" applyNumberFormat="1" applyFont="1"/>
    <xf numFmtId="0" fontId="1" fillId="5" borderId="4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 wrapText="1"/>
    </xf>
    <xf numFmtId="0" fontId="2" fillId="0" borderId="0" xfId="0" applyFont="1" applyAlignment="1">
      <alignment horizontal="left"/>
    </xf>
    <xf numFmtId="165" fontId="2" fillId="3" borderId="4" xfId="0" applyNumberFormat="1" applyFont="1" applyFill="1" applyBorder="1"/>
    <xf numFmtId="10" fontId="3" fillId="0" borderId="0" xfId="0" applyNumberFormat="1" applyFont="1"/>
    <xf numFmtId="10" fontId="2" fillId="3" borderId="4" xfId="0" applyNumberFormat="1" applyFont="1" applyFill="1" applyBorder="1"/>
    <xf numFmtId="0" fontId="1" fillId="5" borderId="4" xfId="0" applyFont="1" applyFill="1" applyBorder="1"/>
    <xf numFmtId="166" fontId="2" fillId="0" borderId="4" xfId="0" applyNumberFormat="1" applyFont="1" applyBorder="1"/>
    <xf numFmtId="165" fontId="3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1" fillId="5" borderId="4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12" fillId="0" borderId="0" xfId="0" applyFont="1"/>
    <xf numFmtId="165" fontId="2" fillId="0" borderId="4" xfId="0" applyNumberFormat="1" applyFont="1" applyBorder="1"/>
    <xf numFmtId="0" fontId="13" fillId="0" borderId="0" xfId="0" applyFont="1"/>
    <xf numFmtId="0" fontId="14" fillId="0" borderId="4" xfId="0" applyFont="1" applyBorder="1" applyAlignment="1">
      <alignment horizontal="center"/>
    </xf>
    <xf numFmtId="0" fontId="14" fillId="0" borderId="4" xfId="0" applyFont="1" applyBorder="1" applyAlignment="1">
      <alignment vertical="center" wrapText="1"/>
    </xf>
    <xf numFmtId="4" fontId="14" fillId="0" borderId="8" xfId="0" applyNumberFormat="1" applyFont="1" applyBorder="1"/>
    <xf numFmtId="9" fontId="14" fillId="0" borderId="4" xfId="0" applyNumberFormat="1" applyFont="1" applyBorder="1" applyAlignment="1">
      <alignment horizontal="center" vertical="center" wrapText="1"/>
    </xf>
    <xf numFmtId="0" fontId="16" fillId="0" borderId="4" xfId="0" applyFont="1" applyBorder="1"/>
    <xf numFmtId="4" fontId="16" fillId="0" borderId="4" xfId="0" applyNumberFormat="1" applyFont="1" applyBorder="1"/>
    <xf numFmtId="4" fontId="16" fillId="3" borderId="11" xfId="0" applyNumberFormat="1" applyFont="1" applyFill="1" applyBorder="1"/>
    <xf numFmtId="4" fontId="16" fillId="0" borderId="0" xfId="0" applyNumberFormat="1" applyFont="1"/>
    <xf numFmtId="0" fontId="17" fillId="0" borderId="0" xfId="0" applyFont="1"/>
    <xf numFmtId="0" fontId="1" fillId="0" borderId="4" xfId="0" applyFont="1" applyBorder="1" applyAlignment="1">
      <alignment horizontal="right"/>
    </xf>
    <xf numFmtId="43" fontId="2" fillId="0" borderId="4" xfId="0" applyNumberFormat="1" applyFont="1" applyBorder="1"/>
    <xf numFmtId="43" fontId="2" fillId="7" borderId="4" xfId="0" applyNumberFormat="1" applyFont="1" applyFill="1" applyBorder="1"/>
    <xf numFmtId="43" fontId="2" fillId="8" borderId="4" xfId="0" applyNumberFormat="1" applyFont="1" applyFill="1" applyBorder="1"/>
    <xf numFmtId="10" fontId="2" fillId="0" borderId="4" xfId="0" applyNumberFormat="1" applyFont="1" applyBorder="1"/>
    <xf numFmtId="0" fontId="20" fillId="0" borderId="8" xfId="0" applyFont="1" applyBorder="1" applyAlignment="1">
      <alignment horizontal="right"/>
    </xf>
    <xf numFmtId="0" fontId="20" fillId="0" borderId="4" xfId="0" applyFont="1" applyBorder="1" applyAlignment="1">
      <alignment horizontal="right"/>
    </xf>
    <xf numFmtId="9" fontId="20" fillId="9" borderId="11" xfId="0" applyNumberFormat="1" applyFont="1" applyFill="1" applyBorder="1"/>
    <xf numFmtId="9" fontId="20" fillId="9" borderId="4" xfId="0" applyNumberFormat="1" applyFont="1" applyFill="1" applyBorder="1"/>
    <xf numFmtId="0" fontId="19" fillId="0" borderId="10" xfId="0" applyFont="1" applyBorder="1"/>
    <xf numFmtId="0" fontId="20" fillId="10" borderId="12" xfId="0" applyFont="1" applyFill="1" applyBorder="1"/>
    <xf numFmtId="2" fontId="20" fillId="3" borderId="4" xfId="0" applyNumberFormat="1" applyFont="1" applyFill="1" applyBorder="1"/>
    <xf numFmtId="0" fontId="19" fillId="0" borderId="4" xfId="0" applyFont="1" applyBorder="1"/>
    <xf numFmtId="0" fontId="20" fillId="10" borderId="4" xfId="0" applyFont="1" applyFill="1" applyBorder="1"/>
    <xf numFmtId="0" fontId="21" fillId="11" borderId="13" xfId="0" applyFont="1" applyFill="1" applyBorder="1"/>
    <xf numFmtId="0" fontId="21" fillId="11" borderId="14" xfId="0" applyFont="1" applyFill="1" applyBorder="1" applyAlignment="1">
      <alignment horizontal="right"/>
    </xf>
    <xf numFmtId="0" fontId="21" fillId="11" borderId="15" xfId="0" applyFont="1" applyFill="1" applyBorder="1" applyAlignment="1">
      <alignment horizontal="right"/>
    </xf>
    <xf numFmtId="0" fontId="22" fillId="0" borderId="16" xfId="0" applyFont="1" applyBorder="1"/>
    <xf numFmtId="167" fontId="22" fillId="0" borderId="17" xfId="0" applyNumberFormat="1" applyFont="1" applyBorder="1"/>
    <xf numFmtId="167" fontId="22" fillId="3" borderId="18" xfId="0" applyNumberFormat="1" applyFont="1" applyFill="1" applyBorder="1"/>
    <xf numFmtId="167" fontId="22" fillId="0" borderId="19" xfId="0" applyNumberFormat="1" applyFont="1" applyBorder="1"/>
    <xf numFmtId="0" fontId="22" fillId="0" borderId="20" xfId="0" applyFont="1" applyBorder="1"/>
    <xf numFmtId="167" fontId="22" fillId="0" borderId="21" xfId="0" applyNumberFormat="1" applyFont="1" applyBorder="1"/>
    <xf numFmtId="0" fontId="22" fillId="0" borderId="22" xfId="0" applyFont="1" applyBorder="1"/>
    <xf numFmtId="167" fontId="22" fillId="0" borderId="23" xfId="0" applyNumberFormat="1" applyFont="1" applyBorder="1"/>
    <xf numFmtId="0" fontId="23" fillId="0" borderId="24" xfId="0" applyFont="1" applyBorder="1"/>
    <xf numFmtId="167" fontId="2" fillId="0" borderId="25" xfId="0" applyNumberFormat="1" applyFont="1" applyBorder="1"/>
    <xf numFmtId="167" fontId="1" fillId="0" borderId="26" xfId="0" applyNumberFormat="1" applyFont="1" applyBorder="1"/>
    <xf numFmtId="0" fontId="22" fillId="0" borderId="0" xfId="0" applyFont="1"/>
    <xf numFmtId="168" fontId="2" fillId="0" borderId="4" xfId="0" applyNumberFormat="1" applyFont="1" applyBorder="1" applyAlignment="1">
      <alignment horizontal="right"/>
    </xf>
    <xf numFmtId="168" fontId="2" fillId="0" borderId="4" xfId="0" applyNumberFormat="1" applyFont="1" applyBorder="1"/>
    <xf numFmtId="169" fontId="2" fillId="0" borderId="4" xfId="0" applyNumberFormat="1" applyFont="1" applyBorder="1"/>
    <xf numFmtId="170" fontId="2" fillId="3" borderId="4" xfId="0" applyNumberFormat="1" applyFont="1" applyFill="1" applyBorder="1"/>
    <xf numFmtId="168" fontId="2" fillId="0" borderId="0" xfId="0" applyNumberFormat="1" applyFont="1"/>
    <xf numFmtId="171" fontId="24" fillId="0" borderId="0" xfId="0" applyNumberFormat="1" applyFont="1" applyAlignment="1">
      <alignment horizontal="left"/>
    </xf>
    <xf numFmtId="172" fontId="25" fillId="0" borderId="0" xfId="0" applyNumberFormat="1" applyFont="1"/>
    <xf numFmtId="0" fontId="21" fillId="6" borderId="3" xfId="0" applyFont="1" applyFill="1" applyBorder="1"/>
    <xf numFmtId="9" fontId="21" fillId="6" borderId="3" xfId="0" applyNumberFormat="1" applyFont="1" applyFill="1" applyBorder="1"/>
    <xf numFmtId="0" fontId="21" fillId="6" borderId="4" xfId="0" applyFont="1" applyFill="1" applyBorder="1" applyAlignment="1">
      <alignment horizontal="right"/>
    </xf>
    <xf numFmtId="14" fontId="2" fillId="0" borderId="4" xfId="0" applyNumberFormat="1" applyFont="1" applyBorder="1"/>
    <xf numFmtId="172" fontId="2" fillId="0" borderId="4" xfId="0" applyNumberFormat="1" applyFont="1" applyBorder="1"/>
    <xf numFmtId="172" fontId="2" fillId="3" borderId="4" xfId="0" applyNumberFormat="1" applyFont="1" applyFill="1" applyBorder="1"/>
    <xf numFmtId="10" fontId="0" fillId="0" borderId="0" xfId="0" applyNumberFormat="1" applyFont="1" applyAlignment="1"/>
    <xf numFmtId="0" fontId="0" fillId="12" borderId="0" xfId="0" applyFont="1" applyFill="1" applyAlignment="1"/>
    <xf numFmtId="0" fontId="2" fillId="3" borderId="4" xfId="0" applyFont="1" applyFill="1" applyBorder="1" applyAlignment="1">
      <alignment horizontal="right"/>
    </xf>
    <xf numFmtId="173" fontId="2" fillId="5" borderId="4" xfId="0" applyNumberFormat="1" applyFont="1" applyFill="1" applyBorder="1"/>
    <xf numFmtId="173" fontId="2" fillId="0" borderId="4" xfId="0" applyNumberFormat="1" applyFont="1" applyBorder="1"/>
    <xf numFmtId="44" fontId="2" fillId="3" borderId="4" xfId="1" applyNumberFormat="1" applyFont="1" applyFill="1" applyBorder="1"/>
    <xf numFmtId="174" fontId="2" fillId="3" borderId="4" xfId="0" applyNumberFormat="1" applyFont="1" applyFill="1" applyBorder="1"/>
    <xf numFmtId="175" fontId="2" fillId="3" borderId="4" xfId="0" applyNumberFormat="1" applyFont="1" applyFill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3" xfId="0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14" fillId="0" borderId="5" xfId="0" applyFont="1" applyBorder="1" applyAlignment="1">
      <alignment horizontal="center" vertical="center"/>
    </xf>
    <xf numFmtId="0" fontId="15" fillId="0" borderId="9" xfId="0" applyFont="1" applyBorder="1"/>
    <xf numFmtId="0" fontId="15" fillId="0" borderId="10" xfId="0" applyFont="1" applyBorder="1"/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center"/>
    </xf>
    <xf numFmtId="0" fontId="15" fillId="0" borderId="7" xfId="0" applyFont="1" applyBorder="1"/>
    <xf numFmtId="0" fontId="15" fillId="0" borderId="8" xfId="0" applyFont="1" applyBorder="1"/>
    <xf numFmtId="0" fontId="18" fillId="6" borderId="6" xfId="0" applyFont="1" applyFill="1" applyBorder="1" applyAlignment="1">
      <alignment horizontal="center" wrapText="1"/>
    </xf>
    <xf numFmtId="0" fontId="19" fillId="0" borderId="5" xfId="0" applyFont="1" applyBorder="1" applyAlignment="1">
      <alignment vertical="center"/>
    </xf>
    <xf numFmtId="0" fontId="20" fillId="0" borderId="5" xfId="0" applyFont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190501</xdr:colOff>
      <xdr:row>15</xdr:row>
      <xdr:rowOff>133350</xdr:rowOff>
    </xdr:from>
    <xdr:to>
      <xdr:col>9</xdr:col>
      <xdr:colOff>495301</xdr:colOff>
      <xdr:row>17</xdr:row>
      <xdr:rowOff>142875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D2AF2F09-3CBA-42BC-AF2E-83BD1F83BF00}"/>
            </a:ext>
          </a:extLst>
        </xdr:cNvPr>
        <xdr:cNvSpPr/>
      </xdr:nvSpPr>
      <xdr:spPr>
        <a:xfrm>
          <a:off x="8401051" y="2847975"/>
          <a:ext cx="1466850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workbookViewId="0">
      <selection activeCell="D25" sqref="D25"/>
    </sheetView>
  </sheetViews>
  <sheetFormatPr defaultColWidth="14.42578125" defaultRowHeight="15" customHeight="1" x14ac:dyDescent="0.25"/>
  <cols>
    <col min="1" max="1" width="19.28515625" bestFit="1" customWidth="1"/>
    <col min="2" max="2" width="12.42578125" customWidth="1"/>
    <col min="3" max="3" width="11.140625" customWidth="1"/>
    <col min="4" max="4" width="10.85546875" customWidth="1"/>
    <col min="5" max="5" width="11.140625" customWidth="1"/>
    <col min="6" max="6" width="10" customWidth="1"/>
    <col min="7" max="10" width="8.7109375" customWidth="1"/>
    <col min="11" max="11" width="6.42578125" customWidth="1"/>
    <col min="12" max="12" width="15" customWidth="1"/>
    <col min="13" max="13" width="11.42578125" customWidth="1"/>
    <col min="14" max="14" width="14.140625" customWidth="1"/>
    <col min="15" max="16" width="11.28515625" customWidth="1"/>
    <col min="17" max="17" width="11.5703125" customWidth="1"/>
    <col min="18" max="18" width="2.5703125" customWidth="1"/>
    <col min="19" max="19" width="1.5703125" customWidth="1"/>
    <col min="20" max="20" width="8.7109375" customWidth="1"/>
    <col min="21" max="21" width="17.5703125" customWidth="1"/>
    <col min="22" max="22" width="16.28515625" customWidth="1"/>
    <col min="23" max="26" width="8.7109375" customWidth="1"/>
  </cols>
  <sheetData>
    <row r="1" spans="1:22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G1" s="1" t="s">
        <v>0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</row>
    <row r="2" spans="1:22" ht="14.25" customHeight="1" x14ac:dyDescent="0.25">
      <c r="A2" s="3" t="s">
        <v>5</v>
      </c>
      <c r="B2" s="3">
        <v>171</v>
      </c>
      <c r="C2" s="3">
        <v>8</v>
      </c>
      <c r="D2" s="4">
        <f>B2*C2</f>
        <v>1368</v>
      </c>
      <c r="E2" s="5">
        <v>1368</v>
      </c>
      <c r="G2" s="1" t="s">
        <v>1</v>
      </c>
      <c r="H2" s="3">
        <v>171</v>
      </c>
      <c r="I2" s="3">
        <v>232</v>
      </c>
      <c r="J2" s="3">
        <v>283</v>
      </c>
      <c r="K2" s="3">
        <v>262</v>
      </c>
      <c r="L2" s="3">
        <v>281</v>
      </c>
      <c r="M2" s="3">
        <v>260</v>
      </c>
      <c r="N2" s="3">
        <v>260</v>
      </c>
      <c r="O2" s="3">
        <v>168</v>
      </c>
      <c r="P2" s="3">
        <v>261</v>
      </c>
      <c r="Q2" s="3">
        <v>206</v>
      </c>
    </row>
    <row r="3" spans="1:22" ht="14.25" customHeight="1" x14ac:dyDescent="0.25">
      <c r="A3" s="3" t="s">
        <v>6</v>
      </c>
      <c r="B3" s="3">
        <v>232</v>
      </c>
      <c r="C3" s="3">
        <v>5</v>
      </c>
      <c r="D3" s="4">
        <f t="shared" ref="D3:D11" si="0">B3*C3</f>
        <v>1160</v>
      </c>
      <c r="E3" s="5">
        <v>1160</v>
      </c>
      <c r="G3" s="1" t="s">
        <v>2</v>
      </c>
      <c r="H3" s="3">
        <v>8</v>
      </c>
      <c r="I3" s="3">
        <v>5</v>
      </c>
      <c r="J3" s="3">
        <v>3</v>
      </c>
      <c r="K3" s="3">
        <v>3</v>
      </c>
      <c r="L3" s="3">
        <v>3</v>
      </c>
      <c r="M3" s="3">
        <v>10</v>
      </c>
      <c r="N3" s="3">
        <v>6</v>
      </c>
      <c r="O3" s="3">
        <v>14</v>
      </c>
      <c r="P3" s="3">
        <v>3</v>
      </c>
      <c r="Q3" s="3">
        <v>9</v>
      </c>
    </row>
    <row r="4" spans="1:22" ht="14.25" customHeight="1" x14ac:dyDescent="0.25">
      <c r="A4" s="3" t="s">
        <v>7</v>
      </c>
      <c r="B4" s="3">
        <v>283</v>
      </c>
      <c r="C4" s="3">
        <v>3</v>
      </c>
      <c r="D4" s="4">
        <f t="shared" si="0"/>
        <v>849</v>
      </c>
      <c r="E4" s="5">
        <v>849</v>
      </c>
      <c r="G4" s="1" t="s">
        <v>3</v>
      </c>
      <c r="H4" s="4"/>
      <c r="I4" s="4"/>
      <c r="J4" s="4"/>
      <c r="K4" s="4"/>
      <c r="L4" s="4"/>
      <c r="M4" s="4"/>
      <c r="N4" s="4"/>
      <c r="O4" s="4"/>
      <c r="P4" s="4"/>
      <c r="Q4" s="4"/>
    </row>
    <row r="5" spans="1:22" ht="14.25" customHeight="1" x14ac:dyDescent="0.25">
      <c r="A5" s="3" t="s">
        <v>8</v>
      </c>
      <c r="B5" s="3">
        <v>262</v>
      </c>
      <c r="C5" s="3">
        <v>3</v>
      </c>
      <c r="D5" s="4">
        <f t="shared" si="0"/>
        <v>786</v>
      </c>
      <c r="E5" s="5">
        <v>786</v>
      </c>
    </row>
    <row r="6" spans="1:22" ht="14.25" customHeight="1" x14ac:dyDescent="0.25">
      <c r="A6" s="3" t="s">
        <v>9</v>
      </c>
      <c r="B6" s="3">
        <v>281</v>
      </c>
      <c r="C6" s="3">
        <v>3</v>
      </c>
      <c r="D6" s="4">
        <f t="shared" si="0"/>
        <v>843</v>
      </c>
      <c r="E6" s="5">
        <v>843</v>
      </c>
      <c r="G6" s="6" t="s">
        <v>4</v>
      </c>
      <c r="H6" s="5">
        <v>1368</v>
      </c>
      <c r="I6" s="5">
        <v>1160</v>
      </c>
      <c r="J6" s="5">
        <v>849</v>
      </c>
      <c r="K6" s="5">
        <v>786</v>
      </c>
      <c r="L6" s="5">
        <v>843</v>
      </c>
      <c r="M6" s="5">
        <v>2600</v>
      </c>
      <c r="N6" s="5">
        <v>1560</v>
      </c>
      <c r="O6" s="5">
        <v>2352</v>
      </c>
      <c r="P6" s="5">
        <v>783</v>
      </c>
      <c r="Q6" s="5">
        <v>1854</v>
      </c>
    </row>
    <row r="7" spans="1:22" ht="14.25" customHeight="1" x14ac:dyDescent="0.25">
      <c r="A7" s="3" t="s">
        <v>10</v>
      </c>
      <c r="B7" s="3">
        <v>260</v>
      </c>
      <c r="C7" s="3">
        <v>10</v>
      </c>
      <c r="D7" s="4">
        <f t="shared" si="0"/>
        <v>2600</v>
      </c>
      <c r="E7" s="5">
        <v>2600</v>
      </c>
    </row>
    <row r="8" spans="1:22" ht="14.25" customHeight="1" x14ac:dyDescent="0.25">
      <c r="A8" s="3" t="s">
        <v>11</v>
      </c>
      <c r="B8" s="3">
        <v>260</v>
      </c>
      <c r="C8" s="3">
        <v>6</v>
      </c>
      <c r="D8" s="4">
        <f t="shared" si="0"/>
        <v>1560</v>
      </c>
      <c r="E8" s="5">
        <v>1560</v>
      </c>
    </row>
    <row r="9" spans="1:22" ht="14.25" customHeight="1" x14ac:dyDescent="0.25">
      <c r="A9" s="3" t="s">
        <v>12</v>
      </c>
      <c r="B9" s="3">
        <v>168</v>
      </c>
      <c r="C9" s="3">
        <v>14</v>
      </c>
      <c r="D9" s="4">
        <f t="shared" si="0"/>
        <v>2352</v>
      </c>
      <c r="E9" s="5">
        <v>2352</v>
      </c>
    </row>
    <row r="10" spans="1:22" ht="14.25" customHeight="1" x14ac:dyDescent="0.25">
      <c r="A10" s="3" t="s">
        <v>13</v>
      </c>
      <c r="B10" s="3">
        <v>261</v>
      </c>
      <c r="C10" s="3">
        <v>3</v>
      </c>
      <c r="D10" s="4">
        <f t="shared" si="0"/>
        <v>783</v>
      </c>
      <c r="E10" s="5">
        <v>783</v>
      </c>
    </row>
    <row r="11" spans="1:22" ht="14.25" customHeight="1" x14ac:dyDescent="0.25">
      <c r="A11" s="3" t="s">
        <v>14</v>
      </c>
      <c r="B11" s="3">
        <v>206</v>
      </c>
      <c r="C11" s="3">
        <v>9</v>
      </c>
      <c r="D11" s="4">
        <f t="shared" si="0"/>
        <v>1854</v>
      </c>
      <c r="E11" s="5">
        <v>1854</v>
      </c>
    </row>
    <row r="12" spans="1:22" ht="14.25" customHeight="1" x14ac:dyDescent="0.25"/>
    <row r="13" spans="1:22" ht="14.25" customHeight="1" x14ac:dyDescent="0.25">
      <c r="B13" s="7" t="s">
        <v>15</v>
      </c>
      <c r="L13" s="7" t="s">
        <v>15</v>
      </c>
      <c r="O13" s="7" t="s">
        <v>4</v>
      </c>
      <c r="U13" s="8"/>
      <c r="V13" s="8"/>
    </row>
    <row r="14" spans="1:22" ht="14.25" customHeight="1" x14ac:dyDescent="0.25">
      <c r="A14" s="9">
        <v>150</v>
      </c>
      <c r="L14" s="10">
        <v>150</v>
      </c>
      <c r="M14" s="11">
        <v>10</v>
      </c>
      <c r="N14" s="12">
        <f>M14+$L$14</f>
        <v>160</v>
      </c>
      <c r="O14" s="5">
        <v>160</v>
      </c>
      <c r="U14" s="8"/>
      <c r="V14" s="8"/>
    </row>
    <row r="15" spans="1:22" ht="14.25" customHeight="1" x14ac:dyDescent="0.25">
      <c r="B15" s="11">
        <v>10</v>
      </c>
      <c r="C15" s="11">
        <v>20</v>
      </c>
      <c r="D15" s="11">
        <v>30</v>
      </c>
      <c r="E15" s="11">
        <v>40</v>
      </c>
      <c r="F15" s="11">
        <v>50</v>
      </c>
      <c r="M15" s="11">
        <v>20</v>
      </c>
      <c r="N15" s="12">
        <f t="shared" ref="N15:N18" si="1">M15+$L$14</f>
        <v>170</v>
      </c>
      <c r="O15" s="5">
        <v>170</v>
      </c>
      <c r="U15" s="8"/>
      <c r="V15" s="8"/>
    </row>
    <row r="16" spans="1:22" ht="14.25" customHeight="1" x14ac:dyDescent="0.25">
      <c r="B16" s="12">
        <f>B15+$A$14</f>
        <v>160</v>
      </c>
      <c r="C16" s="12">
        <f t="shared" ref="C16:F16" si="2">C15+$A$14</f>
        <v>170</v>
      </c>
      <c r="D16" s="12">
        <f t="shared" si="2"/>
        <v>180</v>
      </c>
      <c r="E16" s="12">
        <f t="shared" si="2"/>
        <v>190</v>
      </c>
      <c r="F16" s="12">
        <f t="shared" si="2"/>
        <v>200</v>
      </c>
      <c r="M16" s="11">
        <v>30</v>
      </c>
      <c r="N16" s="12">
        <f t="shared" si="1"/>
        <v>180</v>
      </c>
      <c r="O16" s="5">
        <v>180</v>
      </c>
      <c r="U16" s="8"/>
      <c r="V16" s="8"/>
    </row>
    <row r="17" spans="1:22" ht="21" customHeight="1" x14ac:dyDescent="0.25">
      <c r="A17" s="7" t="s">
        <v>16</v>
      </c>
      <c r="B17" s="5">
        <v>160</v>
      </c>
      <c r="C17" s="5">
        <v>170</v>
      </c>
      <c r="D17" s="5">
        <v>180</v>
      </c>
      <c r="E17" s="5">
        <v>190</v>
      </c>
      <c r="F17" s="5">
        <v>200</v>
      </c>
      <c r="M17" s="11">
        <v>40</v>
      </c>
      <c r="N17" s="12">
        <f t="shared" si="1"/>
        <v>190</v>
      </c>
      <c r="O17" s="5">
        <v>190</v>
      </c>
      <c r="U17" s="8"/>
      <c r="V17" s="8"/>
    </row>
    <row r="18" spans="1:22" ht="14.25" customHeight="1" x14ac:dyDescent="0.25">
      <c r="M18" s="11">
        <v>50</v>
      </c>
      <c r="N18" s="12">
        <f t="shared" si="1"/>
        <v>200</v>
      </c>
      <c r="O18" s="5">
        <v>200</v>
      </c>
    </row>
    <row r="19" spans="1:22" ht="14.25" customHeight="1" x14ac:dyDescent="0.25"/>
    <row r="20" spans="1:22" ht="14.25" customHeight="1" x14ac:dyDescent="0.25"/>
    <row r="21" spans="1:22" ht="14.25" customHeight="1" x14ac:dyDescent="0.35">
      <c r="A21" s="13" t="s">
        <v>17</v>
      </c>
      <c r="B21" s="14"/>
      <c r="C21" s="14"/>
      <c r="D21" s="130" t="s">
        <v>18</v>
      </c>
      <c r="E21" s="131"/>
      <c r="F21" s="131"/>
      <c r="G21" s="131"/>
      <c r="H21" s="131"/>
      <c r="I21" s="131"/>
      <c r="J21" s="131"/>
    </row>
    <row r="22" spans="1:22" ht="21" x14ac:dyDescent="0.35">
      <c r="A22" s="15" t="s">
        <v>19</v>
      </c>
      <c r="B22" s="16">
        <v>1</v>
      </c>
      <c r="C22" s="16">
        <v>2</v>
      </c>
      <c r="D22" s="16">
        <v>3</v>
      </c>
      <c r="E22" s="16">
        <v>4</v>
      </c>
      <c r="F22" s="16">
        <v>5</v>
      </c>
      <c r="G22" s="16">
        <v>6</v>
      </c>
      <c r="H22" s="16">
        <v>7</v>
      </c>
      <c r="I22" s="16">
        <v>8</v>
      </c>
      <c r="J22" s="16">
        <v>9</v>
      </c>
    </row>
    <row r="23" spans="1:22" ht="22.5" customHeight="1" x14ac:dyDescent="0.3">
      <c r="A23" s="17">
        <v>1</v>
      </c>
      <c r="B23" s="12">
        <f>B$22*$A23</f>
        <v>1</v>
      </c>
      <c r="C23" s="12">
        <f t="shared" ref="C23:J31" si="3">C$22*$A23</f>
        <v>2</v>
      </c>
      <c r="D23" s="12">
        <f t="shared" si="3"/>
        <v>3</v>
      </c>
      <c r="E23" s="12">
        <f t="shared" si="3"/>
        <v>4</v>
      </c>
      <c r="F23" s="12">
        <f t="shared" si="3"/>
        <v>5</v>
      </c>
      <c r="G23" s="12">
        <f t="shared" si="3"/>
        <v>6</v>
      </c>
      <c r="H23" s="12">
        <f t="shared" si="3"/>
        <v>7</v>
      </c>
      <c r="I23" s="12">
        <f t="shared" si="3"/>
        <v>8</v>
      </c>
      <c r="J23" s="12">
        <f t="shared" si="3"/>
        <v>9</v>
      </c>
    </row>
    <row r="24" spans="1:22" ht="22.5" customHeight="1" x14ac:dyDescent="0.3">
      <c r="A24" s="17">
        <v>2</v>
      </c>
      <c r="B24" s="12">
        <f t="shared" ref="B24:J31" si="4">B$22*$A24</f>
        <v>2</v>
      </c>
      <c r="C24" s="12">
        <f t="shared" si="3"/>
        <v>4</v>
      </c>
      <c r="D24" s="12">
        <f t="shared" si="3"/>
        <v>6</v>
      </c>
      <c r="E24" s="12">
        <f t="shared" si="3"/>
        <v>8</v>
      </c>
      <c r="F24" s="12">
        <f t="shared" si="3"/>
        <v>10</v>
      </c>
      <c r="G24" s="12">
        <f t="shared" si="3"/>
        <v>12</v>
      </c>
      <c r="H24" s="12">
        <f t="shared" si="3"/>
        <v>14</v>
      </c>
      <c r="I24" s="12">
        <f t="shared" si="3"/>
        <v>16</v>
      </c>
      <c r="J24" s="12">
        <f t="shared" si="3"/>
        <v>18</v>
      </c>
    </row>
    <row r="25" spans="1:22" ht="22.5" customHeight="1" x14ac:dyDescent="0.3">
      <c r="A25" s="17">
        <v>3</v>
      </c>
      <c r="B25" s="12">
        <f t="shared" si="4"/>
        <v>3</v>
      </c>
      <c r="C25" s="12">
        <f t="shared" si="3"/>
        <v>6</v>
      </c>
      <c r="D25" s="12">
        <f t="shared" si="3"/>
        <v>9</v>
      </c>
      <c r="E25" s="12">
        <f t="shared" si="3"/>
        <v>12</v>
      </c>
      <c r="F25" s="12">
        <f t="shared" si="3"/>
        <v>15</v>
      </c>
      <c r="G25" s="12">
        <f t="shared" si="3"/>
        <v>18</v>
      </c>
      <c r="H25" s="12">
        <f t="shared" si="3"/>
        <v>21</v>
      </c>
      <c r="I25" s="12">
        <f t="shared" si="3"/>
        <v>24</v>
      </c>
      <c r="J25" s="12">
        <f t="shared" si="3"/>
        <v>27</v>
      </c>
    </row>
    <row r="26" spans="1:22" ht="22.5" customHeight="1" x14ac:dyDescent="0.3">
      <c r="A26" s="17">
        <v>4</v>
      </c>
      <c r="B26" s="12">
        <f t="shared" si="4"/>
        <v>4</v>
      </c>
      <c r="C26" s="12">
        <f t="shared" si="3"/>
        <v>8</v>
      </c>
      <c r="D26" s="12">
        <f t="shared" si="3"/>
        <v>12</v>
      </c>
      <c r="E26" s="12">
        <f t="shared" si="3"/>
        <v>16</v>
      </c>
      <c r="F26" s="12">
        <f t="shared" si="3"/>
        <v>20</v>
      </c>
      <c r="G26" s="12">
        <f t="shared" si="3"/>
        <v>24</v>
      </c>
      <c r="H26" s="12">
        <f t="shared" si="3"/>
        <v>28</v>
      </c>
      <c r="I26" s="12">
        <f t="shared" si="3"/>
        <v>32</v>
      </c>
      <c r="J26" s="12">
        <f t="shared" si="3"/>
        <v>36</v>
      </c>
    </row>
    <row r="27" spans="1:22" ht="22.5" customHeight="1" x14ac:dyDescent="0.3">
      <c r="A27" s="17">
        <v>5</v>
      </c>
      <c r="B27" s="12">
        <f t="shared" si="4"/>
        <v>5</v>
      </c>
      <c r="C27" s="12">
        <f t="shared" si="3"/>
        <v>10</v>
      </c>
      <c r="D27" s="12">
        <f t="shared" si="3"/>
        <v>15</v>
      </c>
      <c r="E27" s="12">
        <f t="shared" si="3"/>
        <v>20</v>
      </c>
      <c r="F27" s="12">
        <f t="shared" si="3"/>
        <v>25</v>
      </c>
      <c r="G27" s="12">
        <f t="shared" si="3"/>
        <v>30</v>
      </c>
      <c r="H27" s="12">
        <f t="shared" si="3"/>
        <v>35</v>
      </c>
      <c r="I27" s="12">
        <f t="shared" si="3"/>
        <v>40</v>
      </c>
      <c r="J27" s="12">
        <f t="shared" si="3"/>
        <v>45</v>
      </c>
    </row>
    <row r="28" spans="1:22" ht="22.5" customHeight="1" x14ac:dyDescent="0.3">
      <c r="A28" s="17">
        <v>6</v>
      </c>
      <c r="B28" s="12">
        <f t="shared" si="4"/>
        <v>6</v>
      </c>
      <c r="C28" s="12">
        <f t="shared" si="3"/>
        <v>12</v>
      </c>
      <c r="D28" s="12">
        <f t="shared" si="3"/>
        <v>18</v>
      </c>
      <c r="E28" s="12">
        <f t="shared" si="3"/>
        <v>24</v>
      </c>
      <c r="F28" s="12">
        <f t="shared" si="3"/>
        <v>30</v>
      </c>
      <c r="G28" s="12">
        <f t="shared" si="3"/>
        <v>36</v>
      </c>
      <c r="H28" s="12">
        <f t="shared" si="3"/>
        <v>42</v>
      </c>
      <c r="I28" s="12">
        <f t="shared" si="3"/>
        <v>48</v>
      </c>
      <c r="J28" s="12">
        <f t="shared" si="3"/>
        <v>54</v>
      </c>
    </row>
    <row r="29" spans="1:22" ht="22.5" customHeight="1" x14ac:dyDescent="0.3">
      <c r="A29" s="17">
        <v>7</v>
      </c>
      <c r="B29" s="12">
        <f t="shared" si="4"/>
        <v>7</v>
      </c>
      <c r="C29" s="12">
        <f t="shared" si="3"/>
        <v>14</v>
      </c>
      <c r="D29" s="12">
        <f t="shared" si="3"/>
        <v>21</v>
      </c>
      <c r="E29" s="12">
        <f t="shared" si="3"/>
        <v>28</v>
      </c>
      <c r="F29" s="12">
        <f t="shared" si="3"/>
        <v>35</v>
      </c>
      <c r="G29" s="12">
        <f t="shared" si="3"/>
        <v>42</v>
      </c>
      <c r="H29" s="12">
        <f t="shared" si="3"/>
        <v>49</v>
      </c>
      <c r="I29" s="12">
        <f t="shared" si="3"/>
        <v>56</v>
      </c>
      <c r="J29" s="12">
        <f t="shared" si="3"/>
        <v>63</v>
      </c>
    </row>
    <row r="30" spans="1:22" ht="22.5" customHeight="1" x14ac:dyDescent="0.3">
      <c r="A30" s="17">
        <v>8</v>
      </c>
      <c r="B30" s="12">
        <f t="shared" si="4"/>
        <v>8</v>
      </c>
      <c r="C30" s="12">
        <f t="shared" si="3"/>
        <v>16</v>
      </c>
      <c r="D30" s="12">
        <f t="shared" si="3"/>
        <v>24</v>
      </c>
      <c r="E30" s="12">
        <f t="shared" si="3"/>
        <v>32</v>
      </c>
      <c r="F30" s="12">
        <f t="shared" si="3"/>
        <v>40</v>
      </c>
      <c r="G30" s="12">
        <f t="shared" si="3"/>
        <v>48</v>
      </c>
      <c r="H30" s="12">
        <f t="shared" si="3"/>
        <v>56</v>
      </c>
      <c r="I30" s="12">
        <f t="shared" si="3"/>
        <v>64</v>
      </c>
      <c r="J30" s="12">
        <f t="shared" si="3"/>
        <v>72</v>
      </c>
    </row>
    <row r="31" spans="1:22" ht="22.5" customHeight="1" x14ac:dyDescent="0.3">
      <c r="A31" s="17">
        <v>9</v>
      </c>
      <c r="B31" s="12">
        <f t="shared" si="4"/>
        <v>9</v>
      </c>
      <c r="C31" s="12">
        <f t="shared" si="3"/>
        <v>18</v>
      </c>
      <c r="D31" s="12">
        <f t="shared" si="3"/>
        <v>27</v>
      </c>
      <c r="E31" s="12">
        <f t="shared" si="3"/>
        <v>36</v>
      </c>
      <c r="F31" s="12">
        <f t="shared" si="3"/>
        <v>45</v>
      </c>
      <c r="G31" s="12">
        <f t="shared" si="3"/>
        <v>54</v>
      </c>
      <c r="H31" s="12">
        <f t="shared" si="3"/>
        <v>63</v>
      </c>
      <c r="I31" s="12">
        <f t="shared" si="3"/>
        <v>72</v>
      </c>
      <c r="J31" s="12">
        <f t="shared" si="3"/>
        <v>81</v>
      </c>
    </row>
    <row r="32" spans="1:2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D21:J21"/>
  </mergeCell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00"/>
  <sheetViews>
    <sheetView workbookViewId="0">
      <selection activeCell="D25" sqref="D25"/>
    </sheetView>
  </sheetViews>
  <sheetFormatPr defaultColWidth="14.42578125" defaultRowHeight="15" customHeight="1" x14ac:dyDescent="0.25"/>
  <cols>
    <col min="1" max="1" width="20.140625" customWidth="1"/>
    <col min="2" max="2" width="17.7109375" customWidth="1"/>
    <col min="3" max="3" width="18.7109375" customWidth="1"/>
    <col min="4" max="4" width="17.7109375" customWidth="1"/>
    <col min="5" max="5" width="17.140625" customWidth="1"/>
    <col min="6" max="6" width="15.140625" customWidth="1"/>
    <col min="7" max="7" width="16.5703125" customWidth="1"/>
    <col min="8" max="26" width="8.7109375" customWidth="1"/>
  </cols>
  <sheetData>
    <row r="1" spans="1:11" ht="14.25" customHeight="1" x14ac:dyDescent="0.25">
      <c r="A1" s="99" t="s">
        <v>222</v>
      </c>
    </row>
    <row r="2" spans="1:11" ht="14.25" customHeight="1" x14ac:dyDescent="0.25"/>
    <row r="3" spans="1:11" ht="14.25" customHeight="1" x14ac:dyDescent="0.25">
      <c r="A3" s="71" t="s">
        <v>223</v>
      </c>
      <c r="B3" s="71" t="s">
        <v>224</v>
      </c>
      <c r="C3" s="71" t="s">
        <v>225</v>
      </c>
    </row>
    <row r="4" spans="1:11" ht="14.25" customHeight="1" x14ac:dyDescent="0.25">
      <c r="A4" s="100">
        <v>1.8985000000000001</v>
      </c>
      <c r="B4" s="100">
        <v>1.698</v>
      </c>
      <c r="C4" s="101">
        <v>2.2229999999999999</v>
      </c>
    </row>
    <row r="5" spans="1:11" ht="14.25" customHeight="1" x14ac:dyDescent="0.25"/>
    <row r="6" spans="1:11" ht="14.25" customHeight="1" x14ac:dyDescent="0.25"/>
    <row r="7" spans="1:11" ht="14.25" customHeight="1" x14ac:dyDescent="0.25">
      <c r="A7" s="36" t="s">
        <v>104</v>
      </c>
      <c r="B7" s="71" t="s">
        <v>226</v>
      </c>
      <c r="C7" s="71" t="s">
        <v>227</v>
      </c>
      <c r="D7" s="71" t="s">
        <v>228</v>
      </c>
      <c r="E7" s="71" t="s">
        <v>229</v>
      </c>
      <c r="F7" s="71" t="s">
        <v>230</v>
      </c>
      <c r="G7" s="71" t="s">
        <v>231</v>
      </c>
    </row>
    <row r="8" spans="1:11" ht="14.25" customHeight="1" x14ac:dyDescent="0.25">
      <c r="A8" s="11" t="s">
        <v>232</v>
      </c>
      <c r="B8" s="11">
        <v>100</v>
      </c>
      <c r="C8" s="102">
        <v>1.2</v>
      </c>
      <c r="D8" s="103">
        <f>B8*C8</f>
        <v>120</v>
      </c>
      <c r="E8" s="120">
        <f>D8/$A$4</f>
        <v>63.207795628127464</v>
      </c>
      <c r="F8" s="118">
        <f>D8/$B$4</f>
        <v>70.671378091872796</v>
      </c>
      <c r="G8" s="119">
        <f>D8/$C$4</f>
        <v>53.981106612685565</v>
      </c>
    </row>
    <row r="9" spans="1:11" ht="14.25" customHeight="1" x14ac:dyDescent="0.25">
      <c r="A9" s="11" t="s">
        <v>233</v>
      </c>
      <c r="B9" s="11">
        <v>250</v>
      </c>
      <c r="C9" s="102">
        <v>7</v>
      </c>
      <c r="D9" s="103">
        <f t="shared" ref="D9:D14" si="0">B9*C9</f>
        <v>1750</v>
      </c>
      <c r="E9" s="120">
        <f t="shared" ref="E9:E14" si="1">D9/$A$4</f>
        <v>921.78035291019216</v>
      </c>
      <c r="F9" s="118">
        <f t="shared" ref="F9:F14" si="2">D9/$B$4</f>
        <v>1030.6242638398116</v>
      </c>
      <c r="G9" s="119">
        <f t="shared" ref="G9:G14" si="3">D9/$C$4</f>
        <v>787.22447143499778</v>
      </c>
    </row>
    <row r="10" spans="1:11" ht="14.25" customHeight="1" x14ac:dyDescent="0.25">
      <c r="A10" s="11" t="s">
        <v>234</v>
      </c>
      <c r="B10" s="11">
        <v>145</v>
      </c>
      <c r="C10" s="102">
        <v>10</v>
      </c>
      <c r="D10" s="103">
        <f t="shared" si="0"/>
        <v>1450</v>
      </c>
      <c r="E10" s="120">
        <f t="shared" si="1"/>
        <v>763.76086383987354</v>
      </c>
      <c r="F10" s="118">
        <f t="shared" si="2"/>
        <v>853.94581861012955</v>
      </c>
      <c r="G10" s="119">
        <f t="shared" si="3"/>
        <v>652.27170490328388</v>
      </c>
    </row>
    <row r="11" spans="1:11" ht="14.25" customHeight="1" x14ac:dyDescent="0.25">
      <c r="A11" s="11" t="s">
        <v>235</v>
      </c>
      <c r="B11" s="11">
        <v>200</v>
      </c>
      <c r="C11" s="102">
        <v>2</v>
      </c>
      <c r="D11" s="103">
        <f t="shared" si="0"/>
        <v>400</v>
      </c>
      <c r="E11" s="120">
        <f t="shared" si="1"/>
        <v>210.69265209375823</v>
      </c>
      <c r="F11" s="118">
        <f t="shared" si="2"/>
        <v>235.57126030624264</v>
      </c>
      <c r="G11" s="119">
        <f t="shared" si="3"/>
        <v>179.93702204228521</v>
      </c>
    </row>
    <row r="12" spans="1:11" ht="14.25" customHeight="1" x14ac:dyDescent="0.25">
      <c r="A12" s="11" t="s">
        <v>236</v>
      </c>
      <c r="B12" s="11">
        <v>70</v>
      </c>
      <c r="C12" s="102">
        <v>1.5</v>
      </c>
      <c r="D12" s="103">
        <f t="shared" si="0"/>
        <v>105</v>
      </c>
      <c r="E12" s="120">
        <f t="shared" si="1"/>
        <v>55.306821174611535</v>
      </c>
      <c r="F12" s="118">
        <f t="shared" si="2"/>
        <v>61.837455830388691</v>
      </c>
      <c r="G12" s="119">
        <f t="shared" si="3"/>
        <v>47.233468286099871</v>
      </c>
    </row>
    <row r="13" spans="1:11" ht="14.25" customHeight="1" x14ac:dyDescent="0.25">
      <c r="A13" s="11" t="s">
        <v>237</v>
      </c>
      <c r="B13" s="11">
        <v>130</v>
      </c>
      <c r="C13" s="102">
        <v>7</v>
      </c>
      <c r="D13" s="103">
        <f t="shared" si="0"/>
        <v>910</v>
      </c>
      <c r="E13" s="120">
        <f t="shared" si="1"/>
        <v>479.32578351329994</v>
      </c>
      <c r="F13" s="118">
        <f t="shared" si="2"/>
        <v>535.924617196702</v>
      </c>
      <c r="G13" s="119">
        <f t="shared" si="3"/>
        <v>409.35672514619887</v>
      </c>
    </row>
    <row r="14" spans="1:11" ht="14.25" customHeight="1" x14ac:dyDescent="0.25">
      <c r="A14" s="11" t="s">
        <v>238</v>
      </c>
      <c r="B14" s="11">
        <v>170</v>
      </c>
      <c r="C14" s="102">
        <v>2</v>
      </c>
      <c r="D14" s="103">
        <f t="shared" si="0"/>
        <v>340</v>
      </c>
      <c r="E14" s="120">
        <f t="shared" si="1"/>
        <v>179.08875427969448</v>
      </c>
      <c r="F14" s="118">
        <f t="shared" si="2"/>
        <v>200.23557126030624</v>
      </c>
      <c r="G14" s="119">
        <f t="shared" si="3"/>
        <v>152.94646873594243</v>
      </c>
    </row>
    <row r="15" spans="1:11" ht="14.25" customHeight="1" thickBot="1" x14ac:dyDescent="0.3"/>
    <row r="16" spans="1:11" ht="14.25" customHeight="1" x14ac:dyDescent="0.25">
      <c r="D16" s="5">
        <v>120</v>
      </c>
      <c r="E16" s="121">
        <v>227.82000000000002</v>
      </c>
      <c r="F16" s="122">
        <v>203.76</v>
      </c>
      <c r="G16" s="123">
        <v>266.76</v>
      </c>
      <c r="K16" t="s">
        <v>242</v>
      </c>
    </row>
    <row r="17" spans="2:11" ht="14.25" customHeight="1" x14ac:dyDescent="0.25">
      <c r="B17" s="104"/>
      <c r="D17" s="5">
        <v>1750</v>
      </c>
      <c r="E17" s="124">
        <v>3322.375</v>
      </c>
      <c r="F17" s="125">
        <v>2971.5</v>
      </c>
      <c r="G17" s="126">
        <v>3890.2499999999995</v>
      </c>
      <c r="K17" t="s">
        <v>241</v>
      </c>
    </row>
    <row r="18" spans="2:11" ht="14.25" customHeight="1" x14ac:dyDescent="0.25">
      <c r="D18" s="5">
        <v>1450</v>
      </c>
      <c r="E18" s="124">
        <v>2752.8250000000003</v>
      </c>
      <c r="F18" s="125">
        <v>2462.1</v>
      </c>
      <c r="G18" s="126">
        <v>3223.35</v>
      </c>
    </row>
    <row r="19" spans="2:11" ht="14.25" customHeight="1" x14ac:dyDescent="0.25">
      <c r="D19" s="5">
        <v>400</v>
      </c>
      <c r="E19" s="124">
        <v>759.4</v>
      </c>
      <c r="F19" s="125">
        <v>679.19999999999993</v>
      </c>
      <c r="G19" s="126">
        <v>889.19999999999993</v>
      </c>
    </row>
    <row r="20" spans="2:11" ht="14.25" customHeight="1" x14ac:dyDescent="0.25">
      <c r="D20" s="5">
        <v>105</v>
      </c>
      <c r="E20" s="124">
        <v>199.3425</v>
      </c>
      <c r="F20" s="125">
        <v>178.29</v>
      </c>
      <c r="G20" s="126">
        <v>233.41499999999999</v>
      </c>
    </row>
    <row r="21" spans="2:11" ht="14.25" customHeight="1" x14ac:dyDescent="0.25">
      <c r="D21" s="5">
        <v>910</v>
      </c>
      <c r="E21" s="124">
        <v>1727.635</v>
      </c>
      <c r="F21" s="125">
        <v>1545.18</v>
      </c>
      <c r="G21" s="126">
        <v>2022.9299999999998</v>
      </c>
    </row>
    <row r="22" spans="2:11" ht="14.25" customHeight="1" thickBot="1" x14ac:dyDescent="0.3">
      <c r="D22" s="5">
        <v>340</v>
      </c>
      <c r="E22" s="127">
        <v>645.49</v>
      </c>
      <c r="F22" s="128">
        <v>577.31999999999994</v>
      </c>
      <c r="G22" s="129">
        <v>755.81999999999994</v>
      </c>
    </row>
    <row r="23" spans="2:11" ht="14.25" customHeight="1" x14ac:dyDescent="0.25"/>
    <row r="24" spans="2:11" ht="14.25" customHeight="1" x14ac:dyDescent="0.25"/>
    <row r="25" spans="2:11" ht="14.25" customHeight="1" x14ac:dyDescent="0.25"/>
    <row r="26" spans="2:11" ht="14.25" customHeight="1" x14ac:dyDescent="0.25"/>
    <row r="27" spans="2:11" ht="14.25" customHeight="1" x14ac:dyDescent="0.25"/>
    <row r="28" spans="2:11" ht="14.25" customHeight="1" x14ac:dyDescent="0.25"/>
    <row r="29" spans="2:11" ht="14.25" customHeight="1" x14ac:dyDescent="0.25"/>
    <row r="30" spans="2:11" ht="14.25" customHeight="1" x14ac:dyDescent="0.25"/>
    <row r="31" spans="2:11" ht="14.25" customHeight="1" x14ac:dyDescent="0.25"/>
    <row r="32" spans="2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>
      <selection activeCell="C15" sqref="C15"/>
    </sheetView>
  </sheetViews>
  <sheetFormatPr defaultColWidth="14.42578125" defaultRowHeight="15" customHeight="1" x14ac:dyDescent="0.25"/>
  <cols>
    <col min="1" max="1" width="22.7109375" customWidth="1"/>
    <col min="2" max="2" width="22" customWidth="1"/>
    <col min="3" max="3" width="17.140625" customWidth="1"/>
    <col min="4" max="4" width="14.28515625" customWidth="1"/>
    <col min="5" max="7" width="11.28515625" customWidth="1"/>
    <col min="8" max="26" width="8.71093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105"/>
      <c r="B3" s="106"/>
      <c r="C3" s="106"/>
      <c r="D3" s="106"/>
    </row>
    <row r="4" spans="1:7" ht="14.25" customHeight="1" x14ac:dyDescent="0.25">
      <c r="A4" s="107" t="s">
        <v>239</v>
      </c>
      <c r="B4" s="108">
        <v>0.14000000000000001</v>
      </c>
    </row>
    <row r="5" spans="1:7" ht="14.25" customHeight="1" x14ac:dyDescent="0.25"/>
    <row r="6" spans="1:7" ht="14.25" customHeight="1" x14ac:dyDescent="0.25">
      <c r="A6" s="109" t="s">
        <v>122</v>
      </c>
      <c r="B6" s="109" t="s">
        <v>240</v>
      </c>
      <c r="C6" s="109" t="s">
        <v>52</v>
      </c>
      <c r="D6" s="109" t="s">
        <v>50</v>
      </c>
    </row>
    <row r="7" spans="1:7" ht="14.25" customHeight="1" x14ac:dyDescent="0.25">
      <c r="A7" s="110">
        <v>42613</v>
      </c>
      <c r="B7" s="111">
        <v>150000</v>
      </c>
      <c r="C7" s="112">
        <f>B7*$B$4</f>
        <v>21000.000000000004</v>
      </c>
      <c r="D7" s="112">
        <f>B7-C7</f>
        <v>129000</v>
      </c>
      <c r="F7" s="5">
        <v>21000.000000000004</v>
      </c>
      <c r="G7" s="5">
        <v>129000</v>
      </c>
    </row>
    <row r="8" spans="1:7" ht="14.25" customHeight="1" x14ac:dyDescent="0.25">
      <c r="A8" s="110">
        <v>42643</v>
      </c>
      <c r="B8" s="111">
        <v>200000</v>
      </c>
      <c r="C8" s="112">
        <f t="shared" ref="C8:C15" si="0">B8*$B$4</f>
        <v>28000.000000000004</v>
      </c>
      <c r="D8" s="112">
        <f t="shared" ref="D8:D15" si="1">B8-C8</f>
        <v>172000</v>
      </c>
      <c r="F8" s="5">
        <v>28000.000000000004</v>
      </c>
      <c r="G8" s="5">
        <v>172000</v>
      </c>
    </row>
    <row r="9" spans="1:7" ht="14.25" customHeight="1" x14ac:dyDescent="0.25">
      <c r="A9" s="110">
        <v>42674</v>
      </c>
      <c r="B9" s="111">
        <v>50000</v>
      </c>
      <c r="C9" s="112">
        <f t="shared" si="0"/>
        <v>7000.0000000000009</v>
      </c>
      <c r="D9" s="112">
        <f t="shared" si="1"/>
        <v>43000</v>
      </c>
      <c r="F9" s="5">
        <v>7000.0000000000009</v>
      </c>
      <c r="G9" s="5">
        <v>43000</v>
      </c>
    </row>
    <row r="10" spans="1:7" ht="14.25" customHeight="1" x14ac:dyDescent="0.25">
      <c r="A10" s="110">
        <v>42704</v>
      </c>
      <c r="B10" s="111">
        <v>70000</v>
      </c>
      <c r="C10" s="112">
        <f t="shared" si="0"/>
        <v>9800.0000000000018</v>
      </c>
      <c r="D10" s="112">
        <f t="shared" si="1"/>
        <v>60200</v>
      </c>
      <c r="F10" s="5">
        <v>9800.0000000000018</v>
      </c>
      <c r="G10" s="5">
        <v>60200</v>
      </c>
    </row>
    <row r="11" spans="1:7" ht="14.25" customHeight="1" x14ac:dyDescent="0.25">
      <c r="A11" s="110">
        <v>42735</v>
      </c>
      <c r="B11" s="111">
        <v>30000</v>
      </c>
      <c r="C11" s="112">
        <f t="shared" si="0"/>
        <v>4200</v>
      </c>
      <c r="D11" s="112">
        <f t="shared" si="1"/>
        <v>25800</v>
      </c>
      <c r="F11" s="5">
        <v>4200</v>
      </c>
      <c r="G11" s="5">
        <v>25800</v>
      </c>
    </row>
    <row r="12" spans="1:7" ht="14.25" customHeight="1" x14ac:dyDescent="0.25">
      <c r="A12" s="110">
        <v>42400</v>
      </c>
      <c r="B12" s="111">
        <v>100000</v>
      </c>
      <c r="C12" s="112">
        <f t="shared" si="0"/>
        <v>14000.000000000002</v>
      </c>
      <c r="D12" s="112">
        <f t="shared" si="1"/>
        <v>86000</v>
      </c>
      <c r="F12" s="5">
        <v>14000.000000000002</v>
      </c>
      <c r="G12" s="5">
        <v>86000</v>
      </c>
    </row>
    <row r="13" spans="1:7" ht="14.25" customHeight="1" x14ac:dyDescent="0.25">
      <c r="A13" s="110">
        <v>42428</v>
      </c>
      <c r="B13" s="111">
        <v>120000</v>
      </c>
      <c r="C13" s="112">
        <f t="shared" si="0"/>
        <v>16800</v>
      </c>
      <c r="D13" s="112">
        <f t="shared" si="1"/>
        <v>103200</v>
      </c>
      <c r="F13" s="5">
        <v>16800</v>
      </c>
      <c r="G13" s="5">
        <v>103200</v>
      </c>
    </row>
    <row r="14" spans="1:7" ht="14.25" customHeight="1" x14ac:dyDescent="0.25">
      <c r="A14" s="110">
        <v>42460</v>
      </c>
      <c r="B14" s="111">
        <v>100000</v>
      </c>
      <c r="C14" s="112">
        <f t="shared" si="0"/>
        <v>14000.000000000002</v>
      </c>
      <c r="D14" s="112">
        <f t="shared" si="1"/>
        <v>86000</v>
      </c>
      <c r="F14" s="5">
        <v>14000.000000000002</v>
      </c>
      <c r="G14" s="5">
        <v>86000</v>
      </c>
    </row>
    <row r="15" spans="1:7" ht="14.25" customHeight="1" x14ac:dyDescent="0.25">
      <c r="A15" s="110">
        <v>42490</v>
      </c>
      <c r="B15" s="111">
        <v>200000</v>
      </c>
      <c r="C15" s="112">
        <f t="shared" si="0"/>
        <v>28000.000000000004</v>
      </c>
      <c r="D15" s="112">
        <f t="shared" si="1"/>
        <v>172000</v>
      </c>
      <c r="F15" s="5">
        <v>28000.000000000004</v>
      </c>
      <c r="G15" s="5">
        <v>172000</v>
      </c>
    </row>
    <row r="16" spans="1: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4.42578125" defaultRowHeight="15" customHeight="1" x14ac:dyDescent="0.25"/>
  <cols>
    <col min="1" max="1" width="29" customWidth="1"/>
    <col min="2" max="2" width="21.7109375" customWidth="1"/>
    <col min="3" max="3" width="34.7109375" customWidth="1"/>
    <col min="4" max="4" width="23.5703125" customWidth="1"/>
    <col min="5" max="6" width="19.5703125" customWidth="1"/>
    <col min="7" max="26" width="8.7109375" customWidth="1"/>
  </cols>
  <sheetData>
    <row r="1" spans="1:6" ht="14.25" customHeight="1" x14ac:dyDescent="0.25">
      <c r="A1" s="18" t="s">
        <v>20</v>
      </c>
    </row>
    <row r="2" spans="1:6" ht="14.25" customHeight="1" x14ac:dyDescent="0.25">
      <c r="A2" s="19" t="s">
        <v>21</v>
      </c>
      <c r="B2" s="19" t="s">
        <v>22</v>
      </c>
      <c r="C2" s="19" t="s">
        <v>23</v>
      </c>
      <c r="D2" s="19" t="s">
        <v>24</v>
      </c>
      <c r="E2" s="19" t="s">
        <v>25</v>
      </c>
      <c r="F2" s="19" t="s">
        <v>25</v>
      </c>
    </row>
    <row r="3" spans="1:6" ht="14.25" customHeight="1" x14ac:dyDescent="0.25">
      <c r="A3" s="20">
        <v>10000</v>
      </c>
      <c r="B3" s="21">
        <v>0.18</v>
      </c>
      <c r="C3" s="20"/>
      <c r="D3" s="20"/>
      <c r="E3" s="20"/>
      <c r="F3" s="20"/>
    </row>
    <row r="4" spans="1:6" ht="14.25" customHeight="1" x14ac:dyDescent="0.25"/>
    <row r="5" spans="1:6" ht="14.25" customHeight="1" x14ac:dyDescent="0.25"/>
    <row r="6" spans="1:6" ht="14.25" customHeight="1" x14ac:dyDescent="0.25"/>
    <row r="7" spans="1:6" ht="14.25" customHeight="1" x14ac:dyDescent="0.25">
      <c r="A7" s="19" t="s">
        <v>26</v>
      </c>
      <c r="B7" s="19" t="s">
        <v>27</v>
      </c>
      <c r="C7" s="19" t="s">
        <v>28</v>
      </c>
      <c r="D7" s="19" t="s">
        <v>29</v>
      </c>
      <c r="E7" s="19" t="s">
        <v>25</v>
      </c>
      <c r="F7" s="19" t="s">
        <v>25</v>
      </c>
    </row>
    <row r="8" spans="1:6" ht="14.25" customHeight="1" x14ac:dyDescent="0.25">
      <c r="A8" s="20">
        <v>10000</v>
      </c>
      <c r="B8" s="21">
        <v>0.18</v>
      </c>
      <c r="C8" s="20"/>
      <c r="D8" s="20"/>
      <c r="E8" s="20"/>
      <c r="F8" s="20"/>
    </row>
    <row r="9" spans="1:6" ht="14.25" customHeight="1" x14ac:dyDescent="0.25"/>
    <row r="10" spans="1:6" ht="14.25" customHeight="1" x14ac:dyDescent="0.25"/>
    <row r="11" spans="1:6" ht="14.25" customHeight="1" x14ac:dyDescent="0.25">
      <c r="A11" s="18" t="s">
        <v>30</v>
      </c>
    </row>
    <row r="12" spans="1:6" ht="14.25" customHeight="1" x14ac:dyDescent="0.25">
      <c r="A12" s="19" t="s">
        <v>31</v>
      </c>
      <c r="B12" s="19" t="s">
        <v>32</v>
      </c>
      <c r="C12" s="19" t="s">
        <v>33</v>
      </c>
      <c r="D12" s="19" t="s">
        <v>34</v>
      </c>
    </row>
    <row r="13" spans="1:6" ht="14.25" customHeight="1" x14ac:dyDescent="0.25">
      <c r="A13" s="11">
        <v>50</v>
      </c>
      <c r="B13" s="11">
        <v>42</v>
      </c>
      <c r="C13" s="11"/>
      <c r="D13" s="11"/>
    </row>
    <row r="14" spans="1:6" ht="14.25" customHeight="1" x14ac:dyDescent="0.25">
      <c r="A14" s="8"/>
    </row>
    <row r="15" spans="1:6" ht="14.25" customHeight="1" x14ac:dyDescent="0.25"/>
    <row r="16" spans="1:6" ht="14.25" customHeight="1" x14ac:dyDescent="0.25">
      <c r="A16" s="18" t="s">
        <v>35</v>
      </c>
    </row>
    <row r="17" spans="1:6" ht="14.25" customHeight="1" x14ac:dyDescent="0.25">
      <c r="A17" s="22" t="s">
        <v>36</v>
      </c>
    </row>
    <row r="18" spans="1:6" ht="14.25" customHeight="1" x14ac:dyDescent="0.25">
      <c r="A18" s="19" t="s">
        <v>37</v>
      </c>
      <c r="B18" s="19" t="s">
        <v>38</v>
      </c>
      <c r="C18" s="19" t="s">
        <v>39</v>
      </c>
    </row>
    <row r="19" spans="1:6" ht="14.25" customHeight="1" x14ac:dyDescent="0.25">
      <c r="A19" s="11">
        <v>80</v>
      </c>
      <c r="B19" s="11">
        <v>100</v>
      </c>
      <c r="C19" s="11"/>
      <c r="D19" s="23"/>
    </row>
    <row r="20" spans="1:6" ht="14.25" customHeight="1" x14ac:dyDescent="0.25"/>
    <row r="21" spans="1:6" ht="14.25" customHeight="1" x14ac:dyDescent="0.25">
      <c r="A21" s="19" t="s">
        <v>37</v>
      </c>
      <c r="B21" s="19" t="s">
        <v>38</v>
      </c>
      <c r="C21" s="19" t="s">
        <v>40</v>
      </c>
    </row>
    <row r="22" spans="1:6" ht="14.25" customHeight="1" x14ac:dyDescent="0.25">
      <c r="A22" s="11">
        <v>100</v>
      </c>
      <c r="B22" s="11">
        <v>80</v>
      </c>
      <c r="C22" s="24"/>
      <c r="D22" s="23"/>
    </row>
    <row r="23" spans="1:6" ht="14.25" customHeight="1" x14ac:dyDescent="0.25"/>
    <row r="24" spans="1:6" ht="14.25" customHeight="1" x14ac:dyDescent="0.25"/>
    <row r="25" spans="1:6" ht="14.25" customHeight="1" x14ac:dyDescent="0.25">
      <c r="A25" s="25" t="s">
        <v>41</v>
      </c>
      <c r="B25" s="25" t="s">
        <v>42</v>
      </c>
      <c r="C25" s="25" t="s">
        <v>43</v>
      </c>
      <c r="F25" s="26" t="s">
        <v>44</v>
      </c>
    </row>
    <row r="26" spans="1:6" ht="14.25" customHeight="1" x14ac:dyDescent="0.25">
      <c r="A26" s="11">
        <v>15</v>
      </c>
      <c r="B26" s="21">
        <v>0.25</v>
      </c>
      <c r="C26" s="11"/>
      <c r="F26" s="27">
        <v>5000</v>
      </c>
    </row>
    <row r="27" spans="1:6" ht="14.25" customHeight="1" x14ac:dyDescent="0.25"/>
    <row r="28" spans="1:6" ht="14.25" customHeight="1" x14ac:dyDescent="0.25"/>
    <row r="29" spans="1:6" ht="14.25" customHeight="1" x14ac:dyDescent="0.25">
      <c r="A29" s="18" t="s">
        <v>45</v>
      </c>
    </row>
    <row r="30" spans="1:6" ht="14.25" customHeight="1" x14ac:dyDescent="0.25">
      <c r="A30" s="19" t="s">
        <v>46</v>
      </c>
      <c r="B30" s="19" t="s">
        <v>47</v>
      </c>
      <c r="C30" s="19" t="s">
        <v>48</v>
      </c>
    </row>
    <row r="31" spans="1:6" ht="14.25" customHeight="1" x14ac:dyDescent="0.25">
      <c r="A31" s="21">
        <v>0.18</v>
      </c>
      <c r="B31" s="20">
        <v>200000</v>
      </c>
      <c r="C31" s="28"/>
    </row>
    <row r="32" spans="1:6" ht="14.25" customHeight="1" x14ac:dyDescent="0.25">
      <c r="C32" s="27"/>
    </row>
    <row r="33" spans="4:4" ht="14.25" customHeight="1" x14ac:dyDescent="0.25"/>
    <row r="34" spans="4:4" ht="14.25" customHeight="1" x14ac:dyDescent="0.25">
      <c r="D34" s="29"/>
    </row>
    <row r="35" spans="4:4" ht="14.25" customHeight="1" x14ac:dyDescent="0.25"/>
    <row r="36" spans="4:4" ht="14.25" customHeight="1" x14ac:dyDescent="0.25">
      <c r="D36" s="29"/>
    </row>
    <row r="37" spans="4:4" ht="14.25" customHeight="1" x14ac:dyDescent="0.25">
      <c r="D37" s="29"/>
    </row>
    <row r="38" spans="4:4" ht="14.25" customHeight="1" x14ac:dyDescent="0.25"/>
    <row r="39" spans="4:4" ht="14.25" customHeight="1" x14ac:dyDescent="0.25"/>
    <row r="40" spans="4:4" ht="14.25" customHeight="1" x14ac:dyDescent="0.25"/>
    <row r="41" spans="4:4" ht="14.25" customHeight="1" x14ac:dyDescent="0.25"/>
    <row r="42" spans="4:4" ht="14.25" customHeight="1" x14ac:dyDescent="0.25"/>
    <row r="43" spans="4:4" ht="14.25" customHeight="1" x14ac:dyDescent="0.25"/>
    <row r="44" spans="4:4" ht="14.25" customHeight="1" x14ac:dyDescent="0.25"/>
    <row r="45" spans="4:4" ht="14.25" customHeight="1" x14ac:dyDescent="0.25"/>
    <row r="46" spans="4:4" ht="14.25" customHeight="1" x14ac:dyDescent="0.25"/>
    <row r="47" spans="4:4" ht="14.25" customHeight="1" x14ac:dyDescent="0.25"/>
    <row r="48" spans="4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opLeftCell="A6" workbookViewId="0">
      <selection activeCell="H32" sqref="H32:I36"/>
    </sheetView>
  </sheetViews>
  <sheetFormatPr defaultColWidth="14.42578125" defaultRowHeight="15" customHeight="1" x14ac:dyDescent="0.25"/>
  <cols>
    <col min="1" max="1" width="29.140625" customWidth="1"/>
    <col min="2" max="2" width="27.5703125" customWidth="1"/>
    <col min="3" max="3" width="34.85546875" customWidth="1"/>
    <col min="4" max="4" width="35.7109375" customWidth="1"/>
    <col min="5" max="5" width="5.42578125" customWidth="1"/>
    <col min="6" max="6" width="20.28515625" customWidth="1"/>
    <col min="7" max="7" width="19.5703125" customWidth="1"/>
    <col min="8" max="26" width="8.7109375" customWidth="1"/>
  </cols>
  <sheetData>
    <row r="1" spans="1:9" ht="14.25" customHeight="1" x14ac:dyDescent="0.35">
      <c r="A1" s="30" t="s">
        <v>49</v>
      </c>
    </row>
    <row r="2" spans="1:9" ht="14.25" customHeight="1" x14ac:dyDescent="0.25">
      <c r="A2" s="19" t="s">
        <v>50</v>
      </c>
      <c r="B2" s="19" t="s">
        <v>51</v>
      </c>
      <c r="C2" s="19" t="s">
        <v>52</v>
      </c>
      <c r="D2" s="19" t="s">
        <v>53</v>
      </c>
      <c r="E2" s="19"/>
      <c r="F2" s="19" t="s">
        <v>54</v>
      </c>
      <c r="G2" s="19" t="s">
        <v>54</v>
      </c>
    </row>
    <row r="3" spans="1:9" ht="14.25" customHeight="1" x14ac:dyDescent="0.25">
      <c r="A3" s="20">
        <v>10000</v>
      </c>
      <c r="B3" s="21">
        <v>0.18</v>
      </c>
      <c r="C3" s="31">
        <f>A3*B3</f>
        <v>1800</v>
      </c>
      <c r="D3" s="31">
        <f>A3-C3</f>
        <v>8200</v>
      </c>
      <c r="E3" s="20"/>
      <c r="F3" s="31">
        <f>A3-A3*B3</f>
        <v>8200</v>
      </c>
      <c r="G3" s="31">
        <f>A3*(1-B3)</f>
        <v>8200</v>
      </c>
      <c r="I3" s="113"/>
    </row>
    <row r="4" spans="1:9" ht="14.25" customHeight="1" x14ac:dyDescent="0.25">
      <c r="C4" s="32" t="s">
        <v>55</v>
      </c>
      <c r="D4" s="32" t="s">
        <v>56</v>
      </c>
      <c r="F4" s="32" t="s">
        <v>57</v>
      </c>
      <c r="G4" s="32" t="s">
        <v>58</v>
      </c>
    </row>
    <row r="5" spans="1:9" ht="14.25" customHeight="1" x14ac:dyDescent="0.25">
      <c r="F5" s="32" t="s">
        <v>59</v>
      </c>
      <c r="G5" s="32" t="s">
        <v>60</v>
      </c>
    </row>
    <row r="6" spans="1:9" ht="14.25" customHeight="1" x14ac:dyDescent="0.25"/>
    <row r="7" spans="1:9" ht="14.25" customHeight="1" x14ac:dyDescent="0.25">
      <c r="A7" s="19" t="s">
        <v>61</v>
      </c>
      <c r="B7" s="19" t="s">
        <v>62</v>
      </c>
      <c r="C7" s="19" t="s">
        <v>63</v>
      </c>
      <c r="D7" s="19" t="s">
        <v>64</v>
      </c>
      <c r="E7" s="19"/>
      <c r="F7" s="19" t="s">
        <v>54</v>
      </c>
      <c r="G7" s="19" t="s">
        <v>54</v>
      </c>
    </row>
    <row r="8" spans="1:9" ht="14.25" customHeight="1" x14ac:dyDescent="0.25">
      <c r="A8" s="20">
        <v>10000</v>
      </c>
      <c r="B8" s="21">
        <v>0.18</v>
      </c>
      <c r="C8" s="12">
        <f>A8*B8</f>
        <v>1800</v>
      </c>
      <c r="D8" s="31">
        <f>A8+C8</f>
        <v>11800</v>
      </c>
      <c r="E8" s="20"/>
      <c r="F8" s="31">
        <f>A8+A8*B8</f>
        <v>11800</v>
      </c>
      <c r="G8" s="31">
        <f>A8*(1+B8)</f>
        <v>11800</v>
      </c>
    </row>
    <row r="9" spans="1:9" ht="14.25" customHeight="1" x14ac:dyDescent="0.25">
      <c r="C9" s="33" t="s">
        <v>65</v>
      </c>
      <c r="D9" s="33" t="s">
        <v>66</v>
      </c>
      <c r="F9" s="32" t="s">
        <v>67</v>
      </c>
      <c r="G9" s="32" t="s">
        <v>68</v>
      </c>
    </row>
    <row r="10" spans="1:9" ht="14.25" customHeight="1" x14ac:dyDescent="0.25">
      <c r="F10" s="32" t="s">
        <v>69</v>
      </c>
      <c r="G10" s="32" t="s">
        <v>70</v>
      </c>
    </row>
    <row r="11" spans="1:9" ht="14.25" customHeight="1" x14ac:dyDescent="0.25">
      <c r="A11" s="18" t="s">
        <v>30</v>
      </c>
    </row>
    <row r="12" spans="1:9" ht="14.25" customHeight="1" x14ac:dyDescent="0.25">
      <c r="A12" s="19" t="s">
        <v>71</v>
      </c>
      <c r="B12" s="19" t="s">
        <v>72</v>
      </c>
      <c r="C12" s="19" t="s">
        <v>73</v>
      </c>
      <c r="D12" s="19" t="s">
        <v>74</v>
      </c>
    </row>
    <row r="13" spans="1:9" ht="14.25" customHeight="1" x14ac:dyDescent="0.25">
      <c r="A13" s="11">
        <v>50</v>
      </c>
      <c r="B13" s="11">
        <v>42</v>
      </c>
      <c r="C13" s="34">
        <f>B13/A13</f>
        <v>0.84</v>
      </c>
      <c r="D13" s="34">
        <f>(A13-B13)/A13</f>
        <v>0.16</v>
      </c>
      <c r="E13" s="8"/>
    </row>
    <row r="14" spans="1:9" ht="14.25" customHeight="1" x14ac:dyDescent="0.25">
      <c r="A14" s="8"/>
      <c r="C14" s="32" t="s">
        <v>75</v>
      </c>
      <c r="D14" s="35" t="s">
        <v>76</v>
      </c>
    </row>
    <row r="15" spans="1:9" ht="14.25" customHeight="1" x14ac:dyDescent="0.25">
      <c r="C15" s="32" t="s">
        <v>77</v>
      </c>
      <c r="D15" s="32" t="s">
        <v>78</v>
      </c>
    </row>
    <row r="16" spans="1:9" ht="14.25" customHeight="1" x14ac:dyDescent="0.25">
      <c r="A16" s="18" t="s">
        <v>79</v>
      </c>
    </row>
    <row r="17" spans="1:6" ht="14.25" customHeight="1" x14ac:dyDescent="0.25">
      <c r="A17" s="22" t="s">
        <v>80</v>
      </c>
    </row>
    <row r="18" spans="1:6" ht="14.25" customHeight="1" x14ac:dyDescent="0.25">
      <c r="A18" s="19" t="s">
        <v>81</v>
      </c>
      <c r="B18" s="19" t="s">
        <v>82</v>
      </c>
      <c r="C18" s="19" t="s">
        <v>83</v>
      </c>
    </row>
    <row r="19" spans="1:6" ht="14.25" customHeight="1" x14ac:dyDescent="0.25">
      <c r="A19" s="11">
        <v>80</v>
      </c>
      <c r="B19" s="36">
        <v>100</v>
      </c>
      <c r="C19" s="34">
        <f>(B19-A19)/A19</f>
        <v>0.25</v>
      </c>
      <c r="D19" s="37"/>
    </row>
    <row r="20" spans="1:6" ht="14.25" customHeight="1" x14ac:dyDescent="0.25">
      <c r="A20" s="8"/>
      <c r="B20" s="8"/>
      <c r="C20" s="38" t="s">
        <v>84</v>
      </c>
    </row>
    <row r="21" spans="1:6" ht="14.25" customHeight="1" x14ac:dyDescent="0.25">
      <c r="A21" s="8"/>
      <c r="B21" s="8"/>
      <c r="C21" s="32" t="s">
        <v>85</v>
      </c>
    </row>
    <row r="22" spans="1:6" ht="14.25" customHeight="1" x14ac:dyDescent="0.25"/>
    <row r="23" spans="1:6" ht="14.25" customHeight="1" x14ac:dyDescent="0.25">
      <c r="A23" s="19" t="s">
        <v>81</v>
      </c>
      <c r="B23" s="19" t="s">
        <v>86</v>
      </c>
      <c r="C23" s="19" t="s">
        <v>87</v>
      </c>
    </row>
    <row r="24" spans="1:6" ht="14.25" customHeight="1" x14ac:dyDescent="0.25">
      <c r="A24" s="11">
        <v>100</v>
      </c>
      <c r="B24" s="36">
        <v>80</v>
      </c>
      <c r="C24" s="34">
        <f>(A24-B24)/A24</f>
        <v>0.2</v>
      </c>
    </row>
    <row r="25" spans="1:6" ht="14.25" customHeight="1" x14ac:dyDescent="0.25">
      <c r="C25" s="32" t="s">
        <v>88</v>
      </c>
    </row>
    <row r="26" spans="1:6" ht="14.25" customHeight="1" x14ac:dyDescent="0.25">
      <c r="C26" s="32" t="s">
        <v>89</v>
      </c>
    </row>
    <row r="27" spans="1:6" ht="14.25" customHeight="1" x14ac:dyDescent="0.25"/>
    <row r="28" spans="1:6" ht="14.25" customHeight="1" x14ac:dyDescent="0.25">
      <c r="A28" s="39" t="s">
        <v>90</v>
      </c>
      <c r="B28" s="39" t="s">
        <v>91</v>
      </c>
      <c r="C28" s="39" t="s">
        <v>92</v>
      </c>
      <c r="F28" s="26"/>
    </row>
    <row r="29" spans="1:6" ht="14.25" customHeight="1" x14ac:dyDescent="0.25">
      <c r="A29" s="11">
        <v>15</v>
      </c>
      <c r="B29" s="21">
        <v>0.25</v>
      </c>
      <c r="C29" s="114">
        <f>A29/75%</f>
        <v>20</v>
      </c>
      <c r="F29" s="27"/>
    </row>
    <row r="30" spans="1:6" ht="14.25" customHeight="1" x14ac:dyDescent="0.25">
      <c r="C30" s="32" t="s">
        <v>93</v>
      </c>
      <c r="D30" s="32" t="s">
        <v>94</v>
      </c>
    </row>
    <row r="31" spans="1:6" ht="14.25" customHeight="1" x14ac:dyDescent="0.25">
      <c r="C31" s="32" t="s">
        <v>95</v>
      </c>
    </row>
    <row r="32" spans="1:6" ht="14.25" customHeight="1" x14ac:dyDescent="0.25"/>
    <row r="33" spans="1:6" ht="14.25" customHeight="1" x14ac:dyDescent="0.25"/>
    <row r="34" spans="1:6" ht="14.25" customHeight="1" x14ac:dyDescent="0.25">
      <c r="A34" s="18" t="s">
        <v>96</v>
      </c>
    </row>
    <row r="35" spans="1:6" ht="14.25" customHeight="1" x14ac:dyDescent="0.25">
      <c r="A35" s="19" t="s">
        <v>97</v>
      </c>
      <c r="B35" s="19" t="s">
        <v>98</v>
      </c>
      <c r="C35" s="19" t="s">
        <v>99</v>
      </c>
      <c r="F35" s="40"/>
    </row>
    <row r="36" spans="1:6" ht="14.25" customHeight="1" x14ac:dyDescent="0.25">
      <c r="A36" s="21">
        <v>0.18</v>
      </c>
      <c r="B36" s="20">
        <v>200000</v>
      </c>
      <c r="C36" s="41">
        <f>B36/(1+A36)</f>
        <v>169491.52542372883</v>
      </c>
    </row>
    <row r="37" spans="1:6" ht="14.25" customHeight="1" x14ac:dyDescent="0.25">
      <c r="C37" s="33" t="s">
        <v>100</v>
      </c>
      <c r="F37" s="42"/>
    </row>
    <row r="38" spans="1:6" ht="14.25" customHeight="1" x14ac:dyDescent="0.25">
      <c r="C38" s="32" t="s">
        <v>101</v>
      </c>
      <c r="F38" s="42"/>
    </row>
    <row r="39" spans="1:6" ht="14.25" customHeight="1" x14ac:dyDescent="0.25">
      <c r="D39" s="29"/>
      <c r="E39" s="29"/>
    </row>
    <row r="40" spans="1:6" ht="14.25" customHeight="1" x14ac:dyDescent="0.25"/>
    <row r="41" spans="1:6" ht="14.25" customHeight="1" x14ac:dyDescent="0.25">
      <c r="D41" s="29"/>
      <c r="E41" s="29"/>
    </row>
    <row r="42" spans="1:6" ht="14.25" customHeight="1" x14ac:dyDescent="0.25">
      <c r="D42" s="29"/>
      <c r="E42" s="29"/>
    </row>
    <row r="43" spans="1:6" ht="14.25" customHeight="1" x14ac:dyDescent="0.25"/>
    <row r="44" spans="1:6" ht="14.25" customHeight="1" x14ac:dyDescent="0.25"/>
    <row r="45" spans="1:6" ht="14.25" customHeight="1" x14ac:dyDescent="0.25"/>
    <row r="46" spans="1:6" ht="14.25" customHeight="1" x14ac:dyDescent="0.25"/>
    <row r="47" spans="1:6" ht="14.25" customHeight="1" x14ac:dyDescent="0.25"/>
    <row r="48" spans="1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selection activeCell="H24" sqref="H24"/>
    </sheetView>
  </sheetViews>
  <sheetFormatPr defaultColWidth="14.42578125" defaultRowHeight="15" customHeight="1" x14ac:dyDescent="0.25"/>
  <cols>
    <col min="1" max="1" width="12.85546875" customWidth="1"/>
    <col min="2" max="2" width="19.28515625" customWidth="1"/>
    <col min="3" max="3" width="17.140625" customWidth="1"/>
    <col min="4" max="4" width="17.85546875" customWidth="1"/>
    <col min="5" max="6" width="8.7109375" customWidth="1"/>
    <col min="7" max="7" width="10.7109375" customWidth="1"/>
    <col min="8" max="8" width="15.7109375" customWidth="1"/>
    <col min="9" max="9" width="14.28515625" customWidth="1"/>
    <col min="10" max="26" width="8.7109375" customWidth="1"/>
  </cols>
  <sheetData>
    <row r="1" spans="1:10" ht="14.25" customHeight="1" x14ac:dyDescent="0.25">
      <c r="A1" s="7" t="s">
        <v>102</v>
      </c>
      <c r="G1" s="7" t="s">
        <v>103</v>
      </c>
    </row>
    <row r="2" spans="1:10" ht="14.25" customHeight="1" x14ac:dyDescent="0.25">
      <c r="A2" s="43" t="s">
        <v>104</v>
      </c>
      <c r="B2" s="44" t="s">
        <v>105</v>
      </c>
      <c r="C2" s="43" t="s">
        <v>106</v>
      </c>
      <c r="D2" s="44" t="s">
        <v>107</v>
      </c>
      <c r="E2" s="45"/>
      <c r="F2" s="45"/>
      <c r="G2" s="43" t="s">
        <v>104</v>
      </c>
      <c r="H2" s="43" t="s">
        <v>105</v>
      </c>
      <c r="I2" s="43" t="s">
        <v>108</v>
      </c>
    </row>
    <row r="3" spans="1:10" ht="14.25" customHeight="1" x14ac:dyDescent="0.25">
      <c r="A3" s="11" t="s">
        <v>109</v>
      </c>
      <c r="B3" s="11">
        <v>30</v>
      </c>
      <c r="C3" s="11">
        <v>28</v>
      </c>
      <c r="D3" s="46">
        <f>C3/B3</f>
        <v>0.93333333333333335</v>
      </c>
      <c r="E3" s="47">
        <v>0.93333333333333335</v>
      </c>
      <c r="G3" s="11" t="s">
        <v>109</v>
      </c>
      <c r="H3" s="11">
        <v>30</v>
      </c>
      <c r="I3" s="48">
        <f>H3/$H$11</f>
        <v>0.14285714285714285</v>
      </c>
      <c r="J3" s="47">
        <v>0.14285714285714285</v>
      </c>
    </row>
    <row r="4" spans="1:10" ht="14.25" customHeight="1" x14ac:dyDescent="0.25">
      <c r="A4" s="11" t="s">
        <v>110</v>
      </c>
      <c r="B4" s="11">
        <v>20</v>
      </c>
      <c r="C4" s="11">
        <v>19</v>
      </c>
      <c r="D4" s="46">
        <f t="shared" ref="D4:D10" si="0">C4/B4</f>
        <v>0.95</v>
      </c>
      <c r="E4" s="47">
        <v>0.95</v>
      </c>
      <c r="G4" s="11" t="s">
        <v>110</v>
      </c>
      <c r="H4" s="11">
        <v>20</v>
      </c>
      <c r="I4" s="48">
        <f t="shared" ref="I4:I10" si="1">H4/$H$11</f>
        <v>9.5238095238095233E-2</v>
      </c>
      <c r="J4" s="47">
        <v>9.5238095238095233E-2</v>
      </c>
    </row>
    <row r="5" spans="1:10" ht="14.25" customHeight="1" x14ac:dyDescent="0.25">
      <c r="A5" s="11" t="s">
        <v>111</v>
      </c>
      <c r="B5" s="11">
        <v>20</v>
      </c>
      <c r="C5" s="11">
        <v>13</v>
      </c>
      <c r="D5" s="46">
        <f t="shared" si="0"/>
        <v>0.65</v>
      </c>
      <c r="E5" s="47">
        <v>0.65</v>
      </c>
      <c r="G5" s="11" t="s">
        <v>111</v>
      </c>
      <c r="H5" s="11">
        <v>20</v>
      </c>
      <c r="I5" s="48">
        <f t="shared" si="1"/>
        <v>9.5238095238095233E-2</v>
      </c>
      <c r="J5" s="47">
        <v>9.5238095238095233E-2</v>
      </c>
    </row>
    <row r="6" spans="1:10" ht="14.25" customHeight="1" x14ac:dyDescent="0.25">
      <c r="A6" s="11" t="s">
        <v>112</v>
      </c>
      <c r="B6" s="11">
        <v>30</v>
      </c>
      <c r="C6" s="11">
        <v>27</v>
      </c>
      <c r="D6" s="46">
        <f t="shared" si="0"/>
        <v>0.9</v>
      </c>
      <c r="E6" s="47">
        <v>0.9</v>
      </c>
      <c r="G6" s="11" t="s">
        <v>112</v>
      </c>
      <c r="H6" s="11">
        <v>30</v>
      </c>
      <c r="I6" s="48">
        <f t="shared" si="1"/>
        <v>0.14285714285714285</v>
      </c>
      <c r="J6" s="47">
        <v>0.14285714285714285</v>
      </c>
    </row>
    <row r="7" spans="1:10" ht="14.25" customHeight="1" x14ac:dyDescent="0.25">
      <c r="A7" s="11" t="s">
        <v>113</v>
      </c>
      <c r="B7" s="11">
        <v>20</v>
      </c>
      <c r="C7" s="11">
        <v>20</v>
      </c>
      <c r="D7" s="46">
        <f t="shared" si="0"/>
        <v>1</v>
      </c>
      <c r="E7" s="47">
        <v>1</v>
      </c>
      <c r="G7" s="11" t="s">
        <v>113</v>
      </c>
      <c r="H7" s="11">
        <v>20</v>
      </c>
      <c r="I7" s="48">
        <f t="shared" si="1"/>
        <v>9.5238095238095233E-2</v>
      </c>
      <c r="J7" s="47">
        <v>9.5238095238095233E-2</v>
      </c>
    </row>
    <row r="8" spans="1:10" ht="14.25" customHeight="1" x14ac:dyDescent="0.25">
      <c r="A8" s="11" t="s">
        <v>114</v>
      </c>
      <c r="B8" s="11">
        <v>30</v>
      </c>
      <c r="C8" s="11">
        <v>25</v>
      </c>
      <c r="D8" s="46">
        <f t="shared" si="0"/>
        <v>0.83333333333333337</v>
      </c>
      <c r="E8" s="47">
        <v>0.83333333333333337</v>
      </c>
      <c r="G8" s="11" t="s">
        <v>114</v>
      </c>
      <c r="H8" s="11">
        <v>30</v>
      </c>
      <c r="I8" s="48">
        <f t="shared" si="1"/>
        <v>0.14285714285714285</v>
      </c>
      <c r="J8" s="47">
        <v>0.14285714285714285</v>
      </c>
    </row>
    <row r="9" spans="1:10" ht="14.25" customHeight="1" x14ac:dyDescent="0.25">
      <c r="A9" s="11" t="s">
        <v>115</v>
      </c>
      <c r="B9" s="11">
        <v>20</v>
      </c>
      <c r="C9" s="11">
        <v>15</v>
      </c>
      <c r="D9" s="46">
        <f t="shared" si="0"/>
        <v>0.75</v>
      </c>
      <c r="E9" s="47">
        <v>0.75</v>
      </c>
      <c r="G9" s="11" t="s">
        <v>115</v>
      </c>
      <c r="H9" s="11">
        <v>20</v>
      </c>
      <c r="I9" s="48">
        <f t="shared" si="1"/>
        <v>9.5238095238095233E-2</v>
      </c>
      <c r="J9" s="47">
        <v>9.5238095238095205E-2</v>
      </c>
    </row>
    <row r="10" spans="1:10" ht="14.25" customHeight="1" x14ac:dyDescent="0.25">
      <c r="A10" s="11" t="s">
        <v>116</v>
      </c>
      <c r="B10" s="11">
        <v>40</v>
      </c>
      <c r="C10" s="11">
        <v>0</v>
      </c>
      <c r="D10" s="46">
        <f t="shared" si="0"/>
        <v>0</v>
      </c>
      <c r="E10" s="47">
        <v>0</v>
      </c>
      <c r="G10" s="11" t="s">
        <v>116</v>
      </c>
      <c r="H10" s="11">
        <v>40</v>
      </c>
      <c r="I10" s="48">
        <f t="shared" si="1"/>
        <v>0.19047619047619047</v>
      </c>
      <c r="J10" s="47">
        <v>0.19047619047619047</v>
      </c>
    </row>
    <row r="11" spans="1:10" ht="14.25" customHeight="1" x14ac:dyDescent="0.25">
      <c r="G11" s="36" t="s">
        <v>117</v>
      </c>
      <c r="H11" s="36">
        <f>SUM(H3:H10)</f>
        <v>210</v>
      </c>
      <c r="I11" s="11"/>
    </row>
    <row r="12" spans="1:10" ht="14.25" customHeight="1" x14ac:dyDescent="0.25"/>
    <row r="13" spans="1:10" ht="14.25" customHeight="1" x14ac:dyDescent="0.25"/>
    <row r="14" spans="1:10" ht="14.25" customHeight="1" x14ac:dyDescent="0.25">
      <c r="A14" s="7" t="s">
        <v>118</v>
      </c>
      <c r="G14" s="7" t="s">
        <v>118</v>
      </c>
    </row>
    <row r="15" spans="1:10" ht="14.25" customHeight="1" x14ac:dyDescent="0.25">
      <c r="A15" s="49" t="s">
        <v>104</v>
      </c>
      <c r="B15" s="19" t="s">
        <v>119</v>
      </c>
      <c r="C15" s="19" t="s">
        <v>120</v>
      </c>
      <c r="D15" s="19" t="s">
        <v>121</v>
      </c>
      <c r="E15" s="8"/>
      <c r="F15" s="8"/>
      <c r="G15" s="43" t="s">
        <v>122</v>
      </c>
      <c r="H15" s="19" t="s">
        <v>123</v>
      </c>
      <c r="I15" s="39" t="s">
        <v>121</v>
      </c>
      <c r="J15" s="8"/>
    </row>
    <row r="16" spans="1:10" ht="14.25" customHeight="1" x14ac:dyDescent="0.25">
      <c r="A16" s="11" t="s">
        <v>109</v>
      </c>
      <c r="B16" s="50">
        <v>18</v>
      </c>
      <c r="C16" s="50">
        <v>15</v>
      </c>
      <c r="D16" s="46">
        <f>(C16-B16)/B16</f>
        <v>-0.16666666666666666</v>
      </c>
      <c r="E16" s="51">
        <v>-0.16666666666666666</v>
      </c>
      <c r="G16" s="11" t="s">
        <v>124</v>
      </c>
      <c r="H16" s="50">
        <v>46</v>
      </c>
      <c r="I16" s="11"/>
    </row>
    <row r="17" spans="1:11" ht="14.25" customHeight="1" x14ac:dyDescent="0.25">
      <c r="A17" s="11" t="s">
        <v>110</v>
      </c>
      <c r="B17" s="50">
        <v>11</v>
      </c>
      <c r="C17" s="50">
        <v>11</v>
      </c>
      <c r="D17" s="46">
        <f t="shared" ref="D17:D21" si="2">(C17-B17)/B17</f>
        <v>0</v>
      </c>
      <c r="E17" s="51">
        <v>0</v>
      </c>
      <c r="G17" s="11" t="s">
        <v>125</v>
      </c>
      <c r="H17" s="50">
        <v>31</v>
      </c>
      <c r="I17" s="48">
        <f>(H17-H16)/H16</f>
        <v>-0.32608695652173914</v>
      </c>
      <c r="J17" s="47">
        <v>-0.32608695652173914</v>
      </c>
      <c r="K17" s="52"/>
    </row>
    <row r="18" spans="1:11" ht="14.25" customHeight="1" x14ac:dyDescent="0.25">
      <c r="A18" s="11" t="s">
        <v>111</v>
      </c>
      <c r="B18" s="50">
        <v>19</v>
      </c>
      <c r="C18" s="50">
        <v>21</v>
      </c>
      <c r="D18" s="46">
        <f t="shared" si="2"/>
        <v>0.10526315789473684</v>
      </c>
      <c r="E18" s="51">
        <v>0.10526315789473684</v>
      </c>
      <c r="G18" s="11" t="s">
        <v>126</v>
      </c>
      <c r="H18" s="50">
        <v>42</v>
      </c>
      <c r="I18" s="48">
        <f t="shared" ref="I18:I23" si="3">(H18-H17)/H17</f>
        <v>0.35483870967741937</v>
      </c>
      <c r="J18" s="47">
        <v>0.35483870967741937</v>
      </c>
    </row>
    <row r="19" spans="1:11" ht="14.25" customHeight="1" x14ac:dyDescent="0.25">
      <c r="A19" s="11" t="s">
        <v>112</v>
      </c>
      <c r="B19" s="50">
        <v>15</v>
      </c>
      <c r="C19" s="50">
        <v>14</v>
      </c>
      <c r="D19" s="46">
        <f t="shared" si="2"/>
        <v>-6.6666666666666666E-2</v>
      </c>
      <c r="E19" s="51">
        <v>-6.6666666666666666E-2</v>
      </c>
      <c r="G19" s="11" t="s">
        <v>127</v>
      </c>
      <c r="H19" s="50">
        <v>23</v>
      </c>
      <c r="I19" s="48">
        <f t="shared" si="3"/>
        <v>-0.45238095238095238</v>
      </c>
      <c r="J19" s="47">
        <v>-0.45238095238095238</v>
      </c>
    </row>
    <row r="20" spans="1:11" ht="14.25" customHeight="1" x14ac:dyDescent="0.25">
      <c r="A20" s="11" t="s">
        <v>113</v>
      </c>
      <c r="B20" s="50">
        <v>8</v>
      </c>
      <c r="C20" s="50">
        <v>20</v>
      </c>
      <c r="D20" s="46">
        <f t="shared" si="2"/>
        <v>1.5</v>
      </c>
      <c r="E20" s="51">
        <v>1.5</v>
      </c>
      <c r="G20" s="11" t="s">
        <v>128</v>
      </c>
      <c r="H20" s="50">
        <v>55</v>
      </c>
      <c r="I20" s="48">
        <f t="shared" si="3"/>
        <v>1.3913043478260869</v>
      </c>
      <c r="J20" s="47">
        <v>1.3913043478260869</v>
      </c>
    </row>
    <row r="21" spans="1:11" ht="14.25" customHeight="1" x14ac:dyDescent="0.25">
      <c r="A21" s="11" t="s">
        <v>114</v>
      </c>
      <c r="B21" s="50">
        <v>20</v>
      </c>
      <c r="C21" s="50">
        <v>12</v>
      </c>
      <c r="D21" s="46">
        <f t="shared" si="2"/>
        <v>-0.4</v>
      </c>
      <c r="E21" s="51">
        <v>-0.4</v>
      </c>
      <c r="G21" s="11" t="s">
        <v>129</v>
      </c>
      <c r="H21" s="50">
        <v>40</v>
      </c>
      <c r="I21" s="48">
        <f t="shared" si="3"/>
        <v>-0.27272727272727271</v>
      </c>
      <c r="J21" s="47">
        <v>-0.27272727272727271</v>
      </c>
    </row>
    <row r="22" spans="1:11" ht="14.25" customHeight="1" x14ac:dyDescent="0.25">
      <c r="G22" s="11" t="s">
        <v>130</v>
      </c>
      <c r="H22" s="50">
        <v>20</v>
      </c>
      <c r="I22" s="48">
        <f t="shared" si="3"/>
        <v>-0.5</v>
      </c>
      <c r="J22" s="47">
        <v>-0.5</v>
      </c>
    </row>
    <row r="23" spans="1:11" ht="14.25" customHeight="1" x14ac:dyDescent="0.25">
      <c r="C23" s="53"/>
      <c r="D23" s="37"/>
      <c r="G23" s="11" t="s">
        <v>131</v>
      </c>
      <c r="H23" s="50">
        <v>58</v>
      </c>
      <c r="I23" s="48">
        <f t="shared" si="3"/>
        <v>1.9</v>
      </c>
      <c r="J23" s="47">
        <v>1.9</v>
      </c>
    </row>
    <row r="24" spans="1:11" ht="14.25" customHeight="1" x14ac:dyDescent="0.25"/>
    <row r="25" spans="1:11" ht="14.25" customHeight="1" x14ac:dyDescent="0.25"/>
    <row r="26" spans="1:11" ht="14.25" customHeight="1" x14ac:dyDescent="0.25"/>
    <row r="27" spans="1:11" ht="14.25" customHeight="1" x14ac:dyDescent="0.25"/>
    <row r="28" spans="1:11" ht="14.25" customHeight="1" x14ac:dyDescent="0.25"/>
    <row r="29" spans="1:11" ht="14.25" customHeight="1" x14ac:dyDescent="0.25"/>
    <row r="30" spans="1:11" ht="14.25" customHeight="1" x14ac:dyDescent="0.25"/>
    <row r="31" spans="1:11" ht="14.25" customHeight="1" x14ac:dyDescent="0.25"/>
    <row r="32" spans="1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>
      <selection activeCell="E25" sqref="E19:E25"/>
    </sheetView>
  </sheetViews>
  <sheetFormatPr defaultColWidth="14.42578125" defaultRowHeight="15" customHeight="1" x14ac:dyDescent="0.25"/>
  <cols>
    <col min="1" max="1" width="27.7109375" customWidth="1"/>
    <col min="2" max="4" width="17.140625" customWidth="1"/>
    <col min="5" max="5" width="17.42578125" customWidth="1"/>
    <col min="6" max="6" width="20.85546875" customWidth="1"/>
    <col min="7" max="7" width="23.85546875" customWidth="1"/>
    <col min="8" max="9" width="8.7109375" customWidth="1"/>
    <col min="10" max="10" width="13.140625" customWidth="1"/>
    <col min="11" max="26" width="8.7109375" customWidth="1"/>
  </cols>
  <sheetData>
    <row r="1" spans="1:10" ht="14.25" customHeight="1" x14ac:dyDescent="0.25">
      <c r="B1" s="8"/>
      <c r="C1" s="8"/>
      <c r="D1" s="8"/>
      <c r="E1" s="8"/>
      <c r="F1" s="8"/>
      <c r="G1" s="8"/>
      <c r="H1" s="8"/>
      <c r="I1" s="8"/>
    </row>
    <row r="2" spans="1:10" ht="14.25" customHeight="1" x14ac:dyDescent="0.25">
      <c r="A2" s="54" t="s">
        <v>104</v>
      </c>
      <c r="B2" s="55" t="s">
        <v>132</v>
      </c>
      <c r="C2" s="55" t="s">
        <v>133</v>
      </c>
      <c r="D2" s="55" t="s">
        <v>134</v>
      </c>
      <c r="E2" s="55" t="s">
        <v>135</v>
      </c>
      <c r="F2" s="55" t="s">
        <v>136</v>
      </c>
      <c r="G2" s="56" t="s">
        <v>137</v>
      </c>
      <c r="H2" s="8"/>
      <c r="I2" s="8"/>
      <c r="J2" s="55" t="s">
        <v>138</v>
      </c>
    </row>
    <row r="3" spans="1:10" ht="14.25" customHeight="1" x14ac:dyDescent="0.25">
      <c r="A3" s="11" t="s">
        <v>139</v>
      </c>
      <c r="B3" s="11">
        <v>150</v>
      </c>
      <c r="C3" s="57">
        <v>2</v>
      </c>
      <c r="D3" s="12">
        <f>B3*C3</f>
        <v>300</v>
      </c>
      <c r="E3" s="12">
        <f>D3*$J$3</f>
        <v>30</v>
      </c>
      <c r="F3" s="115">
        <f>D3-E3</f>
        <v>270</v>
      </c>
      <c r="G3" s="58"/>
      <c r="H3" s="59">
        <v>270</v>
      </c>
      <c r="I3" s="8"/>
      <c r="J3" s="21">
        <v>0.1</v>
      </c>
    </row>
    <row r="4" spans="1:10" ht="14.25" customHeight="1" x14ac:dyDescent="0.25">
      <c r="A4" s="11" t="s">
        <v>140</v>
      </c>
      <c r="B4" s="11">
        <v>230</v>
      </c>
      <c r="C4" s="57">
        <v>6</v>
      </c>
      <c r="D4" s="12">
        <f t="shared" ref="D4:D14" si="0">B4*C4</f>
        <v>1380</v>
      </c>
      <c r="E4" s="12">
        <f t="shared" ref="E4:E14" si="1">D4*$J$3</f>
        <v>138</v>
      </c>
      <c r="F4" s="115">
        <f t="shared" ref="F4:F14" si="2">D4-E4</f>
        <v>1242</v>
      </c>
      <c r="G4" s="58"/>
      <c r="H4" s="59">
        <v>1242</v>
      </c>
      <c r="I4" s="8"/>
      <c r="J4" s="8"/>
    </row>
    <row r="5" spans="1:10" ht="14.25" customHeight="1" x14ac:dyDescent="0.25">
      <c r="A5" s="11" t="s">
        <v>141</v>
      </c>
      <c r="B5" s="11">
        <v>890</v>
      </c>
      <c r="C5" s="57">
        <v>5</v>
      </c>
      <c r="D5" s="12">
        <f t="shared" si="0"/>
        <v>4450</v>
      </c>
      <c r="E5" s="12">
        <f t="shared" si="1"/>
        <v>445</v>
      </c>
      <c r="F5" s="115">
        <f t="shared" si="2"/>
        <v>4005</v>
      </c>
      <c r="G5" s="58"/>
      <c r="H5" s="59">
        <v>4005</v>
      </c>
      <c r="I5" s="8"/>
      <c r="J5" s="8"/>
    </row>
    <row r="6" spans="1:10" ht="14.25" customHeight="1" x14ac:dyDescent="0.25">
      <c r="A6" s="11" t="s">
        <v>142</v>
      </c>
      <c r="B6" s="11">
        <v>1200</v>
      </c>
      <c r="C6" s="57">
        <v>1</v>
      </c>
      <c r="D6" s="12">
        <f t="shared" si="0"/>
        <v>1200</v>
      </c>
      <c r="E6" s="12">
        <f t="shared" si="1"/>
        <v>120</v>
      </c>
      <c r="F6" s="115">
        <f t="shared" si="2"/>
        <v>1080</v>
      </c>
      <c r="G6" s="58"/>
      <c r="H6" s="59">
        <v>1080</v>
      </c>
      <c r="I6" s="8"/>
      <c r="J6" s="8"/>
    </row>
    <row r="7" spans="1:10" ht="14.25" customHeight="1" x14ac:dyDescent="0.25">
      <c r="A7" s="11" t="s">
        <v>143</v>
      </c>
      <c r="B7" s="11">
        <v>690</v>
      </c>
      <c r="C7" s="57">
        <v>4</v>
      </c>
      <c r="D7" s="12">
        <f t="shared" si="0"/>
        <v>2760</v>
      </c>
      <c r="E7" s="12">
        <f t="shared" si="1"/>
        <v>276</v>
      </c>
      <c r="F7" s="115">
        <f t="shared" si="2"/>
        <v>2484</v>
      </c>
      <c r="G7" s="58"/>
      <c r="H7" s="59">
        <v>2484</v>
      </c>
      <c r="I7" s="8"/>
      <c r="J7" s="8"/>
    </row>
    <row r="8" spans="1:10" ht="14.25" customHeight="1" x14ac:dyDescent="0.25">
      <c r="A8" s="11" t="s">
        <v>144</v>
      </c>
      <c r="B8" s="11">
        <v>570</v>
      </c>
      <c r="C8" s="57">
        <v>3</v>
      </c>
      <c r="D8" s="12">
        <f t="shared" si="0"/>
        <v>1710</v>
      </c>
      <c r="E8" s="12">
        <f t="shared" si="1"/>
        <v>171</v>
      </c>
      <c r="F8" s="115">
        <f t="shared" si="2"/>
        <v>1539</v>
      </c>
      <c r="G8" s="58"/>
      <c r="H8" s="59">
        <v>1539</v>
      </c>
      <c r="I8" s="8"/>
      <c r="J8" s="8"/>
    </row>
    <row r="9" spans="1:10" ht="14.25" customHeight="1" x14ac:dyDescent="0.25">
      <c r="A9" s="11" t="s">
        <v>145</v>
      </c>
      <c r="B9" s="11">
        <v>980</v>
      </c>
      <c r="C9" s="57">
        <v>10</v>
      </c>
      <c r="D9" s="12">
        <f t="shared" si="0"/>
        <v>9800</v>
      </c>
      <c r="E9" s="12">
        <f t="shared" si="1"/>
        <v>980</v>
      </c>
      <c r="F9" s="115">
        <f t="shared" si="2"/>
        <v>8820</v>
      </c>
      <c r="G9" s="58"/>
      <c r="H9" s="59">
        <v>8820</v>
      </c>
      <c r="I9" s="8"/>
      <c r="J9" s="8"/>
    </row>
    <row r="10" spans="1:10" ht="14.25" customHeight="1" x14ac:dyDescent="0.25">
      <c r="A10" s="11" t="s">
        <v>146</v>
      </c>
      <c r="B10" s="11">
        <v>1000</v>
      </c>
      <c r="C10" s="57">
        <v>4</v>
      </c>
      <c r="D10" s="12">
        <f t="shared" si="0"/>
        <v>4000</v>
      </c>
      <c r="E10" s="12">
        <f t="shared" si="1"/>
        <v>400</v>
      </c>
      <c r="F10" s="115">
        <f t="shared" si="2"/>
        <v>3600</v>
      </c>
      <c r="G10" s="58"/>
      <c r="H10" s="59">
        <v>3600</v>
      </c>
      <c r="I10" s="8"/>
      <c r="J10" s="8"/>
    </row>
    <row r="11" spans="1:10" ht="14.25" customHeight="1" x14ac:dyDescent="0.25">
      <c r="A11" s="11" t="s">
        <v>147</v>
      </c>
      <c r="B11" s="11">
        <v>200</v>
      </c>
      <c r="C11" s="57">
        <v>2</v>
      </c>
      <c r="D11" s="12">
        <f t="shared" si="0"/>
        <v>400</v>
      </c>
      <c r="E11" s="12">
        <f t="shared" si="1"/>
        <v>40</v>
      </c>
      <c r="F11" s="115">
        <f t="shared" si="2"/>
        <v>360</v>
      </c>
      <c r="G11" s="58"/>
      <c r="H11" s="59">
        <v>360</v>
      </c>
      <c r="I11" s="8"/>
      <c r="J11" s="8"/>
    </row>
    <row r="12" spans="1:10" ht="14.25" customHeight="1" x14ac:dyDescent="0.25">
      <c r="A12" s="11" t="s">
        <v>148</v>
      </c>
      <c r="B12" s="11">
        <v>350</v>
      </c>
      <c r="C12" s="57">
        <v>10</v>
      </c>
      <c r="D12" s="12">
        <f t="shared" si="0"/>
        <v>3500</v>
      </c>
      <c r="E12" s="12">
        <f t="shared" si="1"/>
        <v>350</v>
      </c>
      <c r="F12" s="115">
        <f t="shared" si="2"/>
        <v>3150</v>
      </c>
      <c r="G12" s="58"/>
      <c r="H12" s="59">
        <v>3150</v>
      </c>
      <c r="I12" s="8"/>
      <c r="J12" s="8"/>
    </row>
    <row r="13" spans="1:10" ht="14.25" customHeight="1" x14ac:dyDescent="0.25">
      <c r="A13" s="11" t="s">
        <v>149</v>
      </c>
      <c r="B13" s="11">
        <v>650</v>
      </c>
      <c r="C13" s="57">
        <v>10</v>
      </c>
      <c r="D13" s="12">
        <f t="shared" si="0"/>
        <v>6500</v>
      </c>
      <c r="E13" s="12">
        <f t="shared" si="1"/>
        <v>650</v>
      </c>
      <c r="F13" s="115">
        <f t="shared" si="2"/>
        <v>5850</v>
      </c>
      <c r="G13" s="58"/>
      <c r="H13" s="59">
        <v>5850</v>
      </c>
      <c r="I13" s="8"/>
      <c r="J13" s="8"/>
    </row>
    <row r="14" spans="1:10" ht="14.25" customHeight="1" x14ac:dyDescent="0.25">
      <c r="A14" s="11" t="s">
        <v>150</v>
      </c>
      <c r="B14" s="11">
        <v>800</v>
      </c>
      <c r="C14" s="57">
        <v>1</v>
      </c>
      <c r="D14" s="12">
        <f t="shared" si="0"/>
        <v>800</v>
      </c>
      <c r="E14" s="12">
        <f t="shared" si="1"/>
        <v>80</v>
      </c>
      <c r="F14" s="115">
        <f t="shared" si="2"/>
        <v>720</v>
      </c>
      <c r="G14" s="58"/>
      <c r="H14" s="59">
        <v>720</v>
      </c>
      <c r="I14" s="8"/>
      <c r="J14" s="8"/>
    </row>
    <row r="15" spans="1:10" ht="14.25" customHeight="1" x14ac:dyDescent="0.25"/>
    <row r="16" spans="1:10" ht="14.25" customHeight="1" x14ac:dyDescent="0.25"/>
    <row r="17" spans="1:9" ht="14.25" customHeight="1" x14ac:dyDescent="0.25"/>
    <row r="18" spans="1:9" ht="14.25" customHeight="1" x14ac:dyDescent="0.25">
      <c r="A18" s="54" t="s">
        <v>151</v>
      </c>
      <c r="B18" s="55" t="s">
        <v>152</v>
      </c>
      <c r="C18" s="55" t="s">
        <v>153</v>
      </c>
      <c r="D18" s="55" t="s">
        <v>154</v>
      </c>
      <c r="E18" s="55" t="s">
        <v>155</v>
      </c>
      <c r="F18" s="8"/>
    </row>
    <row r="19" spans="1:9" ht="14.25" customHeight="1" x14ac:dyDescent="0.25">
      <c r="A19" s="11" t="s">
        <v>156</v>
      </c>
      <c r="B19" s="11">
        <v>20000</v>
      </c>
      <c r="C19" s="60">
        <v>9.7000000000000003E-2</v>
      </c>
      <c r="D19" s="12">
        <f>B19*(1+C19)</f>
        <v>21940</v>
      </c>
      <c r="E19" s="12">
        <f>D19-B19</f>
        <v>1940</v>
      </c>
      <c r="F19" s="61"/>
      <c r="H19" s="5">
        <v>1940</v>
      </c>
      <c r="I19" s="5">
        <v>21940</v>
      </c>
    </row>
    <row r="20" spans="1:9" ht="14.25" customHeight="1" x14ac:dyDescent="0.25">
      <c r="A20" s="11" t="s">
        <v>157</v>
      </c>
      <c r="B20" s="11">
        <v>15000</v>
      </c>
      <c r="C20" s="60">
        <v>0.105</v>
      </c>
      <c r="D20" s="12">
        <f>B20*(1+C20)</f>
        <v>16575</v>
      </c>
      <c r="E20" s="12">
        <f t="shared" ref="E20:E25" si="3">D20-B20</f>
        <v>1575</v>
      </c>
      <c r="F20" s="61"/>
      <c r="H20" s="5">
        <v>1575</v>
      </c>
      <c r="I20" s="5">
        <v>16575</v>
      </c>
    </row>
    <row r="21" spans="1:9" ht="14.25" customHeight="1" x14ac:dyDescent="0.25">
      <c r="A21" s="11" t="s">
        <v>158</v>
      </c>
      <c r="B21" s="11">
        <v>10000</v>
      </c>
      <c r="C21" s="60">
        <v>0.11</v>
      </c>
      <c r="D21" s="12">
        <f t="shared" ref="D21:D25" si="4">B21*(1+C21)</f>
        <v>11100.000000000002</v>
      </c>
      <c r="E21" s="12">
        <f t="shared" si="3"/>
        <v>1100.0000000000018</v>
      </c>
      <c r="F21" s="61"/>
      <c r="H21" s="5">
        <v>1100</v>
      </c>
      <c r="I21" s="5">
        <v>11100</v>
      </c>
    </row>
    <row r="22" spans="1:9" ht="14.25" customHeight="1" x14ac:dyDescent="0.25">
      <c r="A22" s="11" t="s">
        <v>159</v>
      </c>
      <c r="B22" s="11">
        <v>14500</v>
      </c>
      <c r="C22" s="60">
        <v>9.5000000000000001E-2</v>
      </c>
      <c r="D22" s="12">
        <f t="shared" si="4"/>
        <v>15877.5</v>
      </c>
      <c r="E22" s="12">
        <f t="shared" si="3"/>
        <v>1377.5</v>
      </c>
      <c r="F22" s="61"/>
      <c r="H22" s="5">
        <v>1377.5</v>
      </c>
      <c r="I22" s="5">
        <v>15877.5</v>
      </c>
    </row>
    <row r="23" spans="1:9" ht="14.25" customHeight="1" x14ac:dyDescent="0.25">
      <c r="A23" s="11" t="s">
        <v>160</v>
      </c>
      <c r="B23" s="11">
        <v>22000</v>
      </c>
      <c r="C23" s="60">
        <v>0.115</v>
      </c>
      <c r="D23" s="12">
        <f t="shared" si="4"/>
        <v>24530</v>
      </c>
      <c r="E23" s="12">
        <f t="shared" si="3"/>
        <v>2530</v>
      </c>
      <c r="F23" s="61"/>
      <c r="H23" s="5">
        <v>2530</v>
      </c>
      <c r="I23" s="5">
        <v>24530</v>
      </c>
    </row>
    <row r="24" spans="1:9" ht="14.25" customHeight="1" x14ac:dyDescent="0.25">
      <c r="A24" s="11" t="s">
        <v>161</v>
      </c>
      <c r="B24" s="11">
        <v>30000</v>
      </c>
      <c r="C24" s="60">
        <v>8.2000000000000003E-2</v>
      </c>
      <c r="D24" s="12">
        <f t="shared" si="4"/>
        <v>32460.000000000004</v>
      </c>
      <c r="E24" s="12">
        <f t="shared" si="3"/>
        <v>2460.0000000000036</v>
      </c>
      <c r="F24" s="61"/>
      <c r="H24" s="5">
        <v>2460</v>
      </c>
      <c r="I24" s="5">
        <v>32460</v>
      </c>
    </row>
    <row r="25" spans="1:9" ht="14.25" customHeight="1" x14ac:dyDescent="0.25">
      <c r="A25" s="11" t="s">
        <v>162</v>
      </c>
      <c r="B25" s="11">
        <v>8000</v>
      </c>
      <c r="C25" s="60">
        <v>0.105</v>
      </c>
      <c r="D25" s="12">
        <f t="shared" si="4"/>
        <v>8840</v>
      </c>
      <c r="E25" s="12">
        <f t="shared" si="3"/>
        <v>840</v>
      </c>
      <c r="F25" s="61"/>
      <c r="H25" s="5">
        <v>840</v>
      </c>
      <c r="I25" s="5">
        <v>8840</v>
      </c>
    </row>
    <row r="26" spans="1:9" ht="14.25" customHeight="1" x14ac:dyDescent="0.25"/>
    <row r="27" spans="1:9" ht="14.25" customHeight="1" x14ac:dyDescent="0.25"/>
    <row r="28" spans="1:9" ht="14.25" customHeight="1" x14ac:dyDescent="0.25"/>
    <row r="29" spans="1:9" ht="14.25" customHeight="1" x14ac:dyDescent="0.25"/>
    <row r="30" spans="1:9" ht="14.25" customHeight="1" x14ac:dyDescent="0.25"/>
    <row r="31" spans="1:9" ht="14.25" customHeight="1" x14ac:dyDescent="0.25"/>
    <row r="32" spans="1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>
      <selection activeCell="G19" sqref="G19"/>
    </sheetView>
  </sheetViews>
  <sheetFormatPr defaultColWidth="14.42578125" defaultRowHeight="15" customHeight="1" x14ac:dyDescent="0.25"/>
  <cols>
    <col min="1" max="1" width="6.28515625" customWidth="1"/>
    <col min="2" max="2" width="28.42578125" customWidth="1"/>
    <col min="3" max="3" width="14.140625" customWidth="1"/>
    <col min="4" max="6" width="13" customWidth="1"/>
    <col min="7" max="7" width="14.140625" customWidth="1"/>
    <col min="8" max="10" width="12" customWidth="1"/>
    <col min="11" max="26" width="8.7109375" customWidth="1"/>
  </cols>
  <sheetData>
    <row r="1" spans="1:10" ht="14.25" customHeight="1" x14ac:dyDescent="0.25">
      <c r="A1" s="7" t="s">
        <v>163</v>
      </c>
    </row>
    <row r="2" spans="1:10" ht="14.25" customHeight="1" x14ac:dyDescent="0.25">
      <c r="A2" s="132" t="s">
        <v>164</v>
      </c>
      <c r="B2" s="135" t="s">
        <v>165</v>
      </c>
      <c r="C2" s="136" t="s">
        <v>132</v>
      </c>
      <c r="D2" s="137"/>
      <c r="E2" s="137"/>
      <c r="F2" s="138"/>
    </row>
    <row r="3" spans="1:10" ht="14.25" customHeight="1" x14ac:dyDescent="0.25">
      <c r="A3" s="133"/>
      <c r="B3" s="133"/>
      <c r="C3" s="62"/>
      <c r="D3" s="63" t="s">
        <v>166</v>
      </c>
      <c r="E3" s="63" t="s">
        <v>166</v>
      </c>
      <c r="F3" s="63" t="s">
        <v>166</v>
      </c>
    </row>
    <row r="4" spans="1:10" ht="14.25" customHeight="1" x14ac:dyDescent="0.25">
      <c r="A4" s="134"/>
      <c r="B4" s="134"/>
      <c r="C4" s="64" t="s">
        <v>167</v>
      </c>
      <c r="D4" s="65">
        <v>0.05</v>
      </c>
      <c r="E4" s="65">
        <v>0.1</v>
      </c>
      <c r="F4" s="65">
        <v>0.15</v>
      </c>
    </row>
    <row r="5" spans="1:10" ht="14.25" customHeight="1" x14ac:dyDescent="0.25">
      <c r="A5" s="66">
        <v>1</v>
      </c>
      <c r="B5" s="11" t="s">
        <v>168</v>
      </c>
      <c r="C5" s="67">
        <v>1160</v>
      </c>
      <c r="D5" s="68">
        <f>C5*$D$4</f>
        <v>58</v>
      </c>
      <c r="E5" s="68">
        <f>C5*$E$4</f>
        <v>116</v>
      </c>
      <c r="F5" s="68">
        <f>C5*$F$4</f>
        <v>174</v>
      </c>
      <c r="H5" s="5">
        <v>58</v>
      </c>
      <c r="I5" s="5">
        <v>116</v>
      </c>
      <c r="J5" s="5">
        <v>174</v>
      </c>
    </row>
    <row r="6" spans="1:10" ht="14.25" customHeight="1" x14ac:dyDescent="0.25">
      <c r="A6" s="66">
        <v>2</v>
      </c>
      <c r="B6" s="11" t="s">
        <v>169</v>
      </c>
      <c r="C6" s="67">
        <v>1098</v>
      </c>
      <c r="D6" s="68">
        <f t="shared" ref="D6:D19" si="0">C6*$D$4</f>
        <v>54.900000000000006</v>
      </c>
      <c r="E6" s="68">
        <f t="shared" ref="E6:E19" si="1">C6*$E$4</f>
        <v>109.80000000000001</v>
      </c>
      <c r="F6" s="68">
        <f t="shared" ref="F6:F19" si="2">C6*$F$4</f>
        <v>164.7</v>
      </c>
      <c r="H6" s="5">
        <v>54.900000000000006</v>
      </c>
      <c r="I6" s="5">
        <v>109.80000000000001</v>
      </c>
      <c r="J6" s="5">
        <v>164.7</v>
      </c>
    </row>
    <row r="7" spans="1:10" ht="14.25" customHeight="1" x14ac:dyDescent="0.25">
      <c r="A7" s="66">
        <v>3</v>
      </c>
      <c r="B7" s="11" t="s">
        <v>170</v>
      </c>
      <c r="C7" s="67">
        <v>748</v>
      </c>
      <c r="D7" s="68">
        <f t="shared" si="0"/>
        <v>37.4</v>
      </c>
      <c r="E7" s="68">
        <f t="shared" si="1"/>
        <v>74.8</v>
      </c>
      <c r="F7" s="68">
        <f t="shared" si="2"/>
        <v>112.2</v>
      </c>
      <c r="H7" s="5">
        <v>37.4</v>
      </c>
      <c r="I7" s="5">
        <v>74.8</v>
      </c>
      <c r="J7" s="5">
        <v>112.2</v>
      </c>
    </row>
    <row r="8" spans="1:10" ht="14.25" customHeight="1" x14ac:dyDescent="0.25">
      <c r="A8" s="66">
        <v>4</v>
      </c>
      <c r="B8" s="11" t="s">
        <v>171</v>
      </c>
      <c r="C8" s="67">
        <v>825</v>
      </c>
      <c r="D8" s="68">
        <f t="shared" si="0"/>
        <v>41.25</v>
      </c>
      <c r="E8" s="68">
        <f t="shared" si="1"/>
        <v>82.5</v>
      </c>
      <c r="F8" s="68">
        <f t="shared" si="2"/>
        <v>123.75</v>
      </c>
      <c r="H8" s="5">
        <v>41.25</v>
      </c>
      <c r="I8" s="5">
        <v>82.5</v>
      </c>
      <c r="J8" s="5">
        <v>123.75</v>
      </c>
    </row>
    <row r="9" spans="1:10" ht="14.25" customHeight="1" x14ac:dyDescent="0.25">
      <c r="A9" s="66">
        <v>5</v>
      </c>
      <c r="B9" s="11" t="s">
        <v>172</v>
      </c>
      <c r="C9" s="67">
        <v>1626</v>
      </c>
      <c r="D9" s="68">
        <f t="shared" si="0"/>
        <v>81.300000000000011</v>
      </c>
      <c r="E9" s="68">
        <f t="shared" si="1"/>
        <v>162.60000000000002</v>
      </c>
      <c r="F9" s="68">
        <f t="shared" si="2"/>
        <v>243.89999999999998</v>
      </c>
      <c r="H9" s="5">
        <v>81.300000000000011</v>
      </c>
      <c r="I9" s="5">
        <v>162.60000000000002</v>
      </c>
      <c r="J9" s="5">
        <v>243.89999999999998</v>
      </c>
    </row>
    <row r="10" spans="1:10" ht="14.25" customHeight="1" x14ac:dyDescent="0.25">
      <c r="A10" s="66">
        <v>6</v>
      </c>
      <c r="B10" s="11" t="s">
        <v>173</v>
      </c>
      <c r="C10" s="67">
        <v>1888</v>
      </c>
      <c r="D10" s="68">
        <f t="shared" si="0"/>
        <v>94.4</v>
      </c>
      <c r="E10" s="68">
        <f t="shared" si="1"/>
        <v>188.8</v>
      </c>
      <c r="F10" s="68">
        <f t="shared" si="2"/>
        <v>283.2</v>
      </c>
      <c r="H10" s="5">
        <v>94.4</v>
      </c>
      <c r="I10" s="5">
        <v>188.8</v>
      </c>
      <c r="J10" s="5">
        <v>283.2</v>
      </c>
    </row>
    <row r="11" spans="1:10" ht="14.25" customHeight="1" x14ac:dyDescent="0.25">
      <c r="A11" s="66">
        <v>7</v>
      </c>
      <c r="B11" s="11" t="s">
        <v>174</v>
      </c>
      <c r="C11" s="67">
        <v>2129</v>
      </c>
      <c r="D11" s="68">
        <f t="shared" si="0"/>
        <v>106.45</v>
      </c>
      <c r="E11" s="68">
        <f t="shared" si="1"/>
        <v>212.9</v>
      </c>
      <c r="F11" s="68">
        <f t="shared" si="2"/>
        <v>319.34999999999997</v>
      </c>
      <c r="H11" s="5">
        <v>106.45</v>
      </c>
      <c r="I11" s="5">
        <v>212.9</v>
      </c>
      <c r="J11" s="5">
        <v>319.34999999999997</v>
      </c>
    </row>
    <row r="12" spans="1:10" ht="14.25" customHeight="1" x14ac:dyDescent="0.25">
      <c r="A12" s="66">
        <v>8</v>
      </c>
      <c r="B12" s="11" t="s">
        <v>175</v>
      </c>
      <c r="C12" s="67">
        <v>842</v>
      </c>
      <c r="D12" s="68">
        <f t="shared" si="0"/>
        <v>42.1</v>
      </c>
      <c r="E12" s="68">
        <f t="shared" si="1"/>
        <v>84.2</v>
      </c>
      <c r="F12" s="68">
        <f t="shared" si="2"/>
        <v>126.3</v>
      </c>
      <c r="H12" s="5">
        <v>42.1</v>
      </c>
      <c r="I12" s="5">
        <v>84.2</v>
      </c>
      <c r="J12" s="5">
        <v>126.3</v>
      </c>
    </row>
    <row r="13" spans="1:10" ht="14.25" customHeight="1" x14ac:dyDescent="0.25">
      <c r="A13" s="66">
        <v>9</v>
      </c>
      <c r="B13" s="11" t="s">
        <v>176</v>
      </c>
      <c r="C13" s="67">
        <v>969</v>
      </c>
      <c r="D13" s="68">
        <f t="shared" si="0"/>
        <v>48.45</v>
      </c>
      <c r="E13" s="68">
        <f t="shared" si="1"/>
        <v>96.9</v>
      </c>
      <c r="F13" s="68">
        <f t="shared" si="2"/>
        <v>145.35</v>
      </c>
      <c r="H13" s="5">
        <v>48.45</v>
      </c>
      <c r="I13" s="5">
        <v>96.9</v>
      </c>
      <c r="J13" s="5">
        <v>145.35</v>
      </c>
    </row>
    <row r="14" spans="1:10" ht="14.25" customHeight="1" x14ac:dyDescent="0.25">
      <c r="A14" s="66">
        <v>10</v>
      </c>
      <c r="B14" s="11" t="s">
        <v>177</v>
      </c>
      <c r="C14" s="67">
        <v>2419</v>
      </c>
      <c r="D14" s="68">
        <f t="shared" si="0"/>
        <v>120.95</v>
      </c>
      <c r="E14" s="68">
        <f t="shared" si="1"/>
        <v>241.9</v>
      </c>
      <c r="F14" s="68">
        <f t="shared" si="2"/>
        <v>362.84999999999997</v>
      </c>
      <c r="H14" s="5">
        <v>120.95</v>
      </c>
      <c r="I14" s="5">
        <v>241.9</v>
      </c>
      <c r="J14" s="5">
        <v>362.84999999999997</v>
      </c>
    </row>
    <row r="15" spans="1:10" ht="14.25" customHeight="1" x14ac:dyDescent="0.25">
      <c r="A15" s="66">
        <v>11</v>
      </c>
      <c r="B15" s="11" t="s">
        <v>178</v>
      </c>
      <c r="C15" s="67">
        <v>514</v>
      </c>
      <c r="D15" s="68">
        <f t="shared" si="0"/>
        <v>25.700000000000003</v>
      </c>
      <c r="E15" s="68">
        <f t="shared" si="1"/>
        <v>51.400000000000006</v>
      </c>
      <c r="F15" s="68">
        <f t="shared" si="2"/>
        <v>77.099999999999994</v>
      </c>
      <c r="H15" s="5">
        <v>25.700000000000003</v>
      </c>
      <c r="I15" s="5">
        <v>51.400000000000006</v>
      </c>
      <c r="J15" s="5">
        <v>77.099999999999994</v>
      </c>
    </row>
    <row r="16" spans="1:10" ht="14.25" customHeight="1" x14ac:dyDescent="0.25">
      <c r="A16" s="66">
        <v>12</v>
      </c>
      <c r="B16" s="11" t="s">
        <v>179</v>
      </c>
      <c r="C16" s="67">
        <v>1354</v>
      </c>
      <c r="D16" s="68">
        <f t="shared" si="0"/>
        <v>67.7</v>
      </c>
      <c r="E16" s="68">
        <f t="shared" si="1"/>
        <v>135.4</v>
      </c>
      <c r="F16" s="68">
        <f t="shared" si="2"/>
        <v>203.1</v>
      </c>
      <c r="H16" s="5">
        <v>67.7</v>
      </c>
      <c r="I16" s="5">
        <v>135.4</v>
      </c>
      <c r="J16" s="5">
        <v>203.1</v>
      </c>
    </row>
    <row r="17" spans="1:10" ht="14.25" customHeight="1" x14ac:dyDescent="0.25">
      <c r="A17" s="66">
        <v>13</v>
      </c>
      <c r="B17" s="11" t="s">
        <v>180</v>
      </c>
      <c r="C17" s="67">
        <v>945</v>
      </c>
      <c r="D17" s="68">
        <f t="shared" si="0"/>
        <v>47.25</v>
      </c>
      <c r="E17" s="68">
        <f t="shared" si="1"/>
        <v>94.5</v>
      </c>
      <c r="F17" s="68">
        <f t="shared" si="2"/>
        <v>141.75</v>
      </c>
      <c r="H17" s="5">
        <v>47.25</v>
      </c>
      <c r="I17" s="5">
        <v>94.5</v>
      </c>
      <c r="J17" s="5">
        <v>141.75</v>
      </c>
    </row>
    <row r="18" spans="1:10" ht="14.25" customHeight="1" x14ac:dyDescent="0.25">
      <c r="A18" s="66">
        <v>14</v>
      </c>
      <c r="B18" s="11" t="s">
        <v>175</v>
      </c>
      <c r="C18" s="67">
        <v>808</v>
      </c>
      <c r="D18" s="68">
        <f t="shared" si="0"/>
        <v>40.400000000000006</v>
      </c>
      <c r="E18" s="68">
        <f t="shared" si="1"/>
        <v>80.800000000000011</v>
      </c>
      <c r="F18" s="68">
        <f t="shared" si="2"/>
        <v>121.19999999999999</v>
      </c>
      <c r="H18" s="5">
        <v>40.400000000000006</v>
      </c>
      <c r="I18" s="5">
        <v>80.800000000000011</v>
      </c>
      <c r="J18" s="5">
        <v>121.19999999999999</v>
      </c>
    </row>
    <row r="19" spans="1:10" ht="14.25" customHeight="1" x14ac:dyDescent="0.25">
      <c r="A19" s="66">
        <v>15</v>
      </c>
      <c r="B19" s="11" t="s">
        <v>181</v>
      </c>
      <c r="C19" s="67">
        <v>784</v>
      </c>
      <c r="D19" s="68">
        <f t="shared" si="0"/>
        <v>39.200000000000003</v>
      </c>
      <c r="E19" s="68">
        <f t="shared" si="1"/>
        <v>78.400000000000006</v>
      </c>
      <c r="F19" s="68">
        <f t="shared" si="2"/>
        <v>117.6</v>
      </c>
      <c r="H19" s="5">
        <v>39.200000000000003</v>
      </c>
      <c r="I19" s="5">
        <v>78.400000000000006</v>
      </c>
      <c r="J19" s="5">
        <v>117.6</v>
      </c>
    </row>
    <row r="20" spans="1:10" ht="14.25" customHeight="1" x14ac:dyDescent="0.25"/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>
      <c r="F27" s="69"/>
    </row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2:A4"/>
    <mergeCell ref="B2:B4"/>
    <mergeCell ref="C2:F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>
      <selection activeCell="B11" sqref="B11"/>
    </sheetView>
  </sheetViews>
  <sheetFormatPr defaultColWidth="14.42578125" defaultRowHeight="15" customHeight="1" x14ac:dyDescent="0.25"/>
  <cols>
    <col min="1" max="1" width="20.42578125" customWidth="1"/>
    <col min="2" max="8" width="15.5703125" customWidth="1"/>
    <col min="9" max="26" width="8.7109375" customWidth="1"/>
  </cols>
  <sheetData>
    <row r="1" spans="1:8" ht="14.25" customHeight="1" x14ac:dyDescent="0.3">
      <c r="A1" s="70" t="s">
        <v>182</v>
      </c>
    </row>
    <row r="2" spans="1:8" ht="14.25" customHeight="1" x14ac:dyDescent="0.25">
      <c r="A2" s="139" t="s">
        <v>183</v>
      </c>
      <c r="B2" s="137"/>
      <c r="C2" s="137"/>
      <c r="D2" s="137"/>
      <c r="E2" s="137"/>
      <c r="F2" s="137"/>
      <c r="G2" s="137"/>
      <c r="H2" s="138"/>
    </row>
    <row r="3" spans="1:8" ht="14.25" customHeight="1" x14ac:dyDescent="0.25">
      <c r="A3" s="11"/>
      <c r="B3" s="71" t="s">
        <v>184</v>
      </c>
      <c r="C3" s="71" t="s">
        <v>185</v>
      </c>
      <c r="D3" s="71" t="s">
        <v>186</v>
      </c>
      <c r="E3" s="71" t="s">
        <v>187</v>
      </c>
      <c r="F3" s="71" t="s">
        <v>128</v>
      </c>
      <c r="G3" s="71" t="s">
        <v>188</v>
      </c>
      <c r="H3" s="71" t="s">
        <v>117</v>
      </c>
    </row>
    <row r="4" spans="1:8" ht="14.25" customHeight="1" x14ac:dyDescent="0.25">
      <c r="A4" s="36" t="s">
        <v>50</v>
      </c>
      <c r="B4" s="117">
        <v>1000</v>
      </c>
      <c r="C4" s="117">
        <v>1250</v>
      </c>
      <c r="D4" s="117">
        <v>1370</v>
      </c>
      <c r="E4" s="117">
        <v>1250</v>
      </c>
      <c r="F4" s="117">
        <v>2000</v>
      </c>
      <c r="G4" s="117">
        <v>2215</v>
      </c>
      <c r="H4" s="72">
        <f t="shared" ref="H4:H10" si="0">SUM(B4:G4)</f>
        <v>9085</v>
      </c>
    </row>
    <row r="5" spans="1:8" ht="14.25" customHeight="1" x14ac:dyDescent="0.25">
      <c r="A5" s="36" t="str">
        <f t="shared" ref="A5:A8" si="1">A13</f>
        <v>Ofis xərcləri</v>
      </c>
      <c r="B5" s="116">
        <f>B4*$B$13</f>
        <v>45</v>
      </c>
      <c r="C5" s="116">
        <f t="shared" ref="C5:C8" si="2">C4*$B$13</f>
        <v>56.25</v>
      </c>
      <c r="D5" s="116">
        <f t="shared" ref="D5:D8" si="3">D4*$B$13</f>
        <v>61.65</v>
      </c>
      <c r="E5" s="116">
        <f t="shared" ref="E5:E8" si="4">E4*$B$13</f>
        <v>56.25</v>
      </c>
      <c r="F5" s="116">
        <f t="shared" ref="F5:F8" si="5">F4*$B$13</f>
        <v>90</v>
      </c>
      <c r="G5" s="116">
        <f t="shared" ref="G5:G8" si="6">G4*$B$13</f>
        <v>99.674999999999997</v>
      </c>
      <c r="H5" s="73">
        <f t="shared" si="0"/>
        <v>408.82499999999999</v>
      </c>
    </row>
    <row r="6" spans="1:8" ht="14.25" customHeight="1" x14ac:dyDescent="0.25">
      <c r="A6" s="36" t="str">
        <f t="shared" si="1"/>
        <v>Admin xərcləri</v>
      </c>
      <c r="B6" s="116">
        <f t="shared" ref="B6:B8" si="7">B5*$B$13</f>
        <v>2.0249999999999999</v>
      </c>
      <c r="C6" s="116">
        <f t="shared" si="2"/>
        <v>2.53125</v>
      </c>
      <c r="D6" s="116">
        <f t="shared" si="3"/>
        <v>2.7742499999999999</v>
      </c>
      <c r="E6" s="116">
        <f t="shared" si="4"/>
        <v>2.53125</v>
      </c>
      <c r="F6" s="116">
        <f t="shared" si="5"/>
        <v>4.05</v>
      </c>
      <c r="G6" s="116">
        <f t="shared" si="6"/>
        <v>4.4853749999999994</v>
      </c>
      <c r="H6" s="73">
        <f t="shared" si="0"/>
        <v>18.397125000000003</v>
      </c>
    </row>
    <row r="7" spans="1:8" ht="14.25" customHeight="1" x14ac:dyDescent="0.25">
      <c r="A7" s="36" t="str">
        <f t="shared" si="1"/>
        <v>Əmək haqqı xərcləri</v>
      </c>
      <c r="B7" s="116">
        <f t="shared" si="7"/>
        <v>9.1124999999999998E-2</v>
      </c>
      <c r="C7" s="116">
        <f t="shared" si="2"/>
        <v>0.11390625</v>
      </c>
      <c r="D7" s="116">
        <f t="shared" si="3"/>
        <v>0.12484124999999999</v>
      </c>
      <c r="E7" s="116">
        <f t="shared" si="4"/>
        <v>0.11390625</v>
      </c>
      <c r="F7" s="116">
        <f t="shared" si="5"/>
        <v>0.18225</v>
      </c>
      <c r="G7" s="116">
        <f t="shared" si="6"/>
        <v>0.20184187499999998</v>
      </c>
      <c r="H7" s="73">
        <f t="shared" si="0"/>
        <v>0.82787062499999997</v>
      </c>
    </row>
    <row r="8" spans="1:8" ht="14.25" customHeight="1" x14ac:dyDescent="0.25">
      <c r="A8" s="36" t="str">
        <f t="shared" si="1"/>
        <v>Digər xərclər</v>
      </c>
      <c r="B8" s="116">
        <f t="shared" si="7"/>
        <v>4.1006250000000001E-3</v>
      </c>
      <c r="C8" s="116">
        <f t="shared" si="2"/>
        <v>5.1257812500000001E-3</v>
      </c>
      <c r="D8" s="116">
        <f t="shared" si="3"/>
        <v>5.6178562499999991E-3</v>
      </c>
      <c r="E8" s="116">
        <f t="shared" si="4"/>
        <v>5.1257812500000001E-3</v>
      </c>
      <c r="F8" s="116">
        <f t="shared" si="5"/>
        <v>8.2012500000000002E-3</v>
      </c>
      <c r="G8" s="116">
        <f t="shared" si="6"/>
        <v>9.0828843749999992E-3</v>
      </c>
      <c r="H8" s="73">
        <f t="shared" si="0"/>
        <v>3.7254178124999995E-2</v>
      </c>
    </row>
    <row r="9" spans="1:8" ht="14.25" customHeight="1" x14ac:dyDescent="0.25">
      <c r="A9" s="36" t="s">
        <v>189</v>
      </c>
      <c r="B9" s="116">
        <f>SUM(B5:B8)</f>
        <v>47.120225624999996</v>
      </c>
      <c r="C9" s="116">
        <f t="shared" ref="C9:G9" si="8">SUM(C5:C8)</f>
        <v>58.900282031250001</v>
      </c>
      <c r="D9" s="116">
        <f t="shared" si="8"/>
        <v>64.554709106250002</v>
      </c>
      <c r="E9" s="116">
        <f t="shared" si="8"/>
        <v>58.900282031250001</v>
      </c>
      <c r="F9" s="116">
        <f t="shared" si="8"/>
        <v>94.240451249999992</v>
      </c>
      <c r="G9" s="116">
        <f t="shared" si="8"/>
        <v>104.37129975937501</v>
      </c>
      <c r="H9" s="73">
        <f t="shared" si="0"/>
        <v>428.08724980312502</v>
      </c>
    </row>
    <row r="10" spans="1:8" ht="14.25" customHeight="1" x14ac:dyDescent="0.25">
      <c r="A10" s="36" t="s">
        <v>190</v>
      </c>
      <c r="B10" s="74">
        <f t="shared" ref="B10:G10" si="9">+B4-B9</f>
        <v>952.87977437500001</v>
      </c>
      <c r="C10" s="74">
        <f t="shared" si="9"/>
        <v>1191.0997179687499</v>
      </c>
      <c r="D10" s="74">
        <f t="shared" si="9"/>
        <v>1305.4452908937501</v>
      </c>
      <c r="E10" s="74">
        <f t="shared" si="9"/>
        <v>1191.0997179687499</v>
      </c>
      <c r="F10" s="74">
        <f t="shared" si="9"/>
        <v>1905.75954875</v>
      </c>
      <c r="G10" s="74">
        <f t="shared" si="9"/>
        <v>2110.6287002406252</v>
      </c>
      <c r="H10" s="74">
        <f t="shared" si="0"/>
        <v>8656.912750196876</v>
      </c>
    </row>
    <row r="11" spans="1:8" ht="14.25" customHeight="1" x14ac:dyDescent="0.25">
      <c r="A11" s="8"/>
      <c r="B11" s="8"/>
      <c r="C11" s="8"/>
      <c r="D11" s="8"/>
      <c r="E11" s="8"/>
      <c r="F11" s="8"/>
      <c r="G11" s="8"/>
      <c r="H11" s="8"/>
    </row>
    <row r="12" spans="1:8" ht="14.25" customHeight="1" x14ac:dyDescent="0.25">
      <c r="C12" s="8"/>
      <c r="D12" s="8"/>
      <c r="E12" s="8"/>
      <c r="F12" s="8"/>
      <c r="G12" s="8"/>
      <c r="H12" s="8"/>
    </row>
    <row r="13" spans="1:8" ht="14.25" customHeight="1" x14ac:dyDescent="0.25">
      <c r="A13" s="36" t="s">
        <v>191</v>
      </c>
      <c r="B13" s="75">
        <v>4.4999999999999998E-2</v>
      </c>
      <c r="C13" s="8"/>
      <c r="D13" s="40"/>
      <c r="E13" s="8"/>
      <c r="F13" s="8"/>
      <c r="G13" s="8"/>
      <c r="H13" s="8"/>
    </row>
    <row r="14" spans="1:8" ht="14.25" customHeight="1" x14ac:dyDescent="0.25">
      <c r="A14" s="36" t="s">
        <v>192</v>
      </c>
      <c r="B14" s="75">
        <v>7.4999999999999997E-2</v>
      </c>
      <c r="C14" s="8"/>
      <c r="D14" s="8"/>
      <c r="E14" s="8"/>
      <c r="F14" s="8"/>
      <c r="G14" s="8"/>
      <c r="H14" s="8"/>
    </row>
    <row r="15" spans="1:8" ht="14.25" customHeight="1" x14ac:dyDescent="0.25">
      <c r="A15" s="36" t="s">
        <v>193</v>
      </c>
      <c r="B15" s="75">
        <v>0.22500000000000001</v>
      </c>
      <c r="C15" s="8"/>
      <c r="D15" s="8"/>
      <c r="E15" s="8"/>
      <c r="F15" s="8"/>
      <c r="G15" s="8"/>
      <c r="H15" s="8"/>
    </row>
    <row r="16" spans="1:8" ht="14.25" customHeight="1" x14ac:dyDescent="0.25">
      <c r="A16" s="36" t="s">
        <v>194</v>
      </c>
      <c r="B16" s="75">
        <v>4.4999999999999998E-2</v>
      </c>
      <c r="C16" s="8"/>
      <c r="D16" s="8"/>
      <c r="E16" s="8"/>
      <c r="F16" s="8"/>
      <c r="G16" s="8"/>
      <c r="H16" s="8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2:H2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0"/>
  <sheetViews>
    <sheetView workbookViewId="0">
      <selection activeCell="C5" sqref="C5"/>
    </sheetView>
  </sheetViews>
  <sheetFormatPr defaultColWidth="14.42578125" defaultRowHeight="15" customHeight="1" x14ac:dyDescent="0.25"/>
  <cols>
    <col min="1" max="1" width="19.140625" customWidth="1"/>
    <col min="2" max="2" width="11.5703125" customWidth="1"/>
    <col min="3" max="7" width="12.28515625" customWidth="1"/>
    <col min="8" max="8" width="11.5703125" customWidth="1"/>
    <col min="9" max="9" width="12.85546875" customWidth="1"/>
    <col min="10" max="26" width="8.7109375" customWidth="1"/>
  </cols>
  <sheetData>
    <row r="1" spans="1:9" ht="14.25" customHeight="1" x14ac:dyDescent="0.25">
      <c r="A1" s="7" t="s">
        <v>195</v>
      </c>
    </row>
    <row r="2" spans="1:9" ht="14.25" customHeight="1" x14ac:dyDescent="0.25">
      <c r="A2" s="140" t="s">
        <v>196</v>
      </c>
      <c r="B2" s="141" t="s">
        <v>132</v>
      </c>
      <c r="C2" s="76" t="s">
        <v>197</v>
      </c>
      <c r="D2" s="77" t="s">
        <v>198</v>
      </c>
      <c r="E2" s="77" t="s">
        <v>199</v>
      </c>
      <c r="F2" s="77" t="s">
        <v>200</v>
      </c>
      <c r="G2" s="77" t="s">
        <v>201</v>
      </c>
      <c r="H2" s="77" t="s">
        <v>202</v>
      </c>
      <c r="I2" s="77" t="s">
        <v>203</v>
      </c>
    </row>
    <row r="3" spans="1:9" ht="14.25" customHeight="1" x14ac:dyDescent="0.25">
      <c r="A3" s="134"/>
      <c r="B3" s="134"/>
      <c r="C3" s="78">
        <v>0.25</v>
      </c>
      <c r="D3" s="79">
        <v>0.15</v>
      </c>
      <c r="E3" s="79">
        <v>0.17</v>
      </c>
      <c r="F3" s="79">
        <v>0.12</v>
      </c>
      <c r="G3" s="79">
        <v>0.16</v>
      </c>
      <c r="H3" s="79">
        <v>0.2</v>
      </c>
      <c r="I3" s="79">
        <v>0.18</v>
      </c>
    </row>
    <row r="4" spans="1:9" ht="14.25" customHeight="1" x14ac:dyDescent="0.25">
      <c r="A4" s="80" t="s">
        <v>204</v>
      </c>
      <c r="B4" s="81">
        <v>1000</v>
      </c>
      <c r="C4" s="82">
        <f>$B4*(100%-C$3)</f>
        <v>750</v>
      </c>
      <c r="D4" s="82">
        <f t="shared" ref="D4:I9" si="0">$B4*(100%-D$3)</f>
        <v>850</v>
      </c>
      <c r="E4" s="82">
        <f t="shared" si="0"/>
        <v>830</v>
      </c>
      <c r="F4" s="82">
        <f t="shared" si="0"/>
        <v>880</v>
      </c>
      <c r="G4" s="82">
        <f t="shared" si="0"/>
        <v>840</v>
      </c>
      <c r="H4" s="82">
        <f t="shared" si="0"/>
        <v>800</v>
      </c>
      <c r="I4" s="82">
        <f t="shared" si="0"/>
        <v>820.00000000000011</v>
      </c>
    </row>
    <row r="5" spans="1:9" ht="14.25" customHeight="1" x14ac:dyDescent="0.25">
      <c r="A5" s="83" t="s">
        <v>205</v>
      </c>
      <c r="B5" s="84">
        <v>800</v>
      </c>
      <c r="C5" s="82">
        <f t="shared" ref="C5:C9" si="1">$B5*(100%-C$3)</f>
        <v>600</v>
      </c>
      <c r="D5" s="82">
        <f t="shared" si="0"/>
        <v>680</v>
      </c>
      <c r="E5" s="82">
        <f t="shared" si="0"/>
        <v>664</v>
      </c>
      <c r="F5" s="82">
        <f t="shared" si="0"/>
        <v>704</v>
      </c>
      <c r="G5" s="82">
        <f t="shared" si="0"/>
        <v>672</v>
      </c>
      <c r="H5" s="82">
        <f t="shared" si="0"/>
        <v>640</v>
      </c>
      <c r="I5" s="82">
        <f t="shared" si="0"/>
        <v>656</v>
      </c>
    </row>
    <row r="6" spans="1:9" ht="14.25" customHeight="1" x14ac:dyDescent="0.25">
      <c r="A6" s="83" t="s">
        <v>206</v>
      </c>
      <c r="B6" s="84">
        <v>650</v>
      </c>
      <c r="C6" s="82">
        <f t="shared" si="1"/>
        <v>487.5</v>
      </c>
      <c r="D6" s="82">
        <f t="shared" si="0"/>
        <v>552.5</v>
      </c>
      <c r="E6" s="82">
        <f t="shared" si="0"/>
        <v>539.5</v>
      </c>
      <c r="F6" s="82">
        <f t="shared" si="0"/>
        <v>572</v>
      </c>
      <c r="G6" s="82">
        <f t="shared" si="0"/>
        <v>546</v>
      </c>
      <c r="H6" s="82">
        <f t="shared" si="0"/>
        <v>520</v>
      </c>
      <c r="I6" s="82">
        <f t="shared" si="0"/>
        <v>533</v>
      </c>
    </row>
    <row r="7" spans="1:9" ht="14.25" customHeight="1" x14ac:dyDescent="0.25">
      <c r="A7" s="83" t="s">
        <v>207</v>
      </c>
      <c r="B7" s="84">
        <v>200</v>
      </c>
      <c r="C7" s="82">
        <f t="shared" si="1"/>
        <v>150</v>
      </c>
      <c r="D7" s="82">
        <f t="shared" si="0"/>
        <v>170</v>
      </c>
      <c r="E7" s="82">
        <f t="shared" si="0"/>
        <v>166</v>
      </c>
      <c r="F7" s="82">
        <f t="shared" si="0"/>
        <v>176</v>
      </c>
      <c r="G7" s="82">
        <f t="shared" si="0"/>
        <v>168</v>
      </c>
      <c r="H7" s="82">
        <f t="shared" si="0"/>
        <v>160</v>
      </c>
      <c r="I7" s="82">
        <f t="shared" si="0"/>
        <v>164</v>
      </c>
    </row>
    <row r="8" spans="1:9" ht="14.25" customHeight="1" x14ac:dyDescent="0.25">
      <c r="A8" s="83" t="s">
        <v>208</v>
      </c>
      <c r="B8" s="84">
        <v>270</v>
      </c>
      <c r="C8" s="82">
        <f t="shared" si="1"/>
        <v>202.5</v>
      </c>
      <c r="D8" s="82">
        <f t="shared" si="0"/>
        <v>229.5</v>
      </c>
      <c r="E8" s="82">
        <f t="shared" si="0"/>
        <v>224.1</v>
      </c>
      <c r="F8" s="82">
        <f t="shared" si="0"/>
        <v>237.6</v>
      </c>
      <c r="G8" s="82">
        <f t="shared" si="0"/>
        <v>226.79999999999998</v>
      </c>
      <c r="H8" s="82">
        <f t="shared" si="0"/>
        <v>216</v>
      </c>
      <c r="I8" s="82">
        <f t="shared" si="0"/>
        <v>221.4</v>
      </c>
    </row>
    <row r="9" spans="1:9" ht="14.25" customHeight="1" x14ac:dyDescent="0.25">
      <c r="A9" s="83" t="s">
        <v>209</v>
      </c>
      <c r="B9" s="84">
        <v>300</v>
      </c>
      <c r="C9" s="82">
        <f t="shared" si="1"/>
        <v>225</v>
      </c>
      <c r="D9" s="82">
        <f t="shared" si="0"/>
        <v>255</v>
      </c>
      <c r="E9" s="82">
        <f t="shared" si="0"/>
        <v>249</v>
      </c>
      <c r="F9" s="82">
        <f t="shared" si="0"/>
        <v>264</v>
      </c>
      <c r="G9" s="82">
        <f t="shared" si="0"/>
        <v>252</v>
      </c>
      <c r="H9" s="82">
        <f t="shared" si="0"/>
        <v>240</v>
      </c>
      <c r="I9" s="82">
        <f t="shared" si="0"/>
        <v>246.00000000000003</v>
      </c>
    </row>
    <row r="10" spans="1:9" ht="14.25" customHeight="1" x14ac:dyDescent="0.25"/>
    <row r="11" spans="1:9" ht="14.25" customHeight="1" x14ac:dyDescent="0.25"/>
    <row r="12" spans="1:9" ht="14.25" customHeight="1" x14ac:dyDescent="0.25">
      <c r="C12" s="5">
        <v>750</v>
      </c>
      <c r="D12" s="5">
        <v>850</v>
      </c>
      <c r="E12" s="5">
        <v>830</v>
      </c>
      <c r="F12" s="5">
        <v>880</v>
      </c>
      <c r="G12" s="5">
        <v>840</v>
      </c>
      <c r="H12" s="5">
        <v>800</v>
      </c>
      <c r="I12" s="5">
        <v>820</v>
      </c>
    </row>
    <row r="13" spans="1:9" ht="14.25" customHeight="1" x14ac:dyDescent="0.25">
      <c r="C13" s="5">
        <v>600</v>
      </c>
      <c r="D13" s="5">
        <v>680</v>
      </c>
      <c r="E13" s="5">
        <v>664</v>
      </c>
      <c r="F13" s="5">
        <v>704</v>
      </c>
      <c r="G13" s="5">
        <v>672</v>
      </c>
      <c r="H13" s="5">
        <v>640</v>
      </c>
      <c r="I13" s="5">
        <v>656</v>
      </c>
    </row>
    <row r="14" spans="1:9" ht="14.25" customHeight="1" x14ac:dyDescent="0.25">
      <c r="C14" s="5">
        <v>487.5</v>
      </c>
      <c r="D14" s="5">
        <v>552.5</v>
      </c>
      <c r="E14" s="5">
        <v>539.5</v>
      </c>
      <c r="F14" s="5">
        <v>572</v>
      </c>
      <c r="G14" s="5">
        <v>546</v>
      </c>
      <c r="H14" s="5">
        <v>520</v>
      </c>
      <c r="I14" s="5">
        <v>533</v>
      </c>
    </row>
    <row r="15" spans="1:9" ht="14.25" customHeight="1" x14ac:dyDescent="0.25">
      <c r="C15" s="5">
        <v>150</v>
      </c>
      <c r="D15" s="5">
        <v>170</v>
      </c>
      <c r="E15" s="5">
        <v>166</v>
      </c>
      <c r="F15" s="5">
        <v>176</v>
      </c>
      <c r="G15" s="5">
        <v>168</v>
      </c>
      <c r="H15" s="5">
        <v>160</v>
      </c>
      <c r="I15" s="5">
        <v>164</v>
      </c>
    </row>
    <row r="16" spans="1:9" ht="14.25" customHeight="1" x14ac:dyDescent="0.25">
      <c r="C16" s="5">
        <v>202.5</v>
      </c>
      <c r="D16" s="5">
        <v>229.5</v>
      </c>
      <c r="E16" s="5">
        <v>224.1</v>
      </c>
      <c r="F16" s="5">
        <v>237.6</v>
      </c>
      <c r="G16" s="5">
        <v>226.8</v>
      </c>
      <c r="H16" s="5">
        <v>216</v>
      </c>
      <c r="I16" s="5">
        <v>221.4</v>
      </c>
    </row>
    <row r="17" spans="3:9" ht="14.25" customHeight="1" x14ac:dyDescent="0.25">
      <c r="C17" s="5">
        <v>225</v>
      </c>
      <c r="D17" s="5">
        <v>255</v>
      </c>
      <c r="E17" s="5">
        <v>249</v>
      </c>
      <c r="F17" s="5">
        <v>264</v>
      </c>
      <c r="G17" s="5">
        <v>252</v>
      </c>
      <c r="H17" s="5">
        <v>240</v>
      </c>
      <c r="I17" s="5">
        <v>246</v>
      </c>
    </row>
    <row r="18" spans="3:9" ht="14.25" customHeight="1" x14ac:dyDescent="0.25"/>
    <row r="19" spans="3:9" ht="14.25" customHeight="1" x14ac:dyDescent="0.25"/>
    <row r="20" spans="3:9" ht="14.25" customHeight="1" x14ac:dyDescent="0.25"/>
    <row r="21" spans="3:9" ht="14.25" customHeight="1" x14ac:dyDescent="0.25"/>
    <row r="22" spans="3:9" ht="14.25" customHeight="1" x14ac:dyDescent="0.25"/>
    <row r="23" spans="3:9" ht="14.25" customHeight="1" x14ac:dyDescent="0.25"/>
    <row r="24" spans="3:9" ht="14.25" customHeight="1" x14ac:dyDescent="0.25"/>
    <row r="25" spans="3:9" ht="14.25" customHeight="1" x14ac:dyDescent="0.25"/>
    <row r="26" spans="3:9" ht="14.25" customHeight="1" x14ac:dyDescent="0.25"/>
    <row r="27" spans="3:9" ht="14.25" customHeight="1" x14ac:dyDescent="0.25"/>
    <row r="28" spans="3:9" ht="14.25" customHeight="1" x14ac:dyDescent="0.25"/>
    <row r="29" spans="3:9" ht="14.25" customHeight="1" x14ac:dyDescent="0.25"/>
    <row r="30" spans="3:9" ht="14.25" customHeight="1" x14ac:dyDescent="0.25"/>
    <row r="31" spans="3:9" ht="14.25" customHeight="1" x14ac:dyDescent="0.25"/>
    <row r="32" spans="3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2:A3"/>
    <mergeCell ref="B2:B3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>
      <selection activeCell="J5" sqref="J5"/>
    </sheetView>
  </sheetViews>
  <sheetFormatPr defaultColWidth="14.42578125" defaultRowHeight="15" customHeight="1" x14ac:dyDescent="0.25"/>
  <cols>
    <col min="1" max="1" width="12.7109375" customWidth="1"/>
    <col min="2" max="2" width="20.42578125" customWidth="1"/>
    <col min="3" max="7" width="11.28515625" customWidth="1"/>
    <col min="8" max="9" width="16.85546875" customWidth="1"/>
    <col min="10" max="10" width="24" customWidth="1"/>
    <col min="11" max="26" width="8.7109375" customWidth="1"/>
  </cols>
  <sheetData>
    <row r="1" spans="1:10" ht="14.25" customHeight="1" x14ac:dyDescent="0.3">
      <c r="A1" s="70" t="s">
        <v>210</v>
      </c>
    </row>
    <row r="2" spans="1:10" ht="14.25" customHeight="1" x14ac:dyDescent="0.25"/>
    <row r="3" spans="1:10" ht="14.25" customHeight="1" x14ac:dyDescent="0.25"/>
    <row r="4" spans="1:10" ht="14.25" customHeight="1" x14ac:dyDescent="0.25">
      <c r="A4" s="85" t="s">
        <v>122</v>
      </c>
      <c r="B4" s="86" t="s">
        <v>50</v>
      </c>
      <c r="C4" s="86" t="s">
        <v>211</v>
      </c>
      <c r="D4" s="86" t="s">
        <v>212</v>
      </c>
      <c r="E4" s="86" t="s">
        <v>213</v>
      </c>
      <c r="F4" s="86" t="s">
        <v>214</v>
      </c>
      <c r="G4" s="86" t="s">
        <v>215</v>
      </c>
      <c r="H4" s="86" t="s">
        <v>216</v>
      </c>
      <c r="I4" s="86" t="s">
        <v>217</v>
      </c>
      <c r="J4" s="87" t="s">
        <v>190</v>
      </c>
    </row>
    <row r="5" spans="1:10" ht="14.25" customHeight="1" x14ac:dyDescent="0.25">
      <c r="A5" s="88" t="s">
        <v>184</v>
      </c>
      <c r="B5" s="89">
        <v>5000</v>
      </c>
      <c r="C5" s="90">
        <f>$B5*(100%-A$18)</f>
        <v>4500</v>
      </c>
      <c r="D5" s="90">
        <f t="shared" ref="D5:I5" si="0">$B5*(100%-B$18)</f>
        <v>4750</v>
      </c>
      <c r="E5" s="90">
        <f t="shared" si="0"/>
        <v>4400</v>
      </c>
      <c r="F5" s="90">
        <f t="shared" si="0"/>
        <v>4775</v>
      </c>
      <c r="G5" s="90">
        <f t="shared" si="0"/>
        <v>3950</v>
      </c>
      <c r="H5" s="90">
        <f t="shared" si="0"/>
        <v>4800</v>
      </c>
      <c r="I5" s="90">
        <f t="shared" si="0"/>
        <v>4850</v>
      </c>
      <c r="J5" s="91">
        <f t="shared" ref="J5:J13" si="1">SUM(B5:I5)</f>
        <v>37025</v>
      </c>
    </row>
    <row r="6" spans="1:10" ht="14.25" customHeight="1" x14ac:dyDescent="0.25">
      <c r="A6" s="92" t="s">
        <v>185</v>
      </c>
      <c r="B6" s="93">
        <v>6000</v>
      </c>
      <c r="C6" s="90">
        <f t="shared" ref="C6:C13" si="2">$B6*(100%-A$18)</f>
        <v>5400</v>
      </c>
      <c r="D6" s="90">
        <f t="shared" ref="D6:D13" si="3">$B6*(100%-B$18)</f>
        <v>5700</v>
      </c>
      <c r="E6" s="90">
        <f t="shared" ref="E6:E13" si="4">$B6*(100%-C$18)</f>
        <v>5280</v>
      </c>
      <c r="F6" s="90">
        <f t="shared" ref="F6:F13" si="5">$B6*(100%-D$18)</f>
        <v>5730</v>
      </c>
      <c r="G6" s="90">
        <f t="shared" ref="G6:G13" si="6">$B6*(100%-E$18)</f>
        <v>4740</v>
      </c>
      <c r="H6" s="90">
        <f t="shared" ref="H6:H13" si="7">$B6*(100%-F$18)</f>
        <v>5760</v>
      </c>
      <c r="I6" s="90">
        <f t="shared" ref="I6:I13" si="8">$B6*(100%-G$18)</f>
        <v>5820</v>
      </c>
      <c r="J6" s="91">
        <f t="shared" si="1"/>
        <v>44430</v>
      </c>
    </row>
    <row r="7" spans="1:10" ht="14.25" customHeight="1" x14ac:dyDescent="0.25">
      <c r="A7" s="92" t="s">
        <v>186</v>
      </c>
      <c r="B7" s="93">
        <v>7500</v>
      </c>
      <c r="C7" s="90">
        <f t="shared" si="2"/>
        <v>6750</v>
      </c>
      <c r="D7" s="90">
        <f t="shared" si="3"/>
        <v>7125</v>
      </c>
      <c r="E7" s="90">
        <f t="shared" si="4"/>
        <v>6600</v>
      </c>
      <c r="F7" s="90">
        <f t="shared" si="5"/>
        <v>7162.5</v>
      </c>
      <c r="G7" s="90">
        <f t="shared" si="6"/>
        <v>5925</v>
      </c>
      <c r="H7" s="90">
        <f t="shared" si="7"/>
        <v>7200</v>
      </c>
      <c r="I7" s="90">
        <f t="shared" si="8"/>
        <v>7275</v>
      </c>
      <c r="J7" s="91">
        <f t="shared" si="1"/>
        <v>55537.5</v>
      </c>
    </row>
    <row r="8" spans="1:10" ht="14.25" customHeight="1" x14ac:dyDescent="0.25">
      <c r="A8" s="92" t="s">
        <v>187</v>
      </c>
      <c r="B8" s="93">
        <v>8000</v>
      </c>
      <c r="C8" s="90">
        <f t="shared" si="2"/>
        <v>7200</v>
      </c>
      <c r="D8" s="90">
        <f t="shared" si="3"/>
        <v>7600</v>
      </c>
      <c r="E8" s="90">
        <f t="shared" si="4"/>
        <v>7040</v>
      </c>
      <c r="F8" s="90">
        <f t="shared" si="5"/>
        <v>7640</v>
      </c>
      <c r="G8" s="90">
        <f t="shared" si="6"/>
        <v>6320</v>
      </c>
      <c r="H8" s="90">
        <f t="shared" si="7"/>
        <v>7680</v>
      </c>
      <c r="I8" s="90">
        <f t="shared" si="8"/>
        <v>7760</v>
      </c>
      <c r="J8" s="91">
        <f t="shared" si="1"/>
        <v>59240</v>
      </c>
    </row>
    <row r="9" spans="1:10" ht="14.25" customHeight="1" x14ac:dyDescent="0.25">
      <c r="A9" s="92" t="s">
        <v>128</v>
      </c>
      <c r="B9" s="93">
        <v>9700</v>
      </c>
      <c r="C9" s="90">
        <f t="shared" si="2"/>
        <v>8730</v>
      </c>
      <c r="D9" s="90">
        <f t="shared" si="3"/>
        <v>9215</v>
      </c>
      <c r="E9" s="90">
        <f t="shared" si="4"/>
        <v>8536</v>
      </c>
      <c r="F9" s="90">
        <f t="shared" si="5"/>
        <v>9263.5</v>
      </c>
      <c r="G9" s="90">
        <f t="shared" si="6"/>
        <v>7663</v>
      </c>
      <c r="H9" s="90">
        <f t="shared" si="7"/>
        <v>9312</v>
      </c>
      <c r="I9" s="90">
        <f t="shared" si="8"/>
        <v>9409</v>
      </c>
      <c r="J9" s="91">
        <f t="shared" si="1"/>
        <v>71828.5</v>
      </c>
    </row>
    <row r="10" spans="1:10" ht="14.25" customHeight="1" x14ac:dyDescent="0.25">
      <c r="A10" s="92" t="s">
        <v>188</v>
      </c>
      <c r="B10" s="93">
        <v>8000</v>
      </c>
      <c r="C10" s="90">
        <f t="shared" si="2"/>
        <v>7200</v>
      </c>
      <c r="D10" s="90">
        <f t="shared" si="3"/>
        <v>7600</v>
      </c>
      <c r="E10" s="90">
        <f t="shared" si="4"/>
        <v>7040</v>
      </c>
      <c r="F10" s="90">
        <f t="shared" si="5"/>
        <v>7640</v>
      </c>
      <c r="G10" s="90">
        <f t="shared" si="6"/>
        <v>6320</v>
      </c>
      <c r="H10" s="90">
        <f t="shared" si="7"/>
        <v>7680</v>
      </c>
      <c r="I10" s="90">
        <f t="shared" si="8"/>
        <v>7760</v>
      </c>
      <c r="J10" s="91">
        <f t="shared" si="1"/>
        <v>59240</v>
      </c>
    </row>
    <row r="11" spans="1:10" ht="14.25" customHeight="1" x14ac:dyDescent="0.25">
      <c r="A11" s="92" t="s">
        <v>218</v>
      </c>
      <c r="B11" s="93">
        <v>10000</v>
      </c>
      <c r="C11" s="90">
        <f t="shared" si="2"/>
        <v>9000</v>
      </c>
      <c r="D11" s="90">
        <f t="shared" si="3"/>
        <v>9500</v>
      </c>
      <c r="E11" s="90">
        <f t="shared" si="4"/>
        <v>8800</v>
      </c>
      <c r="F11" s="90">
        <f t="shared" si="5"/>
        <v>9550</v>
      </c>
      <c r="G11" s="90">
        <f t="shared" si="6"/>
        <v>7900</v>
      </c>
      <c r="H11" s="90">
        <f t="shared" si="7"/>
        <v>9600</v>
      </c>
      <c r="I11" s="90">
        <f t="shared" si="8"/>
        <v>9700</v>
      </c>
      <c r="J11" s="91">
        <f t="shared" si="1"/>
        <v>74050</v>
      </c>
    </row>
    <row r="12" spans="1:10" ht="14.25" customHeight="1" x14ac:dyDescent="0.25">
      <c r="A12" s="92" t="s">
        <v>219</v>
      </c>
      <c r="B12" s="93">
        <v>11000</v>
      </c>
      <c r="C12" s="90">
        <f t="shared" si="2"/>
        <v>9900</v>
      </c>
      <c r="D12" s="90">
        <f t="shared" si="3"/>
        <v>10450</v>
      </c>
      <c r="E12" s="90">
        <f t="shared" si="4"/>
        <v>9680</v>
      </c>
      <c r="F12" s="90">
        <f t="shared" si="5"/>
        <v>10505</v>
      </c>
      <c r="G12" s="90">
        <f t="shared" si="6"/>
        <v>8690</v>
      </c>
      <c r="H12" s="90">
        <f t="shared" si="7"/>
        <v>10560</v>
      </c>
      <c r="I12" s="90">
        <f t="shared" si="8"/>
        <v>10670</v>
      </c>
      <c r="J12" s="91">
        <f t="shared" si="1"/>
        <v>81455</v>
      </c>
    </row>
    <row r="13" spans="1:10" ht="14.25" customHeight="1" x14ac:dyDescent="0.25">
      <c r="A13" s="94" t="s">
        <v>220</v>
      </c>
      <c r="B13" s="95">
        <v>15000</v>
      </c>
      <c r="C13" s="90">
        <f t="shared" si="2"/>
        <v>13500</v>
      </c>
      <c r="D13" s="90">
        <f t="shared" si="3"/>
        <v>14250</v>
      </c>
      <c r="E13" s="90">
        <f t="shared" si="4"/>
        <v>13200</v>
      </c>
      <c r="F13" s="90">
        <f t="shared" si="5"/>
        <v>14325</v>
      </c>
      <c r="G13" s="90">
        <f t="shared" si="6"/>
        <v>11850</v>
      </c>
      <c r="H13" s="90">
        <f t="shared" si="7"/>
        <v>14400</v>
      </c>
      <c r="I13" s="90">
        <f t="shared" si="8"/>
        <v>14550</v>
      </c>
      <c r="J13" s="91">
        <f t="shared" si="1"/>
        <v>111075</v>
      </c>
    </row>
    <row r="14" spans="1:10" ht="14.25" customHeight="1" x14ac:dyDescent="0.25">
      <c r="A14" s="96" t="s">
        <v>221</v>
      </c>
      <c r="B14" s="97">
        <f t="shared" ref="B14:J14" si="9">SUM(B5:B13)</f>
        <v>80200</v>
      </c>
      <c r="C14" s="97">
        <f t="shared" si="9"/>
        <v>72180</v>
      </c>
      <c r="D14" s="97">
        <f t="shared" si="9"/>
        <v>76190</v>
      </c>
      <c r="E14" s="97">
        <f t="shared" si="9"/>
        <v>70576</v>
      </c>
      <c r="F14" s="97">
        <f t="shared" si="9"/>
        <v>76591</v>
      </c>
      <c r="G14" s="97">
        <f t="shared" si="9"/>
        <v>63358</v>
      </c>
      <c r="H14" s="97">
        <f t="shared" si="9"/>
        <v>76992</v>
      </c>
      <c r="I14" s="97">
        <f t="shared" si="9"/>
        <v>77794</v>
      </c>
      <c r="J14" s="98">
        <f t="shared" si="9"/>
        <v>593881</v>
      </c>
    </row>
    <row r="15" spans="1:10" ht="14.25" customHeight="1" x14ac:dyDescent="0.25"/>
    <row r="16" spans="1:10" ht="14.25" customHeight="1" x14ac:dyDescent="0.25"/>
    <row r="17" spans="1:9" ht="14.25" customHeight="1" x14ac:dyDescent="0.25">
      <c r="A17" s="86" t="s">
        <v>211</v>
      </c>
      <c r="B17" s="86" t="s">
        <v>212</v>
      </c>
      <c r="C17" s="86" t="s">
        <v>213</v>
      </c>
      <c r="D17" s="86" t="s">
        <v>214</v>
      </c>
      <c r="E17" s="86" t="s">
        <v>215</v>
      </c>
      <c r="F17" s="86" t="s">
        <v>216</v>
      </c>
      <c r="G17" s="86" t="s">
        <v>217</v>
      </c>
    </row>
    <row r="18" spans="1:9" ht="14.25" customHeight="1" x14ac:dyDescent="0.25">
      <c r="A18" s="21">
        <v>0.1</v>
      </c>
      <c r="B18" s="21">
        <v>0.05</v>
      </c>
      <c r="C18" s="21">
        <v>0.12</v>
      </c>
      <c r="D18" s="21">
        <v>4.4999999999999998E-2</v>
      </c>
      <c r="E18" s="21">
        <v>0.21</v>
      </c>
      <c r="F18" s="21">
        <v>0.04</v>
      </c>
      <c r="G18" s="21">
        <v>0.03</v>
      </c>
    </row>
    <row r="19" spans="1:9" ht="14.25" customHeight="1" x14ac:dyDescent="0.25"/>
    <row r="20" spans="1:9" ht="14.25" customHeight="1" x14ac:dyDescent="0.25">
      <c r="C20" s="5">
        <v>4500</v>
      </c>
      <c r="D20" s="5">
        <v>4750</v>
      </c>
      <c r="E20" s="5">
        <v>4400</v>
      </c>
      <c r="F20" s="5">
        <v>4775</v>
      </c>
      <c r="G20" s="5">
        <v>3950</v>
      </c>
      <c r="H20" s="5">
        <v>4800</v>
      </c>
      <c r="I20" s="5">
        <v>4850</v>
      </c>
    </row>
    <row r="21" spans="1:9" ht="14.25" customHeight="1" x14ac:dyDescent="0.25">
      <c r="C21" s="5">
        <v>5400</v>
      </c>
      <c r="D21" s="5">
        <v>5700</v>
      </c>
      <c r="E21" s="5">
        <v>5280</v>
      </c>
      <c r="F21" s="5">
        <v>5730</v>
      </c>
      <c r="G21" s="5">
        <v>4740</v>
      </c>
      <c r="H21" s="5">
        <v>5760</v>
      </c>
      <c r="I21" s="5">
        <v>5820</v>
      </c>
    </row>
    <row r="22" spans="1:9" ht="14.25" customHeight="1" x14ac:dyDescent="0.25">
      <c r="C22" s="5">
        <v>6750</v>
      </c>
      <c r="D22" s="5">
        <v>7125</v>
      </c>
      <c r="E22" s="5">
        <v>6600</v>
      </c>
      <c r="F22" s="5">
        <v>7162.5</v>
      </c>
      <c r="G22" s="5">
        <v>5925</v>
      </c>
      <c r="H22" s="5">
        <v>7200</v>
      </c>
      <c r="I22" s="5">
        <v>7275</v>
      </c>
    </row>
    <row r="23" spans="1:9" ht="14.25" customHeight="1" x14ac:dyDescent="0.25">
      <c r="C23" s="5">
        <v>7200</v>
      </c>
      <c r="D23" s="5">
        <v>7600</v>
      </c>
      <c r="E23" s="5">
        <v>7040</v>
      </c>
      <c r="F23" s="5">
        <v>7640</v>
      </c>
      <c r="G23" s="5">
        <v>6320</v>
      </c>
      <c r="H23" s="5">
        <v>7680</v>
      </c>
      <c r="I23" s="5">
        <v>7760</v>
      </c>
    </row>
    <row r="24" spans="1:9" ht="14.25" customHeight="1" x14ac:dyDescent="0.25">
      <c r="C24" s="5">
        <v>8730</v>
      </c>
      <c r="D24" s="5">
        <v>9215</v>
      </c>
      <c r="E24" s="5">
        <v>8536</v>
      </c>
      <c r="F24" s="5">
        <v>9263.5</v>
      </c>
      <c r="G24" s="5">
        <v>7663</v>
      </c>
      <c r="H24" s="5">
        <v>9312</v>
      </c>
      <c r="I24" s="5">
        <v>9409</v>
      </c>
    </row>
    <row r="25" spans="1:9" ht="14.25" customHeight="1" x14ac:dyDescent="0.25">
      <c r="C25" s="5">
        <v>7200</v>
      </c>
      <c r="D25" s="5">
        <v>7600</v>
      </c>
      <c r="E25" s="5">
        <v>7040</v>
      </c>
      <c r="F25" s="5">
        <v>7640</v>
      </c>
      <c r="G25" s="5">
        <v>6320</v>
      </c>
      <c r="H25" s="5">
        <v>7680</v>
      </c>
      <c r="I25" s="5">
        <v>7760</v>
      </c>
    </row>
    <row r="26" spans="1:9" ht="14.25" customHeight="1" x14ac:dyDescent="0.25">
      <c r="C26" s="5">
        <v>9000</v>
      </c>
      <c r="D26" s="5">
        <v>9500</v>
      </c>
      <c r="E26" s="5">
        <v>8800</v>
      </c>
      <c r="F26" s="5">
        <v>9550</v>
      </c>
      <c r="G26" s="5">
        <v>7900</v>
      </c>
      <c r="H26" s="5">
        <v>9600</v>
      </c>
      <c r="I26" s="5">
        <v>9700</v>
      </c>
    </row>
    <row r="27" spans="1:9" ht="14.25" customHeight="1" x14ac:dyDescent="0.25">
      <c r="C27" s="5">
        <v>9900</v>
      </c>
      <c r="D27" s="5">
        <v>10450</v>
      </c>
      <c r="E27" s="5">
        <v>9680</v>
      </c>
      <c r="F27" s="5">
        <v>10505</v>
      </c>
      <c r="G27" s="5">
        <v>8690</v>
      </c>
      <c r="H27" s="5">
        <v>10560</v>
      </c>
      <c r="I27" s="5">
        <v>10670</v>
      </c>
    </row>
    <row r="28" spans="1:9" ht="14.25" customHeight="1" x14ac:dyDescent="0.25">
      <c r="C28" s="5">
        <v>13500</v>
      </c>
      <c r="D28" s="5">
        <v>14250</v>
      </c>
      <c r="E28" s="5">
        <v>13200</v>
      </c>
      <c r="F28" s="5">
        <v>14325</v>
      </c>
      <c r="G28" s="5">
        <v>11850</v>
      </c>
      <c r="H28" s="5">
        <v>14400</v>
      </c>
      <c r="I28" s="5">
        <v>14550</v>
      </c>
    </row>
    <row r="29" spans="1:9" ht="14.25" customHeight="1" x14ac:dyDescent="0.25"/>
    <row r="30" spans="1:9" ht="14.25" customHeight="1" x14ac:dyDescent="0.25"/>
    <row r="31" spans="1:9" ht="14.25" customHeight="1" x14ac:dyDescent="0.25"/>
    <row r="32" spans="1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References</vt:lpstr>
      <vt:lpstr>Percent (2)</vt:lpstr>
      <vt:lpstr>Percent</vt:lpstr>
      <vt:lpstr>Exercise1</vt:lpstr>
      <vt:lpstr>Exercise2</vt:lpstr>
      <vt:lpstr>Exercise3</vt:lpstr>
      <vt:lpstr>Exercise4</vt:lpstr>
      <vt:lpstr>Exercise5</vt:lpstr>
      <vt:lpstr>Tapşırıq 1</vt:lpstr>
      <vt:lpstr>Tapşırıq 2</vt:lpstr>
      <vt:lpstr>Tapşırıq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</cp:lastModifiedBy>
  <dcterms:modified xsi:type="dcterms:W3CDTF">2023-07-26T16:13:09Z</dcterms:modified>
</cp:coreProperties>
</file>