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 activeTab="1"/>
  </bookViews>
  <sheets>
    <sheet name="Sheet1" sheetId="1" r:id="rId1"/>
    <sheet name="Sheet2" sheetId="2" r:id="rId2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Sheet1!$H$15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G58" i="2" l="1"/>
  <c r="G57" i="2"/>
  <c r="G56" i="2"/>
  <c r="G55" i="2"/>
  <c r="G54" i="2"/>
  <c r="E58" i="2"/>
  <c r="E57" i="2"/>
  <c r="E55" i="2"/>
  <c r="E54" i="2"/>
  <c r="G45" i="2"/>
  <c r="B45" i="2"/>
  <c r="B46" i="2"/>
  <c r="G207" i="1"/>
  <c r="G209" i="1" s="1"/>
  <c r="G223" i="1" l="1"/>
  <c r="G222" i="1"/>
  <c r="G221" i="1"/>
  <c r="E223" i="1"/>
  <c r="E222" i="1"/>
  <c r="E221" i="1"/>
  <c r="G220" i="1"/>
  <c r="E220" i="1"/>
  <c r="I41" i="2" l="1"/>
  <c r="J41" i="2" s="1"/>
  <c r="J42" i="2" s="1"/>
  <c r="B208" i="1"/>
  <c r="B207" i="1"/>
  <c r="G47" i="2"/>
  <c r="I8" i="2" s="1"/>
  <c r="J8" i="2" s="1"/>
  <c r="B209" i="1" l="1"/>
  <c r="D41" i="2" s="1"/>
  <c r="E41" i="2" s="1"/>
  <c r="E42" i="2" s="1"/>
  <c r="B47" i="2"/>
  <c r="D11" i="2" s="1"/>
  <c r="E11" i="2" s="1"/>
  <c r="D7" i="1"/>
  <c r="E7" i="1" s="1"/>
  <c r="D11" i="1"/>
  <c r="E11" i="1" s="1"/>
  <c r="D23" i="1"/>
  <c r="E23" i="1" s="1"/>
  <c r="D29" i="1"/>
  <c r="E29" i="1" s="1"/>
  <c r="D33" i="1"/>
  <c r="E33" i="1" s="1"/>
  <c r="D41" i="1"/>
  <c r="E41" i="1" s="1"/>
  <c r="D45" i="1"/>
  <c r="E45" i="1" s="1"/>
  <c r="D49" i="1"/>
  <c r="E49" i="1" s="1"/>
  <c r="D57" i="1"/>
  <c r="E57" i="1" s="1"/>
  <c r="D61" i="1"/>
  <c r="E61" i="1" s="1"/>
  <c r="D65" i="1"/>
  <c r="E65" i="1" s="1"/>
  <c r="D73" i="1"/>
  <c r="E73" i="1" s="1"/>
  <c r="D77" i="1"/>
  <c r="E77" i="1" s="1"/>
  <c r="D81" i="1"/>
  <c r="E81" i="1" s="1"/>
  <c r="D89" i="1"/>
  <c r="E89" i="1" s="1"/>
  <c r="D93" i="1"/>
  <c r="E93" i="1" s="1"/>
  <c r="D97" i="1"/>
  <c r="E97" i="1" s="1"/>
  <c r="D105" i="1"/>
  <c r="E105" i="1" s="1"/>
  <c r="D109" i="1"/>
  <c r="E109" i="1" s="1"/>
  <c r="D113" i="1"/>
  <c r="E113" i="1" s="1"/>
  <c r="D117" i="1"/>
  <c r="E117" i="1" s="1"/>
  <c r="D121" i="1"/>
  <c r="E121" i="1" s="1"/>
  <c r="D125" i="1"/>
  <c r="E125" i="1" s="1"/>
  <c r="D129" i="1"/>
  <c r="E129" i="1" s="1"/>
  <c r="D133" i="1"/>
  <c r="E133" i="1" s="1"/>
  <c r="D137" i="1"/>
  <c r="E137" i="1" s="1"/>
  <c r="D141" i="1"/>
  <c r="E141" i="1" s="1"/>
  <c r="D145" i="1"/>
  <c r="E145" i="1" s="1"/>
  <c r="D27" i="1"/>
  <c r="E27" i="1" s="1"/>
  <c r="D8" i="1"/>
  <c r="E8" i="1" s="1"/>
  <c r="D12" i="1"/>
  <c r="E12" i="1" s="1"/>
  <c r="D16" i="1"/>
  <c r="E16" i="1" s="1"/>
  <c r="D20" i="1"/>
  <c r="E20" i="1" s="1"/>
  <c r="D25" i="1"/>
  <c r="E25" i="1" s="1"/>
  <c r="D30" i="1"/>
  <c r="E30" i="1" s="1"/>
  <c r="D34" i="1"/>
  <c r="E34" i="1" s="1"/>
  <c r="D38" i="1"/>
  <c r="E38" i="1" s="1"/>
  <c r="D42" i="1"/>
  <c r="E42" i="1" s="1"/>
  <c r="D46" i="1"/>
  <c r="E46" i="1" s="1"/>
  <c r="D50" i="1"/>
  <c r="E50" i="1" s="1"/>
  <c r="D54" i="1"/>
  <c r="E54" i="1" s="1"/>
  <c r="D58" i="1"/>
  <c r="E58" i="1" s="1"/>
  <c r="D62" i="1"/>
  <c r="E62" i="1" s="1"/>
  <c r="D66" i="1"/>
  <c r="E66" i="1" s="1"/>
  <c r="D70" i="1"/>
  <c r="E70" i="1" s="1"/>
  <c r="D74" i="1"/>
  <c r="E74" i="1" s="1"/>
  <c r="D78" i="1"/>
  <c r="E78" i="1" s="1"/>
  <c r="D82" i="1"/>
  <c r="E82" i="1" s="1"/>
  <c r="D86" i="1"/>
  <c r="E86" i="1" s="1"/>
  <c r="D90" i="1"/>
  <c r="E90" i="1" s="1"/>
  <c r="D94" i="1"/>
  <c r="E94" i="1" s="1"/>
  <c r="D98" i="1"/>
  <c r="E98" i="1" s="1"/>
  <c r="D102" i="1"/>
  <c r="E102" i="1" s="1"/>
  <c r="D106" i="1"/>
  <c r="E106" i="1" s="1"/>
  <c r="D110" i="1"/>
  <c r="E110" i="1" s="1"/>
  <c r="D114" i="1"/>
  <c r="E114" i="1" s="1"/>
  <c r="D118" i="1"/>
  <c r="E118" i="1" s="1"/>
  <c r="D122" i="1"/>
  <c r="E122" i="1" s="1"/>
  <c r="D126" i="1"/>
  <c r="E126" i="1" s="1"/>
  <c r="D130" i="1"/>
  <c r="E130" i="1" s="1"/>
  <c r="D134" i="1"/>
  <c r="E134" i="1" s="1"/>
  <c r="D138" i="1"/>
  <c r="E138" i="1" s="1"/>
  <c r="D142" i="1"/>
  <c r="E142" i="1" s="1"/>
  <c r="D146" i="1"/>
  <c r="E146" i="1" s="1"/>
  <c r="D5" i="1"/>
  <c r="E5" i="1" s="1"/>
  <c r="D9" i="1"/>
  <c r="E9" i="1" s="1"/>
  <c r="D13" i="1"/>
  <c r="E13" i="1" s="1"/>
  <c r="D17" i="1"/>
  <c r="E17" i="1" s="1"/>
  <c r="D21" i="1"/>
  <c r="E21" i="1" s="1"/>
  <c r="D26" i="1"/>
  <c r="E26" i="1" s="1"/>
  <c r="D31" i="1"/>
  <c r="E31" i="1" s="1"/>
  <c r="D35" i="1"/>
  <c r="E35" i="1" s="1"/>
  <c r="D39" i="1"/>
  <c r="E39" i="1" s="1"/>
  <c r="D43" i="1"/>
  <c r="E43" i="1" s="1"/>
  <c r="D47" i="1"/>
  <c r="E47" i="1" s="1"/>
  <c r="D51" i="1"/>
  <c r="E51" i="1" s="1"/>
  <c r="D55" i="1"/>
  <c r="E55" i="1" s="1"/>
  <c r="D59" i="1"/>
  <c r="E59" i="1" s="1"/>
  <c r="D63" i="1"/>
  <c r="E63" i="1" s="1"/>
  <c r="D67" i="1"/>
  <c r="E67" i="1" s="1"/>
  <c r="D71" i="1"/>
  <c r="E71" i="1" s="1"/>
  <c r="D75" i="1"/>
  <c r="E75" i="1" s="1"/>
  <c r="D79" i="1"/>
  <c r="E79" i="1" s="1"/>
  <c r="D83" i="1"/>
  <c r="E83" i="1" s="1"/>
  <c r="D87" i="1"/>
  <c r="E87" i="1" s="1"/>
  <c r="D91" i="1"/>
  <c r="E91" i="1" s="1"/>
  <c r="D95" i="1"/>
  <c r="E95" i="1" s="1"/>
  <c r="D99" i="1"/>
  <c r="E99" i="1" s="1"/>
  <c r="D103" i="1"/>
  <c r="E103" i="1" s="1"/>
  <c r="D107" i="1"/>
  <c r="E107" i="1" s="1"/>
  <c r="D111" i="1"/>
  <c r="E111" i="1" s="1"/>
  <c r="D115" i="1"/>
  <c r="E115" i="1" s="1"/>
  <c r="D119" i="1"/>
  <c r="E119" i="1" s="1"/>
  <c r="D123" i="1"/>
  <c r="E123" i="1" s="1"/>
  <c r="D127" i="1"/>
  <c r="E127" i="1" s="1"/>
  <c r="D131" i="1"/>
  <c r="E131" i="1" s="1"/>
  <c r="D135" i="1"/>
  <c r="E135" i="1" s="1"/>
  <c r="D139" i="1"/>
  <c r="E139" i="1" s="1"/>
  <c r="D143" i="1"/>
  <c r="E143" i="1" s="1"/>
  <c r="D147" i="1"/>
  <c r="E147" i="1" s="1"/>
  <c r="D151" i="1"/>
  <c r="E151" i="1" s="1"/>
  <c r="D155" i="1"/>
  <c r="E155" i="1" s="1"/>
  <c r="D159" i="1"/>
  <c r="E159" i="1" s="1"/>
  <c r="D163" i="1"/>
  <c r="E163" i="1" s="1"/>
  <c r="D167" i="1"/>
  <c r="E167" i="1" s="1"/>
  <c r="D171" i="1"/>
  <c r="E171" i="1" s="1"/>
  <c r="D175" i="1"/>
  <c r="E175" i="1" s="1"/>
  <c r="D179" i="1"/>
  <c r="E179" i="1" s="1"/>
  <c r="D183" i="1"/>
  <c r="E183" i="1" s="1"/>
  <c r="D187" i="1"/>
  <c r="E187" i="1" s="1"/>
  <c r="D191" i="1"/>
  <c r="E191" i="1" s="1"/>
  <c r="D195" i="1"/>
  <c r="E195" i="1" s="1"/>
  <c r="D199" i="1"/>
  <c r="E199" i="1" s="1"/>
  <c r="D4" i="1"/>
  <c r="E4" i="1" s="1"/>
  <c r="D6" i="1"/>
  <c r="E6" i="1" s="1"/>
  <c r="D10" i="1"/>
  <c r="E10" i="1" s="1"/>
  <c r="D14" i="1"/>
  <c r="E14" i="1" s="1"/>
  <c r="D18" i="1"/>
  <c r="E18" i="1" s="1"/>
  <c r="D22" i="1"/>
  <c r="E22" i="1" s="1"/>
  <c r="D28" i="1"/>
  <c r="E28" i="1" s="1"/>
  <c r="D32" i="1"/>
  <c r="E32" i="1" s="1"/>
  <c r="D36" i="1"/>
  <c r="E36" i="1" s="1"/>
  <c r="D40" i="1"/>
  <c r="E40" i="1" s="1"/>
  <c r="D44" i="1"/>
  <c r="E44" i="1" s="1"/>
  <c r="D48" i="1"/>
  <c r="E48" i="1" s="1"/>
  <c r="D52" i="1"/>
  <c r="E52" i="1" s="1"/>
  <c r="D56" i="1"/>
  <c r="E56" i="1" s="1"/>
  <c r="D60" i="1"/>
  <c r="E60" i="1" s="1"/>
  <c r="D64" i="1"/>
  <c r="E64" i="1" s="1"/>
  <c r="D68" i="1"/>
  <c r="E68" i="1" s="1"/>
  <c r="D72" i="1"/>
  <c r="E72" i="1" s="1"/>
  <c r="D76" i="1"/>
  <c r="E76" i="1" s="1"/>
  <c r="D80" i="1"/>
  <c r="E80" i="1" s="1"/>
  <c r="D84" i="1"/>
  <c r="E84" i="1" s="1"/>
  <c r="D88" i="1"/>
  <c r="E88" i="1" s="1"/>
  <c r="D92" i="1"/>
  <c r="E92" i="1" s="1"/>
  <c r="D96" i="1"/>
  <c r="E96" i="1" s="1"/>
  <c r="D100" i="1"/>
  <c r="E100" i="1" s="1"/>
  <c r="D104" i="1"/>
  <c r="E104" i="1" s="1"/>
  <c r="D108" i="1"/>
  <c r="E108" i="1" s="1"/>
  <c r="D112" i="1"/>
  <c r="E112" i="1" s="1"/>
  <c r="D128" i="1"/>
  <c r="E128" i="1" s="1"/>
  <c r="D144" i="1"/>
  <c r="E144" i="1" s="1"/>
  <c r="D152" i="1"/>
  <c r="E152" i="1" s="1"/>
  <c r="D157" i="1"/>
  <c r="E157" i="1" s="1"/>
  <c r="D162" i="1"/>
  <c r="E162" i="1" s="1"/>
  <c r="D168" i="1"/>
  <c r="E168" i="1" s="1"/>
  <c r="D173" i="1"/>
  <c r="E173" i="1" s="1"/>
  <c r="D178" i="1"/>
  <c r="E178" i="1" s="1"/>
  <c r="D184" i="1"/>
  <c r="E184" i="1" s="1"/>
  <c r="D189" i="1"/>
  <c r="E189" i="1" s="1"/>
  <c r="D194" i="1"/>
  <c r="E194" i="1" s="1"/>
  <c r="D200" i="1"/>
  <c r="E200" i="1" s="1"/>
  <c r="D116" i="1"/>
  <c r="E116" i="1" s="1"/>
  <c r="D132" i="1"/>
  <c r="E132" i="1" s="1"/>
  <c r="D148" i="1"/>
  <c r="E148" i="1" s="1"/>
  <c r="D153" i="1"/>
  <c r="E153" i="1" s="1"/>
  <c r="D158" i="1"/>
  <c r="E158" i="1" s="1"/>
  <c r="D164" i="1"/>
  <c r="E164" i="1" s="1"/>
  <c r="D169" i="1"/>
  <c r="E169" i="1" s="1"/>
  <c r="D174" i="1"/>
  <c r="E174" i="1" s="1"/>
  <c r="D180" i="1"/>
  <c r="E180" i="1" s="1"/>
  <c r="D185" i="1"/>
  <c r="E185" i="1" s="1"/>
  <c r="D190" i="1"/>
  <c r="E190" i="1" s="1"/>
  <c r="D196" i="1"/>
  <c r="E196" i="1" s="1"/>
  <c r="D201" i="1"/>
  <c r="E201" i="1" s="1"/>
  <c r="D140" i="1"/>
  <c r="E140" i="1" s="1"/>
  <c r="D150" i="1"/>
  <c r="E150" i="1" s="1"/>
  <c r="D161" i="1"/>
  <c r="E161" i="1" s="1"/>
  <c r="D172" i="1"/>
  <c r="E172" i="1" s="1"/>
  <c r="D182" i="1"/>
  <c r="E182" i="1" s="1"/>
  <c r="D193" i="1"/>
  <c r="E193" i="1" s="1"/>
  <c r="D120" i="1"/>
  <c r="E120" i="1" s="1"/>
  <c r="D136" i="1"/>
  <c r="E136" i="1" s="1"/>
  <c r="D149" i="1"/>
  <c r="E149" i="1" s="1"/>
  <c r="D154" i="1"/>
  <c r="E154" i="1" s="1"/>
  <c r="D160" i="1"/>
  <c r="E160" i="1" s="1"/>
  <c r="D165" i="1"/>
  <c r="E165" i="1" s="1"/>
  <c r="D170" i="1"/>
  <c r="E170" i="1" s="1"/>
  <c r="D176" i="1"/>
  <c r="E176" i="1" s="1"/>
  <c r="D181" i="1"/>
  <c r="E181" i="1" s="1"/>
  <c r="D186" i="1"/>
  <c r="E186" i="1" s="1"/>
  <c r="D192" i="1"/>
  <c r="E192" i="1" s="1"/>
  <c r="D197" i="1"/>
  <c r="E197" i="1" s="1"/>
  <c r="D202" i="1"/>
  <c r="E202" i="1" s="1"/>
  <c r="D124" i="1"/>
  <c r="E124" i="1" s="1"/>
  <c r="D156" i="1"/>
  <c r="E156" i="1" s="1"/>
  <c r="D166" i="1"/>
  <c r="E166" i="1" s="1"/>
  <c r="D177" i="1"/>
  <c r="E177" i="1" s="1"/>
  <c r="D188" i="1"/>
  <c r="E188" i="1" s="1"/>
  <c r="D198" i="1"/>
  <c r="E198" i="1" s="1"/>
  <c r="I36" i="2"/>
  <c r="J36" i="2" s="1"/>
  <c r="I31" i="2"/>
  <c r="J31" i="2" s="1"/>
  <c r="I25" i="2"/>
  <c r="J25" i="2" s="1"/>
  <c r="I20" i="2"/>
  <c r="J20" i="2" s="1"/>
  <c r="I15" i="2"/>
  <c r="J15" i="2" s="1"/>
  <c r="I9" i="2"/>
  <c r="J9" i="2" s="1"/>
  <c r="I37" i="2"/>
  <c r="J37" i="2" s="1"/>
  <c r="I27" i="2"/>
  <c r="J27" i="2" s="1"/>
  <c r="I16" i="2"/>
  <c r="J16" i="2" s="1"/>
  <c r="I11" i="2"/>
  <c r="J11" i="2" s="1"/>
  <c r="I40" i="2"/>
  <c r="J40" i="2" s="1"/>
  <c r="I35" i="2"/>
  <c r="J35" i="2" s="1"/>
  <c r="I29" i="2"/>
  <c r="J29" i="2" s="1"/>
  <c r="I24" i="2"/>
  <c r="J24" i="2" s="1"/>
  <c r="I19" i="2"/>
  <c r="J19" i="2" s="1"/>
  <c r="I13" i="2"/>
  <c r="J13" i="2" s="1"/>
  <c r="I4" i="2"/>
  <c r="J4" i="2" s="1"/>
  <c r="I6" i="2"/>
  <c r="J6" i="2" s="1"/>
  <c r="I10" i="2"/>
  <c r="J10" i="2" s="1"/>
  <c r="I14" i="2"/>
  <c r="J14" i="2" s="1"/>
  <c r="I18" i="2"/>
  <c r="J18" i="2" s="1"/>
  <c r="I22" i="2"/>
  <c r="J22" i="2" s="1"/>
  <c r="I26" i="2"/>
  <c r="J26" i="2" s="1"/>
  <c r="I30" i="2"/>
  <c r="J30" i="2" s="1"/>
  <c r="I34" i="2"/>
  <c r="J34" i="2" s="1"/>
  <c r="I38" i="2"/>
  <c r="J38" i="2" s="1"/>
  <c r="I32" i="2"/>
  <c r="J32" i="2" s="1"/>
  <c r="I21" i="2"/>
  <c r="J21" i="2" s="1"/>
  <c r="I5" i="2"/>
  <c r="J5" i="2" s="1"/>
  <c r="I39" i="2"/>
  <c r="J39" i="2" s="1"/>
  <c r="I33" i="2"/>
  <c r="J33" i="2" s="1"/>
  <c r="I28" i="2"/>
  <c r="J28" i="2" s="1"/>
  <c r="I23" i="2"/>
  <c r="J23" i="2" s="1"/>
  <c r="I17" i="2"/>
  <c r="J17" i="2" s="1"/>
  <c r="I12" i="2"/>
  <c r="J12" i="2" s="1"/>
  <c r="I7" i="2"/>
  <c r="J7" i="2" s="1"/>
  <c r="I5" i="1"/>
  <c r="J5" i="1" s="1"/>
  <c r="I9" i="1"/>
  <c r="J9" i="1" s="1"/>
  <c r="I13" i="1"/>
  <c r="J13" i="1" s="1"/>
  <c r="I17" i="1"/>
  <c r="J17" i="1" s="1"/>
  <c r="I21" i="1"/>
  <c r="J21" i="1" s="1"/>
  <c r="I25" i="1"/>
  <c r="J25" i="1" s="1"/>
  <c r="I29" i="1"/>
  <c r="J29" i="1" s="1"/>
  <c r="I33" i="1"/>
  <c r="J33" i="1" s="1"/>
  <c r="I37" i="1"/>
  <c r="J37" i="1" s="1"/>
  <c r="I41" i="1"/>
  <c r="J41" i="1" s="1"/>
  <c r="I45" i="1"/>
  <c r="J45" i="1" s="1"/>
  <c r="I49" i="1"/>
  <c r="J49" i="1" s="1"/>
  <c r="I53" i="1"/>
  <c r="J53" i="1" s="1"/>
  <c r="I57" i="1"/>
  <c r="J57" i="1" s="1"/>
  <c r="I61" i="1"/>
  <c r="J61" i="1" s="1"/>
  <c r="I65" i="1"/>
  <c r="J65" i="1" s="1"/>
  <c r="I69" i="1"/>
  <c r="J69" i="1" s="1"/>
  <c r="I73" i="1"/>
  <c r="J73" i="1" s="1"/>
  <c r="I77" i="1"/>
  <c r="J77" i="1" s="1"/>
  <c r="I81" i="1"/>
  <c r="J81" i="1" s="1"/>
  <c r="I85" i="1"/>
  <c r="J85" i="1" s="1"/>
  <c r="I89" i="1"/>
  <c r="J89" i="1" s="1"/>
  <c r="I93" i="1"/>
  <c r="J93" i="1" s="1"/>
  <c r="I97" i="1"/>
  <c r="J97" i="1" s="1"/>
  <c r="I101" i="1"/>
  <c r="J101" i="1" s="1"/>
  <c r="I105" i="1"/>
  <c r="J105" i="1" s="1"/>
  <c r="I109" i="1"/>
  <c r="J109" i="1" s="1"/>
  <c r="I113" i="1"/>
  <c r="J113" i="1" s="1"/>
  <c r="I117" i="1"/>
  <c r="J117" i="1" s="1"/>
  <c r="I121" i="1"/>
  <c r="J121" i="1" s="1"/>
  <c r="I125" i="1"/>
  <c r="J125" i="1" s="1"/>
  <c r="I129" i="1"/>
  <c r="J129" i="1" s="1"/>
  <c r="I133" i="1"/>
  <c r="J133" i="1" s="1"/>
  <c r="I137" i="1"/>
  <c r="J137" i="1" s="1"/>
  <c r="I6" i="1"/>
  <c r="J6" i="1" s="1"/>
  <c r="I10" i="1"/>
  <c r="J10" i="1" s="1"/>
  <c r="I14" i="1"/>
  <c r="J14" i="1" s="1"/>
  <c r="I18" i="1"/>
  <c r="J18" i="1" s="1"/>
  <c r="I22" i="1"/>
  <c r="J22" i="1" s="1"/>
  <c r="I26" i="1"/>
  <c r="J26" i="1" s="1"/>
  <c r="I30" i="1"/>
  <c r="J30" i="1" s="1"/>
  <c r="I34" i="1"/>
  <c r="J34" i="1" s="1"/>
  <c r="I38" i="1"/>
  <c r="J38" i="1" s="1"/>
  <c r="I42" i="1"/>
  <c r="J42" i="1" s="1"/>
  <c r="I46" i="1"/>
  <c r="J46" i="1" s="1"/>
  <c r="I50" i="1"/>
  <c r="J50" i="1" s="1"/>
  <c r="I54" i="1"/>
  <c r="J54" i="1" s="1"/>
  <c r="I58" i="1"/>
  <c r="J58" i="1" s="1"/>
  <c r="I62" i="1"/>
  <c r="J62" i="1" s="1"/>
  <c r="I66" i="1"/>
  <c r="J66" i="1" s="1"/>
  <c r="I70" i="1"/>
  <c r="J70" i="1" s="1"/>
  <c r="I74" i="1"/>
  <c r="J74" i="1" s="1"/>
  <c r="I78" i="1"/>
  <c r="J78" i="1" s="1"/>
  <c r="I82" i="1"/>
  <c r="J82" i="1" s="1"/>
  <c r="I86" i="1"/>
  <c r="J86" i="1" s="1"/>
  <c r="I90" i="1"/>
  <c r="J90" i="1" s="1"/>
  <c r="I94" i="1"/>
  <c r="J94" i="1" s="1"/>
  <c r="I98" i="1"/>
  <c r="J98" i="1" s="1"/>
  <c r="I102" i="1"/>
  <c r="J102" i="1" s="1"/>
  <c r="I106" i="1"/>
  <c r="J106" i="1" s="1"/>
  <c r="I110" i="1"/>
  <c r="J110" i="1" s="1"/>
  <c r="I114" i="1"/>
  <c r="J114" i="1" s="1"/>
  <c r="I118" i="1"/>
  <c r="J118" i="1" s="1"/>
  <c r="I122" i="1"/>
  <c r="J122" i="1" s="1"/>
  <c r="I126" i="1"/>
  <c r="J126" i="1" s="1"/>
  <c r="I130" i="1"/>
  <c r="J130" i="1" s="1"/>
  <c r="I134" i="1"/>
  <c r="J134" i="1" s="1"/>
  <c r="I138" i="1"/>
  <c r="J138" i="1" s="1"/>
  <c r="I7" i="1"/>
  <c r="J7" i="1" s="1"/>
  <c r="I11" i="1"/>
  <c r="J11" i="1" s="1"/>
  <c r="I15" i="1"/>
  <c r="J15" i="1" s="1"/>
  <c r="I19" i="1"/>
  <c r="J19" i="1" s="1"/>
  <c r="I23" i="1"/>
  <c r="J23" i="1" s="1"/>
  <c r="I27" i="1"/>
  <c r="J27" i="1" s="1"/>
  <c r="I31" i="1"/>
  <c r="J31" i="1" s="1"/>
  <c r="I35" i="1"/>
  <c r="J35" i="1" s="1"/>
  <c r="I39" i="1"/>
  <c r="J39" i="1" s="1"/>
  <c r="I43" i="1"/>
  <c r="J43" i="1" s="1"/>
  <c r="I47" i="1"/>
  <c r="J47" i="1" s="1"/>
  <c r="I51" i="1"/>
  <c r="J51" i="1" s="1"/>
  <c r="I55" i="1"/>
  <c r="J55" i="1" s="1"/>
  <c r="I59" i="1"/>
  <c r="J59" i="1" s="1"/>
  <c r="I63" i="1"/>
  <c r="J63" i="1" s="1"/>
  <c r="I67" i="1"/>
  <c r="J67" i="1" s="1"/>
  <c r="I71" i="1"/>
  <c r="J71" i="1" s="1"/>
  <c r="I75" i="1"/>
  <c r="J75" i="1" s="1"/>
  <c r="I79" i="1"/>
  <c r="J79" i="1" s="1"/>
  <c r="I83" i="1"/>
  <c r="J83" i="1" s="1"/>
  <c r="I87" i="1"/>
  <c r="J87" i="1" s="1"/>
  <c r="I91" i="1"/>
  <c r="J91" i="1" s="1"/>
  <c r="I95" i="1"/>
  <c r="J95" i="1" s="1"/>
  <c r="I99" i="1"/>
  <c r="J99" i="1" s="1"/>
  <c r="I103" i="1"/>
  <c r="J103" i="1" s="1"/>
  <c r="I107" i="1"/>
  <c r="J107" i="1" s="1"/>
  <c r="I111" i="1"/>
  <c r="J111" i="1" s="1"/>
  <c r="I12" i="1"/>
  <c r="J12" i="1" s="1"/>
  <c r="I28" i="1"/>
  <c r="J28" i="1" s="1"/>
  <c r="I44" i="1"/>
  <c r="J44" i="1" s="1"/>
  <c r="I60" i="1"/>
  <c r="J60" i="1" s="1"/>
  <c r="I76" i="1"/>
  <c r="J76" i="1" s="1"/>
  <c r="I92" i="1"/>
  <c r="J92" i="1" s="1"/>
  <c r="I108" i="1"/>
  <c r="J108" i="1" s="1"/>
  <c r="I119" i="1"/>
  <c r="J119" i="1" s="1"/>
  <c r="I127" i="1"/>
  <c r="J127" i="1" s="1"/>
  <c r="I135" i="1"/>
  <c r="J135" i="1" s="1"/>
  <c r="I141" i="1"/>
  <c r="J141" i="1" s="1"/>
  <c r="I145" i="1"/>
  <c r="J145" i="1" s="1"/>
  <c r="I149" i="1"/>
  <c r="J149" i="1" s="1"/>
  <c r="I153" i="1"/>
  <c r="J153" i="1" s="1"/>
  <c r="I157" i="1"/>
  <c r="J157" i="1" s="1"/>
  <c r="I161" i="1"/>
  <c r="J161" i="1" s="1"/>
  <c r="I165" i="1"/>
  <c r="J165" i="1" s="1"/>
  <c r="I169" i="1"/>
  <c r="J169" i="1" s="1"/>
  <c r="I173" i="1"/>
  <c r="J173" i="1" s="1"/>
  <c r="I177" i="1"/>
  <c r="J177" i="1" s="1"/>
  <c r="I181" i="1"/>
  <c r="J181" i="1" s="1"/>
  <c r="I185" i="1"/>
  <c r="J185" i="1" s="1"/>
  <c r="I189" i="1"/>
  <c r="J189" i="1" s="1"/>
  <c r="I193" i="1"/>
  <c r="J193" i="1" s="1"/>
  <c r="I197" i="1"/>
  <c r="J197" i="1" s="1"/>
  <c r="I201" i="1"/>
  <c r="J201" i="1" s="1"/>
  <c r="I16" i="1"/>
  <c r="J16" i="1" s="1"/>
  <c r="I32" i="1"/>
  <c r="J32" i="1" s="1"/>
  <c r="I48" i="1"/>
  <c r="J48" i="1" s="1"/>
  <c r="I64" i="1"/>
  <c r="J64" i="1" s="1"/>
  <c r="I80" i="1"/>
  <c r="J80" i="1" s="1"/>
  <c r="I96" i="1"/>
  <c r="J96" i="1" s="1"/>
  <c r="I112" i="1"/>
  <c r="J112" i="1" s="1"/>
  <c r="I120" i="1"/>
  <c r="J120" i="1" s="1"/>
  <c r="I128" i="1"/>
  <c r="J128" i="1" s="1"/>
  <c r="I136" i="1"/>
  <c r="J136" i="1" s="1"/>
  <c r="I142" i="1"/>
  <c r="J142" i="1" s="1"/>
  <c r="I146" i="1"/>
  <c r="J146" i="1" s="1"/>
  <c r="I150" i="1"/>
  <c r="J150" i="1" s="1"/>
  <c r="I154" i="1"/>
  <c r="J154" i="1" s="1"/>
  <c r="I158" i="1"/>
  <c r="J158" i="1" s="1"/>
  <c r="I162" i="1"/>
  <c r="J162" i="1" s="1"/>
  <c r="I166" i="1"/>
  <c r="J166" i="1" s="1"/>
  <c r="I170" i="1"/>
  <c r="J170" i="1" s="1"/>
  <c r="I174" i="1"/>
  <c r="J174" i="1" s="1"/>
  <c r="I178" i="1"/>
  <c r="J178" i="1" s="1"/>
  <c r="I182" i="1"/>
  <c r="J182" i="1" s="1"/>
  <c r="I186" i="1"/>
  <c r="J186" i="1" s="1"/>
  <c r="I190" i="1"/>
  <c r="J190" i="1" s="1"/>
  <c r="I194" i="1"/>
  <c r="J194" i="1" s="1"/>
  <c r="I198" i="1"/>
  <c r="J198" i="1" s="1"/>
  <c r="I202" i="1"/>
  <c r="J202" i="1" s="1"/>
  <c r="I20" i="1"/>
  <c r="J20" i="1" s="1"/>
  <c r="I36" i="1"/>
  <c r="J36" i="1" s="1"/>
  <c r="I52" i="1"/>
  <c r="J52" i="1" s="1"/>
  <c r="I68" i="1"/>
  <c r="J68" i="1" s="1"/>
  <c r="I84" i="1"/>
  <c r="J84" i="1" s="1"/>
  <c r="I100" i="1"/>
  <c r="J100" i="1" s="1"/>
  <c r="I115" i="1"/>
  <c r="J115" i="1" s="1"/>
  <c r="I123" i="1"/>
  <c r="J123" i="1" s="1"/>
  <c r="I131" i="1"/>
  <c r="J131" i="1" s="1"/>
  <c r="I139" i="1"/>
  <c r="J139" i="1" s="1"/>
  <c r="I143" i="1"/>
  <c r="J143" i="1" s="1"/>
  <c r="I147" i="1"/>
  <c r="J147" i="1" s="1"/>
  <c r="I151" i="1"/>
  <c r="J151" i="1" s="1"/>
  <c r="I155" i="1"/>
  <c r="J155" i="1" s="1"/>
  <c r="I159" i="1"/>
  <c r="J159" i="1" s="1"/>
  <c r="I163" i="1"/>
  <c r="J163" i="1" s="1"/>
  <c r="I167" i="1"/>
  <c r="J167" i="1" s="1"/>
  <c r="I171" i="1"/>
  <c r="J171" i="1" s="1"/>
  <c r="I175" i="1"/>
  <c r="J175" i="1" s="1"/>
  <c r="I179" i="1"/>
  <c r="J179" i="1" s="1"/>
  <c r="I183" i="1"/>
  <c r="J183" i="1" s="1"/>
  <c r="I187" i="1"/>
  <c r="J187" i="1" s="1"/>
  <c r="I191" i="1"/>
  <c r="J191" i="1" s="1"/>
  <c r="I195" i="1"/>
  <c r="J195" i="1" s="1"/>
  <c r="I199" i="1"/>
  <c r="J199" i="1" s="1"/>
  <c r="I4" i="1"/>
  <c r="J4" i="1" s="1"/>
  <c r="I8" i="1"/>
  <c r="J8" i="1" s="1"/>
  <c r="I72" i="1"/>
  <c r="J72" i="1" s="1"/>
  <c r="I124" i="1"/>
  <c r="J124" i="1" s="1"/>
  <c r="I148" i="1"/>
  <c r="J148" i="1" s="1"/>
  <c r="I164" i="1"/>
  <c r="J164" i="1" s="1"/>
  <c r="I180" i="1"/>
  <c r="J180" i="1" s="1"/>
  <c r="I196" i="1"/>
  <c r="J196" i="1" s="1"/>
  <c r="I24" i="1"/>
  <c r="J24" i="1" s="1"/>
  <c r="I88" i="1"/>
  <c r="J88" i="1" s="1"/>
  <c r="I132" i="1"/>
  <c r="J132" i="1" s="1"/>
  <c r="I152" i="1"/>
  <c r="J152" i="1" s="1"/>
  <c r="I168" i="1"/>
  <c r="J168" i="1" s="1"/>
  <c r="I184" i="1"/>
  <c r="J184" i="1" s="1"/>
  <c r="I200" i="1"/>
  <c r="J200" i="1" s="1"/>
  <c r="I40" i="1"/>
  <c r="J40" i="1" s="1"/>
  <c r="I104" i="1"/>
  <c r="J104" i="1" s="1"/>
  <c r="I140" i="1"/>
  <c r="J140" i="1" s="1"/>
  <c r="I156" i="1"/>
  <c r="J156" i="1" s="1"/>
  <c r="I172" i="1"/>
  <c r="J172" i="1" s="1"/>
  <c r="I188" i="1"/>
  <c r="J188" i="1" s="1"/>
  <c r="I56" i="1"/>
  <c r="J56" i="1" s="1"/>
  <c r="I116" i="1"/>
  <c r="J116" i="1" s="1"/>
  <c r="I144" i="1"/>
  <c r="J144" i="1" s="1"/>
  <c r="I160" i="1"/>
  <c r="J160" i="1" s="1"/>
  <c r="I176" i="1"/>
  <c r="J176" i="1" s="1"/>
  <c r="I192" i="1"/>
  <c r="J192" i="1" s="1"/>
  <c r="D101" i="1" l="1"/>
  <c r="E101" i="1" s="1"/>
  <c r="D85" i="1"/>
  <c r="E85" i="1" s="1"/>
  <c r="D69" i="1"/>
  <c r="E69" i="1" s="1"/>
  <c r="D53" i="1"/>
  <c r="E53" i="1" s="1"/>
  <c r="D37" i="1"/>
  <c r="E37" i="1" s="1"/>
  <c r="D19" i="1"/>
  <c r="E19" i="1" s="1"/>
  <c r="D24" i="1"/>
  <c r="E24" i="1" s="1"/>
  <c r="D15" i="1"/>
  <c r="E15" i="1" s="1"/>
  <c r="E203" i="1" s="1"/>
  <c r="B210" i="1" s="1"/>
  <c r="B211" i="1" s="1"/>
  <c r="D30" i="2"/>
  <c r="E30" i="2" s="1"/>
  <c r="D4" i="2"/>
  <c r="E4" i="2" s="1"/>
  <c r="D37" i="2"/>
  <c r="E37" i="2" s="1"/>
  <c r="D39" i="2"/>
  <c r="E39" i="2" s="1"/>
  <c r="D7" i="2"/>
  <c r="E7" i="2" s="1"/>
  <c r="D26" i="2"/>
  <c r="E26" i="2" s="1"/>
  <c r="D25" i="2"/>
  <c r="E25" i="2" s="1"/>
  <c r="D32" i="2"/>
  <c r="E32" i="2" s="1"/>
  <c r="D40" i="2"/>
  <c r="E40" i="2" s="1"/>
  <c r="D18" i="2"/>
  <c r="E18" i="2" s="1"/>
  <c r="D38" i="2"/>
  <c r="E38" i="2" s="1"/>
  <c r="D17" i="2"/>
  <c r="E17" i="2" s="1"/>
  <c r="D35" i="2"/>
  <c r="E35" i="2" s="1"/>
  <c r="D19" i="2"/>
  <c r="E19" i="2" s="1"/>
  <c r="D5" i="2"/>
  <c r="E5" i="2" s="1"/>
  <c r="D9" i="2"/>
  <c r="E9" i="2" s="1"/>
  <c r="D24" i="2"/>
  <c r="E24" i="2" s="1"/>
  <c r="D22" i="2"/>
  <c r="E22" i="2" s="1"/>
  <c r="D23" i="2"/>
  <c r="E23" i="2" s="1"/>
  <c r="D16" i="2"/>
  <c r="E16" i="2" s="1"/>
  <c r="D20" i="2"/>
  <c r="E20" i="2" s="1"/>
  <c r="D21" i="2"/>
  <c r="E21" i="2" s="1"/>
  <c r="D34" i="2"/>
  <c r="E34" i="2" s="1"/>
  <c r="D13" i="2"/>
  <c r="E13" i="2" s="1"/>
  <c r="D33" i="2"/>
  <c r="E33" i="2" s="1"/>
  <c r="D12" i="2"/>
  <c r="E12" i="2" s="1"/>
  <c r="D31" i="2"/>
  <c r="E31" i="2" s="1"/>
  <c r="D15" i="2"/>
  <c r="E15" i="2" s="1"/>
  <c r="D36" i="2"/>
  <c r="E36" i="2" s="1"/>
  <c r="D14" i="2"/>
  <c r="E14" i="2" s="1"/>
  <c r="D10" i="2"/>
  <c r="E10" i="2" s="1"/>
  <c r="D29" i="2"/>
  <c r="E29" i="2" s="1"/>
  <c r="D8" i="2"/>
  <c r="E8" i="2" s="1"/>
  <c r="D28" i="2"/>
  <c r="E28" i="2" s="1"/>
  <c r="D6" i="2"/>
  <c r="E6" i="2" s="1"/>
  <c r="D27" i="2"/>
  <c r="E27" i="2" s="1"/>
  <c r="J203" i="1"/>
  <c r="G48" i="2"/>
  <c r="G49" i="2" s="1"/>
  <c r="B48" i="2" l="1"/>
  <c r="B49" i="2" s="1"/>
  <c r="G210" i="1"/>
  <c r="G211" i="1" s="1"/>
</calcChain>
</file>

<file path=xl/sharedStrings.xml><?xml version="1.0" encoding="utf-8"?>
<sst xmlns="http://schemas.openxmlformats.org/spreadsheetml/2006/main" count="1030" uniqueCount="260">
  <si>
    <t>Speech Part</t>
  </si>
  <si>
    <t>Text Part</t>
  </si>
  <si>
    <t>Speech Text</t>
  </si>
  <si>
    <t>Emotion Category</t>
  </si>
  <si>
    <t>Accuracy</t>
  </si>
  <si>
    <t xml:space="preserve">Text </t>
  </si>
  <si>
    <t>Accuracy Differences</t>
  </si>
  <si>
    <t>don't forget a jacket</t>
  </si>
  <si>
    <t>neutral</t>
  </si>
  <si>
    <t>it's 11</t>
  </si>
  <si>
    <t>I'm on my way to the meeting</t>
  </si>
  <si>
    <t>I think I have a doctor's appointment</t>
  </si>
  <si>
    <t>I think I've seen this before</t>
  </si>
  <si>
    <t>I would like a new alarm clock</t>
  </si>
  <si>
    <t>I wonder what this is about</t>
  </si>
  <si>
    <t>maybe tomorrow we will be cold</t>
  </si>
  <si>
    <t>the airplane is almost full</t>
  </si>
  <si>
    <t>that is exactly what happened</t>
  </si>
  <si>
    <t>Surprise</t>
  </si>
  <si>
    <t>the surface is flick</t>
  </si>
  <si>
    <t>we'll stop in a couple of minutes</t>
  </si>
  <si>
    <t>maybe tomorrow it will be cold</t>
  </si>
  <si>
    <t>don't forget a jacket</t>
  </si>
  <si>
    <t>say the word back</t>
  </si>
  <si>
    <t>say the word bar</t>
  </si>
  <si>
    <t>say the word Bass</t>
  </si>
  <si>
    <t>say the word Bean</t>
  </si>
  <si>
    <t>say the word beg</t>
  </si>
  <si>
    <t>say the word bite</t>
  </si>
  <si>
    <t>say the word boat</t>
  </si>
  <si>
    <t>say the word bone</t>
  </si>
  <si>
    <t>say the word book</t>
  </si>
  <si>
    <t>positive</t>
  </si>
  <si>
    <t>say the word bought</t>
  </si>
  <si>
    <t>say the word burn</t>
  </si>
  <si>
    <t>say the word cab</t>
  </si>
  <si>
    <t>say the word calm</t>
  </si>
  <si>
    <t>say the word came</t>
  </si>
  <si>
    <t>say the word Cause</t>
  </si>
  <si>
    <t>say the word chain</t>
  </si>
  <si>
    <t>say the word chair</t>
  </si>
  <si>
    <t>say the word chalk</t>
  </si>
  <si>
    <t>say the word Chat</t>
  </si>
  <si>
    <t>say the word check</t>
  </si>
  <si>
    <t>say the word cheek</t>
  </si>
  <si>
    <t>say the word chief</t>
  </si>
  <si>
    <t>say the word choice</t>
  </si>
  <si>
    <t>say the word cool</t>
  </si>
  <si>
    <t>say the word dab</t>
  </si>
  <si>
    <t>say the word date</t>
  </si>
  <si>
    <t>say the word dead</t>
  </si>
  <si>
    <t>say the word death</t>
  </si>
  <si>
    <t>say the word Deep</t>
  </si>
  <si>
    <t>say the word dime</t>
  </si>
  <si>
    <t>say the word dip</t>
  </si>
  <si>
    <t>say the word ditch</t>
  </si>
  <si>
    <t>say the word dodge</t>
  </si>
  <si>
    <t>say the word dog</t>
  </si>
  <si>
    <t>say the word doll</t>
  </si>
  <si>
    <t>say the word door</t>
  </si>
  <si>
    <t>say the word fail</t>
  </si>
  <si>
    <t>say the word fall</t>
  </si>
  <si>
    <t>say the word far</t>
  </si>
  <si>
    <t>say the word fat</t>
  </si>
  <si>
    <t>say the word fit</t>
  </si>
  <si>
    <t>say the word five</t>
  </si>
  <si>
    <t>say the word food</t>
  </si>
  <si>
    <t>say the word gap</t>
  </si>
  <si>
    <t>say the word gas</t>
  </si>
  <si>
    <t>say the word gaze</t>
  </si>
  <si>
    <t>say the word germ</t>
  </si>
  <si>
    <t>say the word get</t>
  </si>
  <si>
    <t>say the word gin</t>
  </si>
  <si>
    <t>say the word goal</t>
  </si>
  <si>
    <t>say the word good</t>
  </si>
  <si>
    <t>say the word goose</t>
  </si>
  <si>
    <t>say the word gun</t>
  </si>
  <si>
    <t>say the word half</t>
  </si>
  <si>
    <t>say the word hall</t>
  </si>
  <si>
    <t>say the word hash</t>
  </si>
  <si>
    <t>say the word hate</t>
  </si>
  <si>
    <t>say the word have</t>
  </si>
  <si>
    <t>say the word haze</t>
  </si>
  <si>
    <t>say the word hire</t>
  </si>
  <si>
    <t>say the word hit</t>
  </si>
  <si>
    <t>say the word hole</t>
  </si>
  <si>
    <t>say the word home</t>
  </si>
  <si>
    <t>say the word hurl</t>
  </si>
  <si>
    <t>say the word hush</t>
  </si>
  <si>
    <t>say the word jail</t>
  </si>
  <si>
    <t>say the word jar</t>
  </si>
  <si>
    <t>say the word join</t>
  </si>
  <si>
    <t>say the word judge</t>
  </si>
  <si>
    <t>say the word jug</t>
  </si>
  <si>
    <t>say the word juice</t>
  </si>
  <si>
    <t>say the word keen</t>
  </si>
  <si>
    <t>say the word keep</t>
  </si>
  <si>
    <t>say the word keg</t>
  </si>
  <si>
    <t>say the word kick</t>
  </si>
  <si>
    <t>say the word kill</t>
  </si>
  <si>
    <t>say the word king</t>
  </si>
  <si>
    <t>say the word kite</t>
  </si>
  <si>
    <t>say the word knock</t>
  </si>
  <si>
    <t>say the word late</t>
  </si>
  <si>
    <t>say the word laud</t>
  </si>
  <si>
    <t>say the word lean</t>
  </si>
  <si>
    <t>say the word learn</t>
  </si>
  <si>
    <t>say the word lease</t>
  </si>
  <si>
    <t>say the word lid</t>
  </si>
  <si>
    <t>say the word life</t>
  </si>
  <si>
    <t>say the word limb</t>
  </si>
  <si>
    <t>say the word live</t>
  </si>
  <si>
    <t>say the word loaf</t>
  </si>
  <si>
    <t>say the word long</t>
  </si>
  <si>
    <t>say the word lore</t>
  </si>
  <si>
    <t>say the word lose</t>
  </si>
  <si>
    <t>say the word lot</t>
  </si>
  <si>
    <t>say the word love</t>
  </si>
  <si>
    <t>say the word luck</t>
  </si>
  <si>
    <t>say the word make</t>
  </si>
  <si>
    <t>say the word match</t>
  </si>
  <si>
    <t>say the word merge</t>
  </si>
  <si>
    <t>say the word mess</t>
  </si>
  <si>
    <t>say the word met</t>
  </si>
  <si>
    <t>say the word mill</t>
  </si>
  <si>
    <t>say the word mob</t>
  </si>
  <si>
    <t>say the word mode</t>
  </si>
  <si>
    <t>say the word mood</t>
  </si>
  <si>
    <t>say the word moon</t>
  </si>
  <si>
    <t>say the word mop</t>
  </si>
  <si>
    <t>say the word mouse</t>
  </si>
  <si>
    <t>say the word nag</t>
  </si>
  <si>
    <t>say the word name</t>
  </si>
  <si>
    <t>say the word near</t>
  </si>
  <si>
    <t>say the word neat</t>
  </si>
  <si>
    <t>say the word nice</t>
  </si>
  <si>
    <t>say the word note</t>
  </si>
  <si>
    <t>say the word numb</t>
  </si>
  <si>
    <t>say the word pad</t>
  </si>
  <si>
    <t>say the word page</t>
  </si>
  <si>
    <t>say the word pain</t>
  </si>
  <si>
    <t>say the word pass</t>
  </si>
  <si>
    <t>say the word pearl</t>
  </si>
  <si>
    <t>say the word peg</t>
  </si>
  <si>
    <t>say the word perch</t>
  </si>
  <si>
    <t>say the word phone</t>
  </si>
  <si>
    <t>say the word pick</t>
  </si>
  <si>
    <t>say the word pike</t>
  </si>
  <si>
    <t>say the word pole</t>
  </si>
  <si>
    <t>say the word pool</t>
  </si>
  <si>
    <t>say the word puff</t>
  </si>
  <si>
    <t>say the word rag</t>
  </si>
  <si>
    <t>say the word raid</t>
  </si>
  <si>
    <t>say the word rain</t>
  </si>
  <si>
    <t>say the word raise</t>
  </si>
  <si>
    <t>say the word rat</t>
  </si>
  <si>
    <t>say the word reach</t>
  </si>
  <si>
    <t>say the word read</t>
  </si>
  <si>
    <t>say the word red</t>
  </si>
  <si>
    <t>say the word ring</t>
  </si>
  <si>
    <t>say the word ripe</t>
  </si>
  <si>
    <t>say the word road</t>
  </si>
  <si>
    <t>say the word room</t>
  </si>
  <si>
    <t>say the word rose</t>
  </si>
  <si>
    <t>say the word rot</t>
  </si>
  <si>
    <t>say the word rough</t>
  </si>
  <si>
    <t>say the word rush</t>
  </si>
  <si>
    <t>say the word said</t>
  </si>
  <si>
    <t>say the word sail</t>
  </si>
  <si>
    <t>say the word search</t>
  </si>
  <si>
    <t>say the word seize</t>
  </si>
  <si>
    <t>say the word sell</t>
  </si>
  <si>
    <t>say the word shack</t>
  </si>
  <si>
    <t>say the word shall</t>
  </si>
  <si>
    <t>say the word shawl</t>
  </si>
  <si>
    <t>say the word sheep</t>
  </si>
  <si>
    <t>say the word shirt</t>
  </si>
  <si>
    <t>say the word should</t>
  </si>
  <si>
    <t>say the word shout</t>
  </si>
  <si>
    <t>say the word size</t>
  </si>
  <si>
    <t>say the word soap</t>
  </si>
  <si>
    <t>say the word soup</t>
  </si>
  <si>
    <t>say the word sour</t>
  </si>
  <si>
    <t>say the word south</t>
  </si>
  <si>
    <t>say the word sub</t>
  </si>
  <si>
    <t>say the word such</t>
  </si>
  <si>
    <t>say the word sure</t>
  </si>
  <si>
    <t>say the word take</t>
  </si>
  <si>
    <t>say the word talk</t>
  </si>
  <si>
    <t>say the word tape</t>
  </si>
  <si>
    <t>say the word team</t>
  </si>
  <si>
    <t>say the word tell</t>
  </si>
  <si>
    <t>say the word thin</t>
  </si>
  <si>
    <t>say the word third</t>
  </si>
  <si>
    <t>say the word thought</t>
  </si>
  <si>
    <t>say the word thumb</t>
  </si>
  <si>
    <t>say the word time</t>
  </si>
  <si>
    <t>say the word tip</t>
  </si>
  <si>
    <t>say the word tire</t>
  </si>
  <si>
    <t>say the word ton</t>
  </si>
  <si>
    <t>say the word tool</t>
  </si>
  <si>
    <t>say the word tough</t>
  </si>
  <si>
    <t>say the word turn</t>
  </si>
  <si>
    <t>say the word vine</t>
  </si>
  <si>
    <t>say the word voice</t>
  </si>
  <si>
    <t>say the word void</t>
  </si>
  <si>
    <t>say the word vote</t>
  </si>
  <si>
    <t>say the word wag</t>
  </si>
  <si>
    <t>say the word walk</t>
  </si>
  <si>
    <t>say the word wash</t>
  </si>
  <si>
    <t>say the word week</t>
  </si>
  <si>
    <t>say the word wheat</t>
  </si>
  <si>
    <t>say the word when</t>
  </si>
  <si>
    <t>say the word which</t>
  </si>
  <si>
    <t>say the word whip</t>
  </si>
  <si>
    <t>say the word white</t>
  </si>
  <si>
    <t>say the word wife</t>
  </si>
  <si>
    <t>say the word wire</t>
  </si>
  <si>
    <t>say the word witch</t>
  </si>
  <si>
    <t>say the word yearn</t>
  </si>
  <si>
    <t>say the word yes</t>
  </si>
  <si>
    <t>say the word young</t>
  </si>
  <si>
    <t>say the word youth</t>
  </si>
  <si>
    <t>negative</t>
  </si>
  <si>
    <t>surprise</t>
  </si>
  <si>
    <t xml:space="preserve">neutral </t>
  </si>
  <si>
    <t>|Speech accuracy- Text accuracy|</t>
  </si>
  <si>
    <t>Comparing Speech and text parts for the same type of emotion</t>
  </si>
  <si>
    <t>Speech Accuracy</t>
  </si>
  <si>
    <t>Text Accuracy</t>
  </si>
  <si>
    <t>Number of Samples</t>
  </si>
  <si>
    <t>Average mean</t>
  </si>
  <si>
    <t>Variance</t>
  </si>
  <si>
    <t>Standard deviation</t>
  </si>
  <si>
    <t>Speech Accuracy mean</t>
  </si>
  <si>
    <t>Total Speech accuracy</t>
  </si>
  <si>
    <t>(Speech accuracy mean square)^2</t>
  </si>
  <si>
    <t>Total Text accuracy</t>
  </si>
  <si>
    <t>Text accuracy mean</t>
  </si>
  <si>
    <t>(Text accuracy mean)^2</t>
  </si>
  <si>
    <t>Speech accuracy mean</t>
  </si>
  <si>
    <t>(Speech accuracy mean)^2</t>
  </si>
  <si>
    <t>Text Part Analysis</t>
  </si>
  <si>
    <t>Speech Part Analysis</t>
  </si>
  <si>
    <t>Number of samples</t>
  </si>
  <si>
    <t>Varience</t>
  </si>
  <si>
    <t>Statdard deviation</t>
  </si>
  <si>
    <t>Speech Emotion Count</t>
  </si>
  <si>
    <t>Text Emotion Count</t>
  </si>
  <si>
    <t>Total Sample (Count)</t>
  </si>
  <si>
    <t xml:space="preserve">Neutral </t>
  </si>
  <si>
    <t>Positive</t>
  </si>
  <si>
    <t>Negative</t>
  </si>
  <si>
    <t>Neutral</t>
  </si>
  <si>
    <t>Speech Part Emotions Count</t>
  </si>
  <si>
    <t>Text Part Emotions Count</t>
  </si>
  <si>
    <t>Bin</t>
  </si>
  <si>
    <t>More</t>
  </si>
  <si>
    <t>Frequency</t>
  </si>
  <si>
    <t>Comparing Speech and text parts for the different types of emotion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</si>
</sst>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;[Red]0.00"/>
    <numFmt numFmtId="165" formatCode="0.0000000"/>
    <numFmt numFmtId="166" formatCode="0.00000"/>
    <numFmt numFmtId="167" formatCode="0.000000000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/>
    <xf numFmtId="0" fontId="2" fillId="2" borderId="0" xfId="0" applyFont="1" applyFill="1" applyAlignment="1">
      <alignment horizontal="center" shrinkToFit="1"/>
    </xf>
    <xf numFmtId="0" fontId="3" fillId="3" borderId="0" xfId="0" applyFont="1" applyFill="1" applyAlignment="1">
      <alignment horizontal="center"/>
    </xf>
    <xf numFmtId="0" fontId="0" fillId="0" borderId="0" xfId="0" applyFont="1"/>
    <xf numFmtId="2" fontId="0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9" fontId="1" fillId="0" borderId="0" xfId="1" applyFont="1" applyAlignment="1">
      <alignment horizontal="center"/>
    </xf>
    <xf numFmtId="9" fontId="0" fillId="0" borderId="0" xfId="1" applyFont="1" applyAlignment="1">
      <alignment horizontal="center"/>
    </xf>
    <xf numFmtId="0" fontId="2" fillId="2" borderId="0" xfId="0" applyFont="1" applyFill="1" applyAlignment="1">
      <alignment horizontal="center" shrinkToFit="1"/>
    </xf>
    <xf numFmtId="0" fontId="2" fillId="2" borderId="0" xfId="0" applyFont="1" applyFill="1" applyAlignment="1">
      <alignment horizontal="center" shrinkToFi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9" fontId="1" fillId="0" borderId="0" xfId="1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0" fontId="0" fillId="0" borderId="0" xfId="0" applyFill="1"/>
    <xf numFmtId="164" fontId="1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9" fontId="0" fillId="0" borderId="0" xfId="1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9" fontId="0" fillId="0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ont="1" applyFill="1" applyAlignment="1">
      <alignment horizontal="center"/>
    </xf>
    <xf numFmtId="2" fontId="0" fillId="7" borderId="0" xfId="0" applyNumberFormat="1" applyFill="1" applyAlignment="1">
      <alignment horizontal="center"/>
    </xf>
    <xf numFmtId="1" fontId="0" fillId="7" borderId="0" xfId="0" applyNumberFormat="1" applyFill="1" applyAlignment="1">
      <alignment horizontal="center"/>
    </xf>
    <xf numFmtId="166" fontId="0" fillId="7" borderId="0" xfId="0" applyNumberFormat="1" applyFill="1" applyAlignment="1">
      <alignment horizontal="center"/>
    </xf>
    <xf numFmtId="0" fontId="7" fillId="0" borderId="0" xfId="0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167" fontId="1" fillId="0" borderId="0" xfId="0" applyNumberFormat="1" applyFont="1" applyFill="1" applyAlignment="1">
      <alignment horizontal="center"/>
    </xf>
    <xf numFmtId="167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10" fillId="0" borderId="2" xfId="0" applyFont="1" applyFill="1" applyBorder="1" applyAlignment="1">
      <alignment horizontal="center"/>
    </xf>
    <xf numFmtId="0" fontId="0" fillId="0" borderId="0" xfId="0" applyNumberFormat="1"/>
    <xf numFmtId="0" fontId="0" fillId="8" borderId="0" xfId="0" applyFont="1" applyFill="1" applyAlignment="1">
      <alignment horizontal="center"/>
    </xf>
    <xf numFmtId="0" fontId="2" fillId="2" borderId="0" xfId="0" applyFont="1" applyFill="1" applyAlignment="1">
      <alignment horizontal="center" shrinkToFit="1"/>
    </xf>
    <xf numFmtId="0" fontId="5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0" fillId="6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Same</a:t>
            </a:r>
            <a:r>
              <a:rPr lang="en-US" baseline="0"/>
              <a:t> type of emotion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41447944006999"/>
          <c:y val="0.18560185185185185"/>
          <c:w val="0.87232174103237092"/>
          <c:h val="0.708410979877515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Sheet1!$K$3</c:f>
              <c:strCache>
                <c:ptCount val="1"/>
                <c:pt idx="0">
                  <c:v>|Speech accuracy- Text accuracy|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Sheet1!$K$4:$K$202</c:f>
              <c:numCache>
                <c:formatCode>0%</c:formatCode>
                <c:ptCount val="199"/>
                <c:pt idx="0">
                  <c:v>0.24</c:v>
                </c:pt>
                <c:pt idx="1">
                  <c:v>0.01</c:v>
                </c:pt>
                <c:pt idx="2">
                  <c:v>0.05</c:v>
                </c:pt>
                <c:pt idx="3">
                  <c:v>0.02</c:v>
                </c:pt>
                <c:pt idx="4">
                  <c:v>0.03</c:v>
                </c:pt>
                <c:pt idx="5">
                  <c:v>0.24</c:v>
                </c:pt>
                <c:pt idx="6">
                  <c:v>0.14000000000000001</c:v>
                </c:pt>
                <c:pt idx="7">
                  <c:v>0.01</c:v>
                </c:pt>
                <c:pt idx="8">
                  <c:v>0.14000000000000001</c:v>
                </c:pt>
                <c:pt idx="9">
                  <c:v>0.11</c:v>
                </c:pt>
                <c:pt idx="10">
                  <c:v>0.01</c:v>
                </c:pt>
                <c:pt idx="11">
                  <c:v>0</c:v>
                </c:pt>
                <c:pt idx="12">
                  <c:v>0.01</c:v>
                </c:pt>
                <c:pt idx="13">
                  <c:v>0.34</c:v>
                </c:pt>
                <c:pt idx="14">
                  <c:v>0.08</c:v>
                </c:pt>
                <c:pt idx="15">
                  <c:v>0.27</c:v>
                </c:pt>
                <c:pt idx="16">
                  <c:v>0.02</c:v>
                </c:pt>
                <c:pt idx="17">
                  <c:v>0.35</c:v>
                </c:pt>
                <c:pt idx="18">
                  <c:v>0.35</c:v>
                </c:pt>
                <c:pt idx="19">
                  <c:v>0.02</c:v>
                </c:pt>
                <c:pt idx="20">
                  <c:v>0.01</c:v>
                </c:pt>
                <c:pt idx="21">
                  <c:v>7.0000000000000007E-2</c:v>
                </c:pt>
                <c:pt idx="22">
                  <c:v>0.06</c:v>
                </c:pt>
                <c:pt idx="23">
                  <c:v>0.03</c:v>
                </c:pt>
                <c:pt idx="24">
                  <c:v>0.03</c:v>
                </c:pt>
                <c:pt idx="25">
                  <c:v>0.17</c:v>
                </c:pt>
                <c:pt idx="26">
                  <c:v>0.15</c:v>
                </c:pt>
                <c:pt idx="27">
                  <c:v>0.19</c:v>
                </c:pt>
                <c:pt idx="28">
                  <c:v>0.08</c:v>
                </c:pt>
                <c:pt idx="29">
                  <c:v>0.04</c:v>
                </c:pt>
                <c:pt idx="30">
                  <c:v>0.44</c:v>
                </c:pt>
                <c:pt idx="31">
                  <c:v>0.04</c:v>
                </c:pt>
                <c:pt idx="32">
                  <c:v>0.48</c:v>
                </c:pt>
                <c:pt idx="33">
                  <c:v>0.03</c:v>
                </c:pt>
                <c:pt idx="34">
                  <c:v>0.01</c:v>
                </c:pt>
                <c:pt idx="35">
                  <c:v>0.03</c:v>
                </c:pt>
                <c:pt idx="36">
                  <c:v>0.03</c:v>
                </c:pt>
                <c:pt idx="37">
                  <c:v>0.02</c:v>
                </c:pt>
                <c:pt idx="38">
                  <c:v>0.18</c:v>
                </c:pt>
                <c:pt idx="39">
                  <c:v>0.01</c:v>
                </c:pt>
                <c:pt idx="40">
                  <c:v>0.05</c:v>
                </c:pt>
                <c:pt idx="41">
                  <c:v>0.02</c:v>
                </c:pt>
                <c:pt idx="42">
                  <c:v>0.01</c:v>
                </c:pt>
                <c:pt idx="43">
                  <c:v>0.01</c:v>
                </c:pt>
                <c:pt idx="44">
                  <c:v>0.03</c:v>
                </c:pt>
                <c:pt idx="45">
                  <c:v>0.01</c:v>
                </c:pt>
                <c:pt idx="46">
                  <c:v>0.01</c:v>
                </c:pt>
                <c:pt idx="47">
                  <c:v>0.02</c:v>
                </c:pt>
                <c:pt idx="48">
                  <c:v>0.01</c:v>
                </c:pt>
                <c:pt idx="49">
                  <c:v>7.0000000000000007E-2</c:v>
                </c:pt>
                <c:pt idx="50">
                  <c:v>0.08</c:v>
                </c:pt>
                <c:pt idx="51">
                  <c:v>0.05</c:v>
                </c:pt>
                <c:pt idx="52">
                  <c:v>0.05</c:v>
                </c:pt>
                <c:pt idx="53">
                  <c:v>0.02</c:v>
                </c:pt>
                <c:pt idx="54">
                  <c:v>0.03</c:v>
                </c:pt>
                <c:pt idx="55">
                  <c:v>0.04</c:v>
                </c:pt>
                <c:pt idx="56">
                  <c:v>0.17</c:v>
                </c:pt>
                <c:pt idx="57">
                  <c:v>0.17</c:v>
                </c:pt>
                <c:pt idx="58">
                  <c:v>0.36</c:v>
                </c:pt>
                <c:pt idx="59">
                  <c:v>0.36</c:v>
                </c:pt>
                <c:pt idx="60">
                  <c:v>0.02</c:v>
                </c:pt>
                <c:pt idx="61">
                  <c:v>0.03</c:v>
                </c:pt>
                <c:pt idx="62">
                  <c:v>7.0000000000000007E-2</c:v>
                </c:pt>
                <c:pt idx="63">
                  <c:v>0.02</c:v>
                </c:pt>
                <c:pt idx="64">
                  <c:v>0.17</c:v>
                </c:pt>
                <c:pt idx="65">
                  <c:v>0.15</c:v>
                </c:pt>
                <c:pt idx="66">
                  <c:v>0.03</c:v>
                </c:pt>
                <c:pt idx="67">
                  <c:v>0.21</c:v>
                </c:pt>
                <c:pt idx="68">
                  <c:v>0.21</c:v>
                </c:pt>
                <c:pt idx="69">
                  <c:v>0.3</c:v>
                </c:pt>
                <c:pt idx="70">
                  <c:v>0.28999999999999998</c:v>
                </c:pt>
                <c:pt idx="71">
                  <c:v>0.02</c:v>
                </c:pt>
                <c:pt idx="72">
                  <c:v>0.01</c:v>
                </c:pt>
                <c:pt idx="73">
                  <c:v>0.03</c:v>
                </c:pt>
                <c:pt idx="74">
                  <c:v>0.11</c:v>
                </c:pt>
                <c:pt idx="75">
                  <c:v>0.01</c:v>
                </c:pt>
                <c:pt idx="76">
                  <c:v>0.04</c:v>
                </c:pt>
                <c:pt idx="77">
                  <c:v>0.16</c:v>
                </c:pt>
                <c:pt idx="78">
                  <c:v>0.11</c:v>
                </c:pt>
                <c:pt idx="79">
                  <c:v>0.1</c:v>
                </c:pt>
                <c:pt idx="80">
                  <c:v>0.11</c:v>
                </c:pt>
                <c:pt idx="81">
                  <c:v>0.02</c:v>
                </c:pt>
                <c:pt idx="82">
                  <c:v>0.02</c:v>
                </c:pt>
                <c:pt idx="83">
                  <c:v>0.02</c:v>
                </c:pt>
                <c:pt idx="84">
                  <c:v>0.14000000000000001</c:v>
                </c:pt>
                <c:pt idx="85">
                  <c:v>0.24</c:v>
                </c:pt>
                <c:pt idx="86">
                  <c:v>0.05</c:v>
                </c:pt>
                <c:pt idx="87">
                  <c:v>0.23</c:v>
                </c:pt>
                <c:pt idx="88">
                  <c:v>0.42</c:v>
                </c:pt>
                <c:pt idx="89">
                  <c:v>0.11</c:v>
                </c:pt>
                <c:pt idx="90">
                  <c:v>0.03</c:v>
                </c:pt>
                <c:pt idx="91">
                  <c:v>0.02</c:v>
                </c:pt>
                <c:pt idx="92">
                  <c:v>0.12</c:v>
                </c:pt>
                <c:pt idx="93">
                  <c:v>0.02</c:v>
                </c:pt>
                <c:pt idx="94">
                  <c:v>0.03</c:v>
                </c:pt>
                <c:pt idx="95">
                  <c:v>0.02</c:v>
                </c:pt>
                <c:pt idx="96">
                  <c:v>0.02</c:v>
                </c:pt>
                <c:pt idx="97">
                  <c:v>0.03</c:v>
                </c:pt>
                <c:pt idx="98">
                  <c:v>0.04</c:v>
                </c:pt>
                <c:pt idx="99">
                  <c:v>0.01</c:v>
                </c:pt>
                <c:pt idx="100">
                  <c:v>0.02</c:v>
                </c:pt>
                <c:pt idx="101">
                  <c:v>0.09</c:v>
                </c:pt>
                <c:pt idx="102">
                  <c:v>0.01</c:v>
                </c:pt>
                <c:pt idx="103">
                  <c:v>0.02</c:v>
                </c:pt>
                <c:pt idx="104">
                  <c:v>0.02</c:v>
                </c:pt>
                <c:pt idx="105">
                  <c:v>0.08</c:v>
                </c:pt>
                <c:pt idx="106">
                  <c:v>0.03</c:v>
                </c:pt>
                <c:pt idx="107">
                  <c:v>0.02</c:v>
                </c:pt>
                <c:pt idx="108">
                  <c:v>0.03</c:v>
                </c:pt>
                <c:pt idx="109">
                  <c:v>0.02</c:v>
                </c:pt>
                <c:pt idx="110">
                  <c:v>0.06</c:v>
                </c:pt>
                <c:pt idx="111">
                  <c:v>0.14000000000000001</c:v>
                </c:pt>
                <c:pt idx="112">
                  <c:v>0.02</c:v>
                </c:pt>
                <c:pt idx="113">
                  <c:v>0.04</c:v>
                </c:pt>
                <c:pt idx="114">
                  <c:v>0.03</c:v>
                </c:pt>
                <c:pt idx="115">
                  <c:v>0.17</c:v>
                </c:pt>
                <c:pt idx="116">
                  <c:v>0.01</c:v>
                </c:pt>
                <c:pt idx="117">
                  <c:v>0.2</c:v>
                </c:pt>
                <c:pt idx="118">
                  <c:v>0.02</c:v>
                </c:pt>
                <c:pt idx="119">
                  <c:v>0.03</c:v>
                </c:pt>
                <c:pt idx="120">
                  <c:v>0.01</c:v>
                </c:pt>
                <c:pt idx="121">
                  <c:v>0.02</c:v>
                </c:pt>
                <c:pt idx="122">
                  <c:v>0.05</c:v>
                </c:pt>
                <c:pt idx="123">
                  <c:v>0.06</c:v>
                </c:pt>
                <c:pt idx="124">
                  <c:v>0.03</c:v>
                </c:pt>
                <c:pt idx="125">
                  <c:v>7.0000000000000007E-2</c:v>
                </c:pt>
                <c:pt idx="126">
                  <c:v>0.03</c:v>
                </c:pt>
                <c:pt idx="127">
                  <c:v>0.03</c:v>
                </c:pt>
                <c:pt idx="128">
                  <c:v>0.19</c:v>
                </c:pt>
                <c:pt idx="129">
                  <c:v>0.24</c:v>
                </c:pt>
                <c:pt idx="130">
                  <c:v>7.0000000000000007E-2</c:v>
                </c:pt>
                <c:pt idx="131">
                  <c:v>0.05</c:v>
                </c:pt>
                <c:pt idx="132">
                  <c:v>0.02</c:v>
                </c:pt>
                <c:pt idx="133">
                  <c:v>0.23</c:v>
                </c:pt>
                <c:pt idx="134">
                  <c:v>0.02</c:v>
                </c:pt>
                <c:pt idx="135">
                  <c:v>0.02</c:v>
                </c:pt>
                <c:pt idx="136">
                  <c:v>0.04</c:v>
                </c:pt>
                <c:pt idx="137">
                  <c:v>0.27</c:v>
                </c:pt>
                <c:pt idx="138">
                  <c:v>0.01</c:v>
                </c:pt>
                <c:pt idx="139">
                  <c:v>0.06</c:v>
                </c:pt>
                <c:pt idx="140">
                  <c:v>0.37</c:v>
                </c:pt>
                <c:pt idx="141">
                  <c:v>0.02</c:v>
                </c:pt>
                <c:pt idx="142">
                  <c:v>0.03</c:v>
                </c:pt>
                <c:pt idx="143">
                  <c:v>0.04</c:v>
                </c:pt>
                <c:pt idx="144">
                  <c:v>0.03</c:v>
                </c:pt>
                <c:pt idx="145">
                  <c:v>0.19</c:v>
                </c:pt>
                <c:pt idx="146">
                  <c:v>0.02</c:v>
                </c:pt>
                <c:pt idx="147">
                  <c:v>0.02</c:v>
                </c:pt>
                <c:pt idx="148">
                  <c:v>0.35</c:v>
                </c:pt>
                <c:pt idx="149">
                  <c:v>0.03</c:v>
                </c:pt>
                <c:pt idx="150">
                  <c:v>0.31</c:v>
                </c:pt>
                <c:pt idx="151">
                  <c:v>0.28000000000000003</c:v>
                </c:pt>
                <c:pt idx="152">
                  <c:v>0.01</c:v>
                </c:pt>
                <c:pt idx="153">
                  <c:v>0.05</c:v>
                </c:pt>
                <c:pt idx="154">
                  <c:v>0.09</c:v>
                </c:pt>
                <c:pt idx="155">
                  <c:v>0.03</c:v>
                </c:pt>
                <c:pt idx="156">
                  <c:v>0.02</c:v>
                </c:pt>
                <c:pt idx="157">
                  <c:v>0.03</c:v>
                </c:pt>
                <c:pt idx="158">
                  <c:v>0.09</c:v>
                </c:pt>
                <c:pt idx="159">
                  <c:v>0.11</c:v>
                </c:pt>
                <c:pt idx="160">
                  <c:v>0.03</c:v>
                </c:pt>
                <c:pt idx="161">
                  <c:v>0.01</c:v>
                </c:pt>
                <c:pt idx="162">
                  <c:v>0.09</c:v>
                </c:pt>
                <c:pt idx="163">
                  <c:v>0.04</c:v>
                </c:pt>
                <c:pt idx="164">
                  <c:v>0.01</c:v>
                </c:pt>
                <c:pt idx="165">
                  <c:v>0.03</c:v>
                </c:pt>
                <c:pt idx="166">
                  <c:v>0.14000000000000001</c:v>
                </c:pt>
                <c:pt idx="167">
                  <c:v>0.01</c:v>
                </c:pt>
                <c:pt idx="168">
                  <c:v>0.03</c:v>
                </c:pt>
                <c:pt idx="169">
                  <c:v>0.52</c:v>
                </c:pt>
                <c:pt idx="170">
                  <c:v>0.02</c:v>
                </c:pt>
                <c:pt idx="171">
                  <c:v>0.03</c:v>
                </c:pt>
                <c:pt idx="172">
                  <c:v>0.01</c:v>
                </c:pt>
                <c:pt idx="173">
                  <c:v>0.01</c:v>
                </c:pt>
                <c:pt idx="174">
                  <c:v>0.05</c:v>
                </c:pt>
                <c:pt idx="175">
                  <c:v>0.03</c:v>
                </c:pt>
                <c:pt idx="176">
                  <c:v>0.01</c:v>
                </c:pt>
                <c:pt idx="177">
                  <c:v>7.0000000000000007E-2</c:v>
                </c:pt>
                <c:pt idx="178">
                  <c:v>0.01</c:v>
                </c:pt>
                <c:pt idx="179">
                  <c:v>7.0000000000000007E-2</c:v>
                </c:pt>
                <c:pt idx="180">
                  <c:v>0.02</c:v>
                </c:pt>
                <c:pt idx="181">
                  <c:v>0.03</c:v>
                </c:pt>
                <c:pt idx="182">
                  <c:v>0.2</c:v>
                </c:pt>
                <c:pt idx="183">
                  <c:v>0.02</c:v>
                </c:pt>
                <c:pt idx="184">
                  <c:v>0.4</c:v>
                </c:pt>
                <c:pt idx="185">
                  <c:v>0.03</c:v>
                </c:pt>
                <c:pt idx="186">
                  <c:v>0.02</c:v>
                </c:pt>
                <c:pt idx="187">
                  <c:v>0.08</c:v>
                </c:pt>
                <c:pt idx="188">
                  <c:v>0.01</c:v>
                </c:pt>
                <c:pt idx="189">
                  <c:v>0.02</c:v>
                </c:pt>
                <c:pt idx="190">
                  <c:v>0.19</c:v>
                </c:pt>
                <c:pt idx="191">
                  <c:v>0.46</c:v>
                </c:pt>
                <c:pt idx="192">
                  <c:v>0.27</c:v>
                </c:pt>
                <c:pt idx="193">
                  <c:v>0.03</c:v>
                </c:pt>
                <c:pt idx="194">
                  <c:v>0.18</c:v>
                </c:pt>
                <c:pt idx="195">
                  <c:v>0.01</c:v>
                </c:pt>
                <c:pt idx="196">
                  <c:v>0.25</c:v>
                </c:pt>
                <c:pt idx="197">
                  <c:v>0.06</c:v>
                </c:pt>
                <c:pt idx="198">
                  <c:v>0.41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207712"/>
        <c:axId val="-210201728"/>
      </c:barChart>
      <c:catAx>
        <c:axId val="-21020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Samples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01728"/>
        <c:crosses val="autoZero"/>
        <c:auto val="1"/>
        <c:lblAlgn val="ctr"/>
        <c:lblOffset val="100"/>
        <c:noMultiLvlLbl val="0"/>
      </c:catAx>
      <c:valAx>
        <c:axId val="-21020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Difference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0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Sheet1!$Q$13:$Q$27</c:f>
              <c:strCache>
                <c:ptCount val="15"/>
                <c:pt idx="0">
                  <c:v>0</c:v>
                </c:pt>
                <c:pt idx="1">
                  <c:v>0.037142857</c:v>
                </c:pt>
                <c:pt idx="2">
                  <c:v>0.074285714</c:v>
                </c:pt>
                <c:pt idx="3">
                  <c:v>0.111428571</c:v>
                </c:pt>
                <c:pt idx="4">
                  <c:v>0.148571429</c:v>
                </c:pt>
                <c:pt idx="5">
                  <c:v>0.185714286</c:v>
                </c:pt>
                <c:pt idx="6">
                  <c:v>0.222857143</c:v>
                </c:pt>
                <c:pt idx="7">
                  <c:v>0.26</c:v>
                </c:pt>
                <c:pt idx="8">
                  <c:v>0.297142857</c:v>
                </c:pt>
                <c:pt idx="9">
                  <c:v>0.334285714</c:v>
                </c:pt>
                <c:pt idx="10">
                  <c:v>0.371428571</c:v>
                </c:pt>
                <c:pt idx="11">
                  <c:v>0.408571429</c:v>
                </c:pt>
                <c:pt idx="12">
                  <c:v>0.445714286</c:v>
                </c:pt>
                <c:pt idx="13">
                  <c:v>0.482857143</c:v>
                </c:pt>
                <c:pt idx="14">
                  <c:v>More</c:v>
                </c:pt>
              </c:strCache>
            </c:strRef>
          </c:cat>
          <c:val>
            <c:numRef>
              <c:f>Sheet1!$R$13:$R$27</c:f>
              <c:numCache>
                <c:formatCode>General</c:formatCode>
                <c:ptCount val="15"/>
                <c:pt idx="0">
                  <c:v>1</c:v>
                </c:pt>
                <c:pt idx="1">
                  <c:v>100</c:v>
                </c:pt>
                <c:pt idx="2">
                  <c:v>30</c:v>
                </c:pt>
                <c:pt idx="3">
                  <c:v>16</c:v>
                </c:pt>
                <c:pt idx="4">
                  <c:v>6</c:v>
                </c:pt>
                <c:pt idx="5">
                  <c:v>10</c:v>
                </c:pt>
                <c:pt idx="6">
                  <c:v>8</c:v>
                </c:pt>
                <c:pt idx="7">
                  <c:v>7</c:v>
                </c:pt>
                <c:pt idx="8">
                  <c:v>5</c:v>
                </c:pt>
                <c:pt idx="9">
                  <c:v>2</c:v>
                </c:pt>
                <c:pt idx="10">
                  <c:v>7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203360"/>
        <c:axId val="-210209888"/>
      </c:barChart>
      <c:catAx>
        <c:axId val="-21020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209888"/>
        <c:crosses val="autoZero"/>
        <c:auto val="1"/>
        <c:lblAlgn val="ctr"/>
        <c:lblOffset val="100"/>
        <c:noMultiLvlLbl val="0"/>
      </c:catAx>
      <c:valAx>
        <c:axId val="-210209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203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Different</a:t>
            </a:r>
            <a:r>
              <a:rPr lang="en-US" baseline="0"/>
              <a:t> types of emotion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9486111111111112"/>
          <c:w val="0.87232174103237092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Sheet2!$K$3</c:f>
              <c:strCache>
                <c:ptCount val="1"/>
                <c:pt idx="0">
                  <c:v>|Speech accuracy- Text accuracy|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Sheet2!$K$4:$K$41</c:f>
              <c:numCache>
                <c:formatCode>0%</c:formatCode>
                <c:ptCount val="38"/>
                <c:pt idx="0">
                  <c:v>0.23</c:v>
                </c:pt>
                <c:pt idx="1">
                  <c:v>1</c:v>
                </c:pt>
                <c:pt idx="2">
                  <c:v>0.57999999999999996</c:v>
                </c:pt>
                <c:pt idx="3">
                  <c:v>1</c:v>
                </c:pt>
                <c:pt idx="4">
                  <c:v>0.72</c:v>
                </c:pt>
                <c:pt idx="5">
                  <c:v>1</c:v>
                </c:pt>
                <c:pt idx="6">
                  <c:v>0.71</c:v>
                </c:pt>
                <c:pt idx="7">
                  <c:v>0.14000000000000001</c:v>
                </c:pt>
                <c:pt idx="8">
                  <c:v>0.27</c:v>
                </c:pt>
                <c:pt idx="9">
                  <c:v>0.14000000000000001</c:v>
                </c:pt>
                <c:pt idx="10">
                  <c:v>0.25</c:v>
                </c:pt>
                <c:pt idx="11">
                  <c:v>0.99</c:v>
                </c:pt>
                <c:pt idx="12">
                  <c:v>0.95</c:v>
                </c:pt>
                <c:pt idx="13">
                  <c:v>0.99</c:v>
                </c:pt>
                <c:pt idx="14">
                  <c:v>0.55000000000000004</c:v>
                </c:pt>
                <c:pt idx="15">
                  <c:v>1</c:v>
                </c:pt>
                <c:pt idx="16">
                  <c:v>0.49</c:v>
                </c:pt>
                <c:pt idx="17">
                  <c:v>0.98</c:v>
                </c:pt>
                <c:pt idx="18">
                  <c:v>0.55000000000000004</c:v>
                </c:pt>
                <c:pt idx="19">
                  <c:v>0.42</c:v>
                </c:pt>
                <c:pt idx="20">
                  <c:v>0.99</c:v>
                </c:pt>
                <c:pt idx="21">
                  <c:v>0.55000000000000004</c:v>
                </c:pt>
                <c:pt idx="22">
                  <c:v>0.44</c:v>
                </c:pt>
                <c:pt idx="23">
                  <c:v>1</c:v>
                </c:pt>
                <c:pt idx="24">
                  <c:v>0.73</c:v>
                </c:pt>
                <c:pt idx="25">
                  <c:v>1</c:v>
                </c:pt>
                <c:pt idx="26">
                  <c:v>0.54</c:v>
                </c:pt>
                <c:pt idx="27">
                  <c:v>1</c:v>
                </c:pt>
                <c:pt idx="28">
                  <c:v>0.51</c:v>
                </c:pt>
                <c:pt idx="29">
                  <c:v>1</c:v>
                </c:pt>
                <c:pt idx="30">
                  <c:v>0.98</c:v>
                </c:pt>
                <c:pt idx="31">
                  <c:v>1</c:v>
                </c:pt>
                <c:pt idx="32">
                  <c:v>0.92</c:v>
                </c:pt>
                <c:pt idx="33">
                  <c:v>1</c:v>
                </c:pt>
                <c:pt idx="34">
                  <c:v>0.93</c:v>
                </c:pt>
                <c:pt idx="35">
                  <c:v>1</c:v>
                </c:pt>
                <c:pt idx="36">
                  <c:v>0.97</c:v>
                </c:pt>
                <c:pt idx="3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9"/>
        <c:overlap val="-27"/>
        <c:axId val="-210210432"/>
        <c:axId val="-210209344"/>
      </c:barChart>
      <c:catAx>
        <c:axId val="-21021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Samples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09344"/>
        <c:crosses val="autoZero"/>
        <c:auto val="1"/>
        <c:lblAlgn val="ctr"/>
        <c:lblOffset val="100"/>
        <c:noMultiLvlLbl val="0"/>
      </c:catAx>
      <c:valAx>
        <c:axId val="-21020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differences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1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Sheet2!$O$29:$O$35</c:f>
              <c:strCache>
                <c:ptCount val="7"/>
                <c:pt idx="0">
                  <c:v>0.14</c:v>
                </c:pt>
                <c:pt idx="1">
                  <c:v>0.283333333</c:v>
                </c:pt>
                <c:pt idx="2">
                  <c:v>0.426666667</c:v>
                </c:pt>
                <c:pt idx="3">
                  <c:v>0.57</c:v>
                </c:pt>
                <c:pt idx="4">
                  <c:v>0.713333333</c:v>
                </c:pt>
                <c:pt idx="5">
                  <c:v>0.856666667</c:v>
                </c:pt>
                <c:pt idx="6">
                  <c:v>More</c:v>
                </c:pt>
              </c:strCache>
            </c:strRef>
          </c:cat>
          <c:val>
            <c:numRef>
              <c:f>Sheet2!$P$29:$P$35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7</c:v>
                </c:pt>
                <c:pt idx="4">
                  <c:v>2</c:v>
                </c:pt>
                <c:pt idx="5">
                  <c:v>2</c:v>
                </c:pt>
                <c:pt idx="6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212608"/>
        <c:axId val="-210210976"/>
      </c:barChart>
      <c:catAx>
        <c:axId val="-210212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210976"/>
        <c:crosses val="autoZero"/>
        <c:auto val="1"/>
        <c:lblAlgn val="ctr"/>
        <c:lblOffset val="100"/>
        <c:noMultiLvlLbl val="0"/>
      </c:catAx>
      <c:valAx>
        <c:axId val="-21021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212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480060</xdr:colOff>
      <xdr:row>171</xdr:row>
      <xdr:rowOff>152400</xdr:rowOff>
    </xdr:from>
    <xdr:to>
      <xdr:col>20</xdr:col>
      <xdr:colOff>30480</xdr:colOff>
      <xdr:row>195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1568768</xdr:colOff>
      <xdr:row>12</xdr:row>
      <xdr:rowOff>118426</xdr:rowOff>
    </xdr:from>
    <xdr:to>
      <xdr:col>15</xdr:col>
      <xdr:colOff>459105</xdr:colOff>
      <xdr:row>22</xdr:row>
      <xdr:rowOff>126364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304800</xdr:colOff>
      <xdr:row>0</xdr:row>
      <xdr:rowOff>22860</xdr:rowOff>
    </xdr:from>
    <xdr:to>
      <xdr:col>21</xdr:col>
      <xdr:colOff>15240</xdr:colOff>
      <xdr:row>22</xdr:row>
      <xdr:rowOff>106680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383694</xdr:colOff>
      <xdr:row>26</xdr:row>
      <xdr:rowOff>37176</xdr:rowOff>
    </xdr:from>
    <xdr:to>
      <xdr:col>22</xdr:col>
      <xdr:colOff>390466</xdr:colOff>
      <xdr:row>36</xdr:row>
      <xdr:rowOff>29479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5"/>
  <sheetViews>
    <sheetView topLeftCell="H8" zoomScale="96" zoomScaleNormal="96" workbookViewId="0">
      <selection activeCell="O30" sqref="O30"/>
    </sheetView>
  </sheetViews>
  <sheetFormatPr defaultRowHeight="14.4" x14ac:dyDescent="0.3"/>
  <cols>
    <col min="1" max="1" width="41.6640625" customWidth="1"/>
    <col min="2" max="2" width="18.33203125" customWidth="1"/>
    <col min="3" max="3" width="12.109375" customWidth="1"/>
    <col min="4" max="4" width="25.109375" customWidth="1"/>
    <col min="5" max="5" width="23.88671875" customWidth="1"/>
    <col min="6" max="6" width="32.88671875" customWidth="1"/>
    <col min="7" max="7" width="18" customWidth="1"/>
    <col min="8" max="8" width="11.33203125" customWidth="1"/>
    <col min="9" max="9" width="25.44140625" customWidth="1"/>
    <col min="10" max="10" width="27.33203125" customWidth="1"/>
    <col min="11" max="11" width="28.21875" customWidth="1"/>
    <col min="13" max="13" width="14.5546875" customWidth="1"/>
  </cols>
  <sheetData>
    <row r="1" spans="1:18" ht="23.4" x14ac:dyDescent="0.45">
      <c r="A1" s="41" t="s">
        <v>227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3"/>
      <c r="M1" s="3"/>
    </row>
    <row r="2" spans="1:18" ht="18" x14ac:dyDescent="0.35">
      <c r="A2" s="40" t="s">
        <v>0</v>
      </c>
      <c r="B2" s="40"/>
      <c r="C2" s="40"/>
      <c r="D2" s="12"/>
      <c r="E2" s="12"/>
      <c r="F2" s="40" t="s">
        <v>1</v>
      </c>
      <c r="G2" s="40"/>
      <c r="H2" s="40"/>
      <c r="I2" s="12"/>
      <c r="J2" s="12"/>
      <c r="K2" s="4" t="s">
        <v>6</v>
      </c>
    </row>
    <row r="3" spans="1:18" x14ac:dyDescent="0.3">
      <c r="A3" s="5" t="s">
        <v>2</v>
      </c>
      <c r="B3" s="5" t="s">
        <v>3</v>
      </c>
      <c r="C3" s="5" t="s">
        <v>4</v>
      </c>
      <c r="D3" s="5" t="s">
        <v>240</v>
      </c>
      <c r="E3" s="5" t="s">
        <v>241</v>
      </c>
      <c r="F3" s="5" t="s">
        <v>5</v>
      </c>
      <c r="G3" s="5" t="s">
        <v>3</v>
      </c>
      <c r="H3" s="5" t="s">
        <v>4</v>
      </c>
      <c r="I3" s="5" t="s">
        <v>238</v>
      </c>
      <c r="J3" s="5" t="s">
        <v>239</v>
      </c>
      <c r="K3" s="5" t="s">
        <v>226</v>
      </c>
    </row>
    <row r="4" spans="1:18" x14ac:dyDescent="0.3">
      <c r="A4" s="13" t="s">
        <v>7</v>
      </c>
      <c r="B4" s="14" t="s">
        <v>8</v>
      </c>
      <c r="C4" s="14">
        <v>0.76</v>
      </c>
      <c r="D4" s="14">
        <f t="shared" ref="D4:D35" si="0">C4-$B$209</f>
        <v>-0.23306532663316581</v>
      </c>
      <c r="E4" s="30">
        <f t="shared" ref="E4:E35" si="1">D4^2</f>
        <v>5.4319446478624273E-2</v>
      </c>
      <c r="F4" s="13" t="s">
        <v>7</v>
      </c>
      <c r="G4" s="14" t="s">
        <v>8</v>
      </c>
      <c r="H4" s="14">
        <v>0.63</v>
      </c>
      <c r="I4" s="14">
        <f t="shared" ref="I4:I35" si="2">H4-$G$209</f>
        <v>-0.27311557788944707</v>
      </c>
      <c r="J4" s="14">
        <f t="shared" ref="J4:J35" si="3">I4^2</f>
        <v>7.4592118885886627E-2</v>
      </c>
      <c r="K4" s="15">
        <v>0.24</v>
      </c>
    </row>
    <row r="5" spans="1:18" x14ac:dyDescent="0.3">
      <c r="A5" s="1" t="s">
        <v>9</v>
      </c>
      <c r="B5" s="1" t="s">
        <v>8</v>
      </c>
      <c r="C5" s="8">
        <v>1</v>
      </c>
      <c r="D5" s="14">
        <f t="shared" si="0"/>
        <v>6.9346733668341765E-3</v>
      </c>
      <c r="E5" s="30">
        <f t="shared" si="1"/>
        <v>4.8089694704679253E-5</v>
      </c>
      <c r="F5" s="1" t="s">
        <v>9</v>
      </c>
      <c r="G5" s="1" t="s">
        <v>8</v>
      </c>
      <c r="H5" s="1">
        <v>0.99</v>
      </c>
      <c r="I5" s="14">
        <f t="shared" si="2"/>
        <v>8.6884422110552917E-2</v>
      </c>
      <c r="J5" s="14">
        <f t="shared" si="3"/>
        <v>7.5489028054847368E-3</v>
      </c>
      <c r="K5" s="9">
        <v>0.01</v>
      </c>
    </row>
    <row r="6" spans="1:18" x14ac:dyDescent="0.3">
      <c r="A6" s="1" t="s">
        <v>10</v>
      </c>
      <c r="B6" s="1" t="s">
        <v>8</v>
      </c>
      <c r="C6" s="8">
        <v>1</v>
      </c>
      <c r="D6" s="14">
        <f t="shared" si="0"/>
        <v>6.9346733668341765E-3</v>
      </c>
      <c r="E6" s="30">
        <f t="shared" si="1"/>
        <v>4.8089694704679253E-5</v>
      </c>
      <c r="F6" s="1" t="s">
        <v>10</v>
      </c>
      <c r="G6" s="1" t="s">
        <v>8</v>
      </c>
      <c r="H6" s="1">
        <v>0.95</v>
      </c>
      <c r="I6" s="14">
        <f t="shared" si="2"/>
        <v>4.6884422110552881E-2</v>
      </c>
      <c r="J6" s="14">
        <f t="shared" si="3"/>
        <v>2.1981490366405E-3</v>
      </c>
      <c r="K6" s="9">
        <v>0.05</v>
      </c>
    </row>
    <row r="7" spans="1:18" x14ac:dyDescent="0.3">
      <c r="A7" s="1" t="s">
        <v>11</v>
      </c>
      <c r="B7" s="1" t="s">
        <v>8</v>
      </c>
      <c r="C7" s="8">
        <v>1</v>
      </c>
      <c r="D7" s="14">
        <f t="shared" si="0"/>
        <v>6.9346733668341765E-3</v>
      </c>
      <c r="E7" s="30">
        <f t="shared" si="1"/>
        <v>4.8089694704679253E-5</v>
      </c>
      <c r="F7" s="1" t="s">
        <v>11</v>
      </c>
      <c r="G7" s="1" t="s">
        <v>8</v>
      </c>
      <c r="H7" s="1">
        <v>0.98</v>
      </c>
      <c r="I7" s="14">
        <f t="shared" si="2"/>
        <v>7.6884422110552908E-2</v>
      </c>
      <c r="J7" s="14">
        <f t="shared" si="3"/>
        <v>5.9112143632736765E-3</v>
      </c>
      <c r="K7" s="9">
        <v>0.02</v>
      </c>
    </row>
    <row r="8" spans="1:18" x14ac:dyDescent="0.3">
      <c r="A8" s="1" t="s">
        <v>12</v>
      </c>
      <c r="B8" s="1" t="s">
        <v>8</v>
      </c>
      <c r="C8" s="8">
        <v>1</v>
      </c>
      <c r="D8" s="14">
        <f t="shared" si="0"/>
        <v>6.9346733668341765E-3</v>
      </c>
      <c r="E8" s="30">
        <f t="shared" si="1"/>
        <v>4.8089694704679253E-5</v>
      </c>
      <c r="F8" s="1" t="s">
        <v>12</v>
      </c>
      <c r="G8" s="1" t="s">
        <v>8</v>
      </c>
      <c r="H8" s="1">
        <v>0.97</v>
      </c>
      <c r="I8" s="14">
        <f t="shared" si="2"/>
        <v>6.6884422110552899E-2</v>
      </c>
      <c r="J8" s="14">
        <f t="shared" si="3"/>
        <v>4.4735259210626176E-3</v>
      </c>
      <c r="K8" s="9">
        <v>0.03</v>
      </c>
    </row>
    <row r="9" spans="1:18" x14ac:dyDescent="0.3">
      <c r="A9" s="1" t="s">
        <v>13</v>
      </c>
      <c r="B9" s="1" t="s">
        <v>8</v>
      </c>
      <c r="C9" s="8">
        <v>0.5</v>
      </c>
      <c r="D9" s="14">
        <f t="shared" si="0"/>
        <v>-0.49306532663316582</v>
      </c>
      <c r="E9" s="30">
        <f t="shared" si="1"/>
        <v>0.24311341632787051</v>
      </c>
      <c r="F9" s="1" t="s">
        <v>13</v>
      </c>
      <c r="G9" s="1" t="s">
        <v>8</v>
      </c>
      <c r="H9" s="1">
        <v>0.36</v>
      </c>
      <c r="I9" s="14">
        <f t="shared" si="2"/>
        <v>-0.54311557788944709</v>
      </c>
      <c r="J9" s="14">
        <f t="shared" si="3"/>
        <v>0.29497453094618808</v>
      </c>
      <c r="K9" s="9">
        <v>0.24</v>
      </c>
      <c r="L9" s="17"/>
    </row>
    <row r="10" spans="1:18" x14ac:dyDescent="0.3">
      <c r="A10" s="1" t="s">
        <v>15</v>
      </c>
      <c r="B10" s="1" t="s">
        <v>8</v>
      </c>
      <c r="C10" s="8">
        <v>1</v>
      </c>
      <c r="D10" s="14">
        <f t="shared" si="0"/>
        <v>6.9346733668341765E-3</v>
      </c>
      <c r="E10" s="30">
        <f t="shared" si="1"/>
        <v>4.8089694704679253E-5</v>
      </c>
      <c r="F10" s="1" t="s">
        <v>15</v>
      </c>
      <c r="G10" s="1" t="s">
        <v>8</v>
      </c>
      <c r="H10" s="1">
        <v>0.86</v>
      </c>
      <c r="I10" s="14">
        <f t="shared" si="2"/>
        <v>-4.3115577889447088E-2</v>
      </c>
      <c r="J10" s="14">
        <f t="shared" si="3"/>
        <v>1.8589530567409787E-3</v>
      </c>
      <c r="K10" s="9">
        <v>0.14000000000000001</v>
      </c>
    </row>
    <row r="11" spans="1:18" ht="15" thickBot="1" x14ac:dyDescent="0.35">
      <c r="A11" s="1" t="s">
        <v>16</v>
      </c>
      <c r="B11" s="1" t="s">
        <v>8</v>
      </c>
      <c r="C11" s="8">
        <v>1</v>
      </c>
      <c r="D11" s="14">
        <f t="shared" si="0"/>
        <v>6.9346733668341765E-3</v>
      </c>
      <c r="E11" s="30">
        <f t="shared" si="1"/>
        <v>4.8089694704679253E-5</v>
      </c>
      <c r="F11" s="1" t="s">
        <v>16</v>
      </c>
      <c r="G11" s="1" t="s">
        <v>8</v>
      </c>
      <c r="H11" s="1">
        <v>0.99</v>
      </c>
      <c r="I11" s="14">
        <f t="shared" si="2"/>
        <v>8.6884422110552917E-2</v>
      </c>
      <c r="J11" s="14">
        <f t="shared" si="3"/>
        <v>7.5489028054847368E-3</v>
      </c>
      <c r="K11" s="9">
        <v>0.01</v>
      </c>
    </row>
    <row r="12" spans="1:18" x14ac:dyDescent="0.3">
      <c r="A12" s="14" t="s">
        <v>20</v>
      </c>
      <c r="B12" s="14" t="s">
        <v>8</v>
      </c>
      <c r="C12" s="14">
        <v>0.73</v>
      </c>
      <c r="D12" s="14">
        <f t="shared" si="0"/>
        <v>-0.26306532663316584</v>
      </c>
      <c r="E12" s="30">
        <f t="shared" si="1"/>
        <v>6.9203366076614231E-2</v>
      </c>
      <c r="F12" s="14" t="s">
        <v>20</v>
      </c>
      <c r="G12" s="14" t="s">
        <v>8</v>
      </c>
      <c r="H12" s="14">
        <v>0.59</v>
      </c>
      <c r="I12" s="14">
        <f t="shared" si="2"/>
        <v>-0.31311557788944711</v>
      </c>
      <c r="J12" s="14">
        <f t="shared" si="3"/>
        <v>9.8041365117042423E-2</v>
      </c>
      <c r="K12" s="15">
        <v>0.14000000000000001</v>
      </c>
      <c r="Q12" s="37" t="s">
        <v>256</v>
      </c>
      <c r="R12" s="37" t="s">
        <v>258</v>
      </c>
    </row>
    <row r="13" spans="1:18" x14ac:dyDescent="0.3">
      <c r="A13" s="14" t="s">
        <v>21</v>
      </c>
      <c r="B13" s="14" t="s">
        <v>8</v>
      </c>
      <c r="C13" s="16">
        <v>1</v>
      </c>
      <c r="D13" s="14">
        <f t="shared" si="0"/>
        <v>6.9346733668341765E-3</v>
      </c>
      <c r="E13" s="30">
        <f t="shared" si="1"/>
        <v>4.8089694704679253E-5</v>
      </c>
      <c r="F13" s="14" t="s">
        <v>21</v>
      </c>
      <c r="G13" s="14" t="s">
        <v>8</v>
      </c>
      <c r="H13" s="14">
        <v>0.89</v>
      </c>
      <c r="I13" s="14">
        <f t="shared" si="2"/>
        <v>-1.3115577889447061E-2</v>
      </c>
      <c r="J13" s="14">
        <f t="shared" si="3"/>
        <v>1.7201838337415262E-4</v>
      </c>
      <c r="K13" s="15">
        <v>0.11</v>
      </c>
      <c r="Q13" s="35">
        <v>0</v>
      </c>
      <c r="R13" s="35">
        <v>1</v>
      </c>
    </row>
    <row r="14" spans="1:18" x14ac:dyDescent="0.3">
      <c r="A14" s="14" t="s">
        <v>16</v>
      </c>
      <c r="B14" s="14" t="s">
        <v>8</v>
      </c>
      <c r="C14" s="16">
        <v>1</v>
      </c>
      <c r="D14" s="14">
        <f t="shared" si="0"/>
        <v>6.9346733668341765E-3</v>
      </c>
      <c r="E14" s="30">
        <f t="shared" si="1"/>
        <v>4.8089694704679253E-5</v>
      </c>
      <c r="F14" s="14" t="s">
        <v>16</v>
      </c>
      <c r="G14" s="14" t="s">
        <v>8</v>
      </c>
      <c r="H14" s="14">
        <v>0.99</v>
      </c>
      <c r="I14" s="14">
        <f t="shared" si="2"/>
        <v>8.6884422110552917E-2</v>
      </c>
      <c r="J14" s="14">
        <f t="shared" si="3"/>
        <v>7.5489028054847368E-3</v>
      </c>
      <c r="K14" s="15">
        <v>0.01</v>
      </c>
      <c r="Q14" s="35">
        <v>3.7142857142857144E-2</v>
      </c>
      <c r="R14" s="35">
        <v>100</v>
      </c>
    </row>
    <row r="15" spans="1:18" x14ac:dyDescent="0.3">
      <c r="A15" s="14" t="s">
        <v>22</v>
      </c>
      <c r="B15" s="14" t="s">
        <v>8</v>
      </c>
      <c r="C15" s="14">
        <v>0.63</v>
      </c>
      <c r="D15" s="14">
        <f t="shared" si="0"/>
        <v>-0.36306532663316582</v>
      </c>
      <c r="E15" s="30">
        <f t="shared" si="1"/>
        <v>0.13181643140324739</v>
      </c>
      <c r="F15" s="14" t="s">
        <v>22</v>
      </c>
      <c r="G15" s="14" t="s">
        <v>8</v>
      </c>
      <c r="H15" s="14">
        <v>0.63</v>
      </c>
      <c r="I15" s="14">
        <f t="shared" si="2"/>
        <v>-0.27311557788944707</v>
      </c>
      <c r="J15" s="14">
        <f t="shared" si="3"/>
        <v>7.4592118885886627E-2</v>
      </c>
      <c r="K15" s="15">
        <v>0</v>
      </c>
      <c r="Q15" s="35">
        <v>7.4285714285714288E-2</v>
      </c>
      <c r="R15" s="35">
        <v>30</v>
      </c>
    </row>
    <row r="16" spans="1:18" x14ac:dyDescent="0.3">
      <c r="A16" s="14" t="s">
        <v>23</v>
      </c>
      <c r="B16" s="14" t="s">
        <v>8</v>
      </c>
      <c r="C16" s="16">
        <v>1</v>
      </c>
      <c r="D16" s="14">
        <f t="shared" si="0"/>
        <v>6.9346733668341765E-3</v>
      </c>
      <c r="E16" s="30">
        <f t="shared" si="1"/>
        <v>4.8089694704679253E-5</v>
      </c>
      <c r="F16" s="14" t="s">
        <v>23</v>
      </c>
      <c r="G16" s="14" t="s">
        <v>8</v>
      </c>
      <c r="H16" s="14">
        <v>0.99</v>
      </c>
      <c r="I16" s="14">
        <f t="shared" si="2"/>
        <v>8.6884422110552917E-2</v>
      </c>
      <c r="J16" s="14">
        <f t="shared" si="3"/>
        <v>7.5489028054847368E-3</v>
      </c>
      <c r="K16" s="15">
        <v>0.01</v>
      </c>
      <c r="Q16" s="35">
        <v>0.11142857142857143</v>
      </c>
      <c r="R16" s="35">
        <v>16</v>
      </c>
    </row>
    <row r="17" spans="1:18" x14ac:dyDescent="0.3">
      <c r="A17" s="1" t="s">
        <v>24</v>
      </c>
      <c r="B17" s="1" t="s">
        <v>8</v>
      </c>
      <c r="C17" s="8">
        <v>1</v>
      </c>
      <c r="D17" s="14">
        <f t="shared" si="0"/>
        <v>6.9346733668341765E-3</v>
      </c>
      <c r="E17" s="30">
        <f t="shared" si="1"/>
        <v>4.8089694704679253E-5</v>
      </c>
      <c r="F17" s="1" t="s">
        <v>24</v>
      </c>
      <c r="G17" s="1" t="s">
        <v>8</v>
      </c>
      <c r="H17" s="1">
        <v>0.66</v>
      </c>
      <c r="I17" s="14">
        <f t="shared" si="2"/>
        <v>-0.24311557788944704</v>
      </c>
      <c r="J17" s="14">
        <f t="shared" si="3"/>
        <v>5.9105184212519792E-2</v>
      </c>
      <c r="K17" s="9">
        <v>0.34</v>
      </c>
      <c r="Q17" s="35">
        <v>0.14857142857142858</v>
      </c>
      <c r="R17" s="35">
        <v>6</v>
      </c>
    </row>
    <row r="18" spans="1:18" x14ac:dyDescent="0.3">
      <c r="A18" s="1" t="s">
        <v>25</v>
      </c>
      <c r="B18" s="1" t="s">
        <v>8</v>
      </c>
      <c r="C18" s="8">
        <v>1</v>
      </c>
      <c r="D18" s="14">
        <f t="shared" si="0"/>
        <v>6.9346733668341765E-3</v>
      </c>
      <c r="E18" s="30">
        <f t="shared" si="1"/>
        <v>4.8089694704679253E-5</v>
      </c>
      <c r="F18" s="1" t="s">
        <v>25</v>
      </c>
      <c r="G18" s="1" t="s">
        <v>8</v>
      </c>
      <c r="H18" s="1">
        <v>0.92</v>
      </c>
      <c r="I18" s="14">
        <f t="shared" si="2"/>
        <v>1.6884422110552966E-2</v>
      </c>
      <c r="J18" s="14">
        <f t="shared" si="3"/>
        <v>2.8508371000732989E-4</v>
      </c>
      <c r="K18" s="9">
        <v>0.08</v>
      </c>
      <c r="Q18" s="35">
        <v>0.18571428571428572</v>
      </c>
      <c r="R18" s="35">
        <v>10</v>
      </c>
    </row>
    <row r="19" spans="1:18" x14ac:dyDescent="0.3">
      <c r="A19" s="1" t="s">
        <v>26</v>
      </c>
      <c r="B19" s="1" t="s">
        <v>8</v>
      </c>
      <c r="C19" s="8">
        <v>1</v>
      </c>
      <c r="D19" s="14">
        <f t="shared" si="0"/>
        <v>6.9346733668341765E-3</v>
      </c>
      <c r="E19" s="30">
        <f t="shared" si="1"/>
        <v>4.8089694704679253E-5</v>
      </c>
      <c r="F19" s="1" t="s">
        <v>26</v>
      </c>
      <c r="G19" s="1" t="s">
        <v>8</v>
      </c>
      <c r="H19" s="1">
        <v>0.73</v>
      </c>
      <c r="I19" s="14">
        <f t="shared" si="2"/>
        <v>-0.17311557788944709</v>
      </c>
      <c r="J19" s="14">
        <f t="shared" si="3"/>
        <v>2.9969003307997222E-2</v>
      </c>
      <c r="K19" s="9">
        <v>0.27</v>
      </c>
      <c r="Q19" s="35">
        <v>0.22285714285714286</v>
      </c>
      <c r="R19" s="35">
        <v>8</v>
      </c>
    </row>
    <row r="20" spans="1:18" x14ac:dyDescent="0.3">
      <c r="A20" s="1" t="s">
        <v>27</v>
      </c>
      <c r="B20" s="1" t="s">
        <v>8</v>
      </c>
      <c r="C20" s="8">
        <v>1</v>
      </c>
      <c r="D20" s="14">
        <f t="shared" si="0"/>
        <v>6.9346733668341765E-3</v>
      </c>
      <c r="E20" s="30">
        <f t="shared" si="1"/>
        <v>4.8089694704679253E-5</v>
      </c>
      <c r="F20" s="1" t="s">
        <v>27</v>
      </c>
      <c r="G20" s="1" t="s">
        <v>8</v>
      </c>
      <c r="H20" s="1">
        <v>0.98</v>
      </c>
      <c r="I20" s="14">
        <f t="shared" si="2"/>
        <v>7.6884422110552908E-2</v>
      </c>
      <c r="J20" s="14">
        <f t="shared" si="3"/>
        <v>5.9112143632736765E-3</v>
      </c>
      <c r="K20" s="9">
        <v>0.02</v>
      </c>
      <c r="Q20" s="35">
        <v>0.26</v>
      </c>
      <c r="R20" s="35">
        <v>7</v>
      </c>
    </row>
    <row r="21" spans="1:18" x14ac:dyDescent="0.3">
      <c r="A21" s="1" t="s">
        <v>28</v>
      </c>
      <c r="B21" s="1" t="s">
        <v>8</v>
      </c>
      <c r="C21" s="8">
        <v>1</v>
      </c>
      <c r="D21" s="14">
        <f t="shared" si="0"/>
        <v>6.9346733668341765E-3</v>
      </c>
      <c r="E21" s="30">
        <f t="shared" si="1"/>
        <v>4.8089694704679253E-5</v>
      </c>
      <c r="F21" s="1" t="s">
        <v>28</v>
      </c>
      <c r="G21" s="1" t="s">
        <v>8</v>
      </c>
      <c r="H21" s="1">
        <v>0.65</v>
      </c>
      <c r="I21" s="14">
        <f t="shared" si="2"/>
        <v>-0.25311557788944705</v>
      </c>
      <c r="J21" s="14">
        <f t="shared" si="3"/>
        <v>6.4067495770308736E-2</v>
      </c>
      <c r="K21" s="9">
        <v>0.35</v>
      </c>
      <c r="Q21" s="35">
        <v>0.29714285714285715</v>
      </c>
      <c r="R21" s="35">
        <v>5</v>
      </c>
    </row>
    <row r="22" spans="1:18" x14ac:dyDescent="0.3">
      <c r="A22" s="1" t="s">
        <v>29</v>
      </c>
      <c r="B22" s="1" t="s">
        <v>8</v>
      </c>
      <c r="C22" s="8">
        <v>1</v>
      </c>
      <c r="D22" s="14">
        <f t="shared" si="0"/>
        <v>6.9346733668341765E-3</v>
      </c>
      <c r="E22" s="30">
        <f t="shared" si="1"/>
        <v>4.8089694704679253E-5</v>
      </c>
      <c r="F22" s="1" t="s">
        <v>29</v>
      </c>
      <c r="G22" s="1" t="s">
        <v>8</v>
      </c>
      <c r="H22" s="1">
        <v>0.65</v>
      </c>
      <c r="I22" s="14">
        <f t="shared" si="2"/>
        <v>-0.25311557788944705</v>
      </c>
      <c r="J22" s="14">
        <f t="shared" si="3"/>
        <v>6.4067495770308736E-2</v>
      </c>
      <c r="K22" s="9">
        <v>0.35</v>
      </c>
      <c r="Q22" s="35">
        <v>0.3342857142857143</v>
      </c>
      <c r="R22" s="35">
        <v>2</v>
      </c>
    </row>
    <row r="23" spans="1:18" x14ac:dyDescent="0.3">
      <c r="A23" s="1" t="s">
        <v>30</v>
      </c>
      <c r="B23" s="1" t="s">
        <v>8</v>
      </c>
      <c r="C23" s="8">
        <v>1</v>
      </c>
      <c r="D23" s="14">
        <f t="shared" si="0"/>
        <v>6.9346733668341765E-3</v>
      </c>
      <c r="E23" s="30">
        <f t="shared" si="1"/>
        <v>4.8089694704679253E-5</v>
      </c>
      <c r="F23" s="1" t="s">
        <v>30</v>
      </c>
      <c r="G23" s="1" t="s">
        <v>8</v>
      </c>
      <c r="H23" s="1">
        <v>0.98</v>
      </c>
      <c r="I23" s="14">
        <f t="shared" si="2"/>
        <v>7.6884422110552908E-2</v>
      </c>
      <c r="J23" s="14">
        <f t="shared" si="3"/>
        <v>5.9112143632736765E-3</v>
      </c>
      <c r="K23" s="9">
        <v>0.02</v>
      </c>
      <c r="Q23" s="35">
        <v>0.37142857142857144</v>
      </c>
      <c r="R23" s="35">
        <v>7</v>
      </c>
    </row>
    <row r="24" spans="1:18" x14ac:dyDescent="0.3">
      <c r="A24" s="1" t="s">
        <v>31</v>
      </c>
      <c r="B24" s="1" t="s">
        <v>8</v>
      </c>
      <c r="C24" s="8">
        <v>1</v>
      </c>
      <c r="D24" s="14">
        <f t="shared" si="0"/>
        <v>6.9346733668341765E-3</v>
      </c>
      <c r="E24" s="30">
        <f t="shared" si="1"/>
        <v>4.8089694704679253E-5</v>
      </c>
      <c r="F24" s="1" t="s">
        <v>31</v>
      </c>
      <c r="G24" s="1" t="s">
        <v>8</v>
      </c>
      <c r="H24" s="1">
        <v>0.99</v>
      </c>
      <c r="I24" s="14">
        <f t="shared" si="2"/>
        <v>8.6884422110552917E-2</v>
      </c>
      <c r="J24" s="14">
        <f t="shared" si="3"/>
        <v>7.5489028054847368E-3</v>
      </c>
      <c r="K24" s="9">
        <v>0.01</v>
      </c>
      <c r="Q24" s="35">
        <v>0.40857142857142859</v>
      </c>
      <c r="R24" s="35">
        <v>1</v>
      </c>
    </row>
    <row r="25" spans="1:18" x14ac:dyDescent="0.3">
      <c r="A25" s="1" t="s">
        <v>34</v>
      </c>
      <c r="B25" s="1" t="s">
        <v>8</v>
      </c>
      <c r="C25" s="8">
        <v>1</v>
      </c>
      <c r="D25" s="14">
        <f t="shared" si="0"/>
        <v>6.9346733668341765E-3</v>
      </c>
      <c r="E25" s="30">
        <f t="shared" si="1"/>
        <v>4.8089694704679253E-5</v>
      </c>
      <c r="F25" s="1" t="s">
        <v>34</v>
      </c>
      <c r="G25" s="1" t="s">
        <v>8</v>
      </c>
      <c r="H25" s="1">
        <v>0.93</v>
      </c>
      <c r="I25" s="14">
        <f t="shared" si="2"/>
        <v>2.6884422110552975E-2</v>
      </c>
      <c r="J25" s="14">
        <f t="shared" si="3"/>
        <v>7.2277215221838969E-4</v>
      </c>
      <c r="K25" s="9">
        <v>7.0000000000000007E-2</v>
      </c>
      <c r="Q25" s="35">
        <v>0.44571428571428573</v>
      </c>
      <c r="R25" s="35">
        <v>3</v>
      </c>
    </row>
    <row r="26" spans="1:18" x14ac:dyDescent="0.3">
      <c r="A26" s="2" t="s">
        <v>35</v>
      </c>
      <c r="B26" s="2" t="s">
        <v>8</v>
      </c>
      <c r="C26" s="8">
        <v>1</v>
      </c>
      <c r="D26" s="14">
        <f t="shared" si="0"/>
        <v>6.9346733668341765E-3</v>
      </c>
      <c r="E26" s="30">
        <f t="shared" si="1"/>
        <v>4.8089694704679253E-5</v>
      </c>
      <c r="F26" s="2" t="s">
        <v>35</v>
      </c>
      <c r="G26" s="2" t="s">
        <v>8</v>
      </c>
      <c r="H26" s="2">
        <v>0.94</v>
      </c>
      <c r="I26" s="14">
        <f t="shared" si="2"/>
        <v>3.6884422110552872E-2</v>
      </c>
      <c r="J26" s="14">
        <f t="shared" si="3"/>
        <v>1.3604605944294416E-3</v>
      </c>
      <c r="K26" s="10">
        <v>0.06</v>
      </c>
      <c r="Q26" s="35">
        <v>0.48285714285714287</v>
      </c>
      <c r="R26" s="35">
        <v>2</v>
      </c>
    </row>
    <row r="27" spans="1:18" ht="15" thickBot="1" x14ac:dyDescent="0.35">
      <c r="A27" s="2" t="s">
        <v>36</v>
      </c>
      <c r="B27" s="2" t="s">
        <v>8</v>
      </c>
      <c r="C27" s="8">
        <v>1</v>
      </c>
      <c r="D27" s="14">
        <f t="shared" si="0"/>
        <v>6.9346733668341765E-3</v>
      </c>
      <c r="E27" s="30">
        <f t="shared" si="1"/>
        <v>4.8089694704679253E-5</v>
      </c>
      <c r="F27" s="2" t="s">
        <v>36</v>
      </c>
      <c r="G27" s="2" t="s">
        <v>8</v>
      </c>
      <c r="H27" s="2">
        <v>0.97</v>
      </c>
      <c r="I27" s="14">
        <f t="shared" si="2"/>
        <v>6.6884422110552899E-2</v>
      </c>
      <c r="J27" s="14">
        <f t="shared" si="3"/>
        <v>4.4735259210626176E-3</v>
      </c>
      <c r="K27" s="10">
        <v>0.03</v>
      </c>
      <c r="Q27" s="36" t="s">
        <v>257</v>
      </c>
      <c r="R27" s="36">
        <v>1</v>
      </c>
    </row>
    <row r="28" spans="1:18" x14ac:dyDescent="0.3">
      <c r="A28" s="2" t="s">
        <v>37</v>
      </c>
      <c r="B28" s="2" t="s">
        <v>8</v>
      </c>
      <c r="C28" s="8">
        <v>1</v>
      </c>
      <c r="D28" s="14">
        <f t="shared" si="0"/>
        <v>6.9346733668341765E-3</v>
      </c>
      <c r="E28" s="30">
        <f t="shared" si="1"/>
        <v>4.8089694704679253E-5</v>
      </c>
      <c r="F28" s="2" t="s">
        <v>37</v>
      </c>
      <c r="G28" s="2" t="s">
        <v>8</v>
      </c>
      <c r="H28" s="2">
        <v>0.97</v>
      </c>
      <c r="I28" s="14">
        <f t="shared" si="2"/>
        <v>6.6884422110552899E-2</v>
      </c>
      <c r="J28" s="14">
        <f t="shared" si="3"/>
        <v>4.4735259210626176E-3</v>
      </c>
      <c r="K28" s="10">
        <v>0.03</v>
      </c>
    </row>
    <row r="29" spans="1:18" x14ac:dyDescent="0.3">
      <c r="A29" s="2" t="s">
        <v>38</v>
      </c>
      <c r="B29" s="2" t="s">
        <v>8</v>
      </c>
      <c r="C29" s="8">
        <v>1</v>
      </c>
      <c r="D29" s="14">
        <f t="shared" si="0"/>
        <v>6.9346733668341765E-3</v>
      </c>
      <c r="E29" s="30">
        <f t="shared" si="1"/>
        <v>4.8089694704679253E-5</v>
      </c>
      <c r="F29" s="2" t="s">
        <v>38</v>
      </c>
      <c r="G29" s="2" t="s">
        <v>8</v>
      </c>
      <c r="H29" s="2">
        <v>0.83</v>
      </c>
      <c r="I29" s="14">
        <f t="shared" si="2"/>
        <v>-7.3115577889447114E-2</v>
      </c>
      <c r="J29" s="14">
        <f t="shared" si="3"/>
        <v>5.3458877301078081E-3</v>
      </c>
      <c r="K29" s="10">
        <v>0.17</v>
      </c>
    </row>
    <row r="30" spans="1:18" x14ac:dyDescent="0.3">
      <c r="A30" s="2" t="s">
        <v>39</v>
      </c>
      <c r="B30" s="2" t="s">
        <v>8</v>
      </c>
      <c r="C30" s="8">
        <v>1</v>
      </c>
      <c r="D30" s="14">
        <f t="shared" si="0"/>
        <v>6.9346733668341765E-3</v>
      </c>
      <c r="E30" s="30">
        <f t="shared" si="1"/>
        <v>4.8089694704679253E-5</v>
      </c>
      <c r="F30" s="2" t="s">
        <v>39</v>
      </c>
      <c r="G30" s="2" t="s">
        <v>8</v>
      </c>
      <c r="H30" s="2">
        <v>0.85</v>
      </c>
      <c r="I30" s="14">
        <f t="shared" si="2"/>
        <v>-5.3115577889447096E-2</v>
      </c>
      <c r="J30" s="14">
        <f t="shared" si="3"/>
        <v>2.8212646145299213E-3</v>
      </c>
      <c r="K30" s="10">
        <v>0.15</v>
      </c>
    </row>
    <row r="31" spans="1:18" x14ac:dyDescent="0.3">
      <c r="A31" s="2" t="s">
        <v>40</v>
      </c>
      <c r="B31" s="2" t="s">
        <v>8</v>
      </c>
      <c r="C31" s="8">
        <v>1</v>
      </c>
      <c r="D31" s="14">
        <f t="shared" si="0"/>
        <v>6.9346733668341765E-3</v>
      </c>
      <c r="E31" s="30">
        <f t="shared" si="1"/>
        <v>4.8089694704679253E-5</v>
      </c>
      <c r="F31" s="2" t="s">
        <v>40</v>
      </c>
      <c r="G31" s="2" t="s">
        <v>8</v>
      </c>
      <c r="H31" s="2">
        <v>0.81</v>
      </c>
      <c r="I31" s="14">
        <f t="shared" si="2"/>
        <v>-9.3115577889447021E-2</v>
      </c>
      <c r="J31" s="14">
        <f t="shared" si="3"/>
        <v>8.6705108456856753E-3</v>
      </c>
      <c r="K31" s="10">
        <v>0.19</v>
      </c>
    </row>
    <row r="32" spans="1:18" x14ac:dyDescent="0.3">
      <c r="A32" s="2" t="s">
        <v>41</v>
      </c>
      <c r="B32" s="2" t="s">
        <v>8</v>
      </c>
      <c r="C32" s="8">
        <v>1</v>
      </c>
      <c r="D32" s="14">
        <f t="shared" si="0"/>
        <v>6.9346733668341765E-3</v>
      </c>
      <c r="E32" s="30">
        <f t="shared" si="1"/>
        <v>4.8089694704679253E-5</v>
      </c>
      <c r="F32" s="2" t="s">
        <v>41</v>
      </c>
      <c r="G32" s="2" t="s">
        <v>8</v>
      </c>
      <c r="H32" s="2">
        <v>0.92</v>
      </c>
      <c r="I32" s="14">
        <f t="shared" si="2"/>
        <v>1.6884422110552966E-2</v>
      </c>
      <c r="J32" s="14">
        <f t="shared" si="3"/>
        <v>2.8508371000732989E-4</v>
      </c>
      <c r="K32" s="10">
        <v>0.08</v>
      </c>
    </row>
    <row r="33" spans="1:11" x14ac:dyDescent="0.3">
      <c r="A33" s="19" t="s">
        <v>42</v>
      </c>
      <c r="B33" s="19" t="s">
        <v>8</v>
      </c>
      <c r="C33" s="16">
        <v>1</v>
      </c>
      <c r="D33" s="14">
        <f t="shared" si="0"/>
        <v>6.9346733668341765E-3</v>
      </c>
      <c r="E33" s="30">
        <f t="shared" si="1"/>
        <v>4.8089694704679253E-5</v>
      </c>
      <c r="F33" s="19" t="s">
        <v>42</v>
      </c>
      <c r="G33" s="19" t="s">
        <v>8</v>
      </c>
      <c r="H33" s="19">
        <v>0.96</v>
      </c>
      <c r="I33" s="14">
        <f t="shared" si="2"/>
        <v>5.688442211055289E-2</v>
      </c>
      <c r="J33" s="14">
        <f t="shared" si="3"/>
        <v>3.2358374788515583E-3</v>
      </c>
      <c r="K33" s="20">
        <v>0.04</v>
      </c>
    </row>
    <row r="34" spans="1:11" x14ac:dyDescent="0.3">
      <c r="A34" s="19" t="s">
        <v>43</v>
      </c>
      <c r="B34" s="19" t="s">
        <v>8</v>
      </c>
      <c r="C34" s="16">
        <v>1</v>
      </c>
      <c r="D34" s="14">
        <f t="shared" si="0"/>
        <v>6.9346733668341765E-3</v>
      </c>
      <c r="E34" s="30">
        <f t="shared" si="1"/>
        <v>4.8089694704679253E-5</v>
      </c>
      <c r="F34" s="19" t="s">
        <v>43</v>
      </c>
      <c r="G34" s="19" t="s">
        <v>8</v>
      </c>
      <c r="H34" s="19">
        <v>0.96</v>
      </c>
      <c r="I34" s="14">
        <f t="shared" si="2"/>
        <v>5.688442211055289E-2</v>
      </c>
      <c r="J34" s="14">
        <f t="shared" si="3"/>
        <v>3.2358374788515583E-3</v>
      </c>
      <c r="K34" s="20">
        <v>0.44</v>
      </c>
    </row>
    <row r="35" spans="1:11" x14ac:dyDescent="0.3">
      <c r="A35" s="19" t="s">
        <v>45</v>
      </c>
      <c r="B35" s="19" t="s">
        <v>8</v>
      </c>
      <c r="C35" s="21">
        <v>1</v>
      </c>
      <c r="D35" s="14">
        <f t="shared" si="0"/>
        <v>6.9346733668341765E-3</v>
      </c>
      <c r="E35" s="30">
        <f t="shared" si="1"/>
        <v>4.8089694704679253E-5</v>
      </c>
      <c r="F35" s="19" t="s">
        <v>45</v>
      </c>
      <c r="G35" s="19" t="s">
        <v>8</v>
      </c>
      <c r="H35" s="19">
        <v>0.96</v>
      </c>
      <c r="I35" s="14">
        <f t="shared" si="2"/>
        <v>5.688442211055289E-2</v>
      </c>
      <c r="J35" s="14">
        <f t="shared" si="3"/>
        <v>3.2358374788515583E-3</v>
      </c>
      <c r="K35" s="20">
        <v>0.04</v>
      </c>
    </row>
    <row r="36" spans="1:11" x14ac:dyDescent="0.3">
      <c r="A36" s="19" t="s">
        <v>46</v>
      </c>
      <c r="B36" s="19" t="s">
        <v>8</v>
      </c>
      <c r="C36" s="21">
        <v>1</v>
      </c>
      <c r="D36" s="14">
        <f t="shared" ref="D36:D67" si="4">C36-$B$209</f>
        <v>6.9346733668341765E-3</v>
      </c>
      <c r="E36" s="30">
        <f t="shared" ref="E36:E67" si="5">D36^2</f>
        <v>4.8089694704679253E-5</v>
      </c>
      <c r="F36" s="19" t="s">
        <v>46</v>
      </c>
      <c r="G36" s="19" t="s">
        <v>8</v>
      </c>
      <c r="H36" s="19">
        <v>0.52</v>
      </c>
      <c r="I36" s="14">
        <f t="shared" ref="I36:I67" si="6">H36-$G$209</f>
        <v>-0.38311557788944706</v>
      </c>
      <c r="J36" s="14">
        <f t="shared" ref="J36:J67" si="7">I36^2</f>
        <v>0.14677754602156498</v>
      </c>
      <c r="K36" s="20">
        <v>0.48</v>
      </c>
    </row>
    <row r="37" spans="1:11" x14ac:dyDescent="0.3">
      <c r="A37" s="19" t="s">
        <v>48</v>
      </c>
      <c r="B37" s="19" t="s">
        <v>8</v>
      </c>
      <c r="C37" s="21">
        <v>1</v>
      </c>
      <c r="D37" s="14">
        <f t="shared" si="4"/>
        <v>6.9346733668341765E-3</v>
      </c>
      <c r="E37" s="30">
        <f t="shared" si="5"/>
        <v>4.8089694704679253E-5</v>
      </c>
      <c r="F37" s="19" t="s">
        <v>48</v>
      </c>
      <c r="G37" s="19" t="s">
        <v>8</v>
      </c>
      <c r="H37" s="19">
        <v>0.97</v>
      </c>
      <c r="I37" s="14">
        <f t="shared" si="6"/>
        <v>6.6884422110552899E-2</v>
      </c>
      <c r="J37" s="14">
        <f t="shared" si="7"/>
        <v>4.4735259210626176E-3</v>
      </c>
      <c r="K37" s="20">
        <v>0.03</v>
      </c>
    </row>
    <row r="38" spans="1:11" x14ac:dyDescent="0.3">
      <c r="A38" s="19" t="s">
        <v>49</v>
      </c>
      <c r="B38" s="19" t="s">
        <v>8</v>
      </c>
      <c r="C38" s="21">
        <v>1</v>
      </c>
      <c r="D38" s="14">
        <f t="shared" si="4"/>
        <v>6.9346733668341765E-3</v>
      </c>
      <c r="E38" s="30">
        <f t="shared" si="5"/>
        <v>4.8089694704679253E-5</v>
      </c>
      <c r="F38" s="19" t="s">
        <v>49</v>
      </c>
      <c r="G38" s="19" t="s">
        <v>8</v>
      </c>
      <c r="H38" s="19">
        <v>0.99</v>
      </c>
      <c r="I38" s="14">
        <f t="shared" si="6"/>
        <v>8.6884422110552917E-2</v>
      </c>
      <c r="J38" s="14">
        <f t="shared" si="7"/>
        <v>7.5489028054847368E-3</v>
      </c>
      <c r="K38" s="20">
        <v>0.01</v>
      </c>
    </row>
    <row r="39" spans="1:11" x14ac:dyDescent="0.3">
      <c r="A39" s="19" t="s">
        <v>50</v>
      </c>
      <c r="B39" s="19" t="s">
        <v>8</v>
      </c>
      <c r="C39" s="21">
        <v>1</v>
      </c>
      <c r="D39" s="14">
        <f t="shared" si="4"/>
        <v>6.9346733668341765E-3</v>
      </c>
      <c r="E39" s="30">
        <f t="shared" si="5"/>
        <v>4.8089694704679253E-5</v>
      </c>
      <c r="F39" s="19" t="s">
        <v>50</v>
      </c>
      <c r="G39" s="19" t="s">
        <v>8</v>
      </c>
      <c r="H39" s="19">
        <v>0.97</v>
      </c>
      <c r="I39" s="14">
        <f t="shared" si="6"/>
        <v>6.6884422110552899E-2</v>
      </c>
      <c r="J39" s="14">
        <f t="shared" si="7"/>
        <v>4.4735259210626176E-3</v>
      </c>
      <c r="K39" s="20">
        <v>0.03</v>
      </c>
    </row>
    <row r="40" spans="1:11" x14ac:dyDescent="0.3">
      <c r="A40" s="19" t="s">
        <v>52</v>
      </c>
      <c r="B40" s="19" t="s">
        <v>8</v>
      </c>
      <c r="C40" s="21">
        <v>1</v>
      </c>
      <c r="D40" s="14">
        <f t="shared" si="4"/>
        <v>6.9346733668341765E-3</v>
      </c>
      <c r="E40" s="30">
        <f t="shared" si="5"/>
        <v>4.8089694704679253E-5</v>
      </c>
      <c r="F40" s="19" t="s">
        <v>52</v>
      </c>
      <c r="G40" s="19" t="s">
        <v>8</v>
      </c>
      <c r="H40" s="19">
        <v>0.97</v>
      </c>
      <c r="I40" s="14">
        <f t="shared" si="6"/>
        <v>6.6884422110552899E-2</v>
      </c>
      <c r="J40" s="14">
        <f t="shared" si="7"/>
        <v>4.4735259210626176E-3</v>
      </c>
      <c r="K40" s="20">
        <v>0.03</v>
      </c>
    </row>
    <row r="41" spans="1:11" x14ac:dyDescent="0.3">
      <c r="A41" s="19" t="s">
        <v>53</v>
      </c>
      <c r="B41" s="19" t="s">
        <v>8</v>
      </c>
      <c r="C41" s="21">
        <v>1</v>
      </c>
      <c r="D41" s="14">
        <f t="shared" si="4"/>
        <v>6.9346733668341765E-3</v>
      </c>
      <c r="E41" s="30">
        <f t="shared" si="5"/>
        <v>4.8089694704679253E-5</v>
      </c>
      <c r="F41" s="19" t="s">
        <v>53</v>
      </c>
      <c r="G41" s="19" t="s">
        <v>8</v>
      </c>
      <c r="H41" s="19">
        <v>0.98</v>
      </c>
      <c r="I41" s="14">
        <f t="shared" si="6"/>
        <v>7.6884422110552908E-2</v>
      </c>
      <c r="J41" s="14">
        <f t="shared" si="7"/>
        <v>5.9112143632736765E-3</v>
      </c>
      <c r="K41" s="20">
        <v>0.02</v>
      </c>
    </row>
    <row r="42" spans="1:11" x14ac:dyDescent="0.3">
      <c r="A42" s="19" t="s">
        <v>54</v>
      </c>
      <c r="B42" s="19" t="s">
        <v>8</v>
      </c>
      <c r="C42" s="21">
        <v>1</v>
      </c>
      <c r="D42" s="14">
        <f t="shared" si="4"/>
        <v>6.9346733668341765E-3</v>
      </c>
      <c r="E42" s="30">
        <f t="shared" si="5"/>
        <v>4.8089694704679253E-5</v>
      </c>
      <c r="F42" s="19" t="s">
        <v>54</v>
      </c>
      <c r="G42" s="19" t="s">
        <v>8</v>
      </c>
      <c r="H42" s="19">
        <v>0.82</v>
      </c>
      <c r="I42" s="14">
        <f t="shared" si="6"/>
        <v>-8.3115577889447123E-2</v>
      </c>
      <c r="J42" s="14">
        <f t="shared" si="7"/>
        <v>6.9081992878967519E-3</v>
      </c>
      <c r="K42" s="20">
        <v>0.18</v>
      </c>
    </row>
    <row r="43" spans="1:11" x14ac:dyDescent="0.3">
      <c r="A43" s="19" t="s">
        <v>55</v>
      </c>
      <c r="B43" s="19" t="s">
        <v>8</v>
      </c>
      <c r="C43" s="21">
        <v>1</v>
      </c>
      <c r="D43" s="14">
        <f t="shared" si="4"/>
        <v>6.9346733668341765E-3</v>
      </c>
      <c r="E43" s="30">
        <f t="shared" si="5"/>
        <v>4.8089694704679253E-5</v>
      </c>
      <c r="F43" s="19" t="s">
        <v>55</v>
      </c>
      <c r="G43" s="19" t="s">
        <v>8</v>
      </c>
      <c r="H43" s="19">
        <v>0.99</v>
      </c>
      <c r="I43" s="14">
        <f t="shared" si="6"/>
        <v>8.6884422110552917E-2</v>
      </c>
      <c r="J43" s="14">
        <f t="shared" si="7"/>
        <v>7.5489028054847368E-3</v>
      </c>
      <c r="K43" s="20">
        <v>0.01</v>
      </c>
    </row>
    <row r="44" spans="1:11" x14ac:dyDescent="0.3">
      <c r="A44" s="2" t="s">
        <v>56</v>
      </c>
      <c r="B44" s="2" t="s">
        <v>8</v>
      </c>
      <c r="C44" s="7">
        <v>1</v>
      </c>
      <c r="D44" s="14">
        <f t="shared" si="4"/>
        <v>6.9346733668341765E-3</v>
      </c>
      <c r="E44" s="30">
        <f t="shared" si="5"/>
        <v>4.8089694704679253E-5</v>
      </c>
      <c r="F44" s="2" t="s">
        <v>56</v>
      </c>
      <c r="G44" s="2" t="s">
        <v>8</v>
      </c>
      <c r="H44" s="2">
        <v>0.95</v>
      </c>
      <c r="I44" s="14">
        <f t="shared" si="6"/>
        <v>4.6884422110552881E-2</v>
      </c>
      <c r="J44" s="14">
        <f t="shared" si="7"/>
        <v>2.1981490366405E-3</v>
      </c>
      <c r="K44" s="10">
        <v>0.05</v>
      </c>
    </row>
    <row r="45" spans="1:11" x14ac:dyDescent="0.3">
      <c r="A45" s="2" t="s">
        <v>57</v>
      </c>
      <c r="B45" s="2" t="s">
        <v>8</v>
      </c>
      <c r="C45" s="7">
        <v>1</v>
      </c>
      <c r="D45" s="14">
        <f t="shared" si="4"/>
        <v>6.9346733668341765E-3</v>
      </c>
      <c r="E45" s="30">
        <f t="shared" si="5"/>
        <v>4.8089694704679253E-5</v>
      </c>
      <c r="F45" s="2" t="s">
        <v>57</v>
      </c>
      <c r="G45" s="2" t="s">
        <v>8</v>
      </c>
      <c r="H45" s="2">
        <v>0.98</v>
      </c>
      <c r="I45" s="14">
        <f t="shared" si="6"/>
        <v>7.6884422110552908E-2</v>
      </c>
      <c r="J45" s="14">
        <f t="shared" si="7"/>
        <v>5.9112143632736765E-3</v>
      </c>
      <c r="K45" s="10">
        <v>0.02</v>
      </c>
    </row>
    <row r="46" spans="1:11" x14ac:dyDescent="0.3">
      <c r="A46" s="2" t="s">
        <v>58</v>
      </c>
      <c r="B46" s="2" t="s">
        <v>8</v>
      </c>
      <c r="C46" s="7">
        <v>1</v>
      </c>
      <c r="D46" s="14">
        <f t="shared" si="4"/>
        <v>6.9346733668341765E-3</v>
      </c>
      <c r="E46" s="30">
        <f t="shared" si="5"/>
        <v>4.8089694704679253E-5</v>
      </c>
      <c r="F46" s="2" t="s">
        <v>58</v>
      </c>
      <c r="G46" s="2" t="s">
        <v>8</v>
      </c>
      <c r="H46" s="2">
        <v>0.99</v>
      </c>
      <c r="I46" s="14">
        <f t="shared" si="6"/>
        <v>8.6884422110552917E-2</v>
      </c>
      <c r="J46" s="14">
        <f t="shared" si="7"/>
        <v>7.5489028054847368E-3</v>
      </c>
      <c r="K46" s="10">
        <v>0.01</v>
      </c>
    </row>
    <row r="47" spans="1:11" x14ac:dyDescent="0.3">
      <c r="A47" s="2" t="s">
        <v>59</v>
      </c>
      <c r="B47" s="2" t="s">
        <v>8</v>
      </c>
      <c r="C47" s="7">
        <v>1</v>
      </c>
      <c r="D47" s="14">
        <f t="shared" si="4"/>
        <v>6.9346733668341765E-3</v>
      </c>
      <c r="E47" s="30">
        <f t="shared" si="5"/>
        <v>4.8089694704679253E-5</v>
      </c>
      <c r="F47" s="2" t="s">
        <v>59</v>
      </c>
      <c r="G47" s="2" t="s">
        <v>8</v>
      </c>
      <c r="H47" s="2">
        <v>0.99</v>
      </c>
      <c r="I47" s="14">
        <f t="shared" si="6"/>
        <v>8.6884422110552917E-2</v>
      </c>
      <c r="J47" s="14">
        <f t="shared" si="7"/>
        <v>7.5489028054847368E-3</v>
      </c>
      <c r="K47" s="10">
        <v>0.01</v>
      </c>
    </row>
    <row r="48" spans="1:11" x14ac:dyDescent="0.3">
      <c r="A48" s="2" t="s">
        <v>60</v>
      </c>
      <c r="B48" s="2" t="s">
        <v>8</v>
      </c>
      <c r="C48" s="7">
        <v>1</v>
      </c>
      <c r="D48" s="14">
        <f t="shared" si="4"/>
        <v>6.9346733668341765E-3</v>
      </c>
      <c r="E48" s="30">
        <f t="shared" si="5"/>
        <v>4.8089694704679253E-5</v>
      </c>
      <c r="F48" s="2" t="s">
        <v>60</v>
      </c>
      <c r="G48" s="2" t="s">
        <v>8</v>
      </c>
      <c r="H48" s="2">
        <v>0.97</v>
      </c>
      <c r="I48" s="14">
        <f t="shared" si="6"/>
        <v>6.6884422110552899E-2</v>
      </c>
      <c r="J48" s="14">
        <f t="shared" si="7"/>
        <v>4.4735259210626176E-3</v>
      </c>
      <c r="K48" s="10">
        <v>0.03</v>
      </c>
    </row>
    <row r="49" spans="1:11" x14ac:dyDescent="0.3">
      <c r="A49" s="2" t="s">
        <v>61</v>
      </c>
      <c r="B49" s="2" t="s">
        <v>8</v>
      </c>
      <c r="C49" s="7">
        <v>1</v>
      </c>
      <c r="D49" s="14">
        <f t="shared" si="4"/>
        <v>6.9346733668341765E-3</v>
      </c>
      <c r="E49" s="30">
        <f t="shared" si="5"/>
        <v>4.8089694704679253E-5</v>
      </c>
      <c r="F49" s="2" t="s">
        <v>61</v>
      </c>
      <c r="G49" s="2" t="s">
        <v>8</v>
      </c>
      <c r="H49" s="2">
        <v>0.99</v>
      </c>
      <c r="I49" s="14">
        <f t="shared" si="6"/>
        <v>8.6884422110552917E-2</v>
      </c>
      <c r="J49" s="14">
        <f t="shared" si="7"/>
        <v>7.5489028054847368E-3</v>
      </c>
      <c r="K49" s="10">
        <v>0.01</v>
      </c>
    </row>
    <row r="50" spans="1:11" x14ac:dyDescent="0.3">
      <c r="A50" s="2" t="s">
        <v>62</v>
      </c>
      <c r="B50" s="2" t="s">
        <v>8</v>
      </c>
      <c r="C50" s="7">
        <v>1</v>
      </c>
      <c r="D50" s="14">
        <f t="shared" si="4"/>
        <v>6.9346733668341765E-3</v>
      </c>
      <c r="E50" s="30">
        <f t="shared" si="5"/>
        <v>4.8089694704679253E-5</v>
      </c>
      <c r="F50" s="2" t="s">
        <v>62</v>
      </c>
      <c r="G50" s="2" t="s">
        <v>8</v>
      </c>
      <c r="H50" s="2">
        <v>0.99</v>
      </c>
      <c r="I50" s="14">
        <f t="shared" si="6"/>
        <v>8.6884422110552917E-2</v>
      </c>
      <c r="J50" s="14">
        <f t="shared" si="7"/>
        <v>7.5489028054847368E-3</v>
      </c>
      <c r="K50" s="10">
        <v>0.01</v>
      </c>
    </row>
    <row r="51" spans="1:11" x14ac:dyDescent="0.3">
      <c r="A51" s="2" t="s">
        <v>63</v>
      </c>
      <c r="B51" s="2" t="s">
        <v>8</v>
      </c>
      <c r="C51" s="7">
        <v>1</v>
      </c>
      <c r="D51" s="14">
        <f t="shared" si="4"/>
        <v>6.9346733668341765E-3</v>
      </c>
      <c r="E51" s="30">
        <f t="shared" si="5"/>
        <v>4.8089694704679253E-5</v>
      </c>
      <c r="F51" s="2" t="s">
        <v>63</v>
      </c>
      <c r="G51" s="2" t="s">
        <v>8</v>
      </c>
      <c r="H51" s="2">
        <v>0.98</v>
      </c>
      <c r="I51" s="14">
        <f t="shared" si="6"/>
        <v>7.6884422110552908E-2</v>
      </c>
      <c r="J51" s="14">
        <f t="shared" si="7"/>
        <v>5.9112143632736765E-3</v>
      </c>
      <c r="K51" s="10">
        <v>0.02</v>
      </c>
    </row>
    <row r="52" spans="1:11" x14ac:dyDescent="0.3">
      <c r="A52" s="2" t="s">
        <v>64</v>
      </c>
      <c r="B52" s="2" t="s">
        <v>8</v>
      </c>
      <c r="C52" s="7">
        <v>1</v>
      </c>
      <c r="D52" s="14">
        <f t="shared" si="4"/>
        <v>6.9346733668341765E-3</v>
      </c>
      <c r="E52" s="30">
        <f t="shared" si="5"/>
        <v>4.8089694704679253E-5</v>
      </c>
      <c r="F52" s="2" t="s">
        <v>64</v>
      </c>
      <c r="G52" s="2" t="s">
        <v>8</v>
      </c>
      <c r="H52" s="2">
        <v>0.99</v>
      </c>
      <c r="I52" s="14">
        <f t="shared" si="6"/>
        <v>8.6884422110552917E-2</v>
      </c>
      <c r="J52" s="14">
        <f t="shared" si="7"/>
        <v>7.5489028054847368E-3</v>
      </c>
      <c r="K52" s="10">
        <v>0.01</v>
      </c>
    </row>
    <row r="53" spans="1:11" x14ac:dyDescent="0.3">
      <c r="A53" s="2" t="s">
        <v>65</v>
      </c>
      <c r="B53" s="2" t="s">
        <v>8</v>
      </c>
      <c r="C53" s="7">
        <v>1</v>
      </c>
      <c r="D53" s="14">
        <f t="shared" si="4"/>
        <v>6.9346733668341765E-3</v>
      </c>
      <c r="E53" s="30">
        <f t="shared" si="5"/>
        <v>4.8089694704679253E-5</v>
      </c>
      <c r="F53" s="2" t="s">
        <v>65</v>
      </c>
      <c r="G53" s="2" t="s">
        <v>8</v>
      </c>
      <c r="H53" s="2">
        <v>0.93</v>
      </c>
      <c r="I53" s="14">
        <f t="shared" si="6"/>
        <v>2.6884422110552975E-2</v>
      </c>
      <c r="J53" s="14">
        <f t="shared" si="7"/>
        <v>7.2277215221838969E-4</v>
      </c>
      <c r="K53" s="10">
        <v>7.0000000000000007E-2</v>
      </c>
    </row>
    <row r="54" spans="1:11" x14ac:dyDescent="0.3">
      <c r="A54" s="2" t="s">
        <v>66</v>
      </c>
      <c r="B54" s="2" t="s">
        <v>8</v>
      </c>
      <c r="C54" s="7">
        <v>1</v>
      </c>
      <c r="D54" s="14">
        <f t="shared" si="4"/>
        <v>6.9346733668341765E-3</v>
      </c>
      <c r="E54" s="30">
        <f t="shared" si="5"/>
        <v>4.8089694704679253E-5</v>
      </c>
      <c r="F54" s="2" t="s">
        <v>66</v>
      </c>
      <c r="G54" s="2" t="s">
        <v>8</v>
      </c>
      <c r="H54" s="2">
        <v>0.92</v>
      </c>
      <c r="I54" s="14">
        <f t="shared" si="6"/>
        <v>1.6884422110552966E-2</v>
      </c>
      <c r="J54" s="14">
        <f t="shared" si="7"/>
        <v>2.8508371000732989E-4</v>
      </c>
      <c r="K54" s="10">
        <v>0.08</v>
      </c>
    </row>
    <row r="55" spans="1:11" x14ac:dyDescent="0.3">
      <c r="A55" s="2" t="s">
        <v>67</v>
      </c>
      <c r="B55" s="2" t="s">
        <v>8</v>
      </c>
      <c r="C55" s="7">
        <v>1</v>
      </c>
      <c r="D55" s="14">
        <f t="shared" si="4"/>
        <v>6.9346733668341765E-3</v>
      </c>
      <c r="E55" s="30">
        <f t="shared" si="5"/>
        <v>4.8089694704679253E-5</v>
      </c>
      <c r="F55" s="2" t="s">
        <v>67</v>
      </c>
      <c r="G55" s="2" t="s">
        <v>8</v>
      </c>
      <c r="H55" s="2">
        <v>0.95</v>
      </c>
      <c r="I55" s="14">
        <f t="shared" si="6"/>
        <v>4.6884422110552881E-2</v>
      </c>
      <c r="J55" s="14">
        <f t="shared" si="7"/>
        <v>2.1981490366405E-3</v>
      </c>
      <c r="K55" s="10">
        <v>0.05</v>
      </c>
    </row>
    <row r="56" spans="1:11" x14ac:dyDescent="0.3">
      <c r="A56" s="2" t="s">
        <v>68</v>
      </c>
      <c r="B56" s="2" t="s">
        <v>8</v>
      </c>
      <c r="C56" s="7">
        <v>1</v>
      </c>
      <c r="D56" s="14">
        <f t="shared" si="4"/>
        <v>6.9346733668341765E-3</v>
      </c>
      <c r="E56" s="30">
        <f t="shared" si="5"/>
        <v>4.8089694704679253E-5</v>
      </c>
      <c r="F56" s="2" t="s">
        <v>68</v>
      </c>
      <c r="G56" s="2" t="s">
        <v>8</v>
      </c>
      <c r="H56" s="2">
        <v>0.95</v>
      </c>
      <c r="I56" s="14">
        <f t="shared" si="6"/>
        <v>4.6884422110552881E-2</v>
      </c>
      <c r="J56" s="14">
        <f t="shared" si="7"/>
        <v>2.1981490366405E-3</v>
      </c>
      <c r="K56" s="10">
        <v>0.05</v>
      </c>
    </row>
    <row r="57" spans="1:11" x14ac:dyDescent="0.3">
      <c r="A57" s="2" t="s">
        <v>69</v>
      </c>
      <c r="B57" s="2" t="s">
        <v>8</v>
      </c>
      <c r="C57" s="7">
        <v>1</v>
      </c>
      <c r="D57" s="14">
        <f t="shared" si="4"/>
        <v>6.9346733668341765E-3</v>
      </c>
      <c r="E57" s="30">
        <f t="shared" si="5"/>
        <v>4.8089694704679253E-5</v>
      </c>
      <c r="F57" s="2" t="s">
        <v>69</v>
      </c>
      <c r="G57" s="2" t="s">
        <v>8</v>
      </c>
      <c r="H57" s="2">
        <v>0.98</v>
      </c>
      <c r="I57" s="14">
        <f t="shared" si="6"/>
        <v>7.6884422110552908E-2</v>
      </c>
      <c r="J57" s="14">
        <f t="shared" si="7"/>
        <v>5.9112143632736765E-3</v>
      </c>
      <c r="K57" s="10">
        <v>0.02</v>
      </c>
    </row>
    <row r="58" spans="1:11" x14ac:dyDescent="0.3">
      <c r="A58" s="2" t="s">
        <v>70</v>
      </c>
      <c r="B58" s="2" t="s">
        <v>8</v>
      </c>
      <c r="C58" s="7">
        <v>1</v>
      </c>
      <c r="D58" s="14">
        <f t="shared" si="4"/>
        <v>6.9346733668341765E-3</v>
      </c>
      <c r="E58" s="30">
        <f t="shared" si="5"/>
        <v>4.8089694704679253E-5</v>
      </c>
      <c r="F58" s="2" t="s">
        <v>70</v>
      </c>
      <c r="G58" s="2" t="s">
        <v>8</v>
      </c>
      <c r="H58" s="2">
        <v>0.97</v>
      </c>
      <c r="I58" s="14">
        <f t="shared" si="6"/>
        <v>6.6884422110552899E-2</v>
      </c>
      <c r="J58" s="14">
        <f t="shared" si="7"/>
        <v>4.4735259210626176E-3</v>
      </c>
      <c r="K58" s="10">
        <v>0.03</v>
      </c>
    </row>
    <row r="59" spans="1:11" x14ac:dyDescent="0.3">
      <c r="A59" s="2" t="s">
        <v>71</v>
      </c>
      <c r="B59" s="2" t="s">
        <v>8</v>
      </c>
      <c r="C59" s="7">
        <v>1</v>
      </c>
      <c r="D59" s="14">
        <f t="shared" si="4"/>
        <v>6.9346733668341765E-3</v>
      </c>
      <c r="E59" s="30">
        <f t="shared" si="5"/>
        <v>4.8089694704679253E-5</v>
      </c>
      <c r="F59" s="2" t="s">
        <v>71</v>
      </c>
      <c r="G59" s="2" t="s">
        <v>8</v>
      </c>
      <c r="H59" s="2">
        <v>0.96</v>
      </c>
      <c r="I59" s="14">
        <f t="shared" si="6"/>
        <v>5.688442211055289E-2</v>
      </c>
      <c r="J59" s="14">
        <f t="shared" si="7"/>
        <v>3.2358374788515583E-3</v>
      </c>
      <c r="K59" s="10">
        <v>0.04</v>
      </c>
    </row>
    <row r="60" spans="1:11" x14ac:dyDescent="0.3">
      <c r="A60" s="2" t="s">
        <v>72</v>
      </c>
      <c r="B60" s="2" t="s">
        <v>8</v>
      </c>
      <c r="C60" s="7">
        <v>1</v>
      </c>
      <c r="D60" s="14">
        <f t="shared" si="4"/>
        <v>6.9346733668341765E-3</v>
      </c>
      <c r="E60" s="30">
        <f t="shared" si="5"/>
        <v>4.8089694704679253E-5</v>
      </c>
      <c r="F60" s="2" t="s">
        <v>72</v>
      </c>
      <c r="G60" s="2" t="s">
        <v>8</v>
      </c>
      <c r="H60" s="2">
        <v>0.83</v>
      </c>
      <c r="I60" s="14">
        <f t="shared" si="6"/>
        <v>-7.3115577889447114E-2</v>
      </c>
      <c r="J60" s="14">
        <f t="shared" si="7"/>
        <v>5.3458877301078081E-3</v>
      </c>
      <c r="K60" s="10">
        <v>0.17</v>
      </c>
    </row>
    <row r="61" spans="1:11" x14ac:dyDescent="0.3">
      <c r="A61" s="2" t="s">
        <v>73</v>
      </c>
      <c r="B61" s="2" t="s">
        <v>8</v>
      </c>
      <c r="C61" s="7">
        <v>1</v>
      </c>
      <c r="D61" s="14">
        <f t="shared" si="4"/>
        <v>6.9346733668341765E-3</v>
      </c>
      <c r="E61" s="30">
        <f t="shared" si="5"/>
        <v>4.8089694704679253E-5</v>
      </c>
      <c r="F61" s="2" t="s">
        <v>73</v>
      </c>
      <c r="G61" s="2" t="s">
        <v>8</v>
      </c>
      <c r="H61" s="2">
        <v>0.83</v>
      </c>
      <c r="I61" s="14">
        <f t="shared" si="6"/>
        <v>-7.3115577889447114E-2</v>
      </c>
      <c r="J61" s="14">
        <f t="shared" si="7"/>
        <v>5.3458877301078081E-3</v>
      </c>
      <c r="K61" s="10">
        <v>0.17</v>
      </c>
    </row>
    <row r="62" spans="1:11" x14ac:dyDescent="0.3">
      <c r="A62" s="2" t="s">
        <v>74</v>
      </c>
      <c r="B62" s="2" t="s">
        <v>8</v>
      </c>
      <c r="C62" s="7">
        <v>1</v>
      </c>
      <c r="D62" s="14">
        <f t="shared" si="4"/>
        <v>6.9346733668341765E-3</v>
      </c>
      <c r="E62" s="30">
        <f t="shared" si="5"/>
        <v>4.8089694704679253E-5</v>
      </c>
      <c r="F62" s="2" t="s">
        <v>74</v>
      </c>
      <c r="G62" s="2" t="s">
        <v>8</v>
      </c>
      <c r="H62" s="2">
        <v>0.64</v>
      </c>
      <c r="I62" s="14">
        <f t="shared" si="6"/>
        <v>-0.26311557788944706</v>
      </c>
      <c r="J62" s="14">
        <f t="shared" si="7"/>
        <v>6.9229807328097678E-2</v>
      </c>
      <c r="K62" s="10">
        <v>0.36</v>
      </c>
    </row>
    <row r="63" spans="1:11" x14ac:dyDescent="0.3">
      <c r="A63" s="2" t="s">
        <v>75</v>
      </c>
      <c r="B63" s="2" t="s">
        <v>8</v>
      </c>
      <c r="C63" s="7">
        <v>1</v>
      </c>
      <c r="D63" s="14">
        <f t="shared" si="4"/>
        <v>6.9346733668341765E-3</v>
      </c>
      <c r="E63" s="30">
        <f t="shared" si="5"/>
        <v>4.8089694704679253E-5</v>
      </c>
      <c r="F63" s="2" t="s">
        <v>75</v>
      </c>
      <c r="G63" s="2" t="s">
        <v>8</v>
      </c>
      <c r="H63" s="2">
        <v>0.64</v>
      </c>
      <c r="I63" s="14">
        <f t="shared" si="6"/>
        <v>-0.26311557788944706</v>
      </c>
      <c r="J63" s="14">
        <f t="shared" si="7"/>
        <v>6.9229807328097678E-2</v>
      </c>
      <c r="K63" s="10">
        <v>0.36</v>
      </c>
    </row>
    <row r="64" spans="1:11" x14ac:dyDescent="0.3">
      <c r="A64" s="2" t="s">
        <v>76</v>
      </c>
      <c r="B64" s="2" t="s">
        <v>8</v>
      </c>
      <c r="C64" s="7">
        <v>1</v>
      </c>
      <c r="D64" s="14">
        <f t="shared" si="4"/>
        <v>6.9346733668341765E-3</v>
      </c>
      <c r="E64" s="30">
        <f t="shared" si="5"/>
        <v>4.8089694704679253E-5</v>
      </c>
      <c r="F64" s="2" t="s">
        <v>76</v>
      </c>
      <c r="G64" s="2" t="s">
        <v>8</v>
      </c>
      <c r="H64" s="2">
        <v>0.98</v>
      </c>
      <c r="I64" s="14">
        <f t="shared" si="6"/>
        <v>7.6884422110552908E-2</v>
      </c>
      <c r="J64" s="14">
        <f t="shared" si="7"/>
        <v>5.9112143632736765E-3</v>
      </c>
      <c r="K64" s="10">
        <v>0.02</v>
      </c>
    </row>
    <row r="65" spans="1:11" x14ac:dyDescent="0.3">
      <c r="A65" s="2" t="s">
        <v>77</v>
      </c>
      <c r="B65" s="2" t="s">
        <v>8</v>
      </c>
      <c r="C65" s="7">
        <v>1</v>
      </c>
      <c r="D65" s="14">
        <f t="shared" si="4"/>
        <v>6.9346733668341765E-3</v>
      </c>
      <c r="E65" s="30">
        <f t="shared" si="5"/>
        <v>4.8089694704679253E-5</v>
      </c>
      <c r="F65" s="2" t="s">
        <v>77</v>
      </c>
      <c r="G65" s="2" t="s">
        <v>8</v>
      </c>
      <c r="H65" s="2">
        <v>0.97</v>
      </c>
      <c r="I65" s="14">
        <f t="shared" si="6"/>
        <v>6.6884422110552899E-2</v>
      </c>
      <c r="J65" s="14">
        <f t="shared" si="7"/>
        <v>4.4735259210626176E-3</v>
      </c>
      <c r="K65" s="10">
        <v>0.03</v>
      </c>
    </row>
    <row r="66" spans="1:11" x14ac:dyDescent="0.3">
      <c r="A66" s="2" t="s">
        <v>78</v>
      </c>
      <c r="B66" s="2" t="s">
        <v>8</v>
      </c>
      <c r="C66" s="7">
        <v>1</v>
      </c>
      <c r="D66" s="14">
        <f t="shared" si="4"/>
        <v>6.9346733668341765E-3</v>
      </c>
      <c r="E66" s="30">
        <f t="shared" si="5"/>
        <v>4.8089694704679253E-5</v>
      </c>
      <c r="F66" s="2" t="s">
        <v>78</v>
      </c>
      <c r="G66" s="2" t="s">
        <v>8</v>
      </c>
      <c r="H66" s="2">
        <v>0.93</v>
      </c>
      <c r="I66" s="14">
        <f t="shared" si="6"/>
        <v>2.6884422110552975E-2</v>
      </c>
      <c r="J66" s="14">
        <f t="shared" si="7"/>
        <v>7.2277215221838969E-4</v>
      </c>
      <c r="K66" s="10">
        <v>7.0000000000000007E-2</v>
      </c>
    </row>
    <row r="67" spans="1:11" x14ac:dyDescent="0.3">
      <c r="A67" s="2" t="s">
        <v>79</v>
      </c>
      <c r="B67" s="2" t="s">
        <v>8</v>
      </c>
      <c r="C67" s="7">
        <v>1</v>
      </c>
      <c r="D67" s="14">
        <f t="shared" si="4"/>
        <v>6.9346733668341765E-3</v>
      </c>
      <c r="E67" s="30">
        <f t="shared" si="5"/>
        <v>4.8089694704679253E-5</v>
      </c>
      <c r="F67" s="2" t="s">
        <v>79</v>
      </c>
      <c r="G67" s="2" t="s">
        <v>8</v>
      </c>
      <c r="H67" s="2">
        <v>0.98</v>
      </c>
      <c r="I67" s="14">
        <f t="shared" si="6"/>
        <v>7.6884422110552908E-2</v>
      </c>
      <c r="J67" s="14">
        <f t="shared" si="7"/>
        <v>5.9112143632736765E-3</v>
      </c>
      <c r="K67" s="10">
        <v>0.02</v>
      </c>
    </row>
    <row r="68" spans="1:11" x14ac:dyDescent="0.3">
      <c r="A68" s="2" t="s">
        <v>80</v>
      </c>
      <c r="B68" s="2" t="s">
        <v>8</v>
      </c>
      <c r="C68" s="7">
        <v>1</v>
      </c>
      <c r="D68" s="14">
        <f t="shared" ref="D68:D99" si="8">C68-$B$209</f>
        <v>6.9346733668341765E-3</v>
      </c>
      <c r="E68" s="30">
        <f t="shared" ref="E68:E99" si="9">D68^2</f>
        <v>4.8089694704679253E-5</v>
      </c>
      <c r="F68" s="2" t="s">
        <v>80</v>
      </c>
      <c r="G68" s="2" t="s">
        <v>8</v>
      </c>
      <c r="H68" s="2">
        <v>0.83</v>
      </c>
      <c r="I68" s="14">
        <f t="shared" ref="I68:I99" si="10">H68-$G$209</f>
        <v>-7.3115577889447114E-2</v>
      </c>
      <c r="J68" s="14">
        <f t="shared" ref="J68:J99" si="11">I68^2</f>
        <v>5.3458877301078081E-3</v>
      </c>
      <c r="K68" s="10">
        <v>0.17</v>
      </c>
    </row>
    <row r="69" spans="1:11" x14ac:dyDescent="0.3">
      <c r="A69" s="2" t="s">
        <v>81</v>
      </c>
      <c r="B69" s="2" t="s">
        <v>8</v>
      </c>
      <c r="C69" s="7">
        <v>1</v>
      </c>
      <c r="D69" s="14">
        <f t="shared" si="8"/>
        <v>6.9346733668341765E-3</v>
      </c>
      <c r="E69" s="30">
        <f t="shared" si="9"/>
        <v>4.8089694704679253E-5</v>
      </c>
      <c r="F69" s="2" t="s">
        <v>81</v>
      </c>
      <c r="G69" s="2" t="s">
        <v>8</v>
      </c>
      <c r="H69" s="2">
        <v>0.85</v>
      </c>
      <c r="I69" s="14">
        <f t="shared" si="10"/>
        <v>-5.3115577889447096E-2</v>
      </c>
      <c r="J69" s="14">
        <f t="shared" si="11"/>
        <v>2.8212646145299213E-3</v>
      </c>
      <c r="K69" s="10">
        <v>0.15</v>
      </c>
    </row>
    <row r="70" spans="1:11" x14ac:dyDescent="0.3">
      <c r="A70" s="2" t="s">
        <v>82</v>
      </c>
      <c r="B70" s="2" t="s">
        <v>8</v>
      </c>
      <c r="C70" s="7">
        <v>1</v>
      </c>
      <c r="D70" s="14">
        <f t="shared" si="8"/>
        <v>6.9346733668341765E-3</v>
      </c>
      <c r="E70" s="30">
        <f t="shared" si="9"/>
        <v>4.8089694704679253E-5</v>
      </c>
      <c r="F70" s="2" t="s">
        <v>82</v>
      </c>
      <c r="G70" s="2" t="s">
        <v>8</v>
      </c>
      <c r="H70" s="2">
        <v>0.97</v>
      </c>
      <c r="I70" s="14">
        <f t="shared" si="10"/>
        <v>6.6884422110552899E-2</v>
      </c>
      <c r="J70" s="14">
        <f t="shared" si="11"/>
        <v>4.4735259210626176E-3</v>
      </c>
      <c r="K70" s="10">
        <v>0.03</v>
      </c>
    </row>
    <row r="71" spans="1:11" x14ac:dyDescent="0.3">
      <c r="A71" s="2" t="s">
        <v>83</v>
      </c>
      <c r="B71" s="2" t="s">
        <v>8</v>
      </c>
      <c r="C71" s="7">
        <v>1</v>
      </c>
      <c r="D71" s="14">
        <f t="shared" si="8"/>
        <v>6.9346733668341765E-3</v>
      </c>
      <c r="E71" s="30">
        <f t="shared" si="9"/>
        <v>4.8089694704679253E-5</v>
      </c>
      <c r="F71" s="2" t="s">
        <v>83</v>
      </c>
      <c r="G71" s="2" t="s">
        <v>8</v>
      </c>
      <c r="H71" s="2">
        <v>0.79</v>
      </c>
      <c r="I71" s="14">
        <f t="shared" si="10"/>
        <v>-0.11311557788944704</v>
      </c>
      <c r="J71" s="14">
        <f t="shared" si="11"/>
        <v>1.279513396126356E-2</v>
      </c>
      <c r="K71" s="10">
        <v>0.21</v>
      </c>
    </row>
    <row r="72" spans="1:11" x14ac:dyDescent="0.3">
      <c r="A72" s="2" t="s">
        <v>85</v>
      </c>
      <c r="B72" s="2" t="s">
        <v>8</v>
      </c>
      <c r="C72" s="7">
        <v>1</v>
      </c>
      <c r="D72" s="14">
        <f t="shared" si="8"/>
        <v>6.9346733668341765E-3</v>
      </c>
      <c r="E72" s="30">
        <f t="shared" si="9"/>
        <v>4.8089694704679253E-5</v>
      </c>
      <c r="F72" s="2" t="s">
        <v>85</v>
      </c>
      <c r="G72" s="2" t="s">
        <v>8</v>
      </c>
      <c r="H72" s="2">
        <v>0.79</v>
      </c>
      <c r="I72" s="14">
        <f t="shared" si="10"/>
        <v>-0.11311557788944704</v>
      </c>
      <c r="J72" s="14">
        <f t="shared" si="11"/>
        <v>1.279513396126356E-2</v>
      </c>
      <c r="K72" s="10">
        <v>0.21</v>
      </c>
    </row>
    <row r="73" spans="1:11" x14ac:dyDescent="0.3">
      <c r="A73" s="2" t="s">
        <v>86</v>
      </c>
      <c r="B73" s="2" t="s">
        <v>8</v>
      </c>
      <c r="C73" s="7">
        <v>1</v>
      </c>
      <c r="D73" s="14">
        <f t="shared" si="8"/>
        <v>6.9346733668341765E-3</v>
      </c>
      <c r="E73" s="30">
        <f t="shared" si="9"/>
        <v>4.8089694704679253E-5</v>
      </c>
      <c r="F73" s="2" t="s">
        <v>86</v>
      </c>
      <c r="G73" s="2" t="s">
        <v>8</v>
      </c>
      <c r="H73" s="7">
        <v>0.7</v>
      </c>
      <c r="I73" s="14">
        <f t="shared" si="10"/>
        <v>-0.20311557788944712</v>
      </c>
      <c r="J73" s="14">
        <f t="shared" si="11"/>
        <v>4.1255937981364059E-2</v>
      </c>
      <c r="K73" s="10">
        <v>0.3</v>
      </c>
    </row>
    <row r="74" spans="1:11" x14ac:dyDescent="0.3">
      <c r="A74" s="2" t="s">
        <v>87</v>
      </c>
      <c r="B74" s="2" t="s">
        <v>8</v>
      </c>
      <c r="C74" s="7">
        <v>1</v>
      </c>
      <c r="D74" s="14">
        <f t="shared" si="8"/>
        <v>6.9346733668341765E-3</v>
      </c>
      <c r="E74" s="30">
        <f t="shared" si="9"/>
        <v>4.8089694704679253E-5</v>
      </c>
      <c r="F74" s="2" t="s">
        <v>87</v>
      </c>
      <c r="G74" s="2" t="s">
        <v>8</v>
      </c>
      <c r="H74" s="2">
        <v>0.71</v>
      </c>
      <c r="I74" s="14">
        <f t="shared" si="10"/>
        <v>-0.19311557788944711</v>
      </c>
      <c r="J74" s="14">
        <f t="shared" si="11"/>
        <v>3.7293626423575116E-2</v>
      </c>
      <c r="K74" s="10">
        <v>0.28999999999999998</v>
      </c>
    </row>
    <row r="75" spans="1:11" x14ac:dyDescent="0.3">
      <c r="A75" s="2" t="s">
        <v>88</v>
      </c>
      <c r="B75" s="2" t="s">
        <v>8</v>
      </c>
      <c r="C75" s="7">
        <v>1</v>
      </c>
      <c r="D75" s="14">
        <f t="shared" si="8"/>
        <v>6.9346733668341765E-3</v>
      </c>
      <c r="E75" s="30">
        <f t="shared" si="9"/>
        <v>4.8089694704679253E-5</v>
      </c>
      <c r="F75" s="2" t="s">
        <v>88</v>
      </c>
      <c r="G75" s="2" t="s">
        <v>8</v>
      </c>
      <c r="H75" s="2">
        <v>0.98</v>
      </c>
      <c r="I75" s="14">
        <f t="shared" si="10"/>
        <v>7.6884422110552908E-2</v>
      </c>
      <c r="J75" s="14">
        <f t="shared" si="11"/>
        <v>5.9112143632736765E-3</v>
      </c>
      <c r="K75" s="10">
        <v>0.02</v>
      </c>
    </row>
    <row r="76" spans="1:11" x14ac:dyDescent="0.3">
      <c r="A76" s="2" t="s">
        <v>89</v>
      </c>
      <c r="B76" s="2" t="s">
        <v>8</v>
      </c>
      <c r="C76" s="7">
        <v>1</v>
      </c>
      <c r="D76" s="14">
        <f t="shared" si="8"/>
        <v>6.9346733668341765E-3</v>
      </c>
      <c r="E76" s="30">
        <f t="shared" si="9"/>
        <v>4.8089694704679253E-5</v>
      </c>
      <c r="F76" s="2" t="s">
        <v>89</v>
      </c>
      <c r="G76" s="2" t="s">
        <v>8</v>
      </c>
      <c r="H76" s="2">
        <v>0.99</v>
      </c>
      <c r="I76" s="14">
        <f t="shared" si="10"/>
        <v>8.6884422110552917E-2</v>
      </c>
      <c r="J76" s="14">
        <f t="shared" si="11"/>
        <v>7.5489028054847368E-3</v>
      </c>
      <c r="K76" s="10">
        <v>0.01</v>
      </c>
    </row>
    <row r="77" spans="1:11" x14ac:dyDescent="0.3">
      <c r="A77" s="2" t="s">
        <v>90</v>
      </c>
      <c r="B77" s="2" t="s">
        <v>8</v>
      </c>
      <c r="C77" s="7">
        <v>1</v>
      </c>
      <c r="D77" s="14">
        <f t="shared" si="8"/>
        <v>6.9346733668341765E-3</v>
      </c>
      <c r="E77" s="30">
        <f t="shared" si="9"/>
        <v>4.8089694704679253E-5</v>
      </c>
      <c r="F77" s="2" t="s">
        <v>90</v>
      </c>
      <c r="G77" s="2" t="s">
        <v>8</v>
      </c>
      <c r="H77" s="2">
        <v>0.97</v>
      </c>
      <c r="I77" s="14">
        <f t="shared" si="10"/>
        <v>6.6884422110552899E-2</v>
      </c>
      <c r="J77" s="14">
        <f t="shared" si="11"/>
        <v>4.4735259210626176E-3</v>
      </c>
      <c r="K77" s="10">
        <v>0.03</v>
      </c>
    </row>
    <row r="78" spans="1:11" x14ac:dyDescent="0.3">
      <c r="A78" s="2" t="s">
        <v>91</v>
      </c>
      <c r="B78" s="2" t="s">
        <v>8</v>
      </c>
      <c r="C78" s="7">
        <v>1</v>
      </c>
      <c r="D78" s="14">
        <f t="shared" si="8"/>
        <v>6.9346733668341765E-3</v>
      </c>
      <c r="E78" s="30">
        <f t="shared" si="9"/>
        <v>4.8089694704679253E-5</v>
      </c>
      <c r="F78" s="2" t="s">
        <v>91</v>
      </c>
      <c r="G78" s="2" t="s">
        <v>8</v>
      </c>
      <c r="H78" s="2">
        <v>0.89</v>
      </c>
      <c r="I78" s="14">
        <f t="shared" si="10"/>
        <v>-1.3115577889447061E-2</v>
      </c>
      <c r="J78" s="14">
        <f t="shared" si="11"/>
        <v>1.7201838337415262E-4</v>
      </c>
      <c r="K78" s="10">
        <v>0.11</v>
      </c>
    </row>
    <row r="79" spans="1:11" x14ac:dyDescent="0.3">
      <c r="A79" s="2" t="s">
        <v>92</v>
      </c>
      <c r="B79" s="2" t="s">
        <v>8</v>
      </c>
      <c r="C79" s="7">
        <v>1</v>
      </c>
      <c r="D79" s="14">
        <f t="shared" si="8"/>
        <v>6.9346733668341765E-3</v>
      </c>
      <c r="E79" s="30">
        <f t="shared" si="9"/>
        <v>4.8089694704679253E-5</v>
      </c>
      <c r="F79" s="2" t="s">
        <v>92</v>
      </c>
      <c r="G79" s="2" t="s">
        <v>8</v>
      </c>
      <c r="H79" s="2">
        <v>0.99</v>
      </c>
      <c r="I79" s="14">
        <f t="shared" si="10"/>
        <v>8.6884422110552917E-2</v>
      </c>
      <c r="J79" s="14">
        <f t="shared" si="11"/>
        <v>7.5489028054847368E-3</v>
      </c>
      <c r="K79" s="10">
        <v>0.01</v>
      </c>
    </row>
    <row r="80" spans="1:11" x14ac:dyDescent="0.3">
      <c r="A80" s="2" t="s">
        <v>93</v>
      </c>
      <c r="B80" s="2" t="s">
        <v>8</v>
      </c>
      <c r="C80" s="7">
        <v>1</v>
      </c>
      <c r="D80" s="14">
        <f t="shared" si="8"/>
        <v>6.9346733668341765E-3</v>
      </c>
      <c r="E80" s="30">
        <f t="shared" si="9"/>
        <v>4.8089694704679253E-5</v>
      </c>
      <c r="F80" s="2" t="s">
        <v>93</v>
      </c>
      <c r="G80" s="2" t="s">
        <v>8</v>
      </c>
      <c r="H80" s="2">
        <v>0.96</v>
      </c>
      <c r="I80" s="14">
        <f t="shared" si="10"/>
        <v>5.688442211055289E-2</v>
      </c>
      <c r="J80" s="14">
        <f t="shared" si="11"/>
        <v>3.2358374788515583E-3</v>
      </c>
      <c r="K80" s="10">
        <v>0.04</v>
      </c>
    </row>
    <row r="81" spans="1:12" x14ac:dyDescent="0.3">
      <c r="A81" s="2" t="s">
        <v>94</v>
      </c>
      <c r="B81" s="2" t="s">
        <v>8</v>
      </c>
      <c r="C81" s="7">
        <v>1</v>
      </c>
      <c r="D81" s="14">
        <f t="shared" si="8"/>
        <v>6.9346733668341765E-3</v>
      </c>
      <c r="E81" s="30">
        <f t="shared" si="9"/>
        <v>4.8089694704679253E-5</v>
      </c>
      <c r="F81" s="2" t="s">
        <v>94</v>
      </c>
      <c r="G81" s="2" t="s">
        <v>8</v>
      </c>
      <c r="H81" s="2">
        <v>0.84</v>
      </c>
      <c r="I81" s="14">
        <f t="shared" si="10"/>
        <v>-6.3115577889447105E-2</v>
      </c>
      <c r="J81" s="14">
        <f t="shared" si="11"/>
        <v>3.983576172318864E-3</v>
      </c>
      <c r="K81" s="10">
        <v>0.16</v>
      </c>
    </row>
    <row r="82" spans="1:12" x14ac:dyDescent="0.3">
      <c r="A82" s="2" t="s">
        <v>96</v>
      </c>
      <c r="B82" s="2" t="s">
        <v>8</v>
      </c>
      <c r="C82" s="7">
        <v>1</v>
      </c>
      <c r="D82" s="14">
        <f t="shared" si="8"/>
        <v>6.9346733668341765E-3</v>
      </c>
      <c r="E82" s="30">
        <f t="shared" si="9"/>
        <v>4.8089694704679253E-5</v>
      </c>
      <c r="F82" s="2" t="s">
        <v>96</v>
      </c>
      <c r="G82" s="2" t="s">
        <v>8</v>
      </c>
      <c r="H82" s="2">
        <v>0.99</v>
      </c>
      <c r="I82" s="14">
        <f t="shared" si="10"/>
        <v>8.6884422110552917E-2</v>
      </c>
      <c r="J82" s="14">
        <f t="shared" si="11"/>
        <v>7.5489028054847368E-3</v>
      </c>
      <c r="K82" s="10">
        <v>0.11</v>
      </c>
    </row>
    <row r="83" spans="1:12" x14ac:dyDescent="0.3">
      <c r="A83" s="2" t="s">
        <v>97</v>
      </c>
      <c r="B83" s="2" t="s">
        <v>8</v>
      </c>
      <c r="C83" s="7">
        <v>1</v>
      </c>
      <c r="D83" s="14">
        <f t="shared" si="8"/>
        <v>6.9346733668341765E-3</v>
      </c>
      <c r="E83" s="30">
        <f t="shared" si="9"/>
        <v>4.8089694704679253E-5</v>
      </c>
      <c r="F83" s="2" t="s">
        <v>97</v>
      </c>
      <c r="G83" s="2" t="s">
        <v>8</v>
      </c>
      <c r="H83" s="7">
        <v>0.9</v>
      </c>
      <c r="I83" s="14">
        <f t="shared" si="10"/>
        <v>-3.1155778894470521E-3</v>
      </c>
      <c r="J83" s="14">
        <f t="shared" si="11"/>
        <v>9.7068255852113465E-6</v>
      </c>
      <c r="K83" s="10">
        <v>0.1</v>
      </c>
    </row>
    <row r="84" spans="1:12" x14ac:dyDescent="0.3">
      <c r="A84" s="2" t="s">
        <v>98</v>
      </c>
      <c r="B84" s="2" t="s">
        <v>8</v>
      </c>
      <c r="C84" s="7">
        <v>1</v>
      </c>
      <c r="D84" s="14">
        <f t="shared" si="8"/>
        <v>6.9346733668341765E-3</v>
      </c>
      <c r="E84" s="30">
        <f t="shared" si="9"/>
        <v>4.8089694704679253E-5</v>
      </c>
      <c r="F84" s="2" t="s">
        <v>98</v>
      </c>
      <c r="G84" s="2" t="s">
        <v>8</v>
      </c>
      <c r="H84" s="2">
        <v>0.89</v>
      </c>
      <c r="I84" s="14">
        <f t="shared" si="10"/>
        <v>-1.3115577889447061E-2</v>
      </c>
      <c r="J84" s="14">
        <f t="shared" si="11"/>
        <v>1.7201838337415262E-4</v>
      </c>
      <c r="K84" s="10">
        <v>0.11</v>
      </c>
    </row>
    <row r="85" spans="1:12" x14ac:dyDescent="0.3">
      <c r="A85" s="2" t="s">
        <v>99</v>
      </c>
      <c r="B85" s="2" t="s">
        <v>8</v>
      </c>
      <c r="C85" s="7">
        <v>1</v>
      </c>
      <c r="D85" s="14">
        <f t="shared" si="8"/>
        <v>6.9346733668341765E-3</v>
      </c>
      <c r="E85" s="30">
        <f t="shared" si="9"/>
        <v>4.8089694704679253E-5</v>
      </c>
      <c r="F85" s="2" t="s">
        <v>99</v>
      </c>
      <c r="G85" s="2" t="s">
        <v>8</v>
      </c>
      <c r="H85" s="2">
        <v>0.98</v>
      </c>
      <c r="I85" s="14">
        <f t="shared" si="10"/>
        <v>7.6884422110552908E-2</v>
      </c>
      <c r="J85" s="14">
        <f t="shared" si="11"/>
        <v>5.9112143632736765E-3</v>
      </c>
      <c r="K85" s="10">
        <v>0.02</v>
      </c>
    </row>
    <row r="86" spans="1:12" x14ac:dyDescent="0.3">
      <c r="A86" s="2" t="s">
        <v>100</v>
      </c>
      <c r="B86" s="2" t="s">
        <v>8</v>
      </c>
      <c r="C86" s="7">
        <v>1</v>
      </c>
      <c r="D86" s="14">
        <f t="shared" si="8"/>
        <v>6.9346733668341765E-3</v>
      </c>
      <c r="E86" s="30">
        <f t="shared" si="9"/>
        <v>4.8089694704679253E-5</v>
      </c>
      <c r="F86" s="2" t="s">
        <v>100</v>
      </c>
      <c r="G86" s="2" t="s">
        <v>8</v>
      </c>
      <c r="H86" s="2">
        <v>0.98</v>
      </c>
      <c r="I86" s="14">
        <f t="shared" si="10"/>
        <v>7.6884422110552908E-2</v>
      </c>
      <c r="J86" s="14">
        <f t="shared" si="11"/>
        <v>5.9112143632736765E-3</v>
      </c>
      <c r="K86" s="10">
        <v>0.02</v>
      </c>
    </row>
    <row r="87" spans="1:12" x14ac:dyDescent="0.3">
      <c r="A87" s="2" t="s">
        <v>101</v>
      </c>
      <c r="B87" s="2" t="s">
        <v>8</v>
      </c>
      <c r="C87" s="7">
        <v>1</v>
      </c>
      <c r="D87" s="14">
        <f t="shared" si="8"/>
        <v>6.9346733668341765E-3</v>
      </c>
      <c r="E87" s="30">
        <f t="shared" si="9"/>
        <v>4.8089694704679253E-5</v>
      </c>
      <c r="F87" s="2" t="s">
        <v>101</v>
      </c>
      <c r="G87" s="2" t="s">
        <v>8</v>
      </c>
      <c r="H87" s="2">
        <v>0.98</v>
      </c>
      <c r="I87" s="14">
        <f t="shared" si="10"/>
        <v>7.6884422110552908E-2</v>
      </c>
      <c r="J87" s="14">
        <f t="shared" si="11"/>
        <v>5.9112143632736765E-3</v>
      </c>
      <c r="K87" s="10">
        <v>0.02</v>
      </c>
    </row>
    <row r="88" spans="1:12" x14ac:dyDescent="0.3">
      <c r="A88" s="2" t="s">
        <v>102</v>
      </c>
      <c r="B88" s="2" t="s">
        <v>8</v>
      </c>
      <c r="C88" s="7">
        <v>1</v>
      </c>
      <c r="D88" s="14">
        <f t="shared" si="8"/>
        <v>6.9346733668341765E-3</v>
      </c>
      <c r="E88" s="30">
        <f t="shared" si="9"/>
        <v>4.8089694704679253E-5</v>
      </c>
      <c r="F88" s="2" t="s">
        <v>102</v>
      </c>
      <c r="G88" s="2" t="s">
        <v>8</v>
      </c>
      <c r="H88" s="2">
        <v>0.86</v>
      </c>
      <c r="I88" s="14">
        <f t="shared" si="10"/>
        <v>-4.3115577889447088E-2</v>
      </c>
      <c r="J88" s="14">
        <f t="shared" si="11"/>
        <v>1.8589530567409787E-3</v>
      </c>
      <c r="K88" s="10">
        <v>0.14000000000000001</v>
      </c>
    </row>
    <row r="89" spans="1:12" x14ac:dyDescent="0.3">
      <c r="A89" s="2" t="s">
        <v>103</v>
      </c>
      <c r="B89" s="2" t="s">
        <v>8</v>
      </c>
      <c r="C89" s="7">
        <v>1</v>
      </c>
      <c r="D89" s="14">
        <f t="shared" si="8"/>
        <v>6.9346733668341765E-3</v>
      </c>
      <c r="E89" s="30">
        <f t="shared" si="9"/>
        <v>4.8089694704679253E-5</v>
      </c>
      <c r="F89" s="2" t="s">
        <v>103</v>
      </c>
      <c r="G89" s="2" t="s">
        <v>8</v>
      </c>
      <c r="H89" s="2">
        <v>0.76</v>
      </c>
      <c r="I89" s="14">
        <f t="shared" si="10"/>
        <v>-0.14311557788944707</v>
      </c>
      <c r="J89" s="14">
        <f t="shared" si="11"/>
        <v>2.0482068634630389E-2</v>
      </c>
      <c r="K89" s="10">
        <v>0.24</v>
      </c>
    </row>
    <row r="90" spans="1:12" x14ac:dyDescent="0.3">
      <c r="A90" s="2" t="s">
        <v>104</v>
      </c>
      <c r="B90" s="2" t="s">
        <v>8</v>
      </c>
      <c r="C90" s="7">
        <v>1</v>
      </c>
      <c r="D90" s="14">
        <f t="shared" si="8"/>
        <v>6.9346733668341765E-3</v>
      </c>
      <c r="E90" s="30">
        <f t="shared" si="9"/>
        <v>4.8089694704679253E-5</v>
      </c>
      <c r="F90" s="2" t="s">
        <v>104</v>
      </c>
      <c r="G90" s="2" t="s">
        <v>8</v>
      </c>
      <c r="H90" s="2">
        <v>0.95</v>
      </c>
      <c r="I90" s="14">
        <f t="shared" si="10"/>
        <v>4.6884422110552881E-2</v>
      </c>
      <c r="J90" s="14">
        <f t="shared" si="11"/>
        <v>2.1981490366405E-3</v>
      </c>
      <c r="K90" s="10">
        <v>0.05</v>
      </c>
      <c r="L90" s="17"/>
    </row>
    <row r="91" spans="1:12" x14ac:dyDescent="0.3">
      <c r="A91" s="2" t="s">
        <v>105</v>
      </c>
      <c r="B91" s="2" t="s">
        <v>8</v>
      </c>
      <c r="C91" s="7">
        <v>1</v>
      </c>
      <c r="D91" s="14">
        <f t="shared" si="8"/>
        <v>6.9346733668341765E-3</v>
      </c>
      <c r="E91" s="30">
        <f t="shared" si="9"/>
        <v>4.8089694704679253E-5</v>
      </c>
      <c r="F91" s="2" t="s">
        <v>105</v>
      </c>
      <c r="G91" s="2" t="s">
        <v>8</v>
      </c>
      <c r="H91" s="2">
        <v>0.67</v>
      </c>
      <c r="I91" s="14">
        <f t="shared" si="10"/>
        <v>-0.23311557788944703</v>
      </c>
      <c r="J91" s="14">
        <f t="shared" si="11"/>
        <v>5.4342872654730846E-2</v>
      </c>
      <c r="K91" s="10">
        <v>0.23</v>
      </c>
    </row>
    <row r="92" spans="1:12" x14ac:dyDescent="0.3">
      <c r="A92" s="2" t="s">
        <v>106</v>
      </c>
      <c r="B92" s="2" t="s">
        <v>8</v>
      </c>
      <c r="C92" s="7">
        <v>1</v>
      </c>
      <c r="D92" s="14">
        <f t="shared" si="8"/>
        <v>6.9346733668341765E-3</v>
      </c>
      <c r="E92" s="30">
        <f t="shared" si="9"/>
        <v>4.8089694704679253E-5</v>
      </c>
      <c r="F92" s="2" t="s">
        <v>106</v>
      </c>
      <c r="G92" s="2" t="s">
        <v>8</v>
      </c>
      <c r="H92" s="2">
        <v>0.57999999999999996</v>
      </c>
      <c r="I92" s="14">
        <f t="shared" si="10"/>
        <v>-0.32311557788944711</v>
      </c>
      <c r="J92" s="14">
        <f t="shared" si="11"/>
        <v>0.10440367667483136</v>
      </c>
      <c r="K92" s="10">
        <v>0.42</v>
      </c>
    </row>
    <row r="93" spans="1:12" x14ac:dyDescent="0.3">
      <c r="A93" s="2" t="s">
        <v>107</v>
      </c>
      <c r="B93" s="2" t="s">
        <v>8</v>
      </c>
      <c r="C93" s="7">
        <v>1</v>
      </c>
      <c r="D93" s="14">
        <f t="shared" si="8"/>
        <v>6.9346733668341765E-3</v>
      </c>
      <c r="E93" s="30">
        <f t="shared" si="9"/>
        <v>4.8089694704679253E-5</v>
      </c>
      <c r="F93" s="2" t="s">
        <v>107</v>
      </c>
      <c r="G93" s="2" t="s">
        <v>8</v>
      </c>
      <c r="H93" s="2">
        <v>0.89</v>
      </c>
      <c r="I93" s="14">
        <f t="shared" si="10"/>
        <v>-1.3115577889447061E-2</v>
      </c>
      <c r="J93" s="14">
        <f t="shared" si="11"/>
        <v>1.7201838337415262E-4</v>
      </c>
      <c r="K93" s="10">
        <v>0.11</v>
      </c>
    </row>
    <row r="94" spans="1:12" x14ac:dyDescent="0.3">
      <c r="A94" s="2" t="s">
        <v>108</v>
      </c>
      <c r="B94" s="2" t="s">
        <v>8</v>
      </c>
      <c r="C94" s="7">
        <v>1</v>
      </c>
      <c r="D94" s="14">
        <f t="shared" si="8"/>
        <v>6.9346733668341765E-3</v>
      </c>
      <c r="E94" s="30">
        <f t="shared" si="9"/>
        <v>4.8089694704679253E-5</v>
      </c>
      <c r="F94" s="2" t="s">
        <v>108</v>
      </c>
      <c r="G94" s="2" t="s">
        <v>8</v>
      </c>
      <c r="H94" s="2">
        <v>0.97</v>
      </c>
      <c r="I94" s="14">
        <f t="shared" si="10"/>
        <v>6.6884422110552899E-2</v>
      </c>
      <c r="J94" s="14">
        <f t="shared" si="11"/>
        <v>4.4735259210626176E-3</v>
      </c>
      <c r="K94" s="10">
        <v>0.03</v>
      </c>
    </row>
    <row r="95" spans="1:12" x14ac:dyDescent="0.3">
      <c r="A95" s="2" t="s">
        <v>109</v>
      </c>
      <c r="B95" s="2" t="s">
        <v>8</v>
      </c>
      <c r="C95" s="7">
        <v>1</v>
      </c>
      <c r="D95" s="14">
        <f t="shared" si="8"/>
        <v>6.9346733668341765E-3</v>
      </c>
      <c r="E95" s="30">
        <f t="shared" si="9"/>
        <v>4.8089694704679253E-5</v>
      </c>
      <c r="F95" s="2" t="s">
        <v>109</v>
      </c>
      <c r="G95" s="2" t="s">
        <v>8</v>
      </c>
      <c r="H95" s="2">
        <v>0.98</v>
      </c>
      <c r="I95" s="14">
        <f t="shared" si="10"/>
        <v>7.6884422110552908E-2</v>
      </c>
      <c r="J95" s="14">
        <f t="shared" si="11"/>
        <v>5.9112143632736765E-3</v>
      </c>
      <c r="K95" s="10">
        <v>0.02</v>
      </c>
    </row>
    <row r="96" spans="1:12" x14ac:dyDescent="0.3">
      <c r="A96" s="2" t="s">
        <v>110</v>
      </c>
      <c r="B96" s="2" t="s">
        <v>8</v>
      </c>
      <c r="C96" s="7">
        <v>1</v>
      </c>
      <c r="D96" s="14">
        <f t="shared" si="8"/>
        <v>6.9346733668341765E-3</v>
      </c>
      <c r="E96" s="30">
        <f t="shared" si="9"/>
        <v>4.8089694704679253E-5</v>
      </c>
      <c r="F96" s="2" t="s">
        <v>110</v>
      </c>
      <c r="G96" s="2" t="s">
        <v>8</v>
      </c>
      <c r="H96" s="2">
        <v>0.88</v>
      </c>
      <c r="I96" s="14">
        <f t="shared" si="10"/>
        <v>-2.311557788944707E-2</v>
      </c>
      <c r="J96" s="14">
        <f t="shared" si="11"/>
        <v>5.3432994116309424E-4</v>
      </c>
      <c r="K96" s="10">
        <v>0.12</v>
      </c>
    </row>
    <row r="97" spans="1:12" x14ac:dyDescent="0.3">
      <c r="A97" s="2" t="s">
        <v>111</v>
      </c>
      <c r="B97" s="2" t="s">
        <v>8</v>
      </c>
      <c r="C97" s="7">
        <v>1</v>
      </c>
      <c r="D97" s="14">
        <f t="shared" si="8"/>
        <v>6.9346733668341765E-3</v>
      </c>
      <c r="E97" s="30">
        <f t="shared" si="9"/>
        <v>4.8089694704679253E-5</v>
      </c>
      <c r="F97" s="2" t="s">
        <v>111</v>
      </c>
      <c r="G97" s="2" t="s">
        <v>8</v>
      </c>
      <c r="H97" s="2">
        <v>0.98</v>
      </c>
      <c r="I97" s="14">
        <f t="shared" si="10"/>
        <v>7.6884422110552908E-2</v>
      </c>
      <c r="J97" s="14">
        <f t="shared" si="11"/>
        <v>5.9112143632736765E-3</v>
      </c>
      <c r="K97" s="10">
        <v>0.02</v>
      </c>
    </row>
    <row r="98" spans="1:12" x14ac:dyDescent="0.3">
      <c r="A98" s="2" t="s">
        <v>112</v>
      </c>
      <c r="B98" s="2" t="s">
        <v>8</v>
      </c>
      <c r="C98" s="7">
        <v>1</v>
      </c>
      <c r="D98" s="14">
        <f t="shared" si="8"/>
        <v>6.9346733668341765E-3</v>
      </c>
      <c r="E98" s="30">
        <f t="shared" si="9"/>
        <v>4.8089694704679253E-5</v>
      </c>
      <c r="F98" s="2" t="s">
        <v>112</v>
      </c>
      <c r="G98" s="2" t="s">
        <v>8</v>
      </c>
      <c r="H98" s="2">
        <v>0.97</v>
      </c>
      <c r="I98" s="14">
        <f t="shared" si="10"/>
        <v>6.6884422110552899E-2</v>
      </c>
      <c r="J98" s="14">
        <f t="shared" si="11"/>
        <v>4.4735259210626176E-3</v>
      </c>
      <c r="K98" s="10">
        <v>0.03</v>
      </c>
    </row>
    <row r="99" spans="1:12" x14ac:dyDescent="0.3">
      <c r="A99" s="2" t="s">
        <v>113</v>
      </c>
      <c r="B99" s="2" t="s">
        <v>8</v>
      </c>
      <c r="C99" s="7">
        <v>1</v>
      </c>
      <c r="D99" s="14">
        <f t="shared" si="8"/>
        <v>6.9346733668341765E-3</v>
      </c>
      <c r="E99" s="30">
        <f t="shared" si="9"/>
        <v>4.8089694704679253E-5</v>
      </c>
      <c r="F99" s="2" t="s">
        <v>113</v>
      </c>
      <c r="G99" s="2" t="s">
        <v>8</v>
      </c>
      <c r="H99" s="2">
        <v>0.98</v>
      </c>
      <c r="I99" s="14">
        <f t="shared" si="10"/>
        <v>7.6884422110552908E-2</v>
      </c>
      <c r="J99" s="14">
        <f t="shared" si="11"/>
        <v>5.9112143632736765E-3</v>
      </c>
      <c r="K99" s="10">
        <v>0.02</v>
      </c>
    </row>
    <row r="100" spans="1:12" x14ac:dyDescent="0.3">
      <c r="A100" s="2" t="s">
        <v>114</v>
      </c>
      <c r="B100" s="2" t="s">
        <v>8</v>
      </c>
      <c r="C100" s="7">
        <v>1</v>
      </c>
      <c r="D100" s="14">
        <f t="shared" ref="D100:D131" si="12">C100-$B$209</f>
        <v>6.9346733668341765E-3</v>
      </c>
      <c r="E100" s="30">
        <f t="shared" ref="E100:E131" si="13">D100^2</f>
        <v>4.8089694704679253E-5</v>
      </c>
      <c r="F100" s="2" t="s">
        <v>114</v>
      </c>
      <c r="G100" s="2" t="s">
        <v>8</v>
      </c>
      <c r="H100" s="2">
        <v>0.98</v>
      </c>
      <c r="I100" s="14">
        <f t="shared" ref="I100:I131" si="14">H100-$G$209</f>
        <v>7.6884422110552908E-2</v>
      </c>
      <c r="J100" s="14">
        <f t="shared" ref="J100:J131" si="15">I100^2</f>
        <v>5.9112143632736765E-3</v>
      </c>
      <c r="K100" s="10">
        <v>0.02</v>
      </c>
    </row>
    <row r="101" spans="1:12" x14ac:dyDescent="0.3">
      <c r="A101" s="2" t="s">
        <v>115</v>
      </c>
      <c r="B101" s="2" t="s">
        <v>8</v>
      </c>
      <c r="C101" s="7">
        <v>1</v>
      </c>
      <c r="D101" s="14">
        <f t="shared" si="12"/>
        <v>6.9346733668341765E-3</v>
      </c>
      <c r="E101" s="30">
        <f t="shared" si="13"/>
        <v>4.8089694704679253E-5</v>
      </c>
      <c r="F101" s="2" t="s">
        <v>115</v>
      </c>
      <c r="G101" s="2" t="s">
        <v>8</v>
      </c>
      <c r="H101" s="2">
        <v>0.97</v>
      </c>
      <c r="I101" s="14">
        <f t="shared" si="14"/>
        <v>6.6884422110552899E-2</v>
      </c>
      <c r="J101" s="14">
        <f t="shared" si="15"/>
        <v>4.4735259210626176E-3</v>
      </c>
      <c r="K101" s="10">
        <v>0.03</v>
      </c>
    </row>
    <row r="102" spans="1:12" x14ac:dyDescent="0.3">
      <c r="A102" s="2" t="s">
        <v>116</v>
      </c>
      <c r="B102" s="2" t="s">
        <v>8</v>
      </c>
      <c r="C102" s="7">
        <v>1</v>
      </c>
      <c r="D102" s="14">
        <f t="shared" si="12"/>
        <v>6.9346733668341765E-3</v>
      </c>
      <c r="E102" s="30">
        <f t="shared" si="13"/>
        <v>4.8089694704679253E-5</v>
      </c>
      <c r="F102" s="2" t="s">
        <v>116</v>
      </c>
      <c r="G102" s="2" t="s">
        <v>8</v>
      </c>
      <c r="H102" s="2">
        <v>0.96</v>
      </c>
      <c r="I102" s="14">
        <f t="shared" si="14"/>
        <v>5.688442211055289E-2</v>
      </c>
      <c r="J102" s="14">
        <f t="shared" si="15"/>
        <v>3.2358374788515583E-3</v>
      </c>
      <c r="K102" s="10">
        <v>0.04</v>
      </c>
    </row>
    <row r="103" spans="1:12" x14ac:dyDescent="0.3">
      <c r="A103" s="2" t="s">
        <v>118</v>
      </c>
      <c r="B103" s="2" t="s">
        <v>8</v>
      </c>
      <c r="C103" s="7">
        <v>1</v>
      </c>
      <c r="D103" s="14">
        <f t="shared" si="12"/>
        <v>6.9346733668341765E-3</v>
      </c>
      <c r="E103" s="30">
        <f t="shared" si="13"/>
        <v>4.8089694704679253E-5</v>
      </c>
      <c r="F103" s="2" t="s">
        <v>118</v>
      </c>
      <c r="G103" s="2" t="s">
        <v>8</v>
      </c>
      <c r="H103" s="2">
        <v>0.99</v>
      </c>
      <c r="I103" s="14">
        <f t="shared" si="14"/>
        <v>8.6884422110552917E-2</v>
      </c>
      <c r="J103" s="14">
        <f t="shared" si="15"/>
        <v>7.5489028054847368E-3</v>
      </c>
      <c r="K103" s="10">
        <v>0.01</v>
      </c>
    </row>
    <row r="104" spans="1:12" x14ac:dyDescent="0.3">
      <c r="A104" s="2" t="s">
        <v>119</v>
      </c>
      <c r="B104" s="2" t="s">
        <v>8</v>
      </c>
      <c r="C104" s="7">
        <v>1</v>
      </c>
      <c r="D104" s="14">
        <f t="shared" si="12"/>
        <v>6.9346733668341765E-3</v>
      </c>
      <c r="E104" s="30">
        <f t="shared" si="13"/>
        <v>4.8089694704679253E-5</v>
      </c>
      <c r="F104" s="2" t="s">
        <v>119</v>
      </c>
      <c r="G104" s="2" t="s">
        <v>8</v>
      </c>
      <c r="H104" s="2">
        <v>0.98</v>
      </c>
      <c r="I104" s="14">
        <f t="shared" si="14"/>
        <v>7.6884422110552908E-2</v>
      </c>
      <c r="J104" s="14">
        <f t="shared" si="15"/>
        <v>5.9112143632736765E-3</v>
      </c>
      <c r="K104" s="10">
        <v>0.02</v>
      </c>
    </row>
    <row r="105" spans="1:12" x14ac:dyDescent="0.3">
      <c r="A105" s="2" t="s">
        <v>121</v>
      </c>
      <c r="B105" s="2" t="s">
        <v>8</v>
      </c>
      <c r="C105" s="7">
        <v>1</v>
      </c>
      <c r="D105" s="14">
        <f t="shared" si="12"/>
        <v>6.9346733668341765E-3</v>
      </c>
      <c r="E105" s="30">
        <f t="shared" si="13"/>
        <v>4.8089694704679253E-5</v>
      </c>
      <c r="F105" s="2" t="s">
        <v>121</v>
      </c>
      <c r="G105" s="2" t="s">
        <v>8</v>
      </c>
      <c r="H105" s="2">
        <v>0.91</v>
      </c>
      <c r="I105" s="14">
        <f t="shared" si="14"/>
        <v>6.8844221105529568E-3</v>
      </c>
      <c r="J105" s="14">
        <f t="shared" si="15"/>
        <v>4.7395267796270432E-5</v>
      </c>
      <c r="K105" s="10">
        <v>0.09</v>
      </c>
    </row>
    <row r="106" spans="1:12" x14ac:dyDescent="0.3">
      <c r="A106" s="2" t="s">
        <v>122</v>
      </c>
      <c r="B106" s="2" t="s">
        <v>8</v>
      </c>
      <c r="C106" s="7">
        <v>1</v>
      </c>
      <c r="D106" s="14">
        <f t="shared" si="12"/>
        <v>6.9346733668341765E-3</v>
      </c>
      <c r="E106" s="30">
        <f t="shared" si="13"/>
        <v>4.8089694704679253E-5</v>
      </c>
      <c r="F106" s="2" t="s">
        <v>122</v>
      </c>
      <c r="G106" s="2" t="s">
        <v>8</v>
      </c>
      <c r="H106" s="2">
        <v>0.99</v>
      </c>
      <c r="I106" s="14">
        <f t="shared" si="14"/>
        <v>8.6884422110552917E-2</v>
      </c>
      <c r="J106" s="14">
        <f t="shared" si="15"/>
        <v>7.5489028054847368E-3</v>
      </c>
      <c r="K106" s="10">
        <v>0.01</v>
      </c>
    </row>
    <row r="107" spans="1:12" x14ac:dyDescent="0.3">
      <c r="A107" s="2" t="s">
        <v>123</v>
      </c>
      <c r="B107" s="2" t="s">
        <v>8</v>
      </c>
      <c r="C107" s="7">
        <v>1</v>
      </c>
      <c r="D107" s="14">
        <f t="shared" si="12"/>
        <v>6.9346733668341765E-3</v>
      </c>
      <c r="E107" s="30">
        <f t="shared" si="13"/>
        <v>4.8089694704679253E-5</v>
      </c>
      <c r="F107" s="2" t="s">
        <v>123</v>
      </c>
      <c r="G107" s="2" t="s">
        <v>8</v>
      </c>
      <c r="H107" s="2">
        <v>0.98</v>
      </c>
      <c r="I107" s="14">
        <f t="shared" si="14"/>
        <v>7.6884422110552908E-2</v>
      </c>
      <c r="J107" s="14">
        <f t="shared" si="15"/>
        <v>5.9112143632736765E-3</v>
      </c>
      <c r="K107" s="10">
        <v>0.02</v>
      </c>
    </row>
    <row r="108" spans="1:12" x14ac:dyDescent="0.3">
      <c r="A108" s="2" t="s">
        <v>124</v>
      </c>
      <c r="B108" s="2" t="s">
        <v>8</v>
      </c>
      <c r="C108" s="7">
        <v>1</v>
      </c>
      <c r="D108" s="14">
        <f t="shared" si="12"/>
        <v>6.9346733668341765E-3</v>
      </c>
      <c r="E108" s="30">
        <f t="shared" si="13"/>
        <v>4.8089694704679253E-5</v>
      </c>
      <c r="F108" s="2" t="s">
        <v>124</v>
      </c>
      <c r="G108" s="2" t="s">
        <v>8</v>
      </c>
      <c r="H108" s="2">
        <v>0.98</v>
      </c>
      <c r="I108" s="14">
        <f t="shared" si="14"/>
        <v>7.6884422110552908E-2</v>
      </c>
      <c r="J108" s="14">
        <f t="shared" si="15"/>
        <v>5.9112143632736765E-3</v>
      </c>
      <c r="K108" s="10">
        <v>0.02</v>
      </c>
    </row>
    <row r="109" spans="1:12" x14ac:dyDescent="0.3">
      <c r="A109" s="2" t="s">
        <v>125</v>
      </c>
      <c r="B109" s="2" t="s">
        <v>8</v>
      </c>
      <c r="C109" s="7">
        <v>1</v>
      </c>
      <c r="D109" s="14">
        <f t="shared" si="12"/>
        <v>6.9346733668341765E-3</v>
      </c>
      <c r="E109" s="30">
        <f t="shared" si="13"/>
        <v>4.8089694704679253E-5</v>
      </c>
      <c r="F109" s="2" t="s">
        <v>125</v>
      </c>
      <c r="G109" s="2" t="s">
        <v>8</v>
      </c>
      <c r="H109" s="2">
        <v>0.92</v>
      </c>
      <c r="I109" s="14">
        <f t="shared" si="14"/>
        <v>1.6884422110552966E-2</v>
      </c>
      <c r="J109" s="14">
        <f t="shared" si="15"/>
        <v>2.8508371000732989E-4</v>
      </c>
      <c r="K109" s="10">
        <v>0.08</v>
      </c>
    </row>
    <row r="110" spans="1:12" x14ac:dyDescent="0.3">
      <c r="A110" s="2" t="s">
        <v>126</v>
      </c>
      <c r="B110" s="2" t="s">
        <v>8</v>
      </c>
      <c r="C110" s="7">
        <v>1</v>
      </c>
      <c r="D110" s="14">
        <f t="shared" si="12"/>
        <v>6.9346733668341765E-3</v>
      </c>
      <c r="E110" s="30">
        <f t="shared" si="13"/>
        <v>4.8089694704679253E-5</v>
      </c>
      <c r="F110" s="2" t="s">
        <v>126</v>
      </c>
      <c r="G110" s="2" t="s">
        <v>8</v>
      </c>
      <c r="H110" s="2">
        <v>0.97</v>
      </c>
      <c r="I110" s="14">
        <f t="shared" si="14"/>
        <v>6.6884422110552899E-2</v>
      </c>
      <c r="J110" s="14">
        <f t="shared" si="15"/>
        <v>4.4735259210626176E-3</v>
      </c>
      <c r="K110" s="10">
        <v>0.03</v>
      </c>
    </row>
    <row r="111" spans="1:12" x14ac:dyDescent="0.3">
      <c r="A111" s="2" t="s">
        <v>127</v>
      </c>
      <c r="B111" s="2" t="s">
        <v>8</v>
      </c>
      <c r="C111" s="7">
        <v>1</v>
      </c>
      <c r="D111" s="14">
        <f t="shared" si="12"/>
        <v>6.9346733668341765E-3</v>
      </c>
      <c r="E111" s="30">
        <f t="shared" si="13"/>
        <v>4.8089694704679253E-5</v>
      </c>
      <c r="F111" s="2" t="s">
        <v>127</v>
      </c>
      <c r="G111" s="2" t="s">
        <v>8</v>
      </c>
      <c r="H111" s="2">
        <v>0.98</v>
      </c>
      <c r="I111" s="14">
        <f t="shared" si="14"/>
        <v>7.6884422110552908E-2</v>
      </c>
      <c r="J111" s="14">
        <f t="shared" si="15"/>
        <v>5.9112143632736765E-3</v>
      </c>
      <c r="K111" s="10">
        <v>0.02</v>
      </c>
    </row>
    <row r="112" spans="1:12" x14ac:dyDescent="0.3">
      <c r="A112" s="2" t="s">
        <v>128</v>
      </c>
      <c r="B112" s="2" t="s">
        <v>8</v>
      </c>
      <c r="C112" s="7">
        <v>1</v>
      </c>
      <c r="D112" s="14">
        <f t="shared" si="12"/>
        <v>6.9346733668341765E-3</v>
      </c>
      <c r="E112" s="30">
        <f t="shared" si="13"/>
        <v>4.8089694704679253E-5</v>
      </c>
      <c r="F112" s="2" t="s">
        <v>128</v>
      </c>
      <c r="G112" s="2" t="s">
        <v>8</v>
      </c>
      <c r="H112" s="2">
        <v>0.97</v>
      </c>
      <c r="I112" s="14">
        <f t="shared" si="14"/>
        <v>6.6884422110552899E-2</v>
      </c>
      <c r="J112" s="14">
        <f t="shared" si="15"/>
        <v>4.4735259210626176E-3</v>
      </c>
      <c r="K112" s="10">
        <v>0.03</v>
      </c>
      <c r="L112" s="17"/>
    </row>
    <row r="113" spans="1:11" x14ac:dyDescent="0.3">
      <c r="A113" s="2" t="s">
        <v>129</v>
      </c>
      <c r="B113" s="2" t="s">
        <v>8</v>
      </c>
      <c r="C113" s="7">
        <v>1</v>
      </c>
      <c r="D113" s="14">
        <f t="shared" si="12"/>
        <v>6.9346733668341765E-3</v>
      </c>
      <c r="E113" s="30">
        <f t="shared" si="13"/>
        <v>4.8089694704679253E-5</v>
      </c>
      <c r="F113" s="2" t="s">
        <v>129</v>
      </c>
      <c r="G113" s="2" t="s">
        <v>8</v>
      </c>
      <c r="H113" s="2">
        <v>0.98</v>
      </c>
      <c r="I113" s="14">
        <f t="shared" si="14"/>
        <v>7.6884422110552908E-2</v>
      </c>
      <c r="J113" s="14">
        <f t="shared" si="15"/>
        <v>5.9112143632736765E-3</v>
      </c>
      <c r="K113" s="10">
        <v>0.02</v>
      </c>
    </row>
    <row r="114" spans="1:11" x14ac:dyDescent="0.3">
      <c r="A114" s="2" t="s">
        <v>130</v>
      </c>
      <c r="B114" s="2" t="s">
        <v>8</v>
      </c>
      <c r="C114" s="7">
        <v>1</v>
      </c>
      <c r="D114" s="14">
        <f t="shared" si="12"/>
        <v>6.9346733668341765E-3</v>
      </c>
      <c r="E114" s="30">
        <f t="shared" si="13"/>
        <v>4.8089694704679253E-5</v>
      </c>
      <c r="F114" s="2" t="s">
        <v>130</v>
      </c>
      <c r="G114" s="2" t="s">
        <v>8</v>
      </c>
      <c r="H114" s="2">
        <v>0.94</v>
      </c>
      <c r="I114" s="14">
        <f t="shared" si="14"/>
        <v>3.6884422110552872E-2</v>
      </c>
      <c r="J114" s="14">
        <f t="shared" si="15"/>
        <v>1.3604605944294416E-3</v>
      </c>
      <c r="K114" s="10">
        <v>0.06</v>
      </c>
    </row>
    <row r="115" spans="1:11" x14ac:dyDescent="0.3">
      <c r="A115" s="2" t="s">
        <v>131</v>
      </c>
      <c r="B115" s="2" t="s">
        <v>8</v>
      </c>
      <c r="C115" s="7">
        <v>1</v>
      </c>
      <c r="D115" s="14">
        <f t="shared" si="12"/>
        <v>6.9346733668341765E-3</v>
      </c>
      <c r="E115" s="30">
        <f t="shared" si="13"/>
        <v>4.8089694704679253E-5</v>
      </c>
      <c r="F115" s="2" t="s">
        <v>131</v>
      </c>
      <c r="G115" s="2" t="s">
        <v>8</v>
      </c>
      <c r="H115" s="2">
        <v>0.86</v>
      </c>
      <c r="I115" s="14">
        <f t="shared" si="14"/>
        <v>-4.3115577889447088E-2</v>
      </c>
      <c r="J115" s="14">
        <f t="shared" si="15"/>
        <v>1.8589530567409787E-3</v>
      </c>
      <c r="K115" s="10">
        <v>0.14000000000000001</v>
      </c>
    </row>
    <row r="116" spans="1:11" x14ac:dyDescent="0.3">
      <c r="A116" s="2" t="s">
        <v>132</v>
      </c>
      <c r="B116" s="2" t="s">
        <v>8</v>
      </c>
      <c r="C116" s="7">
        <v>1</v>
      </c>
      <c r="D116" s="14">
        <f t="shared" si="12"/>
        <v>6.9346733668341765E-3</v>
      </c>
      <c r="E116" s="30">
        <f t="shared" si="13"/>
        <v>4.8089694704679253E-5</v>
      </c>
      <c r="F116" s="2" t="s">
        <v>132</v>
      </c>
      <c r="G116" s="2" t="s">
        <v>8</v>
      </c>
      <c r="H116" s="2">
        <v>0.98</v>
      </c>
      <c r="I116" s="14">
        <f t="shared" si="14"/>
        <v>7.6884422110552908E-2</v>
      </c>
      <c r="J116" s="14">
        <f t="shared" si="15"/>
        <v>5.9112143632736765E-3</v>
      </c>
      <c r="K116" s="10">
        <v>0.02</v>
      </c>
    </row>
    <row r="117" spans="1:11" x14ac:dyDescent="0.3">
      <c r="A117" s="2" t="s">
        <v>133</v>
      </c>
      <c r="B117" s="2" t="s">
        <v>8</v>
      </c>
      <c r="C117" s="7">
        <v>1</v>
      </c>
      <c r="D117" s="14">
        <f t="shared" si="12"/>
        <v>6.9346733668341765E-3</v>
      </c>
      <c r="E117" s="30">
        <f t="shared" si="13"/>
        <v>4.8089694704679253E-5</v>
      </c>
      <c r="F117" s="2" t="s">
        <v>133</v>
      </c>
      <c r="G117" s="2" t="s">
        <v>8</v>
      </c>
      <c r="H117" s="2">
        <v>0.96</v>
      </c>
      <c r="I117" s="14">
        <f t="shared" si="14"/>
        <v>5.688442211055289E-2</v>
      </c>
      <c r="J117" s="14">
        <f t="shared" si="15"/>
        <v>3.2358374788515583E-3</v>
      </c>
      <c r="K117" s="10">
        <v>0.04</v>
      </c>
    </row>
    <row r="118" spans="1:11" x14ac:dyDescent="0.3">
      <c r="A118" s="2" t="s">
        <v>134</v>
      </c>
      <c r="B118" s="2" t="s">
        <v>8</v>
      </c>
      <c r="C118" s="7">
        <v>1</v>
      </c>
      <c r="D118" s="14">
        <f t="shared" si="12"/>
        <v>6.9346733668341765E-3</v>
      </c>
      <c r="E118" s="30">
        <f t="shared" si="13"/>
        <v>4.8089694704679253E-5</v>
      </c>
      <c r="F118" s="2" t="s">
        <v>134</v>
      </c>
      <c r="G118" s="2" t="s">
        <v>8</v>
      </c>
      <c r="H118" s="2">
        <v>0.97</v>
      </c>
      <c r="I118" s="14">
        <f t="shared" si="14"/>
        <v>6.6884422110552899E-2</v>
      </c>
      <c r="J118" s="14">
        <f t="shared" si="15"/>
        <v>4.4735259210626176E-3</v>
      </c>
      <c r="K118" s="10">
        <v>0.03</v>
      </c>
    </row>
    <row r="119" spans="1:11" x14ac:dyDescent="0.3">
      <c r="A119" s="2" t="s">
        <v>135</v>
      </c>
      <c r="B119" s="2" t="s">
        <v>8</v>
      </c>
      <c r="C119" s="7">
        <v>1</v>
      </c>
      <c r="D119" s="14">
        <f t="shared" si="12"/>
        <v>6.9346733668341765E-3</v>
      </c>
      <c r="E119" s="30">
        <f t="shared" si="13"/>
        <v>4.8089694704679253E-5</v>
      </c>
      <c r="F119" s="2" t="s">
        <v>135</v>
      </c>
      <c r="G119" s="2" t="s">
        <v>8</v>
      </c>
      <c r="H119" s="2">
        <v>0.83</v>
      </c>
      <c r="I119" s="14">
        <f t="shared" si="14"/>
        <v>-7.3115577889447114E-2</v>
      </c>
      <c r="J119" s="14">
        <f t="shared" si="15"/>
        <v>5.3458877301078081E-3</v>
      </c>
      <c r="K119" s="10">
        <v>0.17</v>
      </c>
    </row>
    <row r="120" spans="1:11" x14ac:dyDescent="0.3">
      <c r="A120" s="2" t="s">
        <v>136</v>
      </c>
      <c r="B120" s="2" t="s">
        <v>8</v>
      </c>
      <c r="C120" s="7">
        <v>1</v>
      </c>
      <c r="D120" s="14">
        <f t="shared" si="12"/>
        <v>6.9346733668341765E-3</v>
      </c>
      <c r="E120" s="30">
        <f t="shared" si="13"/>
        <v>4.8089694704679253E-5</v>
      </c>
      <c r="F120" s="2" t="s">
        <v>136</v>
      </c>
      <c r="G120" s="2" t="s">
        <v>8</v>
      </c>
      <c r="H120" s="2">
        <v>0.99</v>
      </c>
      <c r="I120" s="14">
        <f t="shared" si="14"/>
        <v>8.6884422110552917E-2</v>
      </c>
      <c r="J120" s="14">
        <f t="shared" si="15"/>
        <v>7.5489028054847368E-3</v>
      </c>
      <c r="K120" s="10">
        <v>0.01</v>
      </c>
    </row>
    <row r="121" spans="1:11" x14ac:dyDescent="0.3">
      <c r="A121" s="2" t="s">
        <v>137</v>
      </c>
      <c r="B121" s="2" t="s">
        <v>8</v>
      </c>
      <c r="C121" s="7">
        <v>1</v>
      </c>
      <c r="D121" s="14">
        <f t="shared" si="12"/>
        <v>6.9346733668341765E-3</v>
      </c>
      <c r="E121" s="30">
        <f t="shared" si="13"/>
        <v>4.8089694704679253E-5</v>
      </c>
      <c r="F121" s="2" t="s">
        <v>137</v>
      </c>
      <c r="G121" s="2" t="s">
        <v>8</v>
      </c>
      <c r="H121" s="7">
        <v>0.8</v>
      </c>
      <c r="I121" s="14">
        <f t="shared" si="14"/>
        <v>-0.10311557788944703</v>
      </c>
      <c r="J121" s="14">
        <f t="shared" si="15"/>
        <v>1.0632822403474617E-2</v>
      </c>
      <c r="K121" s="10">
        <v>0.2</v>
      </c>
    </row>
    <row r="122" spans="1:11" x14ac:dyDescent="0.3">
      <c r="A122" s="2" t="s">
        <v>138</v>
      </c>
      <c r="B122" s="2" t="s">
        <v>8</v>
      </c>
      <c r="C122" s="7">
        <v>1</v>
      </c>
      <c r="D122" s="14">
        <f t="shared" si="12"/>
        <v>6.9346733668341765E-3</v>
      </c>
      <c r="E122" s="30">
        <f t="shared" si="13"/>
        <v>4.8089694704679253E-5</v>
      </c>
      <c r="F122" s="2" t="s">
        <v>138</v>
      </c>
      <c r="G122" s="2" t="s">
        <v>8</v>
      </c>
      <c r="H122" s="2">
        <v>0.98</v>
      </c>
      <c r="I122" s="14">
        <f t="shared" si="14"/>
        <v>7.6884422110552908E-2</v>
      </c>
      <c r="J122" s="14">
        <f t="shared" si="15"/>
        <v>5.9112143632736765E-3</v>
      </c>
      <c r="K122" s="10">
        <v>0.02</v>
      </c>
    </row>
    <row r="123" spans="1:11" x14ac:dyDescent="0.3">
      <c r="A123" s="2" t="s">
        <v>139</v>
      </c>
      <c r="B123" s="2" t="s">
        <v>8</v>
      </c>
      <c r="C123" s="7">
        <v>1</v>
      </c>
      <c r="D123" s="14">
        <f t="shared" si="12"/>
        <v>6.9346733668341765E-3</v>
      </c>
      <c r="E123" s="30">
        <f t="shared" si="13"/>
        <v>4.8089694704679253E-5</v>
      </c>
      <c r="F123" s="2" t="s">
        <v>139</v>
      </c>
      <c r="G123" s="2" t="s">
        <v>8</v>
      </c>
      <c r="H123" s="2">
        <v>0.97</v>
      </c>
      <c r="I123" s="14">
        <f t="shared" si="14"/>
        <v>6.6884422110552899E-2</v>
      </c>
      <c r="J123" s="14">
        <f t="shared" si="15"/>
        <v>4.4735259210626176E-3</v>
      </c>
      <c r="K123" s="10">
        <v>0.03</v>
      </c>
    </row>
    <row r="124" spans="1:11" x14ac:dyDescent="0.3">
      <c r="A124" s="2" t="s">
        <v>140</v>
      </c>
      <c r="B124" s="2" t="s">
        <v>8</v>
      </c>
      <c r="C124" s="7">
        <v>1</v>
      </c>
      <c r="D124" s="14">
        <f t="shared" si="12"/>
        <v>6.9346733668341765E-3</v>
      </c>
      <c r="E124" s="30">
        <f t="shared" si="13"/>
        <v>4.8089694704679253E-5</v>
      </c>
      <c r="F124" s="2" t="s">
        <v>140</v>
      </c>
      <c r="G124" s="2" t="s">
        <v>8</v>
      </c>
      <c r="H124" s="2">
        <v>0.99</v>
      </c>
      <c r="I124" s="14">
        <f t="shared" si="14"/>
        <v>8.6884422110552917E-2</v>
      </c>
      <c r="J124" s="14">
        <f t="shared" si="15"/>
        <v>7.5489028054847368E-3</v>
      </c>
      <c r="K124" s="10">
        <v>0.01</v>
      </c>
    </row>
    <row r="125" spans="1:11" x14ac:dyDescent="0.3">
      <c r="A125" s="2" t="s">
        <v>141</v>
      </c>
      <c r="B125" s="2" t="s">
        <v>8</v>
      </c>
      <c r="C125" s="7">
        <v>1</v>
      </c>
      <c r="D125" s="14">
        <f t="shared" si="12"/>
        <v>6.9346733668341765E-3</v>
      </c>
      <c r="E125" s="30">
        <f t="shared" si="13"/>
        <v>4.8089694704679253E-5</v>
      </c>
      <c r="F125" s="2" t="s">
        <v>141</v>
      </c>
      <c r="G125" s="2" t="s">
        <v>8</v>
      </c>
      <c r="H125" s="2">
        <v>0.98</v>
      </c>
      <c r="I125" s="14">
        <f t="shared" si="14"/>
        <v>7.6884422110552908E-2</v>
      </c>
      <c r="J125" s="14">
        <f t="shared" si="15"/>
        <v>5.9112143632736765E-3</v>
      </c>
      <c r="K125" s="10">
        <v>0.02</v>
      </c>
    </row>
    <row r="126" spans="1:11" x14ac:dyDescent="0.3">
      <c r="A126" s="2" t="s">
        <v>142</v>
      </c>
      <c r="B126" s="2" t="s">
        <v>8</v>
      </c>
      <c r="C126" s="7">
        <v>1</v>
      </c>
      <c r="D126" s="14">
        <f t="shared" si="12"/>
        <v>6.9346733668341765E-3</v>
      </c>
      <c r="E126" s="30">
        <f t="shared" si="13"/>
        <v>4.8089694704679253E-5</v>
      </c>
      <c r="F126" s="2" t="s">
        <v>142</v>
      </c>
      <c r="G126" s="2" t="s">
        <v>8</v>
      </c>
      <c r="H126" s="2">
        <v>0.95</v>
      </c>
      <c r="I126" s="14">
        <f t="shared" si="14"/>
        <v>4.6884422110552881E-2</v>
      </c>
      <c r="J126" s="14">
        <f t="shared" si="15"/>
        <v>2.1981490366405E-3</v>
      </c>
      <c r="K126" s="10">
        <v>0.05</v>
      </c>
    </row>
    <row r="127" spans="1:11" x14ac:dyDescent="0.3">
      <c r="A127" s="2" t="s">
        <v>143</v>
      </c>
      <c r="B127" s="2" t="s">
        <v>8</v>
      </c>
      <c r="C127" s="7">
        <v>1</v>
      </c>
      <c r="D127" s="14">
        <f t="shared" si="12"/>
        <v>6.9346733668341765E-3</v>
      </c>
      <c r="E127" s="30">
        <f t="shared" si="13"/>
        <v>4.8089694704679253E-5</v>
      </c>
      <c r="F127" s="2" t="s">
        <v>143</v>
      </c>
      <c r="G127" s="2" t="s">
        <v>8</v>
      </c>
      <c r="H127" s="2">
        <v>0.94</v>
      </c>
      <c r="I127" s="14">
        <f t="shared" si="14"/>
        <v>3.6884422110552872E-2</v>
      </c>
      <c r="J127" s="14">
        <f t="shared" si="15"/>
        <v>1.3604605944294416E-3</v>
      </c>
      <c r="K127" s="10">
        <v>0.06</v>
      </c>
    </row>
    <row r="128" spans="1:11" x14ac:dyDescent="0.3">
      <c r="A128" s="2" t="s">
        <v>144</v>
      </c>
      <c r="B128" s="2" t="s">
        <v>8</v>
      </c>
      <c r="C128" s="7">
        <v>1</v>
      </c>
      <c r="D128" s="14">
        <f t="shared" si="12"/>
        <v>6.9346733668341765E-3</v>
      </c>
      <c r="E128" s="30">
        <f t="shared" si="13"/>
        <v>4.8089694704679253E-5</v>
      </c>
      <c r="F128" s="2" t="s">
        <v>144</v>
      </c>
      <c r="G128" s="2" t="s">
        <v>8</v>
      </c>
      <c r="H128" s="2">
        <v>0.97</v>
      </c>
      <c r="I128" s="14">
        <f t="shared" si="14"/>
        <v>6.6884422110552899E-2</v>
      </c>
      <c r="J128" s="14">
        <f t="shared" si="15"/>
        <v>4.4735259210626176E-3</v>
      </c>
      <c r="K128" s="10">
        <v>0.03</v>
      </c>
    </row>
    <row r="129" spans="1:11" x14ac:dyDescent="0.3">
      <c r="A129" s="2" t="s">
        <v>145</v>
      </c>
      <c r="B129" s="2" t="s">
        <v>8</v>
      </c>
      <c r="C129" s="7">
        <v>1</v>
      </c>
      <c r="D129" s="14">
        <f t="shared" si="12"/>
        <v>6.9346733668341765E-3</v>
      </c>
      <c r="E129" s="30">
        <f t="shared" si="13"/>
        <v>4.8089694704679253E-5</v>
      </c>
      <c r="F129" s="2" t="s">
        <v>145</v>
      </c>
      <c r="G129" s="2" t="s">
        <v>8</v>
      </c>
      <c r="H129" s="2">
        <v>0.93</v>
      </c>
      <c r="I129" s="14">
        <f t="shared" si="14"/>
        <v>2.6884422110552975E-2</v>
      </c>
      <c r="J129" s="14">
        <f t="shared" si="15"/>
        <v>7.2277215221838969E-4</v>
      </c>
      <c r="K129" s="10">
        <v>7.0000000000000007E-2</v>
      </c>
    </row>
    <row r="130" spans="1:11" x14ac:dyDescent="0.3">
      <c r="A130" s="2" t="s">
        <v>146</v>
      </c>
      <c r="B130" s="2" t="s">
        <v>8</v>
      </c>
      <c r="C130" s="7">
        <v>1</v>
      </c>
      <c r="D130" s="14">
        <f t="shared" si="12"/>
        <v>6.9346733668341765E-3</v>
      </c>
      <c r="E130" s="30">
        <f t="shared" si="13"/>
        <v>4.8089694704679253E-5</v>
      </c>
      <c r="F130" s="2" t="s">
        <v>146</v>
      </c>
      <c r="G130" s="2" t="s">
        <v>8</v>
      </c>
      <c r="H130" s="2">
        <v>0.97</v>
      </c>
      <c r="I130" s="14">
        <f t="shared" si="14"/>
        <v>6.6884422110552899E-2</v>
      </c>
      <c r="J130" s="14">
        <f t="shared" si="15"/>
        <v>4.4735259210626176E-3</v>
      </c>
      <c r="K130" s="10">
        <v>0.03</v>
      </c>
    </row>
    <row r="131" spans="1:11" x14ac:dyDescent="0.3">
      <c r="A131" s="2" t="s">
        <v>147</v>
      </c>
      <c r="B131" s="2" t="s">
        <v>8</v>
      </c>
      <c r="C131" s="7">
        <v>1</v>
      </c>
      <c r="D131" s="14">
        <f t="shared" si="12"/>
        <v>6.9346733668341765E-3</v>
      </c>
      <c r="E131" s="30">
        <f t="shared" si="13"/>
        <v>4.8089694704679253E-5</v>
      </c>
      <c r="F131" s="2" t="s">
        <v>147</v>
      </c>
      <c r="G131" s="2" t="s">
        <v>8</v>
      </c>
      <c r="H131" s="2">
        <v>0.97</v>
      </c>
      <c r="I131" s="14">
        <f t="shared" si="14"/>
        <v>6.6884422110552899E-2</v>
      </c>
      <c r="J131" s="14">
        <f t="shared" si="15"/>
        <v>4.4735259210626176E-3</v>
      </c>
      <c r="K131" s="10">
        <v>0.03</v>
      </c>
    </row>
    <row r="132" spans="1:11" x14ac:dyDescent="0.3">
      <c r="A132" s="2" t="s">
        <v>148</v>
      </c>
      <c r="B132" s="2" t="s">
        <v>8</v>
      </c>
      <c r="C132" s="7">
        <v>1</v>
      </c>
      <c r="D132" s="14">
        <f t="shared" ref="D132:D163" si="16">C132-$B$209</f>
        <v>6.9346733668341765E-3</v>
      </c>
      <c r="E132" s="30">
        <f t="shared" ref="E132:E163" si="17">D132^2</f>
        <v>4.8089694704679253E-5</v>
      </c>
      <c r="F132" s="2" t="s">
        <v>148</v>
      </c>
      <c r="G132" s="2" t="s">
        <v>8</v>
      </c>
      <c r="H132" s="2">
        <v>0.81</v>
      </c>
      <c r="I132" s="14">
        <f t="shared" ref="I132:I163" si="18">H132-$G$209</f>
        <v>-9.3115577889447021E-2</v>
      </c>
      <c r="J132" s="14">
        <f t="shared" ref="J132:J163" si="19">I132^2</f>
        <v>8.6705108456856753E-3</v>
      </c>
      <c r="K132" s="10">
        <v>0.19</v>
      </c>
    </row>
    <row r="133" spans="1:11" x14ac:dyDescent="0.3">
      <c r="A133" s="2" t="s">
        <v>149</v>
      </c>
      <c r="B133" s="2" t="s">
        <v>8</v>
      </c>
      <c r="C133" s="7">
        <v>1</v>
      </c>
      <c r="D133" s="14">
        <f t="shared" si="16"/>
        <v>6.9346733668341765E-3</v>
      </c>
      <c r="E133" s="30">
        <f t="shared" si="17"/>
        <v>4.8089694704679253E-5</v>
      </c>
      <c r="F133" s="2" t="s">
        <v>149</v>
      </c>
      <c r="G133" s="2" t="s">
        <v>8</v>
      </c>
      <c r="H133" s="2">
        <v>0.76</v>
      </c>
      <c r="I133" s="14">
        <f t="shared" si="18"/>
        <v>-0.14311557788944707</v>
      </c>
      <c r="J133" s="14">
        <f t="shared" si="19"/>
        <v>2.0482068634630389E-2</v>
      </c>
      <c r="K133" s="10">
        <v>0.24</v>
      </c>
    </row>
    <row r="134" spans="1:11" x14ac:dyDescent="0.3">
      <c r="A134" s="2" t="s">
        <v>150</v>
      </c>
      <c r="B134" s="2" t="s">
        <v>8</v>
      </c>
      <c r="C134" s="7">
        <v>1</v>
      </c>
      <c r="D134" s="14">
        <f t="shared" si="16"/>
        <v>6.9346733668341765E-3</v>
      </c>
      <c r="E134" s="30">
        <f t="shared" si="17"/>
        <v>4.8089694704679253E-5</v>
      </c>
      <c r="F134" s="2" t="s">
        <v>150</v>
      </c>
      <c r="G134" s="2" t="s">
        <v>8</v>
      </c>
      <c r="H134" s="2">
        <v>0.93</v>
      </c>
      <c r="I134" s="14">
        <f t="shared" si="18"/>
        <v>2.6884422110552975E-2</v>
      </c>
      <c r="J134" s="14">
        <f t="shared" si="19"/>
        <v>7.2277215221838969E-4</v>
      </c>
      <c r="K134" s="10">
        <v>7.0000000000000007E-2</v>
      </c>
    </row>
    <row r="135" spans="1:11" x14ac:dyDescent="0.3">
      <c r="A135" s="2" t="s">
        <v>151</v>
      </c>
      <c r="B135" s="2" t="s">
        <v>8</v>
      </c>
      <c r="C135" s="7">
        <v>1</v>
      </c>
      <c r="D135" s="14">
        <f t="shared" si="16"/>
        <v>6.9346733668341765E-3</v>
      </c>
      <c r="E135" s="30">
        <f t="shared" si="17"/>
        <v>4.8089694704679253E-5</v>
      </c>
      <c r="F135" s="2" t="s">
        <v>151</v>
      </c>
      <c r="G135" s="2" t="s">
        <v>8</v>
      </c>
      <c r="H135" s="2">
        <v>0.95</v>
      </c>
      <c r="I135" s="14">
        <f t="shared" si="18"/>
        <v>4.6884422110552881E-2</v>
      </c>
      <c r="J135" s="14">
        <f t="shared" si="19"/>
        <v>2.1981490366405E-3</v>
      </c>
      <c r="K135" s="10">
        <v>0.05</v>
      </c>
    </row>
    <row r="136" spans="1:11" x14ac:dyDescent="0.3">
      <c r="A136" s="2" t="s">
        <v>152</v>
      </c>
      <c r="B136" s="2" t="s">
        <v>8</v>
      </c>
      <c r="C136" s="7">
        <v>1</v>
      </c>
      <c r="D136" s="14">
        <f t="shared" si="16"/>
        <v>6.9346733668341765E-3</v>
      </c>
      <c r="E136" s="30">
        <f t="shared" si="17"/>
        <v>4.8089694704679253E-5</v>
      </c>
      <c r="F136" s="2" t="s">
        <v>152</v>
      </c>
      <c r="G136" s="2" t="s">
        <v>8</v>
      </c>
      <c r="H136" s="2">
        <v>0.98</v>
      </c>
      <c r="I136" s="14">
        <f t="shared" si="18"/>
        <v>7.6884422110552908E-2</v>
      </c>
      <c r="J136" s="14">
        <f t="shared" si="19"/>
        <v>5.9112143632736765E-3</v>
      </c>
      <c r="K136" s="10">
        <v>0.02</v>
      </c>
    </row>
    <row r="137" spans="1:11" x14ac:dyDescent="0.3">
      <c r="A137" s="2" t="s">
        <v>153</v>
      </c>
      <c r="B137" s="2" t="s">
        <v>8</v>
      </c>
      <c r="C137" s="7">
        <v>1</v>
      </c>
      <c r="D137" s="14">
        <f t="shared" si="16"/>
        <v>6.9346733668341765E-3</v>
      </c>
      <c r="E137" s="30">
        <f t="shared" si="17"/>
        <v>4.8089694704679253E-5</v>
      </c>
      <c r="F137" s="2" t="s">
        <v>153</v>
      </c>
      <c r="G137" s="2" t="s">
        <v>8</v>
      </c>
      <c r="H137" s="2">
        <v>0.77</v>
      </c>
      <c r="I137" s="14">
        <f t="shared" si="18"/>
        <v>-0.13311557788944706</v>
      </c>
      <c r="J137" s="14">
        <f t="shared" si="19"/>
        <v>1.7719757076841446E-2</v>
      </c>
      <c r="K137" s="10">
        <v>0.23</v>
      </c>
    </row>
    <row r="138" spans="1:11" x14ac:dyDescent="0.3">
      <c r="A138" s="2" t="s">
        <v>154</v>
      </c>
      <c r="B138" s="2" t="s">
        <v>8</v>
      </c>
      <c r="C138" s="7">
        <v>1</v>
      </c>
      <c r="D138" s="14">
        <f t="shared" si="16"/>
        <v>6.9346733668341765E-3</v>
      </c>
      <c r="E138" s="30">
        <f t="shared" si="17"/>
        <v>4.8089694704679253E-5</v>
      </c>
      <c r="F138" s="2" t="s">
        <v>154</v>
      </c>
      <c r="G138" s="2" t="s">
        <v>8</v>
      </c>
      <c r="H138" s="2">
        <v>0.98</v>
      </c>
      <c r="I138" s="14">
        <f t="shared" si="18"/>
        <v>7.6884422110552908E-2</v>
      </c>
      <c r="J138" s="14">
        <f t="shared" si="19"/>
        <v>5.9112143632736765E-3</v>
      </c>
      <c r="K138" s="10">
        <v>0.02</v>
      </c>
    </row>
    <row r="139" spans="1:11" x14ac:dyDescent="0.3">
      <c r="A139" s="2" t="s">
        <v>155</v>
      </c>
      <c r="B139" s="2" t="s">
        <v>8</v>
      </c>
      <c r="C139" s="7">
        <v>1</v>
      </c>
      <c r="D139" s="14">
        <f t="shared" si="16"/>
        <v>6.9346733668341765E-3</v>
      </c>
      <c r="E139" s="30">
        <f t="shared" si="17"/>
        <v>4.8089694704679253E-5</v>
      </c>
      <c r="F139" s="2" t="s">
        <v>155</v>
      </c>
      <c r="G139" s="2" t="s">
        <v>8</v>
      </c>
      <c r="H139" s="2">
        <v>0.98</v>
      </c>
      <c r="I139" s="14">
        <f t="shared" si="18"/>
        <v>7.6884422110552908E-2</v>
      </c>
      <c r="J139" s="14">
        <f t="shared" si="19"/>
        <v>5.9112143632736765E-3</v>
      </c>
      <c r="K139" s="10">
        <v>0.02</v>
      </c>
    </row>
    <row r="140" spans="1:11" x14ac:dyDescent="0.3">
      <c r="A140" s="2" t="s">
        <v>156</v>
      </c>
      <c r="B140" s="2" t="s">
        <v>8</v>
      </c>
      <c r="C140" s="7">
        <v>1</v>
      </c>
      <c r="D140" s="14">
        <f t="shared" si="16"/>
        <v>6.9346733668341765E-3</v>
      </c>
      <c r="E140" s="30">
        <f t="shared" si="17"/>
        <v>4.8089694704679253E-5</v>
      </c>
      <c r="F140" s="2" t="s">
        <v>156</v>
      </c>
      <c r="G140" s="2" t="s">
        <v>8</v>
      </c>
      <c r="H140" s="2">
        <v>0.96</v>
      </c>
      <c r="I140" s="14">
        <f t="shared" si="18"/>
        <v>5.688442211055289E-2</v>
      </c>
      <c r="J140" s="14">
        <f t="shared" si="19"/>
        <v>3.2358374788515583E-3</v>
      </c>
      <c r="K140" s="10">
        <v>0.04</v>
      </c>
    </row>
    <row r="141" spans="1:11" x14ac:dyDescent="0.3">
      <c r="A141" s="2" t="s">
        <v>158</v>
      </c>
      <c r="B141" s="2" t="s">
        <v>8</v>
      </c>
      <c r="C141" s="7">
        <v>1</v>
      </c>
      <c r="D141" s="14">
        <f t="shared" si="16"/>
        <v>6.9346733668341765E-3</v>
      </c>
      <c r="E141" s="30">
        <f t="shared" si="17"/>
        <v>4.8089694704679253E-5</v>
      </c>
      <c r="F141" s="2" t="s">
        <v>158</v>
      </c>
      <c r="G141" s="2" t="s">
        <v>8</v>
      </c>
      <c r="H141" s="2">
        <v>0.73</v>
      </c>
      <c r="I141" s="14">
        <f t="shared" si="18"/>
        <v>-0.17311557788944709</v>
      </c>
      <c r="J141" s="14">
        <f t="shared" si="19"/>
        <v>2.9969003307997222E-2</v>
      </c>
      <c r="K141" s="10">
        <v>0.27</v>
      </c>
    </row>
    <row r="142" spans="1:11" x14ac:dyDescent="0.3">
      <c r="A142" s="2" t="s">
        <v>159</v>
      </c>
      <c r="B142" s="2" t="s">
        <v>8</v>
      </c>
      <c r="C142" s="7">
        <v>1</v>
      </c>
      <c r="D142" s="14">
        <f t="shared" si="16"/>
        <v>6.9346733668341765E-3</v>
      </c>
      <c r="E142" s="30">
        <f t="shared" si="17"/>
        <v>4.8089694704679253E-5</v>
      </c>
      <c r="F142" s="2" t="s">
        <v>159</v>
      </c>
      <c r="G142" s="2" t="s">
        <v>8</v>
      </c>
      <c r="H142" s="2">
        <v>0.99</v>
      </c>
      <c r="I142" s="14">
        <f t="shared" si="18"/>
        <v>8.6884422110552917E-2</v>
      </c>
      <c r="J142" s="14">
        <f t="shared" si="19"/>
        <v>7.5489028054847368E-3</v>
      </c>
      <c r="K142" s="10">
        <v>0.01</v>
      </c>
    </row>
    <row r="143" spans="1:11" x14ac:dyDescent="0.3">
      <c r="A143" s="2" t="s">
        <v>160</v>
      </c>
      <c r="B143" s="2" t="s">
        <v>8</v>
      </c>
      <c r="C143" s="7">
        <v>1</v>
      </c>
      <c r="D143" s="14">
        <f t="shared" si="16"/>
        <v>6.9346733668341765E-3</v>
      </c>
      <c r="E143" s="30">
        <f t="shared" si="17"/>
        <v>4.8089694704679253E-5</v>
      </c>
      <c r="F143" s="2" t="s">
        <v>160</v>
      </c>
      <c r="G143" s="2" t="s">
        <v>8</v>
      </c>
      <c r="H143" s="2">
        <v>0.94</v>
      </c>
      <c r="I143" s="14">
        <f t="shared" si="18"/>
        <v>3.6884422110552872E-2</v>
      </c>
      <c r="J143" s="14">
        <f t="shared" si="19"/>
        <v>1.3604605944294416E-3</v>
      </c>
      <c r="K143" s="10">
        <v>0.06</v>
      </c>
    </row>
    <row r="144" spans="1:11" x14ac:dyDescent="0.3">
      <c r="A144" s="2" t="s">
        <v>161</v>
      </c>
      <c r="B144" s="2" t="s">
        <v>8</v>
      </c>
      <c r="C144" s="7">
        <v>1</v>
      </c>
      <c r="D144" s="14">
        <f t="shared" si="16"/>
        <v>6.9346733668341765E-3</v>
      </c>
      <c r="E144" s="30">
        <f t="shared" si="17"/>
        <v>4.8089694704679253E-5</v>
      </c>
      <c r="F144" s="2" t="s">
        <v>161</v>
      </c>
      <c r="G144" s="2" t="s">
        <v>8</v>
      </c>
      <c r="H144" s="2">
        <v>0.63</v>
      </c>
      <c r="I144" s="14">
        <f t="shared" si="18"/>
        <v>-0.27311557788944707</v>
      </c>
      <c r="J144" s="14">
        <f t="shared" si="19"/>
        <v>7.4592118885886627E-2</v>
      </c>
      <c r="K144" s="10">
        <v>0.37</v>
      </c>
    </row>
    <row r="145" spans="1:11" x14ac:dyDescent="0.3">
      <c r="A145" s="2" t="s">
        <v>162</v>
      </c>
      <c r="B145" s="2" t="s">
        <v>8</v>
      </c>
      <c r="C145" s="7">
        <v>1</v>
      </c>
      <c r="D145" s="14">
        <f t="shared" si="16"/>
        <v>6.9346733668341765E-3</v>
      </c>
      <c r="E145" s="30">
        <f t="shared" si="17"/>
        <v>4.8089694704679253E-5</v>
      </c>
      <c r="F145" s="2" t="s">
        <v>162</v>
      </c>
      <c r="G145" s="2" t="s">
        <v>8</v>
      </c>
      <c r="H145" s="2">
        <v>0.98</v>
      </c>
      <c r="I145" s="14">
        <f t="shared" si="18"/>
        <v>7.6884422110552908E-2</v>
      </c>
      <c r="J145" s="14">
        <f t="shared" si="19"/>
        <v>5.9112143632736765E-3</v>
      </c>
      <c r="K145" s="10">
        <v>0.02</v>
      </c>
    </row>
    <row r="146" spans="1:11" x14ac:dyDescent="0.3">
      <c r="A146" s="2" t="s">
        <v>163</v>
      </c>
      <c r="B146" s="2" t="s">
        <v>8</v>
      </c>
      <c r="C146" s="7">
        <v>1</v>
      </c>
      <c r="D146" s="14">
        <f t="shared" si="16"/>
        <v>6.9346733668341765E-3</v>
      </c>
      <c r="E146" s="30">
        <f t="shared" si="17"/>
        <v>4.8089694704679253E-5</v>
      </c>
      <c r="F146" s="2" t="s">
        <v>163</v>
      </c>
      <c r="G146" s="2" t="s">
        <v>8</v>
      </c>
      <c r="H146" s="2">
        <v>0.97</v>
      </c>
      <c r="I146" s="14">
        <f t="shared" si="18"/>
        <v>6.6884422110552899E-2</v>
      </c>
      <c r="J146" s="14">
        <f t="shared" si="19"/>
        <v>4.4735259210626176E-3</v>
      </c>
      <c r="K146" s="10">
        <v>0.03</v>
      </c>
    </row>
    <row r="147" spans="1:11" x14ac:dyDescent="0.3">
      <c r="A147" s="2" t="s">
        <v>164</v>
      </c>
      <c r="B147" s="2" t="s">
        <v>8</v>
      </c>
      <c r="C147" s="7">
        <v>1</v>
      </c>
      <c r="D147" s="14">
        <f t="shared" si="16"/>
        <v>6.9346733668341765E-3</v>
      </c>
      <c r="E147" s="30">
        <f t="shared" si="17"/>
        <v>4.8089694704679253E-5</v>
      </c>
      <c r="F147" s="2" t="s">
        <v>164</v>
      </c>
      <c r="G147" s="2" t="s">
        <v>8</v>
      </c>
      <c r="H147" s="2">
        <v>0.96</v>
      </c>
      <c r="I147" s="14">
        <f t="shared" si="18"/>
        <v>5.688442211055289E-2</v>
      </c>
      <c r="J147" s="14">
        <f t="shared" si="19"/>
        <v>3.2358374788515583E-3</v>
      </c>
      <c r="K147" s="10">
        <v>0.04</v>
      </c>
    </row>
    <row r="148" spans="1:11" x14ac:dyDescent="0.3">
      <c r="A148" s="2" t="s">
        <v>165</v>
      </c>
      <c r="B148" s="2" t="s">
        <v>8</v>
      </c>
      <c r="C148" s="7">
        <v>1</v>
      </c>
      <c r="D148" s="14">
        <f t="shared" si="16"/>
        <v>6.9346733668341765E-3</v>
      </c>
      <c r="E148" s="30">
        <f t="shared" si="17"/>
        <v>4.8089694704679253E-5</v>
      </c>
      <c r="F148" s="2" t="s">
        <v>165</v>
      </c>
      <c r="G148" s="2" t="s">
        <v>8</v>
      </c>
      <c r="H148" s="2">
        <v>0.97</v>
      </c>
      <c r="I148" s="14">
        <f t="shared" si="18"/>
        <v>6.6884422110552899E-2</v>
      </c>
      <c r="J148" s="14">
        <f t="shared" si="19"/>
        <v>4.4735259210626176E-3</v>
      </c>
      <c r="K148" s="10">
        <v>0.03</v>
      </c>
    </row>
    <row r="149" spans="1:11" x14ac:dyDescent="0.3">
      <c r="A149" s="2" t="s">
        <v>166</v>
      </c>
      <c r="B149" s="2" t="s">
        <v>8</v>
      </c>
      <c r="C149" s="7">
        <v>1</v>
      </c>
      <c r="D149" s="14">
        <f t="shared" si="16"/>
        <v>6.9346733668341765E-3</v>
      </c>
      <c r="E149" s="30">
        <f t="shared" si="17"/>
        <v>4.8089694704679253E-5</v>
      </c>
      <c r="F149" s="2" t="s">
        <v>166</v>
      </c>
      <c r="G149" s="2" t="s">
        <v>8</v>
      </c>
      <c r="H149" s="2">
        <v>0.81</v>
      </c>
      <c r="I149" s="14">
        <f t="shared" si="18"/>
        <v>-9.3115577889447021E-2</v>
      </c>
      <c r="J149" s="14">
        <f t="shared" si="19"/>
        <v>8.6705108456856753E-3</v>
      </c>
      <c r="K149" s="10">
        <v>0.19</v>
      </c>
    </row>
    <row r="150" spans="1:11" x14ac:dyDescent="0.3">
      <c r="A150" s="2" t="s">
        <v>167</v>
      </c>
      <c r="B150" s="2" t="s">
        <v>8</v>
      </c>
      <c r="C150" s="7">
        <v>1</v>
      </c>
      <c r="D150" s="14">
        <f t="shared" si="16"/>
        <v>6.9346733668341765E-3</v>
      </c>
      <c r="E150" s="30">
        <f t="shared" si="17"/>
        <v>4.8089694704679253E-5</v>
      </c>
      <c r="F150" s="2" t="s">
        <v>167</v>
      </c>
      <c r="G150" s="2" t="s">
        <v>8</v>
      </c>
      <c r="H150" s="2">
        <v>0.98</v>
      </c>
      <c r="I150" s="14">
        <f t="shared" si="18"/>
        <v>7.6884422110552908E-2</v>
      </c>
      <c r="J150" s="14">
        <f t="shared" si="19"/>
        <v>5.9112143632736765E-3</v>
      </c>
      <c r="K150" s="10">
        <v>0.02</v>
      </c>
    </row>
    <row r="151" spans="1:11" x14ac:dyDescent="0.3">
      <c r="A151" s="2" t="s">
        <v>168</v>
      </c>
      <c r="B151" s="2" t="s">
        <v>8</v>
      </c>
      <c r="C151" s="7">
        <v>1</v>
      </c>
      <c r="D151" s="14">
        <f t="shared" si="16"/>
        <v>6.9346733668341765E-3</v>
      </c>
      <c r="E151" s="30">
        <f t="shared" si="17"/>
        <v>4.8089694704679253E-5</v>
      </c>
      <c r="F151" s="2" t="s">
        <v>168</v>
      </c>
      <c r="G151" s="2" t="s">
        <v>8</v>
      </c>
      <c r="H151" s="2">
        <v>0.98</v>
      </c>
      <c r="I151" s="14">
        <f t="shared" si="18"/>
        <v>7.6884422110552908E-2</v>
      </c>
      <c r="J151" s="14">
        <f t="shared" si="19"/>
        <v>5.9112143632736765E-3</v>
      </c>
      <c r="K151" s="10">
        <v>0.02</v>
      </c>
    </row>
    <row r="152" spans="1:11" x14ac:dyDescent="0.3">
      <c r="A152" s="2" t="s">
        <v>169</v>
      </c>
      <c r="B152" s="2" t="s">
        <v>8</v>
      </c>
      <c r="C152" s="7">
        <v>1</v>
      </c>
      <c r="D152" s="14">
        <f t="shared" si="16"/>
        <v>6.9346733668341765E-3</v>
      </c>
      <c r="E152" s="30">
        <f t="shared" si="17"/>
        <v>4.8089694704679253E-5</v>
      </c>
      <c r="F152" s="2" t="s">
        <v>169</v>
      </c>
      <c r="G152" s="2" t="s">
        <v>8</v>
      </c>
      <c r="H152" s="2">
        <v>0.65</v>
      </c>
      <c r="I152" s="14">
        <f t="shared" si="18"/>
        <v>-0.25311557788944705</v>
      </c>
      <c r="J152" s="14">
        <f t="shared" si="19"/>
        <v>6.4067495770308736E-2</v>
      </c>
      <c r="K152" s="10">
        <v>0.35</v>
      </c>
    </row>
    <row r="153" spans="1:11" x14ac:dyDescent="0.3">
      <c r="A153" s="2" t="s">
        <v>170</v>
      </c>
      <c r="B153" s="2" t="s">
        <v>8</v>
      </c>
      <c r="C153" s="7">
        <v>1</v>
      </c>
      <c r="D153" s="14">
        <f t="shared" si="16"/>
        <v>6.9346733668341765E-3</v>
      </c>
      <c r="E153" s="30">
        <f t="shared" si="17"/>
        <v>4.8089694704679253E-5</v>
      </c>
      <c r="F153" s="2" t="s">
        <v>170</v>
      </c>
      <c r="G153" s="2" t="s">
        <v>8</v>
      </c>
      <c r="H153" s="2">
        <v>0.97</v>
      </c>
      <c r="I153" s="14">
        <f t="shared" si="18"/>
        <v>6.6884422110552899E-2</v>
      </c>
      <c r="J153" s="14">
        <f t="shared" si="19"/>
        <v>4.4735259210626176E-3</v>
      </c>
      <c r="K153" s="10">
        <v>0.03</v>
      </c>
    </row>
    <row r="154" spans="1:11" x14ac:dyDescent="0.3">
      <c r="A154" s="2" t="s">
        <v>172</v>
      </c>
      <c r="B154" s="2" t="s">
        <v>8</v>
      </c>
      <c r="C154" s="7">
        <v>1</v>
      </c>
      <c r="D154" s="14">
        <f t="shared" si="16"/>
        <v>6.9346733668341765E-3</v>
      </c>
      <c r="E154" s="30">
        <f t="shared" si="17"/>
        <v>4.8089694704679253E-5</v>
      </c>
      <c r="F154" s="2" t="s">
        <v>172</v>
      </c>
      <c r="G154" s="2" t="s">
        <v>8</v>
      </c>
      <c r="H154" s="2">
        <v>0.69</v>
      </c>
      <c r="I154" s="14">
        <f t="shared" si="18"/>
        <v>-0.21311557788944713</v>
      </c>
      <c r="J154" s="14">
        <f t="shared" si="19"/>
        <v>4.5418249539153008E-2</v>
      </c>
      <c r="K154" s="10">
        <v>0.31</v>
      </c>
    </row>
    <row r="155" spans="1:11" x14ac:dyDescent="0.3">
      <c r="A155" s="2" t="s">
        <v>173</v>
      </c>
      <c r="B155" s="2" t="s">
        <v>8</v>
      </c>
      <c r="C155" s="7">
        <v>1</v>
      </c>
      <c r="D155" s="14">
        <f t="shared" si="16"/>
        <v>6.9346733668341765E-3</v>
      </c>
      <c r="E155" s="30">
        <f t="shared" si="17"/>
        <v>4.8089694704679253E-5</v>
      </c>
      <c r="F155" s="2" t="s">
        <v>173</v>
      </c>
      <c r="G155" s="2" t="s">
        <v>8</v>
      </c>
      <c r="H155" s="2">
        <v>0.72</v>
      </c>
      <c r="I155" s="14">
        <f t="shared" si="18"/>
        <v>-0.1831155778894471</v>
      </c>
      <c r="J155" s="14">
        <f t="shared" si="19"/>
        <v>3.3531314865786165E-2</v>
      </c>
      <c r="K155" s="10">
        <v>0.28000000000000003</v>
      </c>
    </row>
    <row r="156" spans="1:11" x14ac:dyDescent="0.3">
      <c r="A156" s="19" t="s">
        <v>174</v>
      </c>
      <c r="B156" s="19" t="s">
        <v>8</v>
      </c>
      <c r="C156" s="21">
        <v>1</v>
      </c>
      <c r="D156" s="14">
        <f t="shared" si="16"/>
        <v>6.9346733668341765E-3</v>
      </c>
      <c r="E156" s="30">
        <f t="shared" si="17"/>
        <v>4.8089694704679253E-5</v>
      </c>
      <c r="F156" s="19" t="s">
        <v>174</v>
      </c>
      <c r="G156" s="19" t="s">
        <v>8</v>
      </c>
      <c r="H156" s="19">
        <v>0.99</v>
      </c>
      <c r="I156" s="14">
        <f t="shared" si="18"/>
        <v>8.6884422110552917E-2</v>
      </c>
      <c r="J156" s="14">
        <f t="shared" si="19"/>
        <v>7.5489028054847368E-3</v>
      </c>
      <c r="K156" s="20">
        <v>0.01</v>
      </c>
    </row>
    <row r="157" spans="1:11" x14ac:dyDescent="0.3">
      <c r="A157" s="19" t="s">
        <v>175</v>
      </c>
      <c r="B157" s="19" t="s">
        <v>8</v>
      </c>
      <c r="C157" s="21">
        <v>1</v>
      </c>
      <c r="D157" s="14">
        <f t="shared" si="16"/>
        <v>6.9346733668341765E-3</v>
      </c>
      <c r="E157" s="30">
        <f t="shared" si="17"/>
        <v>4.8089694704679253E-5</v>
      </c>
      <c r="F157" s="19" t="s">
        <v>175</v>
      </c>
      <c r="G157" s="19" t="s">
        <v>8</v>
      </c>
      <c r="H157" s="19">
        <v>0.95</v>
      </c>
      <c r="I157" s="14">
        <f t="shared" si="18"/>
        <v>4.6884422110552881E-2</v>
      </c>
      <c r="J157" s="14">
        <f t="shared" si="19"/>
        <v>2.1981490366405E-3</v>
      </c>
      <c r="K157" s="20">
        <v>0.05</v>
      </c>
    </row>
    <row r="158" spans="1:11" x14ac:dyDescent="0.3">
      <c r="A158" s="19" t="s">
        <v>177</v>
      </c>
      <c r="B158" s="19" t="s">
        <v>8</v>
      </c>
      <c r="C158" s="21">
        <v>1</v>
      </c>
      <c r="D158" s="14">
        <f t="shared" si="16"/>
        <v>6.9346733668341765E-3</v>
      </c>
      <c r="E158" s="30">
        <f t="shared" si="17"/>
        <v>4.8089694704679253E-5</v>
      </c>
      <c r="F158" s="19" t="s">
        <v>177</v>
      </c>
      <c r="G158" s="19" t="s">
        <v>8</v>
      </c>
      <c r="H158" s="19">
        <v>0.91</v>
      </c>
      <c r="I158" s="14">
        <f t="shared" si="18"/>
        <v>6.8844221105529568E-3</v>
      </c>
      <c r="J158" s="14">
        <f t="shared" si="19"/>
        <v>4.7395267796270432E-5</v>
      </c>
      <c r="K158" s="20">
        <v>0.09</v>
      </c>
    </row>
    <row r="159" spans="1:11" x14ac:dyDescent="0.3">
      <c r="A159" s="19" t="s">
        <v>178</v>
      </c>
      <c r="B159" s="19" t="s">
        <v>8</v>
      </c>
      <c r="C159" s="21">
        <v>1</v>
      </c>
      <c r="D159" s="14">
        <f t="shared" si="16"/>
        <v>6.9346733668341765E-3</v>
      </c>
      <c r="E159" s="30">
        <f t="shared" si="17"/>
        <v>4.8089694704679253E-5</v>
      </c>
      <c r="F159" s="19" t="s">
        <v>178</v>
      </c>
      <c r="G159" s="19" t="s">
        <v>8</v>
      </c>
      <c r="H159" s="19">
        <v>0.97</v>
      </c>
      <c r="I159" s="14">
        <f t="shared" si="18"/>
        <v>6.6884422110552899E-2</v>
      </c>
      <c r="J159" s="14">
        <f t="shared" si="19"/>
        <v>4.4735259210626176E-3</v>
      </c>
      <c r="K159" s="20">
        <v>0.03</v>
      </c>
    </row>
    <row r="160" spans="1:11" x14ac:dyDescent="0.3">
      <c r="A160" s="19" t="s">
        <v>179</v>
      </c>
      <c r="B160" s="19" t="s">
        <v>8</v>
      </c>
      <c r="C160" s="21">
        <v>1</v>
      </c>
      <c r="D160" s="14">
        <f t="shared" si="16"/>
        <v>6.9346733668341765E-3</v>
      </c>
      <c r="E160" s="30">
        <f t="shared" si="17"/>
        <v>4.8089694704679253E-5</v>
      </c>
      <c r="F160" s="19" t="s">
        <v>179</v>
      </c>
      <c r="G160" s="19" t="s">
        <v>8</v>
      </c>
      <c r="H160" s="19">
        <v>0.98</v>
      </c>
      <c r="I160" s="14">
        <f t="shared" si="18"/>
        <v>7.6884422110552908E-2</v>
      </c>
      <c r="J160" s="14">
        <f t="shared" si="19"/>
        <v>5.9112143632736765E-3</v>
      </c>
      <c r="K160" s="20">
        <v>0.02</v>
      </c>
    </row>
    <row r="161" spans="1:11" x14ac:dyDescent="0.3">
      <c r="A161" s="19" t="s">
        <v>180</v>
      </c>
      <c r="B161" s="19" t="s">
        <v>8</v>
      </c>
      <c r="C161" s="21">
        <v>1</v>
      </c>
      <c r="D161" s="14">
        <f t="shared" si="16"/>
        <v>6.9346733668341765E-3</v>
      </c>
      <c r="E161" s="30">
        <f t="shared" si="17"/>
        <v>4.8089694704679253E-5</v>
      </c>
      <c r="F161" s="19" t="s">
        <v>180</v>
      </c>
      <c r="G161" s="19" t="s">
        <v>8</v>
      </c>
      <c r="H161" s="19">
        <v>0.97</v>
      </c>
      <c r="I161" s="14">
        <f t="shared" si="18"/>
        <v>6.6884422110552899E-2</v>
      </c>
      <c r="J161" s="14">
        <f t="shared" si="19"/>
        <v>4.4735259210626176E-3</v>
      </c>
      <c r="K161" s="20">
        <v>0.03</v>
      </c>
    </row>
    <row r="162" spans="1:11" x14ac:dyDescent="0.3">
      <c r="A162" s="19" t="s">
        <v>181</v>
      </c>
      <c r="B162" s="19" t="s">
        <v>8</v>
      </c>
      <c r="C162" s="21">
        <v>1</v>
      </c>
      <c r="D162" s="14">
        <f t="shared" si="16"/>
        <v>6.9346733668341765E-3</v>
      </c>
      <c r="E162" s="30">
        <f t="shared" si="17"/>
        <v>4.8089694704679253E-5</v>
      </c>
      <c r="F162" s="19" t="s">
        <v>181</v>
      </c>
      <c r="G162" s="19" t="s">
        <v>8</v>
      </c>
      <c r="H162" s="19">
        <v>0.91</v>
      </c>
      <c r="I162" s="14">
        <f t="shared" si="18"/>
        <v>6.8844221105529568E-3</v>
      </c>
      <c r="J162" s="14">
        <f t="shared" si="19"/>
        <v>4.7395267796270432E-5</v>
      </c>
      <c r="K162" s="20">
        <v>0.09</v>
      </c>
    </row>
    <row r="163" spans="1:11" x14ac:dyDescent="0.3">
      <c r="A163" s="19" t="s">
        <v>182</v>
      </c>
      <c r="B163" s="19" t="s">
        <v>8</v>
      </c>
      <c r="C163" s="21">
        <v>1</v>
      </c>
      <c r="D163" s="14">
        <f t="shared" si="16"/>
        <v>6.9346733668341765E-3</v>
      </c>
      <c r="E163" s="30">
        <f t="shared" si="17"/>
        <v>4.8089694704679253E-5</v>
      </c>
      <c r="F163" s="19" t="s">
        <v>182</v>
      </c>
      <c r="G163" s="19" t="s">
        <v>8</v>
      </c>
      <c r="H163" s="19">
        <v>0.89</v>
      </c>
      <c r="I163" s="14">
        <f t="shared" si="18"/>
        <v>-1.3115577889447061E-2</v>
      </c>
      <c r="J163" s="14">
        <f t="shared" si="19"/>
        <v>1.7201838337415262E-4</v>
      </c>
      <c r="K163" s="20">
        <v>0.11</v>
      </c>
    </row>
    <row r="164" spans="1:11" x14ac:dyDescent="0.3">
      <c r="A164" s="19" t="s">
        <v>183</v>
      </c>
      <c r="B164" s="19" t="s">
        <v>8</v>
      </c>
      <c r="C164" s="21">
        <v>1</v>
      </c>
      <c r="D164" s="14">
        <f t="shared" ref="D164:D195" si="20">C164-$B$209</f>
        <v>6.9346733668341765E-3</v>
      </c>
      <c r="E164" s="30">
        <f t="shared" ref="E164:E195" si="21">D164^2</f>
        <v>4.8089694704679253E-5</v>
      </c>
      <c r="F164" s="19" t="s">
        <v>183</v>
      </c>
      <c r="G164" s="19" t="s">
        <v>8</v>
      </c>
      <c r="H164" s="19">
        <v>0.97</v>
      </c>
      <c r="I164" s="14">
        <f t="shared" ref="I164:I195" si="22">H164-$G$209</f>
        <v>6.6884422110552899E-2</v>
      </c>
      <c r="J164" s="14">
        <f t="shared" ref="J164:J195" si="23">I164^2</f>
        <v>4.4735259210626176E-3</v>
      </c>
      <c r="K164" s="20">
        <v>0.03</v>
      </c>
    </row>
    <row r="165" spans="1:11" x14ac:dyDescent="0.3">
      <c r="A165" s="19" t="s">
        <v>184</v>
      </c>
      <c r="B165" s="19" t="s">
        <v>8</v>
      </c>
      <c r="C165" s="21">
        <v>1</v>
      </c>
      <c r="D165" s="14">
        <f t="shared" si="20"/>
        <v>6.9346733668341765E-3</v>
      </c>
      <c r="E165" s="30">
        <f t="shared" si="21"/>
        <v>4.8089694704679253E-5</v>
      </c>
      <c r="F165" s="19" t="s">
        <v>184</v>
      </c>
      <c r="G165" s="19" t="s">
        <v>8</v>
      </c>
      <c r="H165" s="19">
        <v>0.99</v>
      </c>
      <c r="I165" s="14">
        <f t="shared" si="22"/>
        <v>8.6884422110552917E-2</v>
      </c>
      <c r="J165" s="14">
        <f t="shared" si="23"/>
        <v>7.5489028054847368E-3</v>
      </c>
      <c r="K165" s="20">
        <v>0.01</v>
      </c>
    </row>
    <row r="166" spans="1:11" x14ac:dyDescent="0.3">
      <c r="A166" s="19" t="s">
        <v>186</v>
      </c>
      <c r="B166" s="19" t="s">
        <v>8</v>
      </c>
      <c r="C166" s="21">
        <v>1</v>
      </c>
      <c r="D166" s="14">
        <f t="shared" si="20"/>
        <v>6.9346733668341765E-3</v>
      </c>
      <c r="E166" s="30">
        <f t="shared" si="21"/>
        <v>4.8089694704679253E-5</v>
      </c>
      <c r="F166" s="19" t="s">
        <v>186</v>
      </c>
      <c r="G166" s="19" t="s">
        <v>8</v>
      </c>
      <c r="H166" s="19">
        <v>0.91</v>
      </c>
      <c r="I166" s="14">
        <f t="shared" si="22"/>
        <v>6.8844221105529568E-3</v>
      </c>
      <c r="J166" s="14">
        <f t="shared" si="23"/>
        <v>4.7395267796270432E-5</v>
      </c>
      <c r="K166" s="20">
        <v>0.09</v>
      </c>
    </row>
    <row r="167" spans="1:11" x14ac:dyDescent="0.3">
      <c r="A167" s="2" t="s">
        <v>187</v>
      </c>
      <c r="B167" s="2" t="s">
        <v>8</v>
      </c>
      <c r="C167" s="7">
        <v>1</v>
      </c>
      <c r="D167" s="14">
        <f t="shared" si="20"/>
        <v>6.9346733668341765E-3</v>
      </c>
      <c r="E167" s="30">
        <f t="shared" si="21"/>
        <v>4.8089694704679253E-5</v>
      </c>
      <c r="F167" s="2" t="s">
        <v>187</v>
      </c>
      <c r="G167" s="2" t="s">
        <v>8</v>
      </c>
      <c r="H167" s="2">
        <v>0.96</v>
      </c>
      <c r="I167" s="14">
        <f t="shared" si="22"/>
        <v>5.688442211055289E-2</v>
      </c>
      <c r="J167" s="14">
        <f t="shared" si="23"/>
        <v>3.2358374788515583E-3</v>
      </c>
      <c r="K167" s="10">
        <v>0.04</v>
      </c>
    </row>
    <row r="168" spans="1:11" x14ac:dyDescent="0.3">
      <c r="A168" s="2" t="s">
        <v>188</v>
      </c>
      <c r="B168" s="2" t="s">
        <v>8</v>
      </c>
      <c r="C168" s="7">
        <v>1</v>
      </c>
      <c r="D168" s="14">
        <f t="shared" si="20"/>
        <v>6.9346733668341765E-3</v>
      </c>
      <c r="E168" s="30">
        <f t="shared" si="21"/>
        <v>4.8089694704679253E-5</v>
      </c>
      <c r="F168" s="2" t="s">
        <v>188</v>
      </c>
      <c r="G168" s="2" t="s">
        <v>8</v>
      </c>
      <c r="H168" s="2">
        <v>0.99</v>
      </c>
      <c r="I168" s="14">
        <f t="shared" si="22"/>
        <v>8.6884422110552917E-2</v>
      </c>
      <c r="J168" s="14">
        <f t="shared" si="23"/>
        <v>7.5489028054847368E-3</v>
      </c>
      <c r="K168" s="10">
        <v>0.01</v>
      </c>
    </row>
    <row r="169" spans="1:11" x14ac:dyDescent="0.3">
      <c r="A169" s="2" t="s">
        <v>189</v>
      </c>
      <c r="B169" s="2" t="s">
        <v>8</v>
      </c>
      <c r="C169" s="7">
        <v>1</v>
      </c>
      <c r="D169" s="14">
        <f t="shared" si="20"/>
        <v>6.9346733668341765E-3</v>
      </c>
      <c r="E169" s="30">
        <f t="shared" si="21"/>
        <v>4.8089694704679253E-5</v>
      </c>
      <c r="F169" s="2" t="s">
        <v>189</v>
      </c>
      <c r="G169" s="2" t="s">
        <v>8</v>
      </c>
      <c r="H169" s="2">
        <v>0.97</v>
      </c>
      <c r="I169" s="14">
        <f t="shared" si="22"/>
        <v>6.6884422110552899E-2</v>
      </c>
      <c r="J169" s="14">
        <f t="shared" si="23"/>
        <v>4.4735259210626176E-3</v>
      </c>
      <c r="K169" s="10">
        <v>0.03</v>
      </c>
    </row>
    <row r="170" spans="1:11" x14ac:dyDescent="0.3">
      <c r="A170" s="2" t="s">
        <v>190</v>
      </c>
      <c r="B170" s="2" t="s">
        <v>8</v>
      </c>
      <c r="C170" s="7">
        <v>1</v>
      </c>
      <c r="D170" s="14">
        <f t="shared" si="20"/>
        <v>6.9346733668341765E-3</v>
      </c>
      <c r="E170" s="30">
        <f t="shared" si="21"/>
        <v>4.8089694704679253E-5</v>
      </c>
      <c r="F170" s="2" t="s">
        <v>190</v>
      </c>
      <c r="G170" s="2" t="s">
        <v>8</v>
      </c>
      <c r="H170" s="2">
        <v>0.86</v>
      </c>
      <c r="I170" s="14">
        <f t="shared" si="22"/>
        <v>-4.3115577889447088E-2</v>
      </c>
      <c r="J170" s="14">
        <f t="shared" si="23"/>
        <v>1.8589530567409787E-3</v>
      </c>
      <c r="K170" s="10">
        <v>0.14000000000000001</v>
      </c>
    </row>
    <row r="171" spans="1:11" x14ac:dyDescent="0.3">
      <c r="A171" s="2" t="s">
        <v>191</v>
      </c>
      <c r="B171" s="2" t="s">
        <v>8</v>
      </c>
      <c r="C171" s="7">
        <v>1</v>
      </c>
      <c r="D171" s="14">
        <f t="shared" si="20"/>
        <v>6.9346733668341765E-3</v>
      </c>
      <c r="E171" s="30">
        <f t="shared" si="21"/>
        <v>4.8089694704679253E-5</v>
      </c>
      <c r="F171" s="2" t="s">
        <v>191</v>
      </c>
      <c r="G171" s="2" t="s">
        <v>8</v>
      </c>
      <c r="H171" s="2">
        <v>0.99</v>
      </c>
      <c r="I171" s="14">
        <f t="shared" si="22"/>
        <v>8.6884422110552917E-2</v>
      </c>
      <c r="J171" s="14">
        <f t="shared" si="23"/>
        <v>7.5489028054847368E-3</v>
      </c>
      <c r="K171" s="10">
        <v>0.01</v>
      </c>
    </row>
    <row r="172" spans="1:11" x14ac:dyDescent="0.3">
      <c r="A172" s="2" t="s">
        <v>192</v>
      </c>
      <c r="B172" s="2" t="s">
        <v>8</v>
      </c>
      <c r="C172" s="7">
        <v>1</v>
      </c>
      <c r="D172" s="14">
        <f t="shared" si="20"/>
        <v>6.9346733668341765E-3</v>
      </c>
      <c r="E172" s="30">
        <f t="shared" si="21"/>
        <v>4.8089694704679253E-5</v>
      </c>
      <c r="F172" s="2" t="s">
        <v>192</v>
      </c>
      <c r="G172" s="2" t="s">
        <v>8</v>
      </c>
      <c r="H172" s="2">
        <v>0.97</v>
      </c>
      <c r="I172" s="14">
        <f t="shared" si="22"/>
        <v>6.6884422110552899E-2</v>
      </c>
      <c r="J172" s="14">
        <f t="shared" si="23"/>
        <v>4.4735259210626176E-3</v>
      </c>
      <c r="K172" s="10">
        <v>0.03</v>
      </c>
    </row>
    <row r="173" spans="1:11" x14ac:dyDescent="0.3">
      <c r="A173" s="2" t="s">
        <v>193</v>
      </c>
      <c r="B173" s="2" t="s">
        <v>8</v>
      </c>
      <c r="C173" s="7">
        <v>1</v>
      </c>
      <c r="D173" s="14">
        <f t="shared" si="20"/>
        <v>6.9346733668341765E-3</v>
      </c>
      <c r="E173" s="30">
        <f t="shared" si="21"/>
        <v>4.8089694704679253E-5</v>
      </c>
      <c r="F173" s="2" t="s">
        <v>193</v>
      </c>
      <c r="G173" s="2" t="s">
        <v>8</v>
      </c>
      <c r="H173" s="2">
        <v>0.48</v>
      </c>
      <c r="I173" s="14">
        <f t="shared" si="22"/>
        <v>-0.42311557788944709</v>
      </c>
      <c r="J173" s="14">
        <f t="shared" si="23"/>
        <v>0.17902679225272078</v>
      </c>
      <c r="K173" s="10">
        <v>0.52</v>
      </c>
    </row>
    <row r="174" spans="1:11" x14ac:dyDescent="0.3">
      <c r="A174" s="2" t="s">
        <v>194</v>
      </c>
      <c r="B174" s="2" t="s">
        <v>8</v>
      </c>
      <c r="C174" s="7">
        <v>1</v>
      </c>
      <c r="D174" s="14">
        <f t="shared" si="20"/>
        <v>6.9346733668341765E-3</v>
      </c>
      <c r="E174" s="30">
        <f t="shared" si="21"/>
        <v>4.8089694704679253E-5</v>
      </c>
      <c r="F174" s="2" t="s">
        <v>194</v>
      </c>
      <c r="G174" s="2" t="s">
        <v>8</v>
      </c>
      <c r="H174" s="2">
        <v>0.98</v>
      </c>
      <c r="I174" s="14">
        <f t="shared" si="22"/>
        <v>7.6884422110552908E-2</v>
      </c>
      <c r="J174" s="14">
        <f t="shared" si="23"/>
        <v>5.9112143632736765E-3</v>
      </c>
      <c r="K174" s="10">
        <v>0.02</v>
      </c>
    </row>
    <row r="175" spans="1:11" x14ac:dyDescent="0.3">
      <c r="A175" s="2" t="s">
        <v>195</v>
      </c>
      <c r="B175" s="2" t="s">
        <v>8</v>
      </c>
      <c r="C175" s="7">
        <v>1</v>
      </c>
      <c r="D175" s="14">
        <f t="shared" si="20"/>
        <v>6.9346733668341765E-3</v>
      </c>
      <c r="E175" s="30">
        <f t="shared" si="21"/>
        <v>4.8089694704679253E-5</v>
      </c>
      <c r="F175" s="2" t="s">
        <v>195</v>
      </c>
      <c r="G175" s="2" t="s">
        <v>8</v>
      </c>
      <c r="H175" s="2">
        <v>0.97</v>
      </c>
      <c r="I175" s="14">
        <f t="shared" si="22"/>
        <v>6.6884422110552899E-2</v>
      </c>
      <c r="J175" s="14">
        <f t="shared" si="23"/>
        <v>4.4735259210626176E-3</v>
      </c>
      <c r="K175" s="10">
        <v>0.03</v>
      </c>
    </row>
    <row r="176" spans="1:11" x14ac:dyDescent="0.3">
      <c r="A176" s="2" t="s">
        <v>196</v>
      </c>
      <c r="B176" s="2" t="s">
        <v>8</v>
      </c>
      <c r="C176" s="7">
        <v>1</v>
      </c>
      <c r="D176" s="14">
        <f t="shared" si="20"/>
        <v>6.9346733668341765E-3</v>
      </c>
      <c r="E176" s="30">
        <f t="shared" si="21"/>
        <v>4.8089694704679253E-5</v>
      </c>
      <c r="F176" s="2" t="s">
        <v>196</v>
      </c>
      <c r="G176" s="2" t="s">
        <v>8</v>
      </c>
      <c r="H176" s="2">
        <v>0.99</v>
      </c>
      <c r="I176" s="14">
        <f t="shared" si="22"/>
        <v>8.6884422110552917E-2</v>
      </c>
      <c r="J176" s="14">
        <f t="shared" si="23"/>
        <v>7.5489028054847368E-3</v>
      </c>
      <c r="K176" s="10">
        <v>0.01</v>
      </c>
    </row>
    <row r="177" spans="1:11" x14ac:dyDescent="0.3">
      <c r="A177" s="2" t="s">
        <v>197</v>
      </c>
      <c r="B177" s="2" t="s">
        <v>8</v>
      </c>
      <c r="C177" s="7">
        <v>1</v>
      </c>
      <c r="D177" s="14">
        <f t="shared" si="20"/>
        <v>6.9346733668341765E-3</v>
      </c>
      <c r="E177" s="30">
        <f t="shared" si="21"/>
        <v>4.8089694704679253E-5</v>
      </c>
      <c r="F177" s="2" t="s">
        <v>197</v>
      </c>
      <c r="G177" s="2" t="s">
        <v>8</v>
      </c>
      <c r="H177" s="2">
        <v>0.99</v>
      </c>
      <c r="I177" s="14">
        <f t="shared" si="22"/>
        <v>8.6884422110552917E-2</v>
      </c>
      <c r="J177" s="14">
        <f t="shared" si="23"/>
        <v>7.5489028054847368E-3</v>
      </c>
      <c r="K177" s="10">
        <v>0.01</v>
      </c>
    </row>
    <row r="178" spans="1:11" x14ac:dyDescent="0.3">
      <c r="A178" s="2" t="s">
        <v>198</v>
      </c>
      <c r="B178" s="2" t="s">
        <v>8</v>
      </c>
      <c r="C178" s="7">
        <v>1</v>
      </c>
      <c r="D178" s="14">
        <f t="shared" si="20"/>
        <v>6.9346733668341765E-3</v>
      </c>
      <c r="E178" s="30">
        <f t="shared" si="21"/>
        <v>4.8089694704679253E-5</v>
      </c>
      <c r="F178" s="2" t="s">
        <v>198</v>
      </c>
      <c r="G178" s="2" t="s">
        <v>8</v>
      </c>
      <c r="H178" s="2">
        <v>0.95</v>
      </c>
      <c r="I178" s="14">
        <f t="shared" si="22"/>
        <v>4.6884422110552881E-2</v>
      </c>
      <c r="J178" s="14">
        <f t="shared" si="23"/>
        <v>2.1981490366405E-3</v>
      </c>
      <c r="K178" s="10">
        <v>0.05</v>
      </c>
    </row>
    <row r="179" spans="1:11" x14ac:dyDescent="0.3">
      <c r="A179" s="2" t="s">
        <v>199</v>
      </c>
      <c r="B179" s="2" t="s">
        <v>8</v>
      </c>
      <c r="C179" s="7">
        <v>1</v>
      </c>
      <c r="D179" s="14">
        <f t="shared" si="20"/>
        <v>6.9346733668341765E-3</v>
      </c>
      <c r="E179" s="30">
        <f t="shared" si="21"/>
        <v>4.8089694704679253E-5</v>
      </c>
      <c r="F179" s="2" t="s">
        <v>199</v>
      </c>
      <c r="G179" s="2" t="s">
        <v>8</v>
      </c>
      <c r="H179" s="2">
        <v>0.97</v>
      </c>
      <c r="I179" s="14">
        <f t="shared" si="22"/>
        <v>6.6884422110552899E-2</v>
      </c>
      <c r="J179" s="14">
        <f t="shared" si="23"/>
        <v>4.4735259210626176E-3</v>
      </c>
      <c r="K179" s="10">
        <v>0.03</v>
      </c>
    </row>
    <row r="180" spans="1:11" x14ac:dyDescent="0.3">
      <c r="A180" s="2" t="s">
        <v>200</v>
      </c>
      <c r="B180" s="2" t="s">
        <v>8</v>
      </c>
      <c r="C180" s="7">
        <v>1</v>
      </c>
      <c r="D180" s="14">
        <f t="shared" si="20"/>
        <v>6.9346733668341765E-3</v>
      </c>
      <c r="E180" s="30">
        <f t="shared" si="21"/>
        <v>4.8089694704679253E-5</v>
      </c>
      <c r="F180" s="2" t="s">
        <v>200</v>
      </c>
      <c r="G180" s="2" t="s">
        <v>8</v>
      </c>
      <c r="H180" s="2">
        <v>0.99</v>
      </c>
      <c r="I180" s="14">
        <f t="shared" si="22"/>
        <v>8.6884422110552917E-2</v>
      </c>
      <c r="J180" s="14">
        <f t="shared" si="23"/>
        <v>7.5489028054847368E-3</v>
      </c>
      <c r="K180" s="10">
        <v>0.01</v>
      </c>
    </row>
    <row r="181" spans="1:11" x14ac:dyDescent="0.3">
      <c r="A181" s="2" t="s">
        <v>201</v>
      </c>
      <c r="B181" s="2" t="s">
        <v>8</v>
      </c>
      <c r="C181" s="7">
        <v>1</v>
      </c>
      <c r="D181" s="14">
        <f t="shared" si="20"/>
        <v>6.9346733668341765E-3</v>
      </c>
      <c r="E181" s="30">
        <f t="shared" si="21"/>
        <v>4.8089694704679253E-5</v>
      </c>
      <c r="F181" s="2" t="s">
        <v>201</v>
      </c>
      <c r="G181" s="2" t="s">
        <v>8</v>
      </c>
      <c r="H181" s="2">
        <v>0.93</v>
      </c>
      <c r="I181" s="14">
        <f t="shared" si="22"/>
        <v>2.6884422110552975E-2</v>
      </c>
      <c r="J181" s="14">
        <f t="shared" si="23"/>
        <v>7.2277215221838969E-4</v>
      </c>
      <c r="K181" s="10">
        <v>7.0000000000000007E-2</v>
      </c>
    </row>
    <row r="182" spans="1:11" x14ac:dyDescent="0.3">
      <c r="A182" s="2" t="s">
        <v>202</v>
      </c>
      <c r="B182" s="2" t="s">
        <v>8</v>
      </c>
      <c r="C182" s="7">
        <v>1</v>
      </c>
      <c r="D182" s="14">
        <f t="shared" si="20"/>
        <v>6.9346733668341765E-3</v>
      </c>
      <c r="E182" s="30">
        <f t="shared" si="21"/>
        <v>4.8089694704679253E-5</v>
      </c>
      <c r="F182" s="2" t="s">
        <v>202</v>
      </c>
      <c r="G182" s="2" t="s">
        <v>8</v>
      </c>
      <c r="H182" s="2">
        <v>0.99</v>
      </c>
      <c r="I182" s="14">
        <f t="shared" si="22"/>
        <v>8.6884422110552917E-2</v>
      </c>
      <c r="J182" s="14">
        <f t="shared" si="23"/>
        <v>7.5489028054847368E-3</v>
      </c>
      <c r="K182" s="10">
        <v>0.01</v>
      </c>
    </row>
    <row r="183" spans="1:11" x14ac:dyDescent="0.3">
      <c r="A183" s="2" t="s">
        <v>203</v>
      </c>
      <c r="B183" s="2" t="s">
        <v>8</v>
      </c>
      <c r="C183" s="7">
        <v>1</v>
      </c>
      <c r="D183" s="14">
        <f t="shared" si="20"/>
        <v>6.9346733668341765E-3</v>
      </c>
      <c r="E183" s="30">
        <f t="shared" si="21"/>
        <v>4.8089694704679253E-5</v>
      </c>
      <c r="F183" s="2" t="s">
        <v>203</v>
      </c>
      <c r="G183" s="2" t="s">
        <v>8</v>
      </c>
      <c r="H183" s="2">
        <v>0.93</v>
      </c>
      <c r="I183" s="14">
        <f t="shared" si="22"/>
        <v>2.6884422110552975E-2</v>
      </c>
      <c r="J183" s="14">
        <f t="shared" si="23"/>
        <v>7.2277215221838969E-4</v>
      </c>
      <c r="K183" s="10">
        <v>7.0000000000000007E-2</v>
      </c>
    </row>
    <row r="184" spans="1:11" x14ac:dyDescent="0.3">
      <c r="A184" s="2" t="s">
        <v>204</v>
      </c>
      <c r="B184" s="2" t="s">
        <v>8</v>
      </c>
      <c r="C184" s="7">
        <v>1</v>
      </c>
      <c r="D184" s="14">
        <f t="shared" si="20"/>
        <v>6.9346733668341765E-3</v>
      </c>
      <c r="E184" s="30">
        <f t="shared" si="21"/>
        <v>4.8089694704679253E-5</v>
      </c>
      <c r="F184" s="2" t="s">
        <v>204</v>
      </c>
      <c r="G184" s="2" t="s">
        <v>8</v>
      </c>
      <c r="H184" s="2">
        <v>0.98</v>
      </c>
      <c r="I184" s="14">
        <f t="shared" si="22"/>
        <v>7.6884422110552908E-2</v>
      </c>
      <c r="J184" s="14">
        <f t="shared" si="23"/>
        <v>5.9112143632736765E-3</v>
      </c>
      <c r="K184" s="10">
        <v>0.02</v>
      </c>
    </row>
    <row r="185" spans="1:11" x14ac:dyDescent="0.3">
      <c r="A185" s="2" t="s">
        <v>205</v>
      </c>
      <c r="B185" s="2" t="s">
        <v>8</v>
      </c>
      <c r="C185" s="7">
        <v>1</v>
      </c>
      <c r="D185" s="14">
        <f t="shared" si="20"/>
        <v>6.9346733668341765E-3</v>
      </c>
      <c r="E185" s="30">
        <f t="shared" si="21"/>
        <v>4.8089694704679253E-5</v>
      </c>
      <c r="F185" s="2" t="s">
        <v>205</v>
      </c>
      <c r="G185" s="2" t="s">
        <v>8</v>
      </c>
      <c r="H185" s="2">
        <v>0.97</v>
      </c>
      <c r="I185" s="14">
        <f t="shared" si="22"/>
        <v>6.6884422110552899E-2</v>
      </c>
      <c r="J185" s="14">
        <f t="shared" si="23"/>
        <v>4.4735259210626176E-3</v>
      </c>
      <c r="K185" s="10">
        <v>0.03</v>
      </c>
    </row>
    <row r="186" spans="1:11" x14ac:dyDescent="0.3">
      <c r="A186" s="2" t="s">
        <v>206</v>
      </c>
      <c r="B186" s="2" t="s">
        <v>8</v>
      </c>
      <c r="C186" s="7">
        <v>1</v>
      </c>
      <c r="D186" s="14">
        <f t="shared" si="20"/>
        <v>6.9346733668341765E-3</v>
      </c>
      <c r="E186" s="30">
        <f t="shared" si="21"/>
        <v>4.8089694704679253E-5</v>
      </c>
      <c r="F186" s="2" t="s">
        <v>206</v>
      </c>
      <c r="G186" s="2" t="s">
        <v>8</v>
      </c>
      <c r="H186" s="7">
        <v>0.8</v>
      </c>
      <c r="I186" s="14">
        <f t="shared" si="22"/>
        <v>-0.10311557788944703</v>
      </c>
      <c r="J186" s="14">
        <f t="shared" si="23"/>
        <v>1.0632822403474617E-2</v>
      </c>
      <c r="K186" s="10">
        <v>0.2</v>
      </c>
    </row>
    <row r="187" spans="1:11" x14ac:dyDescent="0.3">
      <c r="A187" s="2" t="s">
        <v>207</v>
      </c>
      <c r="B187" s="2" t="s">
        <v>8</v>
      </c>
      <c r="C187" s="7">
        <v>1</v>
      </c>
      <c r="D187" s="14">
        <f t="shared" si="20"/>
        <v>6.9346733668341765E-3</v>
      </c>
      <c r="E187" s="30">
        <f t="shared" si="21"/>
        <v>4.8089694704679253E-5</v>
      </c>
      <c r="F187" s="2" t="s">
        <v>207</v>
      </c>
      <c r="G187" s="2" t="s">
        <v>8</v>
      </c>
      <c r="H187" s="2">
        <v>0.98</v>
      </c>
      <c r="I187" s="14">
        <f t="shared" si="22"/>
        <v>7.6884422110552908E-2</v>
      </c>
      <c r="J187" s="14">
        <f t="shared" si="23"/>
        <v>5.9112143632736765E-3</v>
      </c>
      <c r="K187" s="10">
        <v>0.02</v>
      </c>
    </row>
    <row r="188" spans="1:11" x14ac:dyDescent="0.3">
      <c r="A188" s="2" t="s">
        <v>208</v>
      </c>
      <c r="B188" s="2" t="s">
        <v>8</v>
      </c>
      <c r="C188" s="7">
        <v>1</v>
      </c>
      <c r="D188" s="14">
        <f t="shared" si="20"/>
        <v>6.9346733668341765E-3</v>
      </c>
      <c r="E188" s="30">
        <f t="shared" si="21"/>
        <v>4.8089694704679253E-5</v>
      </c>
      <c r="F188" s="2" t="s">
        <v>208</v>
      </c>
      <c r="G188" s="2" t="s">
        <v>8</v>
      </c>
      <c r="H188" s="7">
        <v>0.6</v>
      </c>
      <c r="I188" s="14">
        <f t="shared" si="22"/>
        <v>-0.3031155778894471</v>
      </c>
      <c r="J188" s="14">
        <f t="shared" si="23"/>
        <v>9.1879053559253465E-2</v>
      </c>
      <c r="K188" s="10">
        <v>0.4</v>
      </c>
    </row>
    <row r="189" spans="1:11" x14ac:dyDescent="0.3">
      <c r="A189" s="2" t="s">
        <v>209</v>
      </c>
      <c r="B189" s="2" t="s">
        <v>8</v>
      </c>
      <c r="C189" s="7">
        <v>1</v>
      </c>
      <c r="D189" s="14">
        <f t="shared" si="20"/>
        <v>6.9346733668341765E-3</v>
      </c>
      <c r="E189" s="30">
        <f t="shared" si="21"/>
        <v>4.8089694704679253E-5</v>
      </c>
      <c r="F189" s="2" t="s">
        <v>209</v>
      </c>
      <c r="G189" s="2" t="s">
        <v>8</v>
      </c>
      <c r="H189" s="2">
        <v>0.97</v>
      </c>
      <c r="I189" s="14">
        <f t="shared" si="22"/>
        <v>6.6884422110552899E-2</v>
      </c>
      <c r="J189" s="14">
        <f t="shared" si="23"/>
        <v>4.4735259210626176E-3</v>
      </c>
      <c r="K189" s="10">
        <v>0.03</v>
      </c>
    </row>
    <row r="190" spans="1:11" x14ac:dyDescent="0.3">
      <c r="A190" s="2" t="s">
        <v>210</v>
      </c>
      <c r="B190" s="2" t="s">
        <v>8</v>
      </c>
      <c r="C190" s="7">
        <v>1</v>
      </c>
      <c r="D190" s="14">
        <f t="shared" si="20"/>
        <v>6.9346733668341765E-3</v>
      </c>
      <c r="E190" s="30">
        <f t="shared" si="21"/>
        <v>4.8089694704679253E-5</v>
      </c>
      <c r="F190" s="2" t="s">
        <v>210</v>
      </c>
      <c r="G190" s="2" t="s">
        <v>8</v>
      </c>
      <c r="H190" s="2">
        <v>0.98</v>
      </c>
      <c r="I190" s="14">
        <f t="shared" si="22"/>
        <v>7.6884422110552908E-2</v>
      </c>
      <c r="J190" s="14">
        <f t="shared" si="23"/>
        <v>5.9112143632736765E-3</v>
      </c>
      <c r="K190" s="10">
        <v>0.02</v>
      </c>
    </row>
    <row r="191" spans="1:11" x14ac:dyDescent="0.3">
      <c r="A191" s="2" t="s">
        <v>211</v>
      </c>
      <c r="B191" s="2" t="s">
        <v>8</v>
      </c>
      <c r="C191" s="7">
        <v>1</v>
      </c>
      <c r="D191" s="14">
        <f t="shared" si="20"/>
        <v>6.9346733668341765E-3</v>
      </c>
      <c r="E191" s="30">
        <f t="shared" si="21"/>
        <v>4.8089694704679253E-5</v>
      </c>
      <c r="F191" s="2" t="s">
        <v>211</v>
      </c>
      <c r="G191" s="2" t="s">
        <v>8</v>
      </c>
      <c r="H191" s="2">
        <v>0.92</v>
      </c>
      <c r="I191" s="14">
        <f t="shared" si="22"/>
        <v>1.6884422110552966E-2</v>
      </c>
      <c r="J191" s="14">
        <f t="shared" si="23"/>
        <v>2.8508371000732989E-4</v>
      </c>
      <c r="K191" s="10">
        <v>0.08</v>
      </c>
    </row>
    <row r="192" spans="1:11" x14ac:dyDescent="0.3">
      <c r="A192" s="2" t="s">
        <v>212</v>
      </c>
      <c r="B192" s="2" t="s">
        <v>8</v>
      </c>
      <c r="C192" s="7">
        <v>1</v>
      </c>
      <c r="D192" s="14">
        <f t="shared" si="20"/>
        <v>6.9346733668341765E-3</v>
      </c>
      <c r="E192" s="30">
        <f t="shared" si="21"/>
        <v>4.8089694704679253E-5</v>
      </c>
      <c r="F192" s="2" t="s">
        <v>212</v>
      </c>
      <c r="G192" s="2" t="s">
        <v>8</v>
      </c>
      <c r="H192" s="2">
        <v>0.99</v>
      </c>
      <c r="I192" s="14">
        <f t="shared" si="22"/>
        <v>8.6884422110552917E-2</v>
      </c>
      <c r="J192" s="14">
        <f t="shared" si="23"/>
        <v>7.5489028054847368E-3</v>
      </c>
      <c r="K192" s="10">
        <v>0.01</v>
      </c>
    </row>
    <row r="193" spans="1:11" x14ac:dyDescent="0.3">
      <c r="A193" s="2" t="s">
        <v>213</v>
      </c>
      <c r="B193" s="2" t="s">
        <v>8</v>
      </c>
      <c r="C193" s="7">
        <v>1</v>
      </c>
      <c r="D193" s="14">
        <f t="shared" si="20"/>
        <v>6.9346733668341765E-3</v>
      </c>
      <c r="E193" s="30">
        <f t="shared" si="21"/>
        <v>4.8089694704679253E-5</v>
      </c>
      <c r="F193" s="2" t="s">
        <v>213</v>
      </c>
      <c r="G193" s="2" t="s">
        <v>8</v>
      </c>
      <c r="H193" s="2">
        <v>0.98</v>
      </c>
      <c r="I193" s="14">
        <f t="shared" si="22"/>
        <v>7.6884422110552908E-2</v>
      </c>
      <c r="J193" s="14">
        <f t="shared" si="23"/>
        <v>5.9112143632736765E-3</v>
      </c>
      <c r="K193" s="10">
        <v>0.02</v>
      </c>
    </row>
    <row r="194" spans="1:11" x14ac:dyDescent="0.3">
      <c r="A194" s="2" t="s">
        <v>214</v>
      </c>
      <c r="B194" s="2" t="s">
        <v>8</v>
      </c>
      <c r="C194" s="7">
        <v>1</v>
      </c>
      <c r="D194" s="14">
        <f t="shared" si="20"/>
        <v>6.9346733668341765E-3</v>
      </c>
      <c r="E194" s="30">
        <f t="shared" si="21"/>
        <v>4.8089694704679253E-5</v>
      </c>
      <c r="F194" s="2" t="s">
        <v>214</v>
      </c>
      <c r="G194" s="2" t="s">
        <v>8</v>
      </c>
      <c r="H194" s="2">
        <v>0.81</v>
      </c>
      <c r="I194" s="14">
        <f t="shared" si="22"/>
        <v>-9.3115577889447021E-2</v>
      </c>
      <c r="J194" s="14">
        <f t="shared" si="23"/>
        <v>8.6705108456856753E-3</v>
      </c>
      <c r="K194" s="10">
        <v>0.19</v>
      </c>
    </row>
    <row r="195" spans="1:11" x14ac:dyDescent="0.3">
      <c r="A195" s="2" t="s">
        <v>215</v>
      </c>
      <c r="B195" s="2" t="s">
        <v>8</v>
      </c>
      <c r="C195" s="7">
        <v>1</v>
      </c>
      <c r="D195" s="14">
        <f t="shared" si="20"/>
        <v>6.9346733668341765E-3</v>
      </c>
      <c r="E195" s="30">
        <f t="shared" si="21"/>
        <v>4.8089694704679253E-5</v>
      </c>
      <c r="F195" s="2" t="s">
        <v>215</v>
      </c>
      <c r="G195" s="2" t="s">
        <v>8</v>
      </c>
      <c r="H195" s="2">
        <v>0.54</v>
      </c>
      <c r="I195" s="14">
        <f t="shared" si="22"/>
        <v>-0.36311557788944704</v>
      </c>
      <c r="J195" s="14">
        <f t="shared" si="23"/>
        <v>0.13185292290598707</v>
      </c>
      <c r="K195" s="10">
        <v>0.46</v>
      </c>
    </row>
    <row r="196" spans="1:11" x14ac:dyDescent="0.3">
      <c r="A196" s="2" t="s">
        <v>216</v>
      </c>
      <c r="B196" s="2" t="s">
        <v>8</v>
      </c>
      <c r="C196" s="7">
        <v>1</v>
      </c>
      <c r="D196" s="14">
        <f t="shared" ref="D196:D202" si="24">C196-$B$209</f>
        <v>6.9346733668341765E-3</v>
      </c>
      <c r="E196" s="30">
        <f t="shared" ref="E196:E202" si="25">D196^2</f>
        <v>4.8089694704679253E-5</v>
      </c>
      <c r="F196" s="2" t="s">
        <v>216</v>
      </c>
      <c r="G196" s="2" t="s">
        <v>8</v>
      </c>
      <c r="H196" s="2">
        <v>0.73</v>
      </c>
      <c r="I196" s="14">
        <f t="shared" ref="I196:I202" si="26">H196-$G$209</f>
        <v>-0.17311557788944709</v>
      </c>
      <c r="J196" s="14">
        <f t="shared" ref="J196:J202" si="27">I196^2</f>
        <v>2.9969003307997222E-2</v>
      </c>
      <c r="K196" s="10">
        <v>0.27</v>
      </c>
    </row>
    <row r="197" spans="1:11" x14ac:dyDescent="0.3">
      <c r="A197" s="2" t="s">
        <v>217</v>
      </c>
      <c r="B197" s="2" t="s">
        <v>8</v>
      </c>
      <c r="C197" s="7">
        <v>1</v>
      </c>
      <c r="D197" s="14">
        <f t="shared" si="24"/>
        <v>6.9346733668341765E-3</v>
      </c>
      <c r="E197" s="30">
        <f t="shared" si="25"/>
        <v>4.8089694704679253E-5</v>
      </c>
      <c r="F197" s="2" t="s">
        <v>217</v>
      </c>
      <c r="G197" s="2" t="s">
        <v>8</v>
      </c>
      <c r="H197" s="2">
        <v>0.97</v>
      </c>
      <c r="I197" s="14">
        <f t="shared" si="26"/>
        <v>6.6884422110552899E-2</v>
      </c>
      <c r="J197" s="14">
        <f t="shared" si="27"/>
        <v>4.4735259210626176E-3</v>
      </c>
      <c r="K197" s="10">
        <v>0.03</v>
      </c>
    </row>
    <row r="198" spans="1:11" x14ac:dyDescent="0.3">
      <c r="A198" s="2" t="s">
        <v>218</v>
      </c>
      <c r="B198" s="2" t="s">
        <v>8</v>
      </c>
      <c r="C198" s="7">
        <v>1</v>
      </c>
      <c r="D198" s="14">
        <f t="shared" si="24"/>
        <v>6.9346733668341765E-3</v>
      </c>
      <c r="E198" s="30">
        <f t="shared" si="25"/>
        <v>4.8089694704679253E-5</v>
      </c>
      <c r="F198" s="2" t="s">
        <v>218</v>
      </c>
      <c r="G198" s="2" t="s">
        <v>8</v>
      </c>
      <c r="H198" s="2">
        <v>0.82</v>
      </c>
      <c r="I198" s="14">
        <f t="shared" si="26"/>
        <v>-8.3115577889447123E-2</v>
      </c>
      <c r="J198" s="14">
        <f t="shared" si="27"/>
        <v>6.9081992878967519E-3</v>
      </c>
      <c r="K198" s="10">
        <v>0.18</v>
      </c>
    </row>
    <row r="199" spans="1:11" x14ac:dyDescent="0.3">
      <c r="A199" s="2" t="s">
        <v>219</v>
      </c>
      <c r="B199" s="2" t="s">
        <v>8</v>
      </c>
      <c r="C199" s="7">
        <v>1</v>
      </c>
      <c r="D199" s="14">
        <f t="shared" si="24"/>
        <v>6.9346733668341765E-3</v>
      </c>
      <c r="E199" s="30">
        <f t="shared" si="25"/>
        <v>4.8089694704679253E-5</v>
      </c>
      <c r="F199" s="2" t="s">
        <v>219</v>
      </c>
      <c r="G199" s="2" t="s">
        <v>8</v>
      </c>
      <c r="H199" s="2">
        <v>0.99</v>
      </c>
      <c r="I199" s="14">
        <f t="shared" si="26"/>
        <v>8.6884422110552917E-2</v>
      </c>
      <c r="J199" s="14">
        <f t="shared" si="27"/>
        <v>7.5489028054847368E-3</v>
      </c>
      <c r="K199" s="10">
        <v>0.01</v>
      </c>
    </row>
    <row r="200" spans="1:11" x14ac:dyDescent="0.3">
      <c r="A200" s="2" t="s">
        <v>220</v>
      </c>
      <c r="B200" s="2" t="s">
        <v>8</v>
      </c>
      <c r="C200" s="7">
        <v>1</v>
      </c>
      <c r="D200" s="14">
        <f t="shared" si="24"/>
        <v>6.9346733668341765E-3</v>
      </c>
      <c r="E200" s="30">
        <f t="shared" si="25"/>
        <v>4.8089694704679253E-5</v>
      </c>
      <c r="F200" s="2" t="s">
        <v>220</v>
      </c>
      <c r="G200" s="2" t="s">
        <v>8</v>
      </c>
      <c r="H200" s="2">
        <v>0.75</v>
      </c>
      <c r="I200" s="14">
        <f t="shared" si="26"/>
        <v>-0.15311557788944707</v>
      </c>
      <c r="J200" s="14">
        <f t="shared" si="27"/>
        <v>2.3444380192419335E-2</v>
      </c>
      <c r="K200" s="10">
        <v>0.25</v>
      </c>
    </row>
    <row r="201" spans="1:11" x14ac:dyDescent="0.3">
      <c r="A201" s="2" t="s">
        <v>221</v>
      </c>
      <c r="B201" s="2" t="s">
        <v>8</v>
      </c>
      <c r="C201" s="7">
        <v>1</v>
      </c>
      <c r="D201" s="14">
        <f t="shared" si="24"/>
        <v>6.9346733668341765E-3</v>
      </c>
      <c r="E201" s="30">
        <f t="shared" si="25"/>
        <v>4.8089694704679253E-5</v>
      </c>
      <c r="F201" s="2" t="s">
        <v>221</v>
      </c>
      <c r="G201" s="2" t="s">
        <v>8</v>
      </c>
      <c r="H201" s="2">
        <v>0.94</v>
      </c>
      <c r="I201" s="14">
        <f t="shared" si="26"/>
        <v>3.6884422110552872E-2</v>
      </c>
      <c r="J201" s="14">
        <f t="shared" si="27"/>
        <v>1.3604605944294416E-3</v>
      </c>
      <c r="K201" s="10">
        <v>0.06</v>
      </c>
    </row>
    <row r="202" spans="1:11" x14ac:dyDescent="0.3">
      <c r="A202" s="2" t="s">
        <v>222</v>
      </c>
      <c r="B202" s="2" t="s">
        <v>8</v>
      </c>
      <c r="C202" s="7">
        <v>1</v>
      </c>
      <c r="D202" s="14">
        <f t="shared" si="24"/>
        <v>6.9346733668341765E-3</v>
      </c>
      <c r="E202" s="30">
        <f t="shared" si="25"/>
        <v>4.8089694704679253E-5</v>
      </c>
      <c r="F202" s="2" t="s">
        <v>222</v>
      </c>
      <c r="G202" s="2" t="s">
        <v>8</v>
      </c>
      <c r="H202" s="2">
        <v>0.59</v>
      </c>
      <c r="I202" s="14">
        <f t="shared" si="26"/>
        <v>-0.31311557788944711</v>
      </c>
      <c r="J202" s="14">
        <f t="shared" si="27"/>
        <v>9.8041365117042423E-2</v>
      </c>
      <c r="K202" s="10">
        <v>0.41</v>
      </c>
    </row>
    <row r="203" spans="1:11" x14ac:dyDescent="0.3">
      <c r="A203" s="6"/>
      <c r="B203" s="6"/>
      <c r="C203" s="6"/>
      <c r="D203" s="6"/>
      <c r="E203" s="33">
        <f>SUM(E4:E202)</f>
        <v>0.50783015075377347</v>
      </c>
      <c r="F203" s="6"/>
      <c r="G203" s="6"/>
      <c r="H203" s="2"/>
      <c r="I203" s="2"/>
      <c r="J203" s="34">
        <f>SUM(J4:J202)</f>
        <v>2.9458683417085405</v>
      </c>
      <c r="K203" s="6"/>
    </row>
    <row r="204" spans="1:11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</row>
    <row r="205" spans="1:11" x14ac:dyDescent="0.3">
      <c r="A205" s="6"/>
      <c r="B205" s="6"/>
      <c r="C205" s="6"/>
      <c r="D205" s="6"/>
      <c r="E205" s="6"/>
      <c r="F205" s="2"/>
      <c r="G205" s="2"/>
      <c r="H205" s="6"/>
      <c r="I205" s="6"/>
      <c r="J205" s="6"/>
      <c r="K205" s="6"/>
    </row>
    <row r="206" spans="1:11" x14ac:dyDescent="0.3">
      <c r="A206" s="43" t="s">
        <v>243</v>
      </c>
      <c r="B206" s="43"/>
      <c r="C206" s="6"/>
      <c r="D206" s="6"/>
      <c r="E206" s="6"/>
      <c r="F206" s="43" t="s">
        <v>242</v>
      </c>
      <c r="G206" s="43"/>
      <c r="H206" s="6"/>
      <c r="I206" s="6"/>
      <c r="J206" s="6"/>
      <c r="K206" s="6"/>
    </row>
    <row r="207" spans="1:11" x14ac:dyDescent="0.3">
      <c r="A207" s="25" t="s">
        <v>235</v>
      </c>
      <c r="B207" s="25">
        <f>SUM(C4:C202)</f>
        <v>197.62</v>
      </c>
      <c r="C207" s="6"/>
      <c r="D207" s="6"/>
      <c r="E207" s="6"/>
      <c r="F207" s="25" t="s">
        <v>237</v>
      </c>
      <c r="G207" s="25">
        <f>SUM(H4:H202)</f>
        <v>179.71999999999997</v>
      </c>
      <c r="H207" s="6"/>
      <c r="I207" s="6"/>
      <c r="J207" s="6"/>
      <c r="K207" s="6"/>
    </row>
    <row r="208" spans="1:11" x14ac:dyDescent="0.3">
      <c r="A208" s="25" t="s">
        <v>244</v>
      </c>
      <c r="B208" s="25">
        <f>COUNT(C4:C202)</f>
        <v>199</v>
      </c>
      <c r="C208" s="6"/>
      <c r="D208" s="6"/>
      <c r="E208" s="6"/>
      <c r="F208" s="25" t="s">
        <v>244</v>
      </c>
      <c r="G208" s="25">
        <v>199</v>
      </c>
      <c r="H208" s="6"/>
      <c r="I208" s="6"/>
      <c r="J208" s="6"/>
      <c r="K208" s="6"/>
    </row>
    <row r="209" spans="1:11" x14ac:dyDescent="0.3">
      <c r="A209" s="25" t="s">
        <v>231</v>
      </c>
      <c r="B209" s="25">
        <f>B207/B208</f>
        <v>0.99306532663316582</v>
      </c>
      <c r="C209" s="6"/>
      <c r="D209" s="6"/>
      <c r="E209" s="6"/>
      <c r="F209" s="25" t="s">
        <v>231</v>
      </c>
      <c r="G209" s="25">
        <f>G207/G208</f>
        <v>0.90311557788944707</v>
      </c>
      <c r="H209" s="6"/>
      <c r="I209" s="6"/>
      <c r="J209" s="6"/>
      <c r="K209" s="6"/>
    </row>
    <row r="210" spans="1:11" x14ac:dyDescent="0.3">
      <c r="A210" s="25" t="s">
        <v>245</v>
      </c>
      <c r="B210" s="25">
        <f>E203/(B208-1)</f>
        <v>2.5647987411806742E-3</v>
      </c>
      <c r="C210" s="6"/>
      <c r="D210" s="6"/>
      <c r="E210" s="6"/>
      <c r="F210" s="25" t="s">
        <v>245</v>
      </c>
      <c r="G210" s="25">
        <f>J203/(G208-1)</f>
        <v>1.4878122937921921E-2</v>
      </c>
      <c r="H210" s="6"/>
      <c r="I210" s="6"/>
      <c r="J210" s="6"/>
      <c r="K210" s="6"/>
    </row>
    <row r="211" spans="1:11" x14ac:dyDescent="0.3">
      <c r="A211" s="25" t="s">
        <v>233</v>
      </c>
      <c r="B211" s="25">
        <f>B210^0.5</f>
        <v>5.0643842085496181E-2</v>
      </c>
      <c r="C211" s="6"/>
      <c r="D211" s="6"/>
      <c r="E211" s="6"/>
      <c r="F211" s="25" t="s">
        <v>246</v>
      </c>
      <c r="G211" s="25">
        <f>G210^0.5</f>
        <v>0.12197591130187108</v>
      </c>
      <c r="H211" s="6"/>
      <c r="I211" s="6"/>
      <c r="J211" s="6"/>
      <c r="K211" s="6"/>
    </row>
    <row r="212" spans="1:11" x14ac:dyDescent="0.3">
      <c r="A212" s="2"/>
      <c r="B212" s="2"/>
      <c r="C212" s="6"/>
      <c r="D212" s="6"/>
      <c r="E212" s="6"/>
      <c r="F212" s="25"/>
      <c r="G212" s="25"/>
      <c r="H212" s="6"/>
      <c r="I212" s="6"/>
      <c r="J212" s="6"/>
      <c r="K212" s="6"/>
    </row>
    <row r="213" spans="1:11" x14ac:dyDescent="0.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</row>
    <row r="214" spans="1:11" x14ac:dyDescent="0.3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</row>
    <row r="215" spans="1:11" x14ac:dyDescent="0.3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</row>
    <row r="216" spans="1:11" x14ac:dyDescent="0.3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</row>
    <row r="217" spans="1:11" x14ac:dyDescent="0.3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</row>
    <row r="218" spans="1:11" x14ac:dyDescent="0.3">
      <c r="A218" s="6"/>
      <c r="B218" s="6"/>
      <c r="C218" s="6"/>
      <c r="D218" s="2"/>
      <c r="E218" s="2"/>
      <c r="F218" s="2"/>
      <c r="G218" s="2"/>
      <c r="H218" s="2"/>
      <c r="I218" s="6"/>
      <c r="J218" s="6"/>
      <c r="K218" s="6"/>
    </row>
    <row r="219" spans="1:11" x14ac:dyDescent="0.3">
      <c r="A219" s="6"/>
      <c r="B219" s="6"/>
      <c r="C219" s="6"/>
      <c r="D219" s="39" t="s">
        <v>247</v>
      </c>
      <c r="E219" s="39"/>
      <c r="F219" s="39" t="s">
        <v>248</v>
      </c>
      <c r="G219" s="39"/>
      <c r="H219" s="2"/>
      <c r="I219" s="6"/>
      <c r="J219" s="6"/>
      <c r="K219" s="6"/>
    </row>
    <row r="220" spans="1:11" x14ac:dyDescent="0.3">
      <c r="A220" s="6"/>
      <c r="B220" s="6"/>
      <c r="C220" s="6"/>
      <c r="D220" s="2" t="s">
        <v>249</v>
      </c>
      <c r="E220" s="2">
        <f>COUNT(C4:C202)</f>
        <v>199</v>
      </c>
      <c r="F220" s="2" t="s">
        <v>249</v>
      </c>
      <c r="G220" s="2">
        <f>COUNT(H4:H202)</f>
        <v>199</v>
      </c>
      <c r="H220" s="2"/>
      <c r="I220" s="6"/>
      <c r="J220" s="6"/>
      <c r="K220" s="6"/>
    </row>
    <row r="221" spans="1:11" x14ac:dyDescent="0.3">
      <c r="A221" s="6"/>
      <c r="B221" s="6"/>
      <c r="C221" s="6"/>
      <c r="D221" s="2" t="s">
        <v>250</v>
      </c>
      <c r="E221" s="2">
        <f>COUNTIF(B4:B202,"neutral")</f>
        <v>199</v>
      </c>
      <c r="F221" s="2" t="s">
        <v>253</v>
      </c>
      <c r="G221" s="2">
        <f>COUNTIF(G4:G202,"neutral")</f>
        <v>199</v>
      </c>
      <c r="H221" s="2"/>
      <c r="I221" s="6"/>
      <c r="J221" s="6"/>
      <c r="K221" s="6"/>
    </row>
    <row r="222" spans="1:11" x14ac:dyDescent="0.3">
      <c r="A222" s="6"/>
      <c r="B222" s="6"/>
      <c r="C222" s="6"/>
      <c r="D222" s="2" t="s">
        <v>251</v>
      </c>
      <c r="E222" s="2">
        <f>COUNTIF(B4:B202,"positive")</f>
        <v>0</v>
      </c>
      <c r="F222" s="2" t="s">
        <v>251</v>
      </c>
      <c r="G222" s="2">
        <f>COUNTIF(G4:G202,"positive")</f>
        <v>0</v>
      </c>
      <c r="H222" s="2"/>
      <c r="I222" s="6"/>
      <c r="J222" s="6"/>
      <c r="K222" s="6"/>
    </row>
    <row r="223" spans="1:11" x14ac:dyDescent="0.3">
      <c r="A223" s="6"/>
      <c r="B223" s="6"/>
      <c r="C223" s="6"/>
      <c r="D223" s="2" t="s">
        <v>252</v>
      </c>
      <c r="E223" s="2">
        <f>COUNTIF(B4:B202,"negative")</f>
        <v>0</v>
      </c>
      <c r="F223" s="2" t="s">
        <v>252</v>
      </c>
      <c r="G223" s="2">
        <f>COUNTIF(G4:G202,"negative")</f>
        <v>0</v>
      </c>
      <c r="H223" s="2"/>
      <c r="I223" s="6"/>
      <c r="J223" s="6"/>
      <c r="K223" s="6"/>
    </row>
    <row r="224" spans="1:11" x14ac:dyDescent="0.3">
      <c r="A224" s="6"/>
      <c r="B224" s="6"/>
      <c r="C224" s="6"/>
      <c r="D224" s="2"/>
      <c r="E224" s="2"/>
      <c r="F224" s="2"/>
      <c r="G224" s="2"/>
      <c r="H224" s="2"/>
      <c r="I224" s="6"/>
      <c r="J224" s="6"/>
      <c r="K224" s="6"/>
    </row>
    <row r="225" spans="1:11" x14ac:dyDescent="0.3">
      <c r="A225" s="6"/>
      <c r="B225" s="6"/>
      <c r="C225" s="6"/>
      <c r="D225" s="2"/>
      <c r="E225" s="2"/>
      <c r="F225" s="2"/>
      <c r="G225" s="2"/>
      <c r="H225" s="2"/>
      <c r="I225" s="6"/>
      <c r="J225" s="6"/>
      <c r="K225" s="6"/>
    </row>
    <row r="226" spans="1:11" x14ac:dyDescent="0.3">
      <c r="A226" s="6"/>
      <c r="B226" s="6"/>
      <c r="C226" s="6"/>
      <c r="D226" s="2"/>
      <c r="E226" s="2"/>
      <c r="F226" s="2"/>
      <c r="G226" s="2"/>
      <c r="H226" s="2"/>
      <c r="I226" s="6"/>
      <c r="J226" s="6"/>
      <c r="K226" s="6"/>
    </row>
    <row r="227" spans="1:11" x14ac:dyDescent="0.3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</row>
    <row r="228" spans="1:11" x14ac:dyDescent="0.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</row>
    <row r="229" spans="1:11" x14ac:dyDescent="0.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</row>
    <row r="230" spans="1:11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</row>
    <row r="231" spans="1:11" x14ac:dyDescent="0.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</row>
    <row r="232" spans="1:11" x14ac:dyDescent="0.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</row>
    <row r="233" spans="1:11" x14ac:dyDescent="0.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</row>
    <row r="234" spans="1:11" x14ac:dyDescent="0.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</row>
    <row r="235" spans="1:11" x14ac:dyDescent="0.3">
      <c r="H235" s="6"/>
      <c r="I235" s="6"/>
      <c r="J235" s="6"/>
    </row>
  </sheetData>
  <mergeCells count="7">
    <mergeCell ref="D219:E219"/>
    <mergeCell ref="F219:G219"/>
    <mergeCell ref="A2:C2"/>
    <mergeCell ref="F2:H2"/>
    <mergeCell ref="A1:K1"/>
    <mergeCell ref="A206:B206"/>
    <mergeCell ref="F206:G20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4"/>
  <sheetViews>
    <sheetView tabSelected="1" topLeftCell="K10" zoomScale="99" zoomScaleNormal="99" workbookViewId="0">
      <selection activeCell="AA30" sqref="AA30"/>
    </sheetView>
  </sheetViews>
  <sheetFormatPr defaultRowHeight="14.4" x14ac:dyDescent="0.3"/>
  <cols>
    <col min="1" max="1" width="41.6640625" customWidth="1"/>
    <col min="2" max="2" width="18.33203125" customWidth="1"/>
    <col min="3" max="3" width="15.33203125" customWidth="1"/>
    <col min="4" max="4" width="21.109375" customWidth="1"/>
    <col min="5" max="5" width="27.6640625" customWidth="1"/>
    <col min="6" max="6" width="32.88671875" customWidth="1"/>
    <col min="7" max="7" width="18" customWidth="1"/>
    <col min="8" max="8" width="12.21875" customWidth="1"/>
    <col min="9" max="9" width="27.21875" customWidth="1"/>
    <col min="10" max="10" width="30.77734375" customWidth="1"/>
    <col min="11" max="11" width="27.33203125" customWidth="1"/>
    <col min="12" max="12" width="8.88671875" customWidth="1"/>
    <col min="13" max="13" width="14.5546875" customWidth="1"/>
  </cols>
  <sheetData>
    <row r="1" spans="1:13" ht="28.8" x14ac:dyDescent="0.55000000000000004">
      <c r="A1" s="44" t="s">
        <v>259</v>
      </c>
      <c r="B1" s="45"/>
      <c r="C1" s="45"/>
      <c r="D1" s="45"/>
      <c r="E1" s="45"/>
      <c r="F1" s="45"/>
      <c r="G1" s="45"/>
      <c r="H1" s="45"/>
      <c r="I1" s="45"/>
      <c r="J1" s="45"/>
      <c r="K1" s="45"/>
      <c r="M1" s="3"/>
    </row>
    <row r="2" spans="1:13" ht="18" x14ac:dyDescent="0.35">
      <c r="A2" s="40" t="s">
        <v>0</v>
      </c>
      <c r="B2" s="40"/>
      <c r="C2" s="40"/>
      <c r="D2" s="12"/>
      <c r="E2" s="12"/>
      <c r="F2" s="40" t="s">
        <v>1</v>
      </c>
      <c r="G2" s="40"/>
      <c r="H2" s="40"/>
      <c r="I2" s="12"/>
      <c r="J2" s="12"/>
      <c r="K2" s="11" t="s">
        <v>6</v>
      </c>
      <c r="L2" s="3"/>
    </row>
    <row r="3" spans="1:13" x14ac:dyDescent="0.3">
      <c r="A3" s="5" t="s">
        <v>2</v>
      </c>
      <c r="B3" s="5" t="s">
        <v>3</v>
      </c>
      <c r="C3" s="5" t="s">
        <v>228</v>
      </c>
      <c r="D3" s="5" t="s">
        <v>234</v>
      </c>
      <c r="E3" s="5" t="s">
        <v>236</v>
      </c>
      <c r="F3" s="5" t="s">
        <v>5</v>
      </c>
      <c r="G3" s="5" t="s">
        <v>3</v>
      </c>
      <c r="H3" s="5" t="s">
        <v>229</v>
      </c>
      <c r="I3" s="5" t="s">
        <v>238</v>
      </c>
      <c r="J3" s="5" t="s">
        <v>239</v>
      </c>
      <c r="K3" s="5" t="s">
        <v>226</v>
      </c>
    </row>
    <row r="4" spans="1:13" x14ac:dyDescent="0.3">
      <c r="A4" s="13" t="s">
        <v>7</v>
      </c>
      <c r="B4" s="14" t="s">
        <v>32</v>
      </c>
      <c r="C4" s="14">
        <v>0.23</v>
      </c>
      <c r="D4" s="31">
        <f>C4-$B$47</f>
        <v>-0.22894736842105265</v>
      </c>
      <c r="E4" s="14">
        <f>D4^2</f>
        <v>5.2416897506925214E-2</v>
      </c>
      <c r="F4" s="13" t="s">
        <v>7</v>
      </c>
      <c r="G4" s="14" t="s">
        <v>32</v>
      </c>
      <c r="H4" s="16">
        <v>0</v>
      </c>
      <c r="I4" s="31">
        <f>H4-$G$47</f>
        <v>-0.34157894736842109</v>
      </c>
      <c r="J4" s="31">
        <f>I4^2</f>
        <v>0.11667617728531859</v>
      </c>
      <c r="K4" s="15">
        <v>0.23</v>
      </c>
    </row>
    <row r="5" spans="1:13" x14ac:dyDescent="0.3">
      <c r="A5" s="13" t="s">
        <v>14</v>
      </c>
      <c r="B5" s="14" t="s">
        <v>8</v>
      </c>
      <c r="C5" s="16">
        <v>1</v>
      </c>
      <c r="D5" s="14">
        <f t="shared" ref="D5:D40" si="0">C5-$B$47</f>
        <v>0.54105263157894734</v>
      </c>
      <c r="E5" s="14">
        <f t="shared" ref="E5:E40" si="1">D5^2</f>
        <v>0.29273795013850412</v>
      </c>
      <c r="F5" s="13" t="s">
        <v>14</v>
      </c>
      <c r="G5" s="14" t="s">
        <v>8</v>
      </c>
      <c r="H5" s="16">
        <v>0</v>
      </c>
      <c r="I5" s="31">
        <f t="shared" ref="I5:I39" si="2">H5-$G$47</f>
        <v>-0.34157894736842109</v>
      </c>
      <c r="J5" s="31">
        <f t="shared" ref="J5:J40" si="3">I5^2</f>
        <v>0.11667617728531859</v>
      </c>
      <c r="K5" s="15">
        <v>1</v>
      </c>
    </row>
    <row r="6" spans="1:13" x14ac:dyDescent="0.3">
      <c r="A6" s="14" t="s">
        <v>14</v>
      </c>
      <c r="B6" s="14" t="s">
        <v>32</v>
      </c>
      <c r="C6" s="16">
        <v>0</v>
      </c>
      <c r="D6" s="14">
        <f t="shared" si="0"/>
        <v>-0.45894736842105266</v>
      </c>
      <c r="E6" s="14">
        <f t="shared" si="1"/>
        <v>0.21063268698060944</v>
      </c>
      <c r="F6" s="14" t="s">
        <v>14</v>
      </c>
      <c r="G6" s="14" t="s">
        <v>32</v>
      </c>
      <c r="H6" s="14">
        <v>0.57999999999999996</v>
      </c>
      <c r="I6" s="31">
        <f t="shared" si="2"/>
        <v>0.23842105263157887</v>
      </c>
      <c r="J6" s="31">
        <f t="shared" si="3"/>
        <v>5.6844598337950102E-2</v>
      </c>
      <c r="K6" s="15">
        <v>0.57999999999999996</v>
      </c>
    </row>
    <row r="7" spans="1:13" x14ac:dyDescent="0.3">
      <c r="A7" s="14" t="s">
        <v>17</v>
      </c>
      <c r="B7" s="14" t="s">
        <v>8</v>
      </c>
      <c r="C7" s="16">
        <v>1</v>
      </c>
      <c r="D7" s="14">
        <f t="shared" si="0"/>
        <v>0.54105263157894734</v>
      </c>
      <c r="E7" s="14">
        <f t="shared" si="1"/>
        <v>0.29273795013850412</v>
      </c>
      <c r="F7" s="14" t="s">
        <v>17</v>
      </c>
      <c r="G7" s="14" t="s">
        <v>8</v>
      </c>
      <c r="H7" s="16">
        <v>0</v>
      </c>
      <c r="I7" s="31">
        <f t="shared" si="2"/>
        <v>-0.34157894736842109</v>
      </c>
      <c r="J7" s="31">
        <f t="shared" si="3"/>
        <v>0.11667617728531859</v>
      </c>
      <c r="K7" s="15">
        <v>1</v>
      </c>
    </row>
    <row r="8" spans="1:13" x14ac:dyDescent="0.3">
      <c r="A8" s="1" t="s">
        <v>17</v>
      </c>
      <c r="B8" s="1" t="s">
        <v>224</v>
      </c>
      <c r="C8" s="8">
        <v>0</v>
      </c>
      <c r="D8" s="14">
        <f t="shared" si="0"/>
        <v>-0.45894736842105266</v>
      </c>
      <c r="E8" s="14">
        <f t="shared" si="1"/>
        <v>0.21063268698060944</v>
      </c>
      <c r="F8" s="1" t="s">
        <v>17</v>
      </c>
      <c r="G8" s="1" t="s">
        <v>224</v>
      </c>
      <c r="H8" s="1">
        <v>0.72</v>
      </c>
      <c r="I8" s="31">
        <f t="shared" si="2"/>
        <v>0.37842105263157888</v>
      </c>
      <c r="J8" s="31">
        <f t="shared" si="3"/>
        <v>0.14320249307479219</v>
      </c>
      <c r="K8" s="9">
        <v>0.72</v>
      </c>
    </row>
    <row r="9" spans="1:13" x14ac:dyDescent="0.3">
      <c r="A9" s="1" t="s">
        <v>19</v>
      </c>
      <c r="B9" s="1" t="s">
        <v>8</v>
      </c>
      <c r="C9" s="8">
        <v>1</v>
      </c>
      <c r="D9" s="14">
        <f t="shared" si="0"/>
        <v>0.54105263157894734</v>
      </c>
      <c r="E9" s="14">
        <f t="shared" si="1"/>
        <v>0.29273795013850412</v>
      </c>
      <c r="F9" s="1" t="s">
        <v>19</v>
      </c>
      <c r="G9" s="1" t="s">
        <v>8</v>
      </c>
      <c r="H9" s="8">
        <v>0</v>
      </c>
      <c r="I9" s="31">
        <f t="shared" si="2"/>
        <v>-0.34157894736842109</v>
      </c>
      <c r="J9" s="31">
        <f t="shared" si="3"/>
        <v>0.11667617728531859</v>
      </c>
      <c r="K9" s="9">
        <v>1</v>
      </c>
    </row>
    <row r="10" spans="1:13" x14ac:dyDescent="0.3">
      <c r="A10" s="14" t="s">
        <v>19</v>
      </c>
      <c r="B10" s="14" t="s">
        <v>224</v>
      </c>
      <c r="C10" s="16">
        <v>0</v>
      </c>
      <c r="D10" s="14">
        <f t="shared" si="0"/>
        <v>-0.45894736842105266</v>
      </c>
      <c r="E10" s="14">
        <f t="shared" si="1"/>
        <v>0.21063268698060944</v>
      </c>
      <c r="F10" s="14" t="s">
        <v>19</v>
      </c>
      <c r="G10" s="14" t="s">
        <v>224</v>
      </c>
      <c r="H10" s="14">
        <v>0.71</v>
      </c>
      <c r="I10" s="31">
        <f t="shared" si="2"/>
        <v>0.36842105263157887</v>
      </c>
      <c r="J10" s="31">
        <f t="shared" si="3"/>
        <v>0.13573407202216062</v>
      </c>
      <c r="K10" s="15">
        <v>0.71</v>
      </c>
      <c r="L10" s="17"/>
    </row>
    <row r="11" spans="1:13" x14ac:dyDescent="0.3">
      <c r="A11" s="14" t="s">
        <v>20</v>
      </c>
      <c r="B11" s="14" t="s">
        <v>8</v>
      </c>
      <c r="C11" s="14">
        <v>0.73</v>
      </c>
      <c r="D11" s="14">
        <f t="shared" si="0"/>
        <v>0.27105263157894732</v>
      </c>
      <c r="E11" s="14">
        <f t="shared" si="1"/>
        <v>7.3469529085872551E-2</v>
      </c>
      <c r="F11" s="14" t="s">
        <v>20</v>
      </c>
      <c r="G11" s="14" t="s">
        <v>8</v>
      </c>
      <c r="H11" s="14">
        <v>0.59</v>
      </c>
      <c r="I11" s="31">
        <f t="shared" si="2"/>
        <v>0.24842105263157888</v>
      </c>
      <c r="J11" s="31">
        <f t="shared" si="3"/>
        <v>6.1713019390581679E-2</v>
      </c>
      <c r="K11" s="15">
        <v>0.14000000000000001</v>
      </c>
    </row>
    <row r="12" spans="1:13" x14ac:dyDescent="0.3">
      <c r="A12" s="14" t="s">
        <v>20</v>
      </c>
      <c r="B12" s="14" t="s">
        <v>223</v>
      </c>
      <c r="C12" s="14">
        <v>0.27</v>
      </c>
      <c r="D12" s="14">
        <f t="shared" si="0"/>
        <v>-0.18894736842105264</v>
      </c>
      <c r="E12" s="14">
        <f t="shared" si="1"/>
        <v>3.5701108033241002E-2</v>
      </c>
      <c r="F12" s="14" t="s">
        <v>20</v>
      </c>
      <c r="G12" s="14" t="s">
        <v>223</v>
      </c>
      <c r="H12" s="16">
        <v>0</v>
      </c>
      <c r="I12" s="31">
        <f t="shared" si="2"/>
        <v>-0.34157894736842109</v>
      </c>
      <c r="J12" s="31">
        <f t="shared" si="3"/>
        <v>0.11667617728531859</v>
      </c>
      <c r="K12" s="15">
        <v>0.27</v>
      </c>
    </row>
    <row r="13" spans="1:13" x14ac:dyDescent="0.3">
      <c r="A13" s="14" t="s">
        <v>13</v>
      </c>
      <c r="B13" s="14" t="s">
        <v>8</v>
      </c>
      <c r="C13" s="14">
        <v>0.5</v>
      </c>
      <c r="D13" s="14">
        <f t="shared" si="0"/>
        <v>4.1052631578947341E-2</v>
      </c>
      <c r="E13" s="14">
        <f t="shared" si="1"/>
        <v>1.6853185595567845E-3</v>
      </c>
      <c r="F13" s="18" t="s">
        <v>13</v>
      </c>
      <c r="G13" s="14" t="s">
        <v>8</v>
      </c>
      <c r="H13" s="14">
        <v>0.36</v>
      </c>
      <c r="I13" s="31">
        <f t="shared" si="2"/>
        <v>1.8421052631578894E-2</v>
      </c>
      <c r="J13" s="31">
        <f t="shared" si="3"/>
        <v>3.393351800553997E-4</v>
      </c>
      <c r="K13" s="15">
        <v>0.14000000000000001</v>
      </c>
    </row>
    <row r="14" spans="1:13" x14ac:dyDescent="0.3">
      <c r="A14" s="14" t="s">
        <v>13</v>
      </c>
      <c r="B14" s="14" t="s">
        <v>32</v>
      </c>
      <c r="C14" s="14">
        <v>0.25</v>
      </c>
      <c r="D14" s="14">
        <f t="shared" si="0"/>
        <v>-0.20894736842105266</v>
      </c>
      <c r="E14" s="14">
        <f t="shared" si="1"/>
        <v>4.3659002770083111E-2</v>
      </c>
      <c r="F14" s="18" t="s">
        <v>13</v>
      </c>
      <c r="G14" s="14" t="s">
        <v>32</v>
      </c>
      <c r="H14" s="16">
        <v>0</v>
      </c>
      <c r="I14" s="31">
        <f t="shared" si="2"/>
        <v>-0.34157894736842109</v>
      </c>
      <c r="J14" s="31">
        <f t="shared" si="3"/>
        <v>0.11667617728531859</v>
      </c>
      <c r="K14" s="15">
        <v>0.25</v>
      </c>
    </row>
    <row r="15" spans="1:13" x14ac:dyDescent="0.3">
      <c r="A15" s="14" t="s">
        <v>33</v>
      </c>
      <c r="B15" s="14" t="s">
        <v>8</v>
      </c>
      <c r="C15" s="16">
        <v>0</v>
      </c>
      <c r="D15" s="14">
        <f t="shared" si="0"/>
        <v>-0.45894736842105266</v>
      </c>
      <c r="E15" s="14">
        <f t="shared" si="1"/>
        <v>0.21063268698060944</v>
      </c>
      <c r="F15" s="18" t="s">
        <v>33</v>
      </c>
      <c r="G15" s="14" t="s">
        <v>8</v>
      </c>
      <c r="H15" s="16">
        <v>0.99</v>
      </c>
      <c r="I15" s="31">
        <f t="shared" si="2"/>
        <v>0.6484210526315789</v>
      </c>
      <c r="J15" s="31">
        <f t="shared" si="3"/>
        <v>0.42044986149584479</v>
      </c>
      <c r="K15" s="15">
        <v>0.99</v>
      </c>
    </row>
    <row r="16" spans="1:13" x14ac:dyDescent="0.3">
      <c r="A16" s="1" t="s">
        <v>33</v>
      </c>
      <c r="B16" s="1" t="s">
        <v>32</v>
      </c>
      <c r="C16" s="1">
        <v>0.95</v>
      </c>
      <c r="D16" s="14">
        <f t="shared" si="0"/>
        <v>0.4910526315789473</v>
      </c>
      <c r="E16" s="14">
        <f t="shared" si="1"/>
        <v>0.24113268698060936</v>
      </c>
      <c r="F16" s="1" t="s">
        <v>33</v>
      </c>
      <c r="G16" s="1" t="s">
        <v>32</v>
      </c>
      <c r="H16" s="8">
        <v>0</v>
      </c>
      <c r="I16" s="31">
        <f t="shared" si="2"/>
        <v>-0.34157894736842109</v>
      </c>
      <c r="J16" s="31">
        <f t="shared" si="3"/>
        <v>0.11667617728531859</v>
      </c>
      <c r="K16" s="9">
        <v>0.95</v>
      </c>
    </row>
    <row r="17" spans="1:16" x14ac:dyDescent="0.3">
      <c r="A17" s="1" t="s">
        <v>44</v>
      </c>
      <c r="B17" s="1" t="s">
        <v>8</v>
      </c>
      <c r="C17" s="8">
        <v>0</v>
      </c>
      <c r="D17" s="14">
        <f t="shared" si="0"/>
        <v>-0.45894736842105266</v>
      </c>
      <c r="E17" s="14">
        <f t="shared" si="1"/>
        <v>0.21063268698060944</v>
      </c>
      <c r="F17" s="1" t="s">
        <v>44</v>
      </c>
      <c r="G17" s="1" t="s">
        <v>8</v>
      </c>
      <c r="H17" s="8">
        <v>0.99</v>
      </c>
      <c r="I17" s="31">
        <f t="shared" si="2"/>
        <v>0.6484210526315789</v>
      </c>
      <c r="J17" s="31">
        <f t="shared" si="3"/>
        <v>0.42044986149584479</v>
      </c>
      <c r="K17" s="9">
        <v>0.99</v>
      </c>
    </row>
    <row r="18" spans="1:16" x14ac:dyDescent="0.3">
      <c r="A18" s="19" t="s">
        <v>44</v>
      </c>
      <c r="B18" s="19" t="s">
        <v>223</v>
      </c>
      <c r="C18" s="19">
        <v>0.55000000000000004</v>
      </c>
      <c r="D18" s="14">
        <f t="shared" si="0"/>
        <v>9.1052631578947385E-2</v>
      </c>
      <c r="E18" s="14">
        <f t="shared" si="1"/>
        <v>8.290581717451527E-3</v>
      </c>
      <c r="F18" s="19" t="s">
        <v>44</v>
      </c>
      <c r="G18" s="19" t="s">
        <v>223</v>
      </c>
      <c r="H18" s="21">
        <v>0</v>
      </c>
      <c r="I18" s="31">
        <f t="shared" si="2"/>
        <v>-0.34157894736842109</v>
      </c>
      <c r="J18" s="31">
        <f t="shared" si="3"/>
        <v>0.11667617728531859</v>
      </c>
      <c r="K18" s="22">
        <v>0.55000000000000004</v>
      </c>
    </row>
    <row r="19" spans="1:16" x14ac:dyDescent="0.3">
      <c r="A19" s="19" t="s">
        <v>47</v>
      </c>
      <c r="B19" s="19" t="s">
        <v>8</v>
      </c>
      <c r="C19" s="21">
        <v>1</v>
      </c>
      <c r="D19" s="14">
        <f t="shared" si="0"/>
        <v>0.54105263157894734</v>
      </c>
      <c r="E19" s="14">
        <f t="shared" si="1"/>
        <v>0.29273795013850412</v>
      </c>
      <c r="F19" s="19" t="s">
        <v>47</v>
      </c>
      <c r="G19" s="19" t="s">
        <v>8</v>
      </c>
      <c r="H19" s="21">
        <v>0</v>
      </c>
      <c r="I19" s="31">
        <f t="shared" si="2"/>
        <v>-0.34157894736842109</v>
      </c>
      <c r="J19" s="31">
        <f t="shared" si="3"/>
        <v>0.11667617728531859</v>
      </c>
      <c r="K19" s="22">
        <v>1</v>
      </c>
    </row>
    <row r="20" spans="1:16" x14ac:dyDescent="0.3">
      <c r="A20" s="19" t="s">
        <v>47</v>
      </c>
      <c r="B20" s="19" t="s">
        <v>32</v>
      </c>
      <c r="C20" s="21">
        <v>0</v>
      </c>
      <c r="D20" s="14">
        <f t="shared" si="0"/>
        <v>-0.45894736842105266</v>
      </c>
      <c r="E20" s="14">
        <f t="shared" si="1"/>
        <v>0.21063268698060944</v>
      </c>
      <c r="F20" s="19" t="s">
        <v>47</v>
      </c>
      <c r="G20" s="19" t="s">
        <v>32</v>
      </c>
      <c r="H20" s="19">
        <v>0.49</v>
      </c>
      <c r="I20" s="31">
        <f t="shared" si="2"/>
        <v>0.1484210526315789</v>
      </c>
      <c r="J20" s="31">
        <f t="shared" si="3"/>
        <v>2.2028808864265913E-2</v>
      </c>
      <c r="K20" s="20">
        <v>0.49</v>
      </c>
    </row>
    <row r="21" spans="1:16" x14ac:dyDescent="0.3">
      <c r="A21" s="19" t="s">
        <v>51</v>
      </c>
      <c r="B21" s="19" t="s">
        <v>8</v>
      </c>
      <c r="C21" s="21">
        <v>0</v>
      </c>
      <c r="D21" s="14">
        <f t="shared" si="0"/>
        <v>-0.45894736842105266</v>
      </c>
      <c r="E21" s="14">
        <f t="shared" si="1"/>
        <v>0.21063268698060944</v>
      </c>
      <c r="F21" s="19" t="s">
        <v>51</v>
      </c>
      <c r="G21" s="19" t="s">
        <v>8</v>
      </c>
      <c r="H21" s="19">
        <v>0.98</v>
      </c>
      <c r="I21" s="31">
        <f t="shared" si="2"/>
        <v>0.63842105263157889</v>
      </c>
      <c r="J21" s="31">
        <f t="shared" si="3"/>
        <v>0.40758144044321321</v>
      </c>
      <c r="K21" s="20">
        <v>0.98</v>
      </c>
    </row>
    <row r="22" spans="1:16" x14ac:dyDescent="0.3">
      <c r="A22" s="19" t="s">
        <v>51</v>
      </c>
      <c r="B22" s="19" t="s">
        <v>32</v>
      </c>
      <c r="C22" s="21">
        <v>0.55000000000000004</v>
      </c>
      <c r="D22" s="14">
        <f t="shared" si="0"/>
        <v>9.1052631578947385E-2</v>
      </c>
      <c r="E22" s="14">
        <f t="shared" si="1"/>
        <v>8.290581717451527E-3</v>
      </c>
      <c r="F22" s="19" t="s">
        <v>51</v>
      </c>
      <c r="G22" s="19" t="s">
        <v>32</v>
      </c>
      <c r="H22" s="21">
        <v>0</v>
      </c>
      <c r="I22" s="31">
        <f t="shared" si="2"/>
        <v>-0.34157894736842109</v>
      </c>
      <c r="J22" s="31">
        <f t="shared" si="3"/>
        <v>0.11667617728531859</v>
      </c>
      <c r="K22" s="20">
        <v>0.55000000000000004</v>
      </c>
    </row>
    <row r="23" spans="1:16" x14ac:dyDescent="0.3">
      <c r="A23" s="19" t="s">
        <v>51</v>
      </c>
      <c r="B23" s="19" t="s">
        <v>223</v>
      </c>
      <c r="C23" s="19">
        <v>0.42</v>
      </c>
      <c r="D23" s="14">
        <f t="shared" si="0"/>
        <v>-3.8947368421052675E-2</v>
      </c>
      <c r="E23" s="14">
        <f t="shared" si="1"/>
        <v>1.5168975069252111E-3</v>
      </c>
      <c r="F23" s="19" t="s">
        <v>51</v>
      </c>
      <c r="G23" s="19" t="s">
        <v>223</v>
      </c>
      <c r="H23" s="21">
        <v>0</v>
      </c>
      <c r="I23" s="31">
        <f t="shared" si="2"/>
        <v>-0.34157894736842109</v>
      </c>
      <c r="J23" s="31">
        <f t="shared" si="3"/>
        <v>0.11667617728531859</v>
      </c>
      <c r="K23" s="22">
        <v>0.42</v>
      </c>
    </row>
    <row r="24" spans="1:16" x14ac:dyDescent="0.3">
      <c r="A24" s="19" t="s">
        <v>84</v>
      </c>
      <c r="B24" s="19" t="s">
        <v>8</v>
      </c>
      <c r="C24" s="21">
        <v>0</v>
      </c>
      <c r="D24" s="14">
        <f t="shared" si="0"/>
        <v>-0.45894736842105266</v>
      </c>
      <c r="E24" s="14">
        <f t="shared" si="1"/>
        <v>0.21063268698060944</v>
      </c>
      <c r="F24" s="19" t="s">
        <v>84</v>
      </c>
      <c r="G24" s="19" t="s">
        <v>8</v>
      </c>
      <c r="H24" s="19">
        <v>0.99</v>
      </c>
      <c r="I24" s="31">
        <f t="shared" si="2"/>
        <v>0.6484210526315789</v>
      </c>
      <c r="J24" s="31">
        <f t="shared" si="3"/>
        <v>0.42044986149584479</v>
      </c>
      <c r="K24" s="22">
        <v>0.99</v>
      </c>
    </row>
    <row r="25" spans="1:16" x14ac:dyDescent="0.3">
      <c r="A25" s="19" t="s">
        <v>84</v>
      </c>
      <c r="B25" s="19" t="s">
        <v>223</v>
      </c>
      <c r="C25" s="19">
        <v>0.55000000000000004</v>
      </c>
      <c r="D25" s="14">
        <f t="shared" si="0"/>
        <v>9.1052631578947385E-2</v>
      </c>
      <c r="E25" s="14">
        <f t="shared" si="1"/>
        <v>8.290581717451527E-3</v>
      </c>
      <c r="F25" s="19" t="s">
        <v>84</v>
      </c>
      <c r="G25" s="19" t="s">
        <v>223</v>
      </c>
      <c r="H25" s="21">
        <v>0</v>
      </c>
      <c r="I25" s="31">
        <f t="shared" si="2"/>
        <v>-0.34157894736842109</v>
      </c>
      <c r="J25" s="31">
        <f t="shared" si="3"/>
        <v>0.11667617728531859</v>
      </c>
      <c r="K25" s="22">
        <v>0.55000000000000004</v>
      </c>
    </row>
    <row r="26" spans="1:16" x14ac:dyDescent="0.3">
      <c r="A26" s="19" t="s">
        <v>84</v>
      </c>
      <c r="B26" s="19" t="s">
        <v>32</v>
      </c>
      <c r="C26" s="19">
        <v>0.44</v>
      </c>
      <c r="D26" s="14">
        <f t="shared" si="0"/>
        <v>-1.8947368421052657E-2</v>
      </c>
      <c r="E26" s="14">
        <f t="shared" si="1"/>
        <v>3.5900277008310349E-4</v>
      </c>
      <c r="F26" s="19" t="s">
        <v>84</v>
      </c>
      <c r="G26" s="19" t="s">
        <v>32</v>
      </c>
      <c r="H26" s="21">
        <v>0</v>
      </c>
      <c r="I26" s="31">
        <f t="shared" si="2"/>
        <v>-0.34157894736842109</v>
      </c>
      <c r="J26" s="31">
        <f t="shared" si="3"/>
        <v>0.11667617728531859</v>
      </c>
      <c r="K26" s="22">
        <v>0.44</v>
      </c>
    </row>
    <row r="27" spans="1:16" ht="15" thickBot="1" x14ac:dyDescent="0.35">
      <c r="A27" s="19" t="s">
        <v>95</v>
      </c>
      <c r="B27" s="19" t="s">
        <v>8</v>
      </c>
      <c r="C27" s="21">
        <v>1</v>
      </c>
      <c r="D27" s="14">
        <f t="shared" si="0"/>
        <v>0.54105263157894734</v>
      </c>
      <c r="E27" s="14">
        <f t="shared" si="1"/>
        <v>0.29273795013850412</v>
      </c>
      <c r="F27" s="19" t="s">
        <v>95</v>
      </c>
      <c r="G27" s="19" t="s">
        <v>8</v>
      </c>
      <c r="H27" s="21">
        <v>0</v>
      </c>
      <c r="I27" s="31">
        <f t="shared" si="2"/>
        <v>-0.34157894736842109</v>
      </c>
      <c r="J27" s="31">
        <f t="shared" si="3"/>
        <v>0.11667617728531859</v>
      </c>
      <c r="K27" s="22">
        <v>1</v>
      </c>
    </row>
    <row r="28" spans="1:16" x14ac:dyDescent="0.3">
      <c r="A28" s="19" t="s">
        <v>95</v>
      </c>
      <c r="B28" s="19" t="s">
        <v>32</v>
      </c>
      <c r="C28" s="21">
        <v>0</v>
      </c>
      <c r="D28" s="14">
        <f t="shared" si="0"/>
        <v>-0.45894736842105266</v>
      </c>
      <c r="E28" s="14">
        <f t="shared" si="1"/>
        <v>0.21063268698060944</v>
      </c>
      <c r="F28" s="19" t="s">
        <v>95</v>
      </c>
      <c r="G28" s="19" t="s">
        <v>32</v>
      </c>
      <c r="H28" s="19">
        <v>0.73</v>
      </c>
      <c r="I28" s="31">
        <f t="shared" si="2"/>
        <v>0.38842105263157889</v>
      </c>
      <c r="J28" s="31">
        <f t="shared" si="3"/>
        <v>0.15087091412742379</v>
      </c>
      <c r="K28" s="22">
        <v>0.73</v>
      </c>
      <c r="M28" s="35"/>
      <c r="N28" s="35"/>
      <c r="O28" s="37" t="s">
        <v>256</v>
      </c>
      <c r="P28" s="37" t="s">
        <v>258</v>
      </c>
    </row>
    <row r="29" spans="1:16" x14ac:dyDescent="0.3">
      <c r="A29" s="19" t="s">
        <v>117</v>
      </c>
      <c r="B29" s="19" t="s">
        <v>8</v>
      </c>
      <c r="C29" s="21">
        <v>1</v>
      </c>
      <c r="D29" s="14">
        <f t="shared" si="0"/>
        <v>0.54105263157894734</v>
      </c>
      <c r="E29" s="14">
        <f t="shared" si="1"/>
        <v>0.29273795013850412</v>
      </c>
      <c r="F29" s="19" t="s">
        <v>117</v>
      </c>
      <c r="G29" s="19" t="s">
        <v>8</v>
      </c>
      <c r="H29" s="21">
        <v>0</v>
      </c>
      <c r="I29" s="31">
        <f t="shared" si="2"/>
        <v>-0.34157894736842109</v>
      </c>
      <c r="J29" s="31">
        <f t="shared" si="3"/>
        <v>0.11667617728531859</v>
      </c>
      <c r="K29" s="22">
        <v>1</v>
      </c>
      <c r="M29" s="35"/>
      <c r="N29" s="35"/>
      <c r="O29" s="35">
        <v>0.14000000000000001</v>
      </c>
      <c r="P29" s="35">
        <v>2</v>
      </c>
    </row>
    <row r="30" spans="1:16" x14ac:dyDescent="0.3">
      <c r="A30" s="19" t="s">
        <v>117</v>
      </c>
      <c r="B30" s="19" t="s">
        <v>32</v>
      </c>
      <c r="C30" s="21">
        <v>0</v>
      </c>
      <c r="D30" s="14">
        <f t="shared" si="0"/>
        <v>-0.45894736842105266</v>
      </c>
      <c r="E30" s="14">
        <f t="shared" si="1"/>
        <v>0.21063268698060944</v>
      </c>
      <c r="F30" s="19" t="s">
        <v>117</v>
      </c>
      <c r="G30" s="19" t="s">
        <v>32</v>
      </c>
      <c r="H30" s="19">
        <v>0.54</v>
      </c>
      <c r="I30" s="31">
        <f t="shared" si="2"/>
        <v>0.19842105263157894</v>
      </c>
      <c r="J30" s="31">
        <f t="shared" si="3"/>
        <v>3.9370914127423821E-2</v>
      </c>
      <c r="K30" s="22">
        <v>0.54</v>
      </c>
      <c r="M30" s="35"/>
      <c r="N30" s="35"/>
      <c r="O30" s="35">
        <v>0.28333333333333333</v>
      </c>
      <c r="P30" s="35">
        <v>3</v>
      </c>
    </row>
    <row r="31" spans="1:16" x14ac:dyDescent="0.3">
      <c r="A31" s="19" t="s">
        <v>120</v>
      </c>
      <c r="B31" s="19" t="s">
        <v>8</v>
      </c>
      <c r="C31" s="21">
        <v>1</v>
      </c>
      <c r="D31" s="14">
        <f t="shared" si="0"/>
        <v>0.54105263157894734</v>
      </c>
      <c r="E31" s="14">
        <f t="shared" si="1"/>
        <v>0.29273795013850412</v>
      </c>
      <c r="F31" s="19" t="s">
        <v>120</v>
      </c>
      <c r="G31" s="19" t="s">
        <v>8</v>
      </c>
      <c r="H31" s="21">
        <v>0</v>
      </c>
      <c r="I31" s="31">
        <f t="shared" si="2"/>
        <v>-0.34157894736842109</v>
      </c>
      <c r="J31" s="31">
        <f t="shared" si="3"/>
        <v>0.11667617728531859</v>
      </c>
      <c r="K31" s="22">
        <v>1</v>
      </c>
      <c r="M31" s="35"/>
      <c r="N31" s="35"/>
      <c r="O31" s="35">
        <v>0.42666666666666669</v>
      </c>
      <c r="P31" s="35">
        <v>1</v>
      </c>
    </row>
    <row r="32" spans="1:16" x14ac:dyDescent="0.3">
      <c r="A32" s="2" t="s">
        <v>120</v>
      </c>
      <c r="B32" s="2" t="s">
        <v>8</v>
      </c>
      <c r="C32" s="7">
        <v>0</v>
      </c>
      <c r="D32" s="14">
        <f t="shared" si="0"/>
        <v>-0.45894736842105266</v>
      </c>
      <c r="E32" s="14">
        <f t="shared" si="1"/>
        <v>0.21063268698060944</v>
      </c>
      <c r="F32" s="2" t="s">
        <v>120</v>
      </c>
      <c r="G32" s="2" t="s">
        <v>32</v>
      </c>
      <c r="H32" s="2">
        <v>0.51</v>
      </c>
      <c r="I32" s="31">
        <f t="shared" si="2"/>
        <v>0.16842105263157892</v>
      </c>
      <c r="J32" s="31">
        <f t="shared" si="3"/>
        <v>2.8365650969529074E-2</v>
      </c>
      <c r="K32" s="10">
        <v>0.51</v>
      </c>
      <c r="M32" s="35"/>
      <c r="N32" s="35"/>
      <c r="O32" s="35">
        <v>0.57000000000000006</v>
      </c>
      <c r="P32" s="35">
        <v>7</v>
      </c>
    </row>
    <row r="33" spans="1:16" x14ac:dyDescent="0.3">
      <c r="A33" s="2" t="s">
        <v>157</v>
      </c>
      <c r="B33" s="2" t="s">
        <v>8</v>
      </c>
      <c r="C33" s="7">
        <v>1</v>
      </c>
      <c r="D33" s="14">
        <f t="shared" si="0"/>
        <v>0.54105263157894734</v>
      </c>
      <c r="E33" s="14">
        <f t="shared" si="1"/>
        <v>0.29273795013850412</v>
      </c>
      <c r="F33" s="2" t="s">
        <v>157</v>
      </c>
      <c r="G33" s="2" t="s">
        <v>8</v>
      </c>
      <c r="H33" s="7">
        <v>0</v>
      </c>
      <c r="I33" s="31">
        <f t="shared" si="2"/>
        <v>-0.34157894736842109</v>
      </c>
      <c r="J33" s="31">
        <f t="shared" si="3"/>
        <v>0.11667617728531859</v>
      </c>
      <c r="K33" s="10">
        <v>1</v>
      </c>
      <c r="O33" s="35">
        <v>0.71333333333333337</v>
      </c>
      <c r="P33" s="35">
        <v>2</v>
      </c>
    </row>
    <row r="34" spans="1:16" x14ac:dyDescent="0.3">
      <c r="A34" s="19" t="s">
        <v>157</v>
      </c>
      <c r="B34" s="19" t="s">
        <v>32</v>
      </c>
      <c r="C34" s="21">
        <v>0</v>
      </c>
      <c r="D34" s="14">
        <f t="shared" si="0"/>
        <v>-0.45894736842105266</v>
      </c>
      <c r="E34" s="14">
        <f t="shared" si="1"/>
        <v>0.21063268698060944</v>
      </c>
      <c r="F34" s="19" t="s">
        <v>157</v>
      </c>
      <c r="G34" s="19" t="s">
        <v>32</v>
      </c>
      <c r="H34" s="19">
        <v>0.98</v>
      </c>
      <c r="I34" s="31">
        <f t="shared" si="2"/>
        <v>0.63842105263157889</v>
      </c>
      <c r="J34" s="31">
        <f t="shared" si="3"/>
        <v>0.40758144044321321</v>
      </c>
      <c r="K34" s="22">
        <v>0.98</v>
      </c>
      <c r="O34" s="35">
        <v>0.85666666666666669</v>
      </c>
      <c r="P34" s="35">
        <v>2</v>
      </c>
    </row>
    <row r="35" spans="1:16" ht="15" thickBot="1" x14ac:dyDescent="0.35">
      <c r="A35" s="19" t="s">
        <v>171</v>
      </c>
      <c r="B35" s="19" t="s">
        <v>225</v>
      </c>
      <c r="C35" s="21">
        <v>1</v>
      </c>
      <c r="D35" s="14">
        <f t="shared" si="0"/>
        <v>0.54105263157894734</v>
      </c>
      <c r="E35" s="14">
        <f t="shared" si="1"/>
        <v>0.29273795013850412</v>
      </c>
      <c r="F35" s="19" t="s">
        <v>171</v>
      </c>
      <c r="G35" s="19" t="s">
        <v>8</v>
      </c>
      <c r="H35" s="21">
        <v>0</v>
      </c>
      <c r="I35" s="31">
        <f t="shared" si="2"/>
        <v>-0.34157894736842109</v>
      </c>
      <c r="J35" s="31">
        <f t="shared" si="3"/>
        <v>0.11667617728531859</v>
      </c>
      <c r="K35" s="22">
        <v>1</v>
      </c>
      <c r="M35" s="38"/>
      <c r="O35" s="36" t="s">
        <v>257</v>
      </c>
      <c r="P35" s="36">
        <v>21</v>
      </c>
    </row>
    <row r="36" spans="1:16" x14ac:dyDescent="0.3">
      <c r="A36" s="19" t="s">
        <v>171</v>
      </c>
      <c r="B36" s="19" t="s">
        <v>32</v>
      </c>
      <c r="C36" s="21">
        <v>0</v>
      </c>
      <c r="D36" s="14">
        <f t="shared" si="0"/>
        <v>-0.45894736842105266</v>
      </c>
      <c r="E36" s="14">
        <f t="shared" si="1"/>
        <v>0.21063268698060944</v>
      </c>
      <c r="F36" s="19" t="s">
        <v>171</v>
      </c>
      <c r="G36" s="19" t="s">
        <v>32</v>
      </c>
      <c r="H36" s="19">
        <v>0.92</v>
      </c>
      <c r="I36" s="31">
        <f t="shared" si="2"/>
        <v>0.57842105263157895</v>
      </c>
      <c r="J36" s="31">
        <f t="shared" si="3"/>
        <v>0.33457091412742385</v>
      </c>
      <c r="K36" s="22">
        <v>0.92</v>
      </c>
      <c r="M36" s="38"/>
    </row>
    <row r="37" spans="1:16" x14ac:dyDescent="0.3">
      <c r="A37" s="19" t="s">
        <v>176</v>
      </c>
      <c r="B37" s="19" t="s">
        <v>8</v>
      </c>
      <c r="C37" s="21">
        <v>1</v>
      </c>
      <c r="D37" s="14">
        <f t="shared" si="0"/>
        <v>0.54105263157894734</v>
      </c>
      <c r="E37" s="14">
        <f t="shared" si="1"/>
        <v>0.29273795013850412</v>
      </c>
      <c r="F37" s="19" t="s">
        <v>176</v>
      </c>
      <c r="G37" s="19" t="s">
        <v>8</v>
      </c>
      <c r="H37" s="21">
        <v>0</v>
      </c>
      <c r="I37" s="31">
        <f t="shared" si="2"/>
        <v>-0.34157894736842109</v>
      </c>
      <c r="J37" s="31">
        <f t="shared" si="3"/>
        <v>0.11667617728531859</v>
      </c>
      <c r="K37" s="22">
        <v>1</v>
      </c>
      <c r="M37" s="38"/>
    </row>
    <row r="38" spans="1:16" x14ac:dyDescent="0.3">
      <c r="A38" s="19" t="s">
        <v>176</v>
      </c>
      <c r="B38" s="19" t="s">
        <v>32</v>
      </c>
      <c r="C38" s="21">
        <v>0</v>
      </c>
      <c r="D38" s="14">
        <f t="shared" si="0"/>
        <v>-0.45894736842105266</v>
      </c>
      <c r="E38" s="14">
        <f t="shared" si="1"/>
        <v>0.21063268698060944</v>
      </c>
      <c r="F38" s="19" t="s">
        <v>176</v>
      </c>
      <c r="G38" s="19" t="s">
        <v>32</v>
      </c>
      <c r="H38" s="19">
        <v>0.93</v>
      </c>
      <c r="I38" s="31">
        <f t="shared" si="2"/>
        <v>0.58842105263157896</v>
      </c>
      <c r="J38" s="31">
        <f t="shared" si="3"/>
        <v>0.3462393351800554</v>
      </c>
      <c r="K38" s="22">
        <v>0.93</v>
      </c>
      <c r="M38" s="38"/>
    </row>
    <row r="39" spans="1:16" x14ac:dyDescent="0.3">
      <c r="A39" s="19" t="s">
        <v>185</v>
      </c>
      <c r="B39" s="19" t="s">
        <v>8</v>
      </c>
      <c r="C39" s="21">
        <v>1</v>
      </c>
      <c r="D39" s="14">
        <f t="shared" si="0"/>
        <v>0.54105263157894734</v>
      </c>
      <c r="E39" s="14">
        <f t="shared" si="1"/>
        <v>0.29273795013850412</v>
      </c>
      <c r="F39" s="19" t="s">
        <v>185</v>
      </c>
      <c r="G39" s="19" t="s">
        <v>8</v>
      </c>
      <c r="H39" s="21">
        <v>0</v>
      </c>
      <c r="I39" s="31">
        <f t="shared" si="2"/>
        <v>-0.34157894736842109</v>
      </c>
      <c r="J39" s="31">
        <f t="shared" si="3"/>
        <v>0.11667617728531859</v>
      </c>
      <c r="K39" s="22">
        <v>1</v>
      </c>
      <c r="M39" s="38"/>
    </row>
    <row r="40" spans="1:16" x14ac:dyDescent="0.3">
      <c r="A40" s="19" t="s">
        <v>185</v>
      </c>
      <c r="B40" s="19" t="s">
        <v>32</v>
      </c>
      <c r="C40" s="21">
        <v>0</v>
      </c>
      <c r="D40" s="14">
        <f t="shared" si="0"/>
        <v>-0.45894736842105266</v>
      </c>
      <c r="E40" s="14">
        <f t="shared" si="1"/>
        <v>0.21063268698060944</v>
      </c>
      <c r="F40" s="19" t="s">
        <v>185</v>
      </c>
      <c r="G40" s="19" t="s">
        <v>32</v>
      </c>
      <c r="H40" s="19">
        <v>0.97</v>
      </c>
      <c r="I40" s="31">
        <f>H40-$G$47</f>
        <v>0.62842105263157888</v>
      </c>
      <c r="J40" s="31">
        <f t="shared" si="3"/>
        <v>0.39491301939058165</v>
      </c>
      <c r="K40" s="22">
        <v>0.97</v>
      </c>
      <c r="M40" s="38"/>
    </row>
    <row r="41" spans="1:16" x14ac:dyDescent="0.3">
      <c r="A41" s="19" t="s">
        <v>176</v>
      </c>
      <c r="B41" s="19" t="s">
        <v>8</v>
      </c>
      <c r="C41" s="21">
        <v>1</v>
      </c>
      <c r="D41" s="14">
        <f>C41-Sheet1!$B$209</f>
        <v>6.9346733668341765E-3</v>
      </c>
      <c r="E41" s="30">
        <f>D41^2</f>
        <v>4.8089694704679253E-5</v>
      </c>
      <c r="F41" s="19" t="s">
        <v>176</v>
      </c>
      <c r="G41" s="19" t="s">
        <v>8</v>
      </c>
      <c r="H41" s="19">
        <v>0</v>
      </c>
      <c r="I41" s="14">
        <f>H41-Sheet1!$G$209</f>
        <v>-0.90311557788944707</v>
      </c>
      <c r="J41" s="14">
        <f>I41^2</f>
        <v>0.81561774702658996</v>
      </c>
      <c r="K41" s="22">
        <v>1</v>
      </c>
      <c r="M41" s="38"/>
    </row>
    <row r="42" spans="1:16" x14ac:dyDescent="0.3">
      <c r="E42" s="29">
        <f xml:space="preserve"> SUM(E4:E41)</f>
        <v>6.854468034293042</v>
      </c>
      <c r="J42" s="32">
        <f>SUM(J4:J41)</f>
        <v>6.9398468328991658</v>
      </c>
      <c r="M42" s="38"/>
    </row>
    <row r="43" spans="1:16" x14ac:dyDescent="0.3">
      <c r="M43" s="38"/>
    </row>
    <row r="44" spans="1:16" x14ac:dyDescent="0.3">
      <c r="A44" s="46" t="s">
        <v>0</v>
      </c>
      <c r="B44" s="46"/>
      <c r="F44" s="46" t="s">
        <v>1</v>
      </c>
      <c r="G44" s="46"/>
      <c r="H44" s="23"/>
      <c r="M44" s="38"/>
    </row>
    <row r="45" spans="1:16" x14ac:dyDescent="0.3">
      <c r="A45" s="24" t="s">
        <v>235</v>
      </c>
      <c r="B45" s="24">
        <f>SUM(C4:C41)</f>
        <v>17.440000000000001</v>
      </c>
      <c r="F45" s="24" t="s">
        <v>237</v>
      </c>
      <c r="G45" s="26">
        <f>SUM(H4:H41)</f>
        <v>12.980000000000002</v>
      </c>
      <c r="H45" s="23"/>
      <c r="M45" s="38"/>
    </row>
    <row r="46" spans="1:16" x14ac:dyDescent="0.3">
      <c r="A46" s="25" t="s">
        <v>230</v>
      </c>
      <c r="B46" s="27">
        <f>COUNT(C4:C41)</f>
        <v>38</v>
      </c>
      <c r="F46" s="24" t="s">
        <v>230</v>
      </c>
      <c r="G46" s="24">
        <v>38</v>
      </c>
      <c r="H46" s="23"/>
      <c r="M46" s="38"/>
    </row>
    <row r="47" spans="1:16" x14ac:dyDescent="0.3">
      <c r="A47" s="25" t="s">
        <v>231</v>
      </c>
      <c r="B47" s="26">
        <f>B45/B46</f>
        <v>0.45894736842105266</v>
      </c>
      <c r="F47" s="24" t="s">
        <v>231</v>
      </c>
      <c r="G47" s="24">
        <f>G45/G46</f>
        <v>0.34157894736842109</v>
      </c>
      <c r="H47" s="23"/>
      <c r="M47" s="38"/>
    </row>
    <row r="48" spans="1:16" x14ac:dyDescent="0.3">
      <c r="A48" s="25" t="s">
        <v>232</v>
      </c>
      <c r="B48" s="28">
        <f>E42/(B46-1)</f>
        <v>0.18525589281873087</v>
      </c>
      <c r="F48" s="24" t="s">
        <v>232</v>
      </c>
      <c r="G48" s="24">
        <f>J42/(G46-1)</f>
        <v>0.18756342791619368</v>
      </c>
      <c r="H48" s="23"/>
      <c r="M48" s="38"/>
    </row>
    <row r="49" spans="1:13" x14ac:dyDescent="0.3">
      <c r="A49" s="25" t="s">
        <v>233</v>
      </c>
      <c r="B49" s="28">
        <f>B48^0.5</f>
        <v>0.43041362991746773</v>
      </c>
      <c r="F49" s="24" t="s">
        <v>233</v>
      </c>
      <c r="G49" s="24">
        <f>G48^2</f>
        <v>3.5180039491673185E-2</v>
      </c>
      <c r="H49" s="23"/>
      <c r="M49" s="38"/>
    </row>
    <row r="50" spans="1:13" x14ac:dyDescent="0.3">
      <c r="A50" s="24"/>
      <c r="B50" s="24"/>
      <c r="C50" s="6"/>
      <c r="D50" s="6"/>
      <c r="E50" s="6"/>
      <c r="F50" s="2"/>
      <c r="G50" s="2"/>
      <c r="H50" s="2"/>
      <c r="I50" s="6"/>
      <c r="J50" s="6"/>
      <c r="K50" s="6"/>
      <c r="M50" s="38"/>
    </row>
    <row r="51" spans="1:13" x14ac:dyDescent="0.3">
      <c r="B51" s="6"/>
      <c r="C51" s="6"/>
      <c r="D51" s="6"/>
      <c r="E51" s="6"/>
      <c r="F51" s="6"/>
      <c r="G51" s="6"/>
      <c r="H51" s="6"/>
      <c r="I51" s="6"/>
      <c r="J51" s="6"/>
      <c r="K51" s="6"/>
      <c r="M51" s="38"/>
    </row>
    <row r="52" spans="1:13" x14ac:dyDescent="0.3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M52" s="38"/>
    </row>
    <row r="53" spans="1:13" x14ac:dyDescent="0.3">
      <c r="A53" s="6"/>
      <c r="B53" s="6"/>
      <c r="C53" s="6"/>
      <c r="D53" s="39" t="s">
        <v>254</v>
      </c>
      <c r="E53" s="39"/>
      <c r="F53" s="39" t="s">
        <v>255</v>
      </c>
      <c r="G53" s="39"/>
      <c r="H53" s="2"/>
      <c r="I53" s="6"/>
      <c r="J53" s="6"/>
      <c r="K53" s="6"/>
      <c r="M53" s="38"/>
    </row>
    <row r="54" spans="1:13" x14ac:dyDescent="0.3">
      <c r="A54" s="6"/>
      <c r="B54" s="6"/>
      <c r="C54" s="6"/>
      <c r="D54" s="2" t="s">
        <v>249</v>
      </c>
      <c r="E54" s="2">
        <f>COUNT(C4:C41)</f>
        <v>38</v>
      </c>
      <c r="F54" s="2" t="s">
        <v>249</v>
      </c>
      <c r="G54" s="2">
        <f>COUNT(H4:H41)</f>
        <v>38</v>
      </c>
      <c r="H54" s="2"/>
      <c r="I54" s="6"/>
      <c r="J54" s="6"/>
      <c r="K54" s="6"/>
      <c r="M54" s="38"/>
    </row>
    <row r="55" spans="1:13" x14ac:dyDescent="0.3">
      <c r="A55" s="6"/>
      <c r="B55" s="6"/>
      <c r="C55" s="6"/>
      <c r="D55" s="2" t="s">
        <v>253</v>
      </c>
      <c r="E55" s="2">
        <f>COUNTIF(B4:B41,"neutral")</f>
        <v>18</v>
      </c>
      <c r="F55" s="2" t="s">
        <v>253</v>
      </c>
      <c r="G55" s="2">
        <f>COUNTIF(G4:G41,"neutral")</f>
        <v>18</v>
      </c>
      <c r="H55" s="2"/>
      <c r="I55" s="6"/>
      <c r="J55" s="6"/>
      <c r="K55" s="6"/>
      <c r="M55" s="38"/>
    </row>
    <row r="56" spans="1:13" x14ac:dyDescent="0.3">
      <c r="A56" s="6"/>
      <c r="B56" s="6"/>
      <c r="C56" s="6"/>
      <c r="D56" s="2" t="s">
        <v>251</v>
      </c>
      <c r="E56" s="2">
        <v>14</v>
      </c>
      <c r="F56" s="2" t="s">
        <v>251</v>
      </c>
      <c r="G56" s="2">
        <f>COUNTIF(G4:G41,"positive")</f>
        <v>14</v>
      </c>
      <c r="H56" s="2"/>
      <c r="I56" s="6"/>
      <c r="J56" s="6"/>
      <c r="K56" s="6"/>
      <c r="M56" s="38"/>
    </row>
    <row r="57" spans="1:13" x14ac:dyDescent="0.3">
      <c r="A57" s="6"/>
      <c r="B57" s="6"/>
      <c r="C57" s="6"/>
      <c r="D57" s="2" t="s">
        <v>252</v>
      </c>
      <c r="E57" s="2">
        <f>COUNTIF(B4:B41,"negative")</f>
        <v>4</v>
      </c>
      <c r="F57" s="2" t="s">
        <v>252</v>
      </c>
      <c r="G57" s="2">
        <f>COUNTIF(G4:G41,"negative")</f>
        <v>4</v>
      </c>
      <c r="H57" s="2"/>
      <c r="I57" s="6"/>
      <c r="J57" s="6"/>
      <c r="K57" s="6"/>
      <c r="M57" s="38"/>
    </row>
    <row r="58" spans="1:13" x14ac:dyDescent="0.3">
      <c r="A58" s="6"/>
      <c r="B58" s="6"/>
      <c r="C58" s="6"/>
      <c r="D58" s="2" t="s">
        <v>18</v>
      </c>
      <c r="E58" s="2">
        <f>COUNTIF(B4:B41,"surprise")</f>
        <v>2</v>
      </c>
      <c r="F58" s="2" t="s">
        <v>18</v>
      </c>
      <c r="G58" s="2">
        <f>COUNTIF(G4:G41,"surprise")</f>
        <v>2</v>
      </c>
      <c r="H58" s="2"/>
      <c r="I58" s="6"/>
      <c r="J58" s="6"/>
      <c r="K58" s="6"/>
      <c r="M58" s="38"/>
    </row>
    <row r="59" spans="1:13" x14ac:dyDescent="0.3">
      <c r="A59" s="6"/>
      <c r="B59" s="6"/>
      <c r="C59" s="6"/>
      <c r="D59" s="2"/>
      <c r="E59" s="2"/>
      <c r="F59" s="2"/>
      <c r="G59" s="2"/>
      <c r="H59" s="2"/>
      <c r="I59" s="6"/>
      <c r="J59" s="6"/>
      <c r="K59" s="6"/>
      <c r="M59" s="38"/>
    </row>
    <row r="60" spans="1:13" x14ac:dyDescent="0.3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M60" s="38"/>
    </row>
    <row r="61" spans="1:13" x14ac:dyDescent="0.3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M61" s="38"/>
    </row>
    <row r="62" spans="1:13" x14ac:dyDescent="0.3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M62" s="38"/>
    </row>
    <row r="63" spans="1:13" x14ac:dyDescent="0.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M63" s="38"/>
    </row>
    <row r="64" spans="1:13" x14ac:dyDescent="0.3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M64" s="38"/>
    </row>
    <row r="65" spans="1:11" x14ac:dyDescent="0.3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 spans="1:11" x14ac:dyDescent="0.3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 spans="1:11" x14ac:dyDescent="0.3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</row>
    <row r="68" spans="1:11" x14ac:dyDescent="0.3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</row>
    <row r="69" spans="1:11" x14ac:dyDescent="0.3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 spans="1:11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</row>
    <row r="71" spans="1:11" x14ac:dyDescent="0.3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spans="1:11" x14ac:dyDescent="0.3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</row>
    <row r="73" spans="1:11" x14ac:dyDescent="0.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</row>
    <row r="74" spans="1:11" x14ac:dyDescent="0.3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 spans="1:11" x14ac:dyDescent="0.3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</row>
    <row r="76" spans="1:11" x14ac:dyDescent="0.3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</row>
    <row r="77" spans="1:11" x14ac:dyDescent="0.3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</row>
    <row r="78" spans="1:11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 spans="1:11" x14ac:dyDescent="0.3">
      <c r="A79" s="6"/>
      <c r="B79" s="6"/>
      <c r="H79" s="6"/>
      <c r="I79" s="6"/>
      <c r="J79" s="6"/>
    </row>
    <row r="80" spans="1:11" x14ac:dyDescent="0.3">
      <c r="A80" s="6"/>
    </row>
    <row r="92" spans="12:12" x14ac:dyDescent="0.3">
      <c r="L92" s="17"/>
    </row>
    <row r="114" spans="12:12" x14ac:dyDescent="0.3">
      <c r="L114" s="17"/>
    </row>
  </sheetData>
  <mergeCells count="7">
    <mergeCell ref="D53:E53"/>
    <mergeCell ref="F53:G53"/>
    <mergeCell ref="A2:C2"/>
    <mergeCell ref="F2:H2"/>
    <mergeCell ref="A1:K1"/>
    <mergeCell ref="A44:B44"/>
    <mergeCell ref="F44:G4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2022-08-18T07:05:58Z</dcterms:modified>
</cp:coreProperties>
</file>