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dbruijn\Desktop\github\"/>
    </mc:Choice>
  </mc:AlternateContent>
  <xr:revisionPtr revIDLastSave="0" documentId="13_ncr:1_{2C6AF1B4-EAEC-4145-8CE1-09C9CF65BE1E}" xr6:coauthVersionLast="45" xr6:coauthVersionMax="45" xr10:uidLastSave="{00000000-0000-0000-0000-000000000000}"/>
  <bookViews>
    <workbookView xWindow="-108" yWindow="-108" windowWidth="23256" windowHeight="12576" firstSheet="1" activeTab="4" xr2:uid="{BB3773C6-35BB-4923-B449-EB1D6A4DD172}"/>
  </bookViews>
  <sheets>
    <sheet name="Februari Frank" sheetId="1" r:id="rId1"/>
    <sheet name="gezamelijk febr" sheetId="3" r:id="rId2"/>
    <sheet name="Maart Frank" sheetId="2" r:id="rId3"/>
    <sheet name="gezamelijk maart" sheetId="4" r:id="rId4"/>
    <sheet name="April Gezam" sheetId="7" r:id="rId5"/>
    <sheet name="template gezam" sheetId="5" r:id="rId6"/>
    <sheet name="Template Frank" sheetId="6" r:id="rId7"/>
  </sheets>
  <definedNames>
    <definedName name="_xlnm._FilterDatabase" localSheetId="0" hidden="1">'Februari Frank'!$K$1:$K$30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0" i="7" l="1"/>
  <c r="J39" i="7"/>
  <c r="P32" i="6"/>
  <c r="M32" i="6"/>
  <c r="J32" i="6"/>
  <c r="G32" i="6"/>
  <c r="G34" i="6" s="1"/>
  <c r="D3" i="6"/>
  <c r="D32" i="6" s="1"/>
  <c r="G40" i="5"/>
  <c r="J39" i="5"/>
  <c r="D40" i="7" l="1"/>
  <c r="D33" i="6"/>
  <c r="D34" i="6" s="1"/>
  <c r="G33" i="6"/>
  <c r="G35" i="6" s="1"/>
  <c r="D40" i="5"/>
  <c r="G31" i="1"/>
  <c r="G30" i="1"/>
  <c r="G29" i="1"/>
  <c r="J28" i="1" l="1"/>
  <c r="J32" i="2"/>
  <c r="J39" i="4" l="1"/>
  <c r="G40" i="4"/>
  <c r="J39" i="3"/>
  <c r="G40" i="3"/>
  <c r="D39" i="3"/>
  <c r="D40" i="4" l="1"/>
  <c r="D40" i="3"/>
  <c r="D41" i="3" s="1"/>
  <c r="D3" i="4" s="1"/>
  <c r="D28" i="1"/>
  <c r="P32" i="2"/>
  <c r="M32" i="2"/>
  <c r="G32" i="2"/>
  <c r="P28" i="1"/>
  <c r="M26" i="1"/>
  <c r="G28" i="1"/>
  <c r="G34" i="2" l="1"/>
  <c r="G33" i="2"/>
  <c r="D33" i="2"/>
  <c r="D29" i="1"/>
  <c r="D30" i="1" s="1"/>
  <c r="D3" i="2" s="1"/>
  <c r="D32" i="2" s="1"/>
  <c r="D39" i="4"/>
  <c r="D41" i="4" s="1"/>
  <c r="D39" i="7" l="1"/>
  <c r="D41" i="7" s="1"/>
  <c r="D3" i="5"/>
  <c r="D39" i="5" s="1"/>
  <c r="D41" i="5" s="1"/>
  <c r="G35" i="2"/>
  <c r="D34" i="2"/>
</calcChain>
</file>

<file path=xl/sharedStrings.xml><?xml version="1.0" encoding="utf-8"?>
<sst xmlns="http://schemas.openxmlformats.org/spreadsheetml/2006/main" count="423" uniqueCount="211">
  <si>
    <t>KASBOEK</t>
  </si>
  <si>
    <t>Inkomsten</t>
  </si>
  <si>
    <t xml:space="preserve">Datum </t>
  </si>
  <si>
    <t>bedrag</t>
  </si>
  <si>
    <t>omschrijving</t>
  </si>
  <si>
    <t>Datum</t>
  </si>
  <si>
    <t>Uitgaven Prive</t>
  </si>
  <si>
    <t>Bedrag</t>
  </si>
  <si>
    <t>naar gezamelijke rekening</t>
  </si>
  <si>
    <t>DAK volmacht</t>
  </si>
  <si>
    <t>Noorderlinge anderlicht</t>
  </si>
  <si>
    <t>Brommer</t>
  </si>
  <si>
    <t>Hotel Malou</t>
  </si>
  <si>
    <t>bol.com cover telefoon</t>
  </si>
  <si>
    <t>Frietje</t>
  </si>
  <si>
    <t>Praxis</t>
  </si>
  <si>
    <t>Terugboeking hotel Malou</t>
  </si>
  <si>
    <t>pasje ing</t>
  </si>
  <si>
    <t>Hoes bbq</t>
  </si>
  <si>
    <t>Gezamelijke rek</t>
  </si>
  <si>
    <t>gezamelijke rek</t>
  </si>
  <si>
    <t>Disney +</t>
  </si>
  <si>
    <t>Karwei deur klinken</t>
  </si>
  <si>
    <t>glazenwasser</t>
  </si>
  <si>
    <t>benzine</t>
  </si>
  <si>
    <t>Uitgaven gezamemelijk</t>
  </si>
  <si>
    <t>Vaste Lasten Prive</t>
  </si>
  <si>
    <t>Omschrijving</t>
  </si>
  <si>
    <t>Menzis</t>
  </si>
  <si>
    <t>van cc voor openstaande rek</t>
  </si>
  <si>
    <t>Menzis eigen risico</t>
  </si>
  <si>
    <t>T-mobile</t>
  </si>
  <si>
    <t>overwaarde</t>
  </si>
  <si>
    <t>Naar spaarrekening</t>
  </si>
  <si>
    <t>donald duck</t>
  </si>
  <si>
    <t>Naar credit card</t>
  </si>
  <si>
    <t>Pamgene booking</t>
  </si>
  <si>
    <t>vaste lasten Malou</t>
  </si>
  <si>
    <t>credit card rente</t>
  </si>
  <si>
    <t>Dela</t>
  </si>
  <si>
    <t>Nat Postcode</t>
  </si>
  <si>
    <t>carnaval</t>
  </si>
  <si>
    <t>bier</t>
  </si>
  <si>
    <t>Pamgene Salaris</t>
  </si>
  <si>
    <t>Gezamelijke rekening</t>
  </si>
  <si>
    <t>Brabant Water</t>
  </si>
  <si>
    <t>van spaarreking</t>
  </si>
  <si>
    <t>aflossing cc vloer benzine etc</t>
  </si>
  <si>
    <t>benzine malou</t>
  </si>
  <si>
    <t>Consumentenbond</t>
  </si>
  <si>
    <t>Energie Direct</t>
  </si>
  <si>
    <t>Wegenbelasting</t>
  </si>
  <si>
    <t>Vakantiegeld</t>
  </si>
  <si>
    <t>overwaarde overbrugging extra kosten maart</t>
  </si>
  <si>
    <t>T-mobile thuis</t>
  </si>
  <si>
    <t>TAF levensverzekering</t>
  </si>
  <si>
    <t>Belasting samenwerking oost brabant</t>
  </si>
  <si>
    <t>Hond belasting</t>
  </si>
  <si>
    <t>Gemeentelijke heffingen</t>
  </si>
  <si>
    <t>sparen</t>
  </si>
  <si>
    <t>treinkaartje</t>
  </si>
  <si>
    <t>terugboeking ziggo</t>
  </si>
  <si>
    <t>Koffie AH</t>
  </si>
  <si>
    <t>Smullers DB</t>
  </si>
  <si>
    <t>EU Claim</t>
  </si>
  <si>
    <t>EU claim naar Gezamelijke rek</t>
  </si>
  <si>
    <t>Totaal inkomsten</t>
  </si>
  <si>
    <t>Uitgaven Gezamelijk</t>
  </si>
  <si>
    <t>Vaste lasten Prive</t>
  </si>
  <si>
    <t>Totale uitgaven</t>
  </si>
  <si>
    <t>Saldo Rekening</t>
  </si>
  <si>
    <t>Verzekering huis</t>
  </si>
  <si>
    <t>Dak</t>
  </si>
  <si>
    <t>Rest Saldo Febr</t>
  </si>
  <si>
    <t>pamgene Decl Utrecht</t>
  </si>
  <si>
    <t>Declaratie Utrecht</t>
  </si>
  <si>
    <t>OV</t>
  </si>
  <si>
    <t>Broodjes</t>
  </si>
  <si>
    <t>Scheerschort</t>
  </si>
  <si>
    <t>Kapper Teide Frank</t>
  </si>
  <si>
    <t>overwaarde Ketel</t>
  </si>
  <si>
    <t>Aflossing energie Direct</t>
  </si>
  <si>
    <t>Ketel</t>
  </si>
  <si>
    <t>Declaratie Copenhagen</t>
  </si>
  <si>
    <t>ing</t>
  </si>
  <si>
    <t>AH</t>
  </si>
  <si>
    <t>Kozijnen ASR</t>
  </si>
  <si>
    <t>Begin Saldo 1 Febr</t>
  </si>
  <si>
    <t>Meneer de Bakker</t>
  </si>
  <si>
    <t>Tankstation</t>
  </si>
  <si>
    <t>Bol.com boekje Teide</t>
  </si>
  <si>
    <t>rest saldo</t>
  </si>
  <si>
    <t>Jumbo</t>
  </si>
  <si>
    <t>Storting Frank</t>
  </si>
  <si>
    <t>Natuurmonumenten</t>
  </si>
  <si>
    <t>Picnic</t>
  </si>
  <si>
    <t>Lidl</t>
  </si>
  <si>
    <t>Karwei</t>
  </si>
  <si>
    <t>Ondervloer</t>
  </si>
  <si>
    <t>vloer</t>
  </si>
  <si>
    <t>karwei etc</t>
  </si>
  <si>
    <t>tanken</t>
  </si>
  <si>
    <t>Tanken</t>
  </si>
  <si>
    <t>laatste centjes</t>
  </si>
  <si>
    <t>Brokken</t>
  </si>
  <si>
    <t>kit</t>
  </si>
  <si>
    <t>Nood boktor</t>
  </si>
  <si>
    <t>Afvalstoffendienst</t>
  </si>
  <si>
    <t>Frank</t>
  </si>
  <si>
    <t>Terugstorting Frank</t>
  </si>
  <si>
    <t>Plinten</t>
  </si>
  <si>
    <t>maandelijkse inleg Malou</t>
  </si>
  <si>
    <t>Oppas Anouk</t>
  </si>
  <si>
    <t>Spaargeld malou</t>
  </si>
  <si>
    <t>maandelijkse inleg Frank</t>
  </si>
  <si>
    <t>naar spaarekening</t>
  </si>
  <si>
    <t>Plus maaspoort</t>
  </si>
  <si>
    <t>Naar Teide spaarrekening</t>
  </si>
  <si>
    <t>Bol.com Billendoekjes</t>
  </si>
  <si>
    <t>Kortingknaller</t>
  </si>
  <si>
    <t>Rest saldo</t>
  </si>
  <si>
    <t>Zeester</t>
  </si>
  <si>
    <t>Bloemen</t>
  </si>
  <si>
    <t>Reparatie buurman</t>
  </si>
  <si>
    <t>Messenblok</t>
  </si>
  <si>
    <t>vaatwastabletten</t>
  </si>
  <si>
    <t>Action</t>
  </si>
  <si>
    <t>Ing</t>
  </si>
  <si>
    <t>van spaar</t>
  </si>
  <si>
    <t>Ghazoo Luiers</t>
  </si>
  <si>
    <t>Kozijnen</t>
  </si>
  <si>
    <t>frietjes</t>
  </si>
  <si>
    <t>hornbach badkamer</t>
  </si>
  <si>
    <t>T mobile</t>
  </si>
  <si>
    <t>treurenburg</t>
  </si>
  <si>
    <t xml:space="preserve">Casa Mina ( afhaal ) </t>
  </si>
  <si>
    <t>Disney</t>
  </si>
  <si>
    <t>Brood bakkerij</t>
  </si>
  <si>
    <t>Bakstenen</t>
  </si>
  <si>
    <t>Uitgaven gezamelijk vast</t>
  </si>
  <si>
    <t>Uitgaven gezamelijk vrij</t>
  </si>
  <si>
    <t>Uitgaven gezamelijk los</t>
  </si>
  <si>
    <t>Gezamelijke uitgaven</t>
  </si>
  <si>
    <t>Uitgaven Gezamelijk vast</t>
  </si>
  <si>
    <t>Uitgaven gezamelijk</t>
  </si>
  <si>
    <t>Kozijnenen</t>
  </si>
  <si>
    <t>Voordeur</t>
  </si>
  <si>
    <t>Voordeur ASR</t>
  </si>
  <si>
    <t>Friet t Heike</t>
  </si>
  <si>
    <t>Drinken</t>
  </si>
  <si>
    <t>Malou bijdrage</t>
  </si>
  <si>
    <t>cc</t>
  </si>
  <si>
    <t>Aldi</t>
  </si>
  <si>
    <t>Donald Duck</t>
  </si>
  <si>
    <t>auto verzekering</t>
  </si>
  <si>
    <t>Autohuren</t>
  </si>
  <si>
    <t>Ijsje vlijmen</t>
  </si>
  <si>
    <t>Dela levensverzekering</t>
  </si>
  <si>
    <t>Postcode loterij</t>
  </si>
  <si>
    <t>Declaratie Copenhagen naar cc</t>
  </si>
  <si>
    <t>ANWB</t>
  </si>
  <si>
    <t>Salaris Pamgene</t>
  </si>
  <si>
    <t>Jovitoys</t>
  </si>
  <si>
    <t>Worstenbroodjes</t>
  </si>
  <si>
    <t>Boodschappen door Malou gedaan</t>
  </si>
  <si>
    <t>Frank Boodschappen</t>
  </si>
  <si>
    <t>Malou boodschappen</t>
  </si>
  <si>
    <t>naar spaarrekening</t>
  </si>
  <si>
    <t>brokken hond</t>
  </si>
  <si>
    <t>Vaste lasten gezamelijke rekening</t>
  </si>
  <si>
    <t>Lening huis ( hyphotheek)</t>
  </si>
  <si>
    <t xml:space="preserve">Te betalen Malou </t>
  </si>
  <si>
    <t>Te betalen Frank</t>
  </si>
  <si>
    <t>vakantiegeld</t>
  </si>
  <si>
    <t>auto belasting</t>
  </si>
  <si>
    <t>Tmobile</t>
  </si>
  <si>
    <t>Energie direct</t>
  </si>
  <si>
    <t>dagopvang</t>
  </si>
  <si>
    <t>broodjes lunch</t>
  </si>
  <si>
    <t>teruggaven praxis</t>
  </si>
  <si>
    <t>spaargeld mama</t>
  </si>
  <si>
    <t>Apollo 68</t>
  </si>
  <si>
    <t>lening</t>
  </si>
  <si>
    <t>menzis</t>
  </si>
  <si>
    <t>marktplaats</t>
  </si>
  <si>
    <t>BSOB belasting</t>
  </si>
  <si>
    <t>Gemeente DB</t>
  </si>
  <si>
    <t>Belasting st gestel</t>
  </si>
  <si>
    <t>aflossing creditcard</t>
  </si>
  <si>
    <t>Boerenbond</t>
  </si>
  <si>
    <t>Teide spaarrek</t>
  </si>
  <si>
    <t>afvalstoffendienst</t>
  </si>
  <si>
    <t>Garmundo ( boompjes)</t>
  </si>
  <si>
    <t>Kruidvat</t>
  </si>
  <si>
    <t>restsaldo</t>
  </si>
  <si>
    <t>Kinderbijslag</t>
  </si>
  <si>
    <t>naar rek malou voorgeschoten kleding</t>
  </si>
  <si>
    <t>bakkerij</t>
  </si>
  <si>
    <t>groenteboer</t>
  </si>
  <si>
    <t>kaasboer</t>
  </si>
  <si>
    <t>natuurmonumenten</t>
  </si>
  <si>
    <t>Bol.com</t>
  </si>
  <si>
    <t>Vlagen samen sterk</t>
  </si>
  <si>
    <t>Keurslager</t>
  </si>
  <si>
    <t>FF Swanjee</t>
  </si>
  <si>
    <t>Kleding Hema</t>
  </si>
  <si>
    <t>Vakantieveiling</t>
  </si>
  <si>
    <t>pas ing</t>
  </si>
  <si>
    <t>Bakkerij</t>
  </si>
  <si>
    <t>jumbo</t>
  </si>
  <si>
    <t>van spaarrekening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</si>
</sst>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/>
    <xf numFmtId="164" fontId="0" fillId="0" borderId="0" xfId="0" applyNumberFormat="1"/>
    <xf numFmtId="0" fontId="0" fillId="0" borderId="0" xfId="0" applyAlignment="1">
      <alignment shrinkToFit="1"/>
    </xf>
    <xf numFmtId="164" fontId="1" fillId="0" borderId="0" xfId="0" applyNumberFormat="1" applyFont="1"/>
    <xf numFmtId="2" fontId="1" fillId="0" borderId="0" xfId="0" applyNumberFormat="1" applyFont="1"/>
    <xf numFmtId="0" fontId="1" fillId="0" borderId="0" xfId="0" applyFont="1" applyAlignment="1">
      <alignment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F647D-5FD5-462F-84A3-859BE272617A}">
  <dimension ref="A1:Q31"/>
  <sheetViews>
    <sheetView topLeftCell="G1" workbookViewId="0">
      <selection activeCell="Q20" sqref="Q20"/>
    </sheetView>
  </sheetViews>
  <sheetFormatPr defaultRowHeight="14.4" x14ac:dyDescent="0.3"/>
  <cols>
    <col min="3" max="3" width="25.5546875" style="2" bestFit="1" customWidth="1"/>
    <col min="4" max="4" width="9.109375" style="1"/>
    <col min="5" max="5" width="32.88671875" style="3" customWidth="1"/>
    <col min="6" max="6" width="25.5546875" style="2" bestFit="1" customWidth="1"/>
    <col min="7" max="7" width="9.109375" style="1"/>
    <col min="8" max="8" width="22.6640625" style="3" bestFit="1" customWidth="1"/>
    <col min="9" max="9" width="23.77734375" style="2" bestFit="1" customWidth="1"/>
    <col min="10" max="10" width="8.44140625" style="1" bestFit="1" customWidth="1"/>
    <col min="11" max="11" width="16.88671875" bestFit="1" customWidth="1"/>
    <col min="12" max="12" width="25.5546875" style="2" bestFit="1" customWidth="1"/>
    <col min="13" max="13" width="9.109375" style="1"/>
    <col min="14" max="14" width="27.33203125" style="1" bestFit="1" customWidth="1"/>
    <col min="15" max="15" width="25.5546875" style="2" bestFit="1" customWidth="1"/>
    <col min="16" max="16" width="7.5546875" style="1" bestFit="1" customWidth="1"/>
    <col min="17" max="17" width="20.5546875" bestFit="1" customWidth="1"/>
  </cols>
  <sheetData>
    <row r="1" spans="1:17" x14ac:dyDescent="0.3">
      <c r="A1" t="s">
        <v>0</v>
      </c>
      <c r="C1" s="2" t="s">
        <v>1</v>
      </c>
      <c r="F1" s="2" t="s">
        <v>144</v>
      </c>
      <c r="I1" s="2" t="s">
        <v>140</v>
      </c>
      <c r="L1" s="2" t="s">
        <v>6</v>
      </c>
      <c r="O1" s="2" t="s">
        <v>26</v>
      </c>
    </row>
    <row r="2" spans="1:17" x14ac:dyDescent="0.3">
      <c r="C2" s="2" t="s">
        <v>2</v>
      </c>
      <c r="D2" s="1" t="s">
        <v>3</v>
      </c>
      <c r="E2" s="3" t="s">
        <v>4</v>
      </c>
      <c r="F2" s="2" t="s">
        <v>5</v>
      </c>
      <c r="G2" s="1" t="s">
        <v>3</v>
      </c>
      <c r="H2" s="3" t="s">
        <v>4</v>
      </c>
      <c r="I2" s="2" t="s">
        <v>5</v>
      </c>
      <c r="J2" s="1" t="s">
        <v>3</v>
      </c>
      <c r="K2" t="s">
        <v>4</v>
      </c>
      <c r="L2" s="2" t="s">
        <v>5</v>
      </c>
      <c r="M2" s="1" t="s">
        <v>7</v>
      </c>
      <c r="N2" s="1" t="s">
        <v>4</v>
      </c>
      <c r="O2" s="2" t="s">
        <v>2</v>
      </c>
      <c r="P2" s="1" t="s">
        <v>7</v>
      </c>
      <c r="Q2" s="1" t="s">
        <v>27</v>
      </c>
    </row>
    <row r="3" spans="1:17" x14ac:dyDescent="0.3">
      <c r="C3" s="2">
        <v>43862</v>
      </c>
      <c r="D3" s="1">
        <v>685.29</v>
      </c>
      <c r="E3" s="3" t="s">
        <v>87</v>
      </c>
      <c r="F3" s="2">
        <v>43864</v>
      </c>
      <c r="G3" s="1">
        <v>55.48</v>
      </c>
      <c r="H3" s="3" t="s">
        <v>9</v>
      </c>
      <c r="I3" s="2">
        <v>43869</v>
      </c>
      <c r="J3" s="1">
        <v>4.4000000000000004</v>
      </c>
      <c r="K3" s="1" t="s">
        <v>15</v>
      </c>
      <c r="L3" s="2">
        <v>43863</v>
      </c>
      <c r="M3" s="1">
        <v>90</v>
      </c>
      <c r="N3" s="1" t="s">
        <v>8</v>
      </c>
      <c r="O3" s="2">
        <v>43865</v>
      </c>
      <c r="P3" s="1">
        <v>10.25</v>
      </c>
      <c r="Q3" s="1" t="s">
        <v>11</v>
      </c>
    </row>
    <row r="4" spans="1:17" x14ac:dyDescent="0.3">
      <c r="C4" s="2">
        <v>43869</v>
      </c>
      <c r="D4" s="1">
        <v>42.5</v>
      </c>
      <c r="E4" s="3" t="s">
        <v>16</v>
      </c>
      <c r="F4" s="2">
        <v>43864</v>
      </c>
      <c r="G4" s="1">
        <v>103.23</v>
      </c>
      <c r="H4" s="3" t="s">
        <v>10</v>
      </c>
      <c r="I4" s="2">
        <v>43874</v>
      </c>
      <c r="J4" s="1">
        <v>5</v>
      </c>
      <c r="K4" s="1" t="s">
        <v>20</v>
      </c>
      <c r="L4" s="2">
        <v>43865</v>
      </c>
      <c r="M4" s="1">
        <v>44.2</v>
      </c>
      <c r="N4" s="1" t="s">
        <v>12</v>
      </c>
      <c r="O4" s="2">
        <v>43872</v>
      </c>
      <c r="P4" s="1">
        <v>2.2000000000000002</v>
      </c>
      <c r="Q4" s="1" t="s">
        <v>17</v>
      </c>
    </row>
    <row r="5" spans="1:17" x14ac:dyDescent="0.3">
      <c r="C5" s="2">
        <v>43874</v>
      </c>
      <c r="D5" s="1">
        <v>125</v>
      </c>
      <c r="E5" s="3" t="s">
        <v>19</v>
      </c>
      <c r="F5" s="2">
        <v>43886</v>
      </c>
      <c r="G5" s="1">
        <v>23.29</v>
      </c>
      <c r="H5" s="3" t="s">
        <v>39</v>
      </c>
      <c r="I5" s="2">
        <v>43875</v>
      </c>
      <c r="J5" s="1">
        <v>121.14</v>
      </c>
      <c r="K5" s="1" t="s">
        <v>22</v>
      </c>
      <c r="L5" s="2">
        <v>43867</v>
      </c>
      <c r="M5" s="1">
        <v>34.950000000000003</v>
      </c>
      <c r="N5" s="1" t="s">
        <v>13</v>
      </c>
      <c r="O5" s="2">
        <v>43875</v>
      </c>
      <c r="P5" s="1">
        <v>6.99</v>
      </c>
      <c r="Q5" s="1" t="s">
        <v>21</v>
      </c>
    </row>
    <row r="6" spans="1:17" x14ac:dyDescent="0.3">
      <c r="C6" s="2">
        <v>43875</v>
      </c>
      <c r="D6" s="1">
        <v>8.8000000000000007</v>
      </c>
      <c r="E6" s="3" t="s">
        <v>19</v>
      </c>
      <c r="F6" s="2">
        <v>43887</v>
      </c>
      <c r="G6" s="1">
        <v>34.130000000000003</v>
      </c>
      <c r="H6" s="3" t="s">
        <v>45</v>
      </c>
      <c r="I6" s="2">
        <v>43883</v>
      </c>
      <c r="J6" s="1">
        <v>14.08</v>
      </c>
      <c r="K6" s="1" t="s">
        <v>15</v>
      </c>
      <c r="L6" s="2">
        <v>43869</v>
      </c>
      <c r="M6" s="1">
        <v>11.3</v>
      </c>
      <c r="N6" s="1" t="s">
        <v>14</v>
      </c>
      <c r="O6" s="2">
        <v>43878</v>
      </c>
      <c r="P6" s="1">
        <v>137.5</v>
      </c>
      <c r="Q6" s="1" t="s">
        <v>28</v>
      </c>
    </row>
    <row r="7" spans="1:17" x14ac:dyDescent="0.3">
      <c r="C7" s="2">
        <v>43878</v>
      </c>
      <c r="D7" s="1">
        <v>400</v>
      </c>
      <c r="E7" s="3" t="s">
        <v>29</v>
      </c>
      <c r="F7" s="2">
        <v>43888</v>
      </c>
      <c r="G7" s="1">
        <v>361</v>
      </c>
      <c r="H7" s="3" t="s">
        <v>50</v>
      </c>
      <c r="I7" s="2">
        <v>43879</v>
      </c>
      <c r="J7" s="1">
        <v>37352.019999999997</v>
      </c>
      <c r="K7" s="1" t="s">
        <v>33</v>
      </c>
      <c r="L7" s="2">
        <v>43873</v>
      </c>
      <c r="M7" s="1">
        <v>235</v>
      </c>
      <c r="N7" s="1" t="s">
        <v>18</v>
      </c>
      <c r="O7" s="2">
        <v>43879</v>
      </c>
      <c r="P7" s="1">
        <v>98.11</v>
      </c>
      <c r="Q7" s="1" t="s">
        <v>31</v>
      </c>
    </row>
    <row r="8" spans="1:17" x14ac:dyDescent="0.3">
      <c r="C8" s="2">
        <v>43879</v>
      </c>
      <c r="D8" s="1">
        <v>37352.019999999997</v>
      </c>
      <c r="E8" s="3" t="s">
        <v>32</v>
      </c>
      <c r="F8" s="2">
        <v>43888</v>
      </c>
      <c r="G8" s="1">
        <v>70</v>
      </c>
      <c r="H8" s="3" t="s">
        <v>51</v>
      </c>
      <c r="I8" s="2">
        <v>43889</v>
      </c>
      <c r="J8" s="1">
        <v>400</v>
      </c>
      <c r="K8" s="1" t="s">
        <v>65</v>
      </c>
      <c r="L8" s="2">
        <v>43875</v>
      </c>
      <c r="M8" s="1">
        <v>25</v>
      </c>
      <c r="N8" s="1" t="s">
        <v>23</v>
      </c>
      <c r="O8" s="2">
        <v>43881</v>
      </c>
      <c r="P8" s="1">
        <v>9.9499999999999993</v>
      </c>
      <c r="Q8" s="1" t="s">
        <v>34</v>
      </c>
    </row>
    <row r="9" spans="1:17" x14ac:dyDescent="0.3">
      <c r="C9" s="2">
        <v>43882</v>
      </c>
      <c r="D9" s="1">
        <v>564.29999999999995</v>
      </c>
      <c r="E9" s="3" t="s">
        <v>36</v>
      </c>
      <c r="F9" s="2">
        <v>43888</v>
      </c>
      <c r="G9" s="1">
        <v>1384.95</v>
      </c>
      <c r="H9" s="3" t="s">
        <v>170</v>
      </c>
      <c r="L9" s="2">
        <v>43876</v>
      </c>
      <c r="M9" s="1">
        <v>92.01</v>
      </c>
      <c r="N9" s="1" t="s">
        <v>24</v>
      </c>
      <c r="O9" s="2">
        <v>43886</v>
      </c>
      <c r="P9" s="1">
        <v>14</v>
      </c>
      <c r="Q9" s="1" t="s">
        <v>40</v>
      </c>
    </row>
    <row r="10" spans="1:17" x14ac:dyDescent="0.3">
      <c r="C10" s="2">
        <v>43884</v>
      </c>
      <c r="D10" s="1">
        <v>425</v>
      </c>
      <c r="E10" s="3" t="s">
        <v>37</v>
      </c>
      <c r="F10" s="2">
        <v>43889</v>
      </c>
      <c r="G10" s="1">
        <v>84.74</v>
      </c>
      <c r="H10" s="3" t="s">
        <v>54</v>
      </c>
      <c r="L10" s="2">
        <v>43882</v>
      </c>
      <c r="M10" s="1">
        <v>564</v>
      </c>
      <c r="N10" s="1" t="s">
        <v>35</v>
      </c>
      <c r="O10" s="2">
        <v>43887</v>
      </c>
      <c r="P10" s="1">
        <v>475</v>
      </c>
      <c r="Q10" s="1" t="s">
        <v>44</v>
      </c>
    </row>
    <row r="11" spans="1:17" x14ac:dyDescent="0.3">
      <c r="C11" s="2">
        <v>43885</v>
      </c>
      <c r="D11" s="1">
        <v>60</v>
      </c>
      <c r="E11" s="3" t="s">
        <v>37</v>
      </c>
      <c r="F11" s="2">
        <v>43889</v>
      </c>
      <c r="G11" s="1">
        <v>10.77</v>
      </c>
      <c r="H11" s="3" t="s">
        <v>55</v>
      </c>
      <c r="L11" s="2">
        <v>43885</v>
      </c>
      <c r="M11" s="1">
        <v>38.07</v>
      </c>
      <c r="N11" s="1" t="s">
        <v>38</v>
      </c>
      <c r="O11" s="2">
        <v>43888</v>
      </c>
      <c r="P11" s="1">
        <v>5.75</v>
      </c>
      <c r="Q11" s="1" t="s">
        <v>49</v>
      </c>
    </row>
    <row r="12" spans="1:17" x14ac:dyDescent="0.3">
      <c r="C12" s="2">
        <v>43887</v>
      </c>
      <c r="D12" s="1">
        <v>2575.98</v>
      </c>
      <c r="E12" s="3" t="s">
        <v>43</v>
      </c>
      <c r="F12" s="2">
        <v>43889</v>
      </c>
      <c r="G12" s="1">
        <v>28.36</v>
      </c>
      <c r="H12" s="3" t="s">
        <v>56</v>
      </c>
      <c r="L12" s="2">
        <v>43886</v>
      </c>
      <c r="M12" s="1">
        <v>50</v>
      </c>
      <c r="N12" s="1" t="s">
        <v>41</v>
      </c>
      <c r="O12" s="2">
        <v>43888</v>
      </c>
      <c r="P12" s="1">
        <v>200</v>
      </c>
      <c r="Q12" s="1" t="s">
        <v>52</v>
      </c>
    </row>
    <row r="13" spans="1:17" x14ac:dyDescent="0.3">
      <c r="C13" s="2">
        <v>43887</v>
      </c>
      <c r="D13" s="1">
        <v>1000</v>
      </c>
      <c r="E13" s="3" t="s">
        <v>46</v>
      </c>
      <c r="F13" s="2">
        <v>43889</v>
      </c>
      <c r="G13" s="1">
        <v>11.61</v>
      </c>
      <c r="H13" s="3" t="s">
        <v>57</v>
      </c>
      <c r="L13" s="2">
        <v>43886</v>
      </c>
      <c r="M13" s="1">
        <v>10</v>
      </c>
      <c r="N13" s="1" t="s">
        <v>42</v>
      </c>
      <c r="O13" s="2">
        <v>43889</v>
      </c>
      <c r="P13" s="1">
        <v>137.5</v>
      </c>
      <c r="Q13" s="1" t="s">
        <v>28</v>
      </c>
    </row>
    <row r="14" spans="1:17" x14ac:dyDescent="0.3">
      <c r="C14" s="2">
        <v>43887</v>
      </c>
      <c r="D14" s="1">
        <v>45</v>
      </c>
      <c r="E14" s="3" t="s">
        <v>48</v>
      </c>
      <c r="F14" s="2">
        <v>43889</v>
      </c>
      <c r="G14" s="1">
        <v>44.73</v>
      </c>
      <c r="H14" s="3" t="s">
        <v>58</v>
      </c>
      <c r="L14" s="2">
        <v>43887</v>
      </c>
      <c r="M14" s="1">
        <v>1032</v>
      </c>
      <c r="N14" s="1" t="s">
        <v>47</v>
      </c>
      <c r="O14" s="2">
        <v>43889</v>
      </c>
      <c r="P14" s="1">
        <v>50</v>
      </c>
      <c r="Q14" s="1" t="s">
        <v>59</v>
      </c>
    </row>
    <row r="15" spans="1:17" x14ac:dyDescent="0.3">
      <c r="C15" s="2">
        <v>43888</v>
      </c>
      <c r="D15" s="1">
        <v>1000</v>
      </c>
      <c r="E15" s="3" t="s">
        <v>53</v>
      </c>
      <c r="F15" s="2">
        <v>43889</v>
      </c>
      <c r="G15" s="1">
        <v>25</v>
      </c>
      <c r="H15" s="3" t="s">
        <v>45</v>
      </c>
      <c r="L15" s="2">
        <v>43889</v>
      </c>
      <c r="M15" s="1">
        <v>17</v>
      </c>
      <c r="N15" s="1" t="s">
        <v>60</v>
      </c>
      <c r="O15" s="2">
        <v>43879</v>
      </c>
      <c r="P15" s="1">
        <v>132.69999999999999</v>
      </c>
      <c r="Q15" s="1" t="s">
        <v>30</v>
      </c>
    </row>
    <row r="16" spans="1:17" x14ac:dyDescent="0.3">
      <c r="C16" s="2">
        <v>43889</v>
      </c>
      <c r="D16" s="1">
        <v>24.36</v>
      </c>
      <c r="E16" s="3" t="s">
        <v>61</v>
      </c>
      <c r="L16" s="2">
        <v>43889</v>
      </c>
      <c r="M16" s="1">
        <v>1.6</v>
      </c>
      <c r="N16" s="1" t="s">
        <v>62</v>
      </c>
    </row>
    <row r="17" spans="3:16" x14ac:dyDescent="0.3">
      <c r="C17" s="2">
        <v>43889</v>
      </c>
      <c r="D17" s="1">
        <v>400</v>
      </c>
      <c r="E17" s="3" t="s">
        <v>64</v>
      </c>
      <c r="L17" s="2">
        <v>43889</v>
      </c>
      <c r="M17" s="1">
        <v>10.050000000000001</v>
      </c>
      <c r="N17" s="1" t="s">
        <v>63</v>
      </c>
    </row>
    <row r="26" spans="3:16" x14ac:dyDescent="0.3">
      <c r="L26" s="2" t="s">
        <v>6</v>
      </c>
      <c r="M26" s="1">
        <f>SUM(M3:M21)</f>
        <v>2255.1799999999998</v>
      </c>
    </row>
    <row r="28" spans="3:16" x14ac:dyDescent="0.3">
      <c r="C28" s="2" t="s">
        <v>66</v>
      </c>
      <c r="D28" s="1">
        <f>SUM(D3:D27)</f>
        <v>44708.25</v>
      </c>
      <c r="F28" s="2" t="s">
        <v>67</v>
      </c>
      <c r="G28" s="1">
        <f>SUM(G3:G27)</f>
        <v>2237.29</v>
      </c>
      <c r="H28" s="1"/>
      <c r="I28" s="1"/>
      <c r="J28" s="1">
        <f t="shared" ref="J28" si="0">SUM(J3:J27)</f>
        <v>37896.639999999999</v>
      </c>
      <c r="O28" s="2" t="s">
        <v>68</v>
      </c>
      <c r="P28" s="1">
        <f>SUM(P3:P26)</f>
        <v>1279.95</v>
      </c>
    </row>
    <row r="29" spans="3:16" x14ac:dyDescent="0.3">
      <c r="C29" s="2" t="s">
        <v>69</v>
      </c>
      <c r="D29" s="1">
        <f>G28+M26+P28+J28</f>
        <v>43669.06</v>
      </c>
      <c r="F29" s="2" t="s">
        <v>171</v>
      </c>
      <c r="G29" s="1">
        <f>G28/100*43</f>
        <v>962.03470000000004</v>
      </c>
    </row>
    <row r="30" spans="3:16" x14ac:dyDescent="0.3">
      <c r="C30" s="2" t="s">
        <v>70</v>
      </c>
      <c r="D30" s="1">
        <f>D28-D29</f>
        <v>1039.1900000000023</v>
      </c>
      <c r="F30" s="2" t="s">
        <v>172</v>
      </c>
      <c r="G30" s="1">
        <f>G28/100*57</f>
        <v>1275.2553</v>
      </c>
    </row>
    <row r="31" spans="3:16" x14ac:dyDescent="0.3">
      <c r="G31" s="1">
        <f>G30+G29</f>
        <v>2237.29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5006F-9D7C-42D9-AFCC-89FCAAC9E99F}">
  <dimension ref="A1:N41"/>
  <sheetViews>
    <sheetView workbookViewId="0">
      <selection activeCell="E20" sqref="E20"/>
    </sheetView>
  </sheetViews>
  <sheetFormatPr defaultRowHeight="14.4" x14ac:dyDescent="0.3"/>
  <cols>
    <col min="3" max="3" width="25.5546875" style="2" bestFit="1" customWidth="1"/>
    <col min="4" max="4" width="9.109375" style="1"/>
    <col min="5" max="5" width="32.88671875" style="3" customWidth="1"/>
    <col min="6" max="6" width="25.5546875" style="2" bestFit="1" customWidth="1"/>
    <col min="7" max="7" width="9.109375" style="1"/>
    <col min="8" max="8" width="22.6640625" style="3" bestFit="1" customWidth="1"/>
    <col min="9" max="9" width="25.5546875" style="2" bestFit="1" customWidth="1"/>
    <col min="10" max="10" width="9.109375" style="1"/>
    <col min="11" max="11" width="27.33203125" style="1" bestFit="1" customWidth="1"/>
    <col min="12" max="12" width="25.5546875" style="2" bestFit="1" customWidth="1"/>
    <col min="13" max="13" width="7.5546875" style="1" bestFit="1" customWidth="1"/>
    <col min="14" max="14" width="20.5546875" bestFit="1" customWidth="1"/>
  </cols>
  <sheetData>
    <row r="1" spans="1:14" x14ac:dyDescent="0.3">
      <c r="A1" t="s">
        <v>0</v>
      </c>
      <c r="C1" s="2" t="s">
        <v>1</v>
      </c>
      <c r="F1" s="2" t="s">
        <v>144</v>
      </c>
      <c r="I1" s="2" t="s">
        <v>26</v>
      </c>
      <c r="K1"/>
    </row>
    <row r="2" spans="1:14" x14ac:dyDescent="0.3">
      <c r="C2" s="2" t="s">
        <v>2</v>
      </c>
      <c r="D2" s="1" t="s">
        <v>3</v>
      </c>
      <c r="E2" s="3" t="s">
        <v>4</v>
      </c>
      <c r="F2" s="2" t="s">
        <v>5</v>
      </c>
      <c r="G2" s="1" t="s">
        <v>3</v>
      </c>
      <c r="H2" s="3" t="s">
        <v>4</v>
      </c>
      <c r="I2" s="2" t="s">
        <v>2</v>
      </c>
      <c r="J2" s="1" t="s">
        <v>7</v>
      </c>
      <c r="K2" s="1" t="s">
        <v>27</v>
      </c>
      <c r="N2" s="1"/>
    </row>
    <row r="3" spans="1:14" x14ac:dyDescent="0.3">
      <c r="C3" s="2">
        <v>43862</v>
      </c>
      <c r="D3" s="1">
        <v>368.87</v>
      </c>
      <c r="E3" s="3" t="s">
        <v>91</v>
      </c>
      <c r="F3" s="2">
        <v>43862</v>
      </c>
      <c r="G3" s="1">
        <v>26.56</v>
      </c>
      <c r="H3" s="3" t="s">
        <v>92</v>
      </c>
      <c r="I3" s="2">
        <v>43864</v>
      </c>
      <c r="J3" s="1">
        <v>5</v>
      </c>
      <c r="K3" t="s">
        <v>94</v>
      </c>
      <c r="N3" s="1"/>
    </row>
    <row r="4" spans="1:14" x14ac:dyDescent="0.3">
      <c r="C4" s="2">
        <v>43863</v>
      </c>
      <c r="D4" s="1">
        <v>90</v>
      </c>
      <c r="E4" s="3" t="s">
        <v>93</v>
      </c>
      <c r="F4" s="2">
        <v>43863</v>
      </c>
      <c r="G4" s="1">
        <v>72.69</v>
      </c>
      <c r="H4" s="3" t="s">
        <v>95</v>
      </c>
      <c r="I4" s="2">
        <v>43872</v>
      </c>
      <c r="J4" s="1">
        <v>1</v>
      </c>
      <c r="K4" s="1" t="s">
        <v>84</v>
      </c>
      <c r="N4" s="1"/>
    </row>
    <row r="5" spans="1:14" x14ac:dyDescent="0.3">
      <c r="C5" s="2">
        <v>43867</v>
      </c>
      <c r="D5" s="1">
        <v>105</v>
      </c>
      <c r="E5" s="3" t="s">
        <v>99</v>
      </c>
      <c r="F5" s="2">
        <v>43864</v>
      </c>
      <c r="G5" s="1">
        <v>21.1</v>
      </c>
      <c r="H5" s="3" t="s">
        <v>15</v>
      </c>
      <c r="I5" s="2">
        <v>43887</v>
      </c>
      <c r="J5" s="1">
        <v>150</v>
      </c>
      <c r="K5" s="1" t="s">
        <v>115</v>
      </c>
      <c r="N5" s="1"/>
    </row>
    <row r="6" spans="1:14" x14ac:dyDescent="0.3">
      <c r="C6" s="2">
        <v>43867</v>
      </c>
      <c r="D6" s="1">
        <v>200</v>
      </c>
      <c r="E6" s="3" t="s">
        <v>100</v>
      </c>
      <c r="F6" s="2">
        <v>43864</v>
      </c>
      <c r="G6" s="1">
        <v>15.9</v>
      </c>
      <c r="H6" s="3" t="s">
        <v>92</v>
      </c>
      <c r="I6" s="2">
        <v>43889</v>
      </c>
      <c r="J6" s="1">
        <v>20</v>
      </c>
      <c r="K6" s="1" t="s">
        <v>117</v>
      </c>
      <c r="N6" s="1"/>
    </row>
    <row r="7" spans="1:14" x14ac:dyDescent="0.3">
      <c r="C7" s="2">
        <v>43868</v>
      </c>
      <c r="D7" s="1">
        <v>90</v>
      </c>
      <c r="E7" s="3" t="s">
        <v>102</v>
      </c>
      <c r="F7" s="2">
        <v>43864</v>
      </c>
      <c r="G7" s="1">
        <v>12.27</v>
      </c>
      <c r="H7" s="3" t="s">
        <v>96</v>
      </c>
      <c r="N7" s="1"/>
    </row>
    <row r="8" spans="1:14" x14ac:dyDescent="0.3">
      <c r="C8" s="2">
        <v>43868</v>
      </c>
      <c r="D8" s="1">
        <v>700</v>
      </c>
      <c r="E8" s="3" t="s">
        <v>103</v>
      </c>
      <c r="F8" s="2">
        <v>43865</v>
      </c>
      <c r="G8" s="1">
        <v>33.770000000000003</v>
      </c>
      <c r="H8" s="3" t="s">
        <v>15</v>
      </c>
      <c r="N8" s="1"/>
    </row>
    <row r="9" spans="1:14" x14ac:dyDescent="0.3">
      <c r="C9" s="2">
        <v>43871</v>
      </c>
      <c r="D9" s="1">
        <v>3.93</v>
      </c>
      <c r="E9" s="3" t="s">
        <v>95</v>
      </c>
      <c r="F9" s="2">
        <v>43866</v>
      </c>
      <c r="G9" s="1">
        <v>8.86</v>
      </c>
      <c r="H9" s="3" t="s">
        <v>85</v>
      </c>
      <c r="N9" s="1"/>
    </row>
    <row r="10" spans="1:14" x14ac:dyDescent="0.3">
      <c r="C10" s="2">
        <v>43874</v>
      </c>
      <c r="D10" s="1">
        <v>5</v>
      </c>
      <c r="E10" s="3" t="s">
        <v>109</v>
      </c>
      <c r="F10" s="2">
        <v>43866</v>
      </c>
      <c r="G10" s="1">
        <v>22.8</v>
      </c>
      <c r="H10" s="3" t="s">
        <v>97</v>
      </c>
      <c r="N10" s="1"/>
    </row>
    <row r="11" spans="1:14" x14ac:dyDescent="0.3">
      <c r="C11" s="2">
        <v>43884</v>
      </c>
      <c r="D11" s="1">
        <v>75</v>
      </c>
      <c r="E11" s="3" t="s">
        <v>113</v>
      </c>
      <c r="F11" s="2">
        <v>43867</v>
      </c>
      <c r="G11" s="1">
        <v>119.85</v>
      </c>
      <c r="H11" s="3" t="s">
        <v>98</v>
      </c>
      <c r="N11" s="1"/>
    </row>
    <row r="12" spans="1:14" x14ac:dyDescent="0.3">
      <c r="C12" s="2">
        <v>43884</v>
      </c>
      <c r="D12" s="1">
        <v>400</v>
      </c>
      <c r="E12" s="3" t="s">
        <v>111</v>
      </c>
      <c r="F12" s="2">
        <v>43868</v>
      </c>
      <c r="G12" s="1">
        <v>25.26</v>
      </c>
      <c r="H12" s="3" t="s">
        <v>92</v>
      </c>
      <c r="N12" s="1"/>
    </row>
    <row r="13" spans="1:14" x14ac:dyDescent="0.3">
      <c r="C13" s="2">
        <v>43887</v>
      </c>
      <c r="D13" s="1">
        <v>475</v>
      </c>
      <c r="E13" s="3" t="s">
        <v>114</v>
      </c>
      <c r="F13" s="2">
        <v>43868</v>
      </c>
      <c r="G13" s="1">
        <v>34.99</v>
      </c>
      <c r="H13" s="3" t="s">
        <v>97</v>
      </c>
      <c r="N13" s="1"/>
    </row>
    <row r="14" spans="1:14" x14ac:dyDescent="0.3">
      <c r="F14" s="2">
        <v>43868</v>
      </c>
      <c r="G14" s="1">
        <v>39.340000000000003</v>
      </c>
      <c r="H14" s="3" t="s">
        <v>15</v>
      </c>
      <c r="N14" s="1"/>
    </row>
    <row r="15" spans="1:14" x14ac:dyDescent="0.3">
      <c r="F15" s="2">
        <v>43868</v>
      </c>
      <c r="G15" s="1">
        <v>88.22</v>
      </c>
      <c r="H15" s="3" t="s">
        <v>101</v>
      </c>
    </row>
    <row r="16" spans="1:14" x14ac:dyDescent="0.3">
      <c r="F16" s="2">
        <v>43869</v>
      </c>
      <c r="G16" s="1">
        <v>41.95</v>
      </c>
      <c r="H16" s="3" t="s">
        <v>104</v>
      </c>
      <c r="K16"/>
    </row>
    <row r="17" spans="6:11" x14ac:dyDescent="0.3">
      <c r="F17" s="2">
        <v>43869</v>
      </c>
      <c r="G17" s="1">
        <v>54.45</v>
      </c>
      <c r="H17" s="3" t="s">
        <v>105</v>
      </c>
      <c r="K17"/>
    </row>
    <row r="18" spans="6:11" x14ac:dyDescent="0.3">
      <c r="F18" s="2">
        <v>43869</v>
      </c>
      <c r="G18" s="1">
        <v>350</v>
      </c>
      <c r="H18" s="3" t="s">
        <v>106</v>
      </c>
      <c r="K18"/>
    </row>
    <row r="19" spans="6:11" x14ac:dyDescent="0.3">
      <c r="F19" s="2">
        <v>43871</v>
      </c>
      <c r="G19" s="1">
        <v>6.73</v>
      </c>
      <c r="H19" s="3" t="s">
        <v>92</v>
      </c>
      <c r="K19"/>
    </row>
    <row r="20" spans="6:11" x14ac:dyDescent="0.3">
      <c r="F20" s="2">
        <v>43872</v>
      </c>
      <c r="G20" s="1">
        <v>42.32</v>
      </c>
      <c r="H20" s="3" t="s">
        <v>97</v>
      </c>
      <c r="K20"/>
    </row>
    <row r="21" spans="6:11" x14ac:dyDescent="0.3">
      <c r="F21" s="2">
        <v>43873</v>
      </c>
      <c r="G21" s="1">
        <v>33.08</v>
      </c>
      <c r="H21" s="3" t="s">
        <v>15</v>
      </c>
      <c r="K21"/>
    </row>
    <row r="22" spans="6:11" x14ac:dyDescent="0.3">
      <c r="F22" s="2">
        <v>43873</v>
      </c>
      <c r="G22" s="1">
        <v>72.61</v>
      </c>
      <c r="H22" s="3" t="s">
        <v>92</v>
      </c>
      <c r="K22"/>
    </row>
    <row r="23" spans="6:11" x14ac:dyDescent="0.3">
      <c r="F23" s="2">
        <v>43873</v>
      </c>
      <c r="G23" s="1">
        <v>16.09</v>
      </c>
      <c r="H23" s="3" t="s">
        <v>92</v>
      </c>
      <c r="K23"/>
    </row>
    <row r="24" spans="6:11" x14ac:dyDescent="0.3">
      <c r="F24" s="2">
        <v>43874</v>
      </c>
      <c r="G24" s="1">
        <v>12.75</v>
      </c>
      <c r="H24" s="3" t="s">
        <v>85</v>
      </c>
      <c r="K24"/>
    </row>
    <row r="25" spans="6:11" x14ac:dyDescent="0.3">
      <c r="F25" s="2">
        <v>43874</v>
      </c>
      <c r="G25" s="1">
        <v>9.5</v>
      </c>
      <c r="H25" s="3" t="s">
        <v>107</v>
      </c>
      <c r="K25"/>
    </row>
    <row r="26" spans="6:11" x14ac:dyDescent="0.3">
      <c r="F26" s="2">
        <v>43874</v>
      </c>
      <c r="G26" s="1">
        <v>125</v>
      </c>
      <c r="H26" s="3" t="s">
        <v>108</v>
      </c>
      <c r="K26"/>
    </row>
    <row r="27" spans="6:11" x14ac:dyDescent="0.3">
      <c r="F27" s="2">
        <v>43875</v>
      </c>
      <c r="G27" s="1">
        <v>244.9</v>
      </c>
      <c r="H27" s="3" t="s">
        <v>110</v>
      </c>
      <c r="K27"/>
    </row>
    <row r="28" spans="6:11" x14ac:dyDescent="0.3">
      <c r="F28" s="2">
        <v>43875</v>
      </c>
      <c r="G28" s="1">
        <v>8.8000000000000007</v>
      </c>
      <c r="H28" s="3" t="s">
        <v>108</v>
      </c>
      <c r="K28"/>
    </row>
    <row r="29" spans="6:11" x14ac:dyDescent="0.3">
      <c r="F29" s="2">
        <v>43876</v>
      </c>
      <c r="G29" s="1">
        <v>17.010000000000002</v>
      </c>
      <c r="H29" s="3" t="s">
        <v>85</v>
      </c>
      <c r="K29"/>
    </row>
    <row r="30" spans="6:11" x14ac:dyDescent="0.3">
      <c r="F30" s="2">
        <v>43885</v>
      </c>
      <c r="G30" s="1">
        <v>7</v>
      </c>
      <c r="H30" s="3" t="s">
        <v>112</v>
      </c>
      <c r="K30"/>
    </row>
    <row r="31" spans="6:11" x14ac:dyDescent="0.3">
      <c r="F31" s="2">
        <v>43888</v>
      </c>
      <c r="G31" s="1">
        <v>59.36</v>
      </c>
      <c r="H31" s="3" t="s">
        <v>97</v>
      </c>
      <c r="K31"/>
    </row>
    <row r="32" spans="6:11" x14ac:dyDescent="0.3">
      <c r="F32" s="2">
        <v>43889</v>
      </c>
      <c r="G32" s="1">
        <v>14.51</v>
      </c>
      <c r="H32" s="3" t="s">
        <v>116</v>
      </c>
      <c r="K32"/>
    </row>
    <row r="33" spans="3:11" x14ac:dyDescent="0.3">
      <c r="F33" s="2">
        <v>43889</v>
      </c>
      <c r="G33" s="1">
        <v>40.39</v>
      </c>
      <c r="H33" s="3" t="s">
        <v>97</v>
      </c>
      <c r="K33"/>
    </row>
    <row r="34" spans="3:11" x14ac:dyDescent="0.3">
      <c r="F34" s="2">
        <v>43889</v>
      </c>
      <c r="G34" s="1">
        <v>28.7</v>
      </c>
      <c r="H34" s="3" t="s">
        <v>118</v>
      </c>
      <c r="K34"/>
    </row>
    <row r="35" spans="3:11" x14ac:dyDescent="0.3">
      <c r="F35" s="2">
        <v>43890</v>
      </c>
      <c r="G35" s="1">
        <v>11.33</v>
      </c>
      <c r="H35" s="3" t="s">
        <v>97</v>
      </c>
      <c r="K35"/>
    </row>
    <row r="36" spans="3:11" x14ac:dyDescent="0.3">
      <c r="F36" s="2">
        <v>43890</v>
      </c>
      <c r="G36" s="1">
        <v>1.75</v>
      </c>
      <c r="H36" s="3" t="s">
        <v>107</v>
      </c>
      <c r="K36"/>
    </row>
    <row r="37" spans="3:11" x14ac:dyDescent="0.3">
      <c r="F37" s="2">
        <v>43890</v>
      </c>
      <c r="G37" s="1">
        <v>10</v>
      </c>
      <c r="H37" s="3" t="s">
        <v>119</v>
      </c>
      <c r="K37"/>
    </row>
    <row r="38" spans="3:11" x14ac:dyDescent="0.3">
      <c r="K38"/>
    </row>
    <row r="39" spans="3:11" x14ac:dyDescent="0.3">
      <c r="C39" s="2" t="s">
        <v>66</v>
      </c>
      <c r="D39" s="1">
        <f>SUM(D3:D38)</f>
        <v>2512.8000000000002</v>
      </c>
      <c r="I39" s="2" t="s">
        <v>68</v>
      </c>
      <c r="J39" s="1">
        <f>SUM(J3:J38)</f>
        <v>176</v>
      </c>
      <c r="K39"/>
    </row>
    <row r="40" spans="3:11" x14ac:dyDescent="0.3">
      <c r="C40" s="2" t="s">
        <v>69</v>
      </c>
      <c r="D40" s="1">
        <f>G40+J39+M39</f>
        <v>1905.8400000000001</v>
      </c>
      <c r="F40" s="2" t="s">
        <v>67</v>
      </c>
      <c r="G40" s="1">
        <f>SUM(G3:G39)</f>
        <v>1729.8400000000001</v>
      </c>
    </row>
    <row r="41" spans="3:11" x14ac:dyDescent="0.3">
      <c r="C41" s="2" t="s">
        <v>70</v>
      </c>
      <c r="D41" s="1">
        <f>D39-D40</f>
        <v>606.96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8D38D-C80F-434D-8227-9B22FDB15F82}">
  <dimension ref="A1:Q35"/>
  <sheetViews>
    <sheetView zoomScale="60" zoomScaleNormal="60" workbookViewId="0">
      <selection sqref="A1:S38"/>
    </sheetView>
  </sheetViews>
  <sheetFormatPr defaultRowHeight="14.4" x14ac:dyDescent="0.3"/>
  <cols>
    <col min="3" max="3" width="25.5546875" style="2" bestFit="1" customWidth="1"/>
    <col min="4" max="4" width="9.109375" style="1"/>
    <col min="5" max="5" width="21" style="3" bestFit="1" customWidth="1"/>
    <col min="6" max="6" width="25.5546875" style="2" customWidth="1"/>
    <col min="7" max="7" width="9.109375" style="1"/>
    <col min="8" max="8" width="22.6640625" style="3" bestFit="1" customWidth="1"/>
    <col min="9" max="9" width="23.109375" style="2" bestFit="1" customWidth="1"/>
    <col min="10" max="10" width="8.88671875" style="1"/>
    <col min="11" max="11" width="11.6640625" bestFit="1" customWidth="1"/>
    <col min="12" max="12" width="25.5546875" style="2" bestFit="1" customWidth="1"/>
    <col min="13" max="13" width="9.109375" style="1"/>
    <col min="14" max="14" width="27.33203125" style="1" bestFit="1" customWidth="1"/>
    <col min="15" max="15" width="25.5546875" style="2" bestFit="1" customWidth="1"/>
    <col min="16" max="16" width="7.5546875" style="1" bestFit="1" customWidth="1"/>
    <col min="17" max="17" width="20.5546875" bestFit="1" customWidth="1"/>
  </cols>
  <sheetData>
    <row r="1" spans="1:17" x14ac:dyDescent="0.3">
      <c r="A1" t="s">
        <v>0</v>
      </c>
      <c r="C1" s="2" t="s">
        <v>1</v>
      </c>
      <c r="F1" s="2" t="s">
        <v>139</v>
      </c>
      <c r="I1" s="2" t="s">
        <v>141</v>
      </c>
      <c r="L1" s="2" t="s">
        <v>6</v>
      </c>
      <c r="O1" s="2" t="s">
        <v>26</v>
      </c>
    </row>
    <row r="2" spans="1:17" x14ac:dyDescent="0.3">
      <c r="C2" s="2" t="s">
        <v>2</v>
      </c>
      <c r="D2" s="1" t="s">
        <v>3</v>
      </c>
      <c r="E2" s="3" t="s">
        <v>4</v>
      </c>
      <c r="F2" s="2" t="s">
        <v>5</v>
      </c>
      <c r="G2" s="1" t="s">
        <v>3</v>
      </c>
      <c r="H2" s="3" t="s">
        <v>4</v>
      </c>
      <c r="I2" s="2" t="s">
        <v>5</v>
      </c>
      <c r="J2" s="1" t="s">
        <v>7</v>
      </c>
      <c r="K2" s="1" t="s">
        <v>4</v>
      </c>
      <c r="L2" s="2" t="s">
        <v>5</v>
      </c>
      <c r="M2" s="1" t="s">
        <v>7</v>
      </c>
      <c r="N2" s="1" t="s">
        <v>4</v>
      </c>
      <c r="O2" s="2" t="s">
        <v>2</v>
      </c>
      <c r="P2" s="1" t="s">
        <v>7</v>
      </c>
      <c r="Q2" s="1" t="s">
        <v>27</v>
      </c>
    </row>
    <row r="3" spans="1:17" x14ac:dyDescent="0.3">
      <c r="C3" s="2">
        <v>43891</v>
      </c>
      <c r="D3" s="1">
        <f>+'Februari Frank'!D30</f>
        <v>1039.1900000000023</v>
      </c>
      <c r="E3" s="3" t="s">
        <v>73</v>
      </c>
      <c r="F3" s="2">
        <v>43892</v>
      </c>
      <c r="G3" s="1">
        <v>103.23</v>
      </c>
      <c r="H3" s="3" t="s">
        <v>71</v>
      </c>
      <c r="I3" s="2">
        <v>43896</v>
      </c>
      <c r="J3" s="1">
        <v>1570</v>
      </c>
      <c r="K3" s="1" t="s">
        <v>82</v>
      </c>
      <c r="L3" s="2">
        <v>43893</v>
      </c>
      <c r="M3" s="1">
        <v>50</v>
      </c>
      <c r="N3" s="1" t="s">
        <v>75</v>
      </c>
      <c r="O3" s="2">
        <v>43892</v>
      </c>
      <c r="P3" s="1">
        <v>10.25</v>
      </c>
      <c r="Q3" t="s">
        <v>11</v>
      </c>
    </row>
    <row r="4" spans="1:17" x14ac:dyDescent="0.3">
      <c r="C4" s="2">
        <v>43893</v>
      </c>
      <c r="D4" s="1">
        <v>48.66</v>
      </c>
      <c r="E4" s="3" t="s">
        <v>74</v>
      </c>
      <c r="F4" s="2">
        <v>43892</v>
      </c>
      <c r="G4" s="1">
        <v>55.48</v>
      </c>
      <c r="H4" s="3" t="s">
        <v>72</v>
      </c>
      <c r="I4" s="2">
        <v>43896</v>
      </c>
      <c r="J4" s="1">
        <v>25.45</v>
      </c>
      <c r="K4" s="3" t="s">
        <v>163</v>
      </c>
      <c r="L4" s="2">
        <v>43894</v>
      </c>
      <c r="M4" s="1">
        <v>10</v>
      </c>
      <c r="N4" s="1" t="s">
        <v>76</v>
      </c>
      <c r="O4" s="2">
        <v>43900</v>
      </c>
      <c r="P4" s="1">
        <v>2.15</v>
      </c>
      <c r="Q4" s="1" t="s">
        <v>84</v>
      </c>
    </row>
    <row r="5" spans="1:17" x14ac:dyDescent="0.3">
      <c r="C5" s="2">
        <v>43895</v>
      </c>
      <c r="D5" s="1">
        <v>1570</v>
      </c>
      <c r="E5" s="3" t="s">
        <v>80</v>
      </c>
      <c r="F5" s="2">
        <v>43896</v>
      </c>
      <c r="G5" s="1">
        <v>34.119999999999997</v>
      </c>
      <c r="H5" s="3" t="s">
        <v>81</v>
      </c>
      <c r="I5" s="2">
        <v>43901</v>
      </c>
      <c r="J5" s="1">
        <v>19.05</v>
      </c>
      <c r="K5" s="1" t="s">
        <v>85</v>
      </c>
      <c r="L5" s="2">
        <v>43894</v>
      </c>
      <c r="M5" s="1">
        <v>6.5</v>
      </c>
      <c r="N5" s="1" t="s">
        <v>77</v>
      </c>
      <c r="O5" s="2">
        <v>43906</v>
      </c>
      <c r="P5" s="1">
        <v>47.36</v>
      </c>
      <c r="Q5" s="1" t="s">
        <v>133</v>
      </c>
    </row>
    <row r="6" spans="1:17" x14ac:dyDescent="0.3">
      <c r="C6" s="2">
        <v>210.26</v>
      </c>
      <c r="D6" s="1">
        <v>210.26</v>
      </c>
      <c r="E6" s="3" t="s">
        <v>83</v>
      </c>
      <c r="F6" s="2">
        <v>43915</v>
      </c>
      <c r="G6" s="1">
        <v>23.29</v>
      </c>
      <c r="H6" s="3" t="s">
        <v>157</v>
      </c>
      <c r="I6" s="2">
        <v>43902</v>
      </c>
      <c r="J6" s="1">
        <v>5837</v>
      </c>
      <c r="K6" s="3" t="s">
        <v>130</v>
      </c>
      <c r="L6" s="2">
        <v>43894</v>
      </c>
      <c r="M6" s="1">
        <v>10</v>
      </c>
      <c r="N6" s="1" t="s">
        <v>76</v>
      </c>
      <c r="O6" s="2">
        <v>43906</v>
      </c>
      <c r="P6" s="1">
        <v>6.99</v>
      </c>
      <c r="Q6" s="1" t="s">
        <v>136</v>
      </c>
    </row>
    <row r="7" spans="1:17" x14ac:dyDescent="0.3">
      <c r="C7" s="2">
        <v>43901</v>
      </c>
      <c r="D7" s="1">
        <v>5837</v>
      </c>
      <c r="E7" s="3" t="s">
        <v>86</v>
      </c>
      <c r="F7" s="4">
        <v>43917</v>
      </c>
      <c r="G7" s="5">
        <v>71</v>
      </c>
      <c r="H7" s="6" t="s">
        <v>174</v>
      </c>
      <c r="I7" s="2">
        <v>43904</v>
      </c>
      <c r="J7" s="1">
        <v>48.45</v>
      </c>
      <c r="K7" s="3" t="s">
        <v>132</v>
      </c>
      <c r="L7" s="2">
        <v>43894</v>
      </c>
      <c r="M7" s="1">
        <v>10</v>
      </c>
      <c r="N7" s="1" t="s">
        <v>76</v>
      </c>
      <c r="O7" s="2">
        <v>43913</v>
      </c>
      <c r="P7" s="1">
        <v>20</v>
      </c>
      <c r="Q7" s="1" t="s">
        <v>151</v>
      </c>
    </row>
    <row r="8" spans="1:17" x14ac:dyDescent="0.3">
      <c r="C8" s="2">
        <v>43908</v>
      </c>
      <c r="D8" s="1">
        <v>5837</v>
      </c>
      <c r="E8" s="3" t="s">
        <v>86</v>
      </c>
      <c r="F8" s="2">
        <v>43917</v>
      </c>
      <c r="G8" s="1">
        <v>25</v>
      </c>
      <c r="H8" s="3" t="s">
        <v>175</v>
      </c>
      <c r="I8" s="2">
        <v>43904</v>
      </c>
      <c r="J8" s="1">
        <v>11.75</v>
      </c>
      <c r="K8" s="3" t="s">
        <v>132</v>
      </c>
      <c r="L8" s="2">
        <v>43894</v>
      </c>
      <c r="M8" s="1">
        <v>7.5</v>
      </c>
      <c r="N8" s="1" t="s">
        <v>78</v>
      </c>
      <c r="O8" s="2">
        <v>43914</v>
      </c>
      <c r="P8" s="1">
        <v>9.9499999999999993</v>
      </c>
      <c r="Q8" s="1" t="s">
        <v>153</v>
      </c>
    </row>
    <row r="9" spans="1:17" x14ac:dyDescent="0.3">
      <c r="C9" s="2">
        <v>43908</v>
      </c>
      <c r="D9" s="1">
        <v>1267</v>
      </c>
      <c r="E9" s="3" t="s">
        <v>147</v>
      </c>
      <c r="F9" s="2">
        <v>43917</v>
      </c>
      <c r="G9" s="1">
        <v>220</v>
      </c>
      <c r="H9" s="3" t="s">
        <v>176</v>
      </c>
      <c r="I9" s="2">
        <v>43906</v>
      </c>
      <c r="J9" s="1">
        <v>16.489999999999998</v>
      </c>
      <c r="K9" s="3" t="s">
        <v>97</v>
      </c>
      <c r="L9" s="2">
        <v>43894</v>
      </c>
      <c r="M9" s="1">
        <v>22</v>
      </c>
      <c r="N9" s="1" t="s">
        <v>79</v>
      </c>
      <c r="O9" s="2">
        <v>43915</v>
      </c>
      <c r="P9" s="1">
        <v>14</v>
      </c>
      <c r="Q9" s="1" t="s">
        <v>158</v>
      </c>
    </row>
    <row r="10" spans="1:17" x14ac:dyDescent="0.3">
      <c r="C10" s="2">
        <v>43913</v>
      </c>
      <c r="D10" s="1">
        <v>925</v>
      </c>
      <c r="E10" s="3" t="s">
        <v>150</v>
      </c>
      <c r="F10" s="2">
        <v>43920</v>
      </c>
      <c r="G10" s="1">
        <v>1634.25</v>
      </c>
      <c r="H10" s="3" t="s">
        <v>182</v>
      </c>
      <c r="I10" s="2">
        <v>43906</v>
      </c>
      <c r="J10" s="1">
        <v>21.08</v>
      </c>
      <c r="K10" s="3" t="s">
        <v>126</v>
      </c>
      <c r="L10" s="2">
        <v>43899</v>
      </c>
      <c r="M10" s="1">
        <v>211</v>
      </c>
      <c r="N10" s="1" t="s">
        <v>159</v>
      </c>
      <c r="O10" s="2">
        <v>43916</v>
      </c>
      <c r="P10" s="1">
        <v>5.75</v>
      </c>
      <c r="Q10" s="1" t="s">
        <v>49</v>
      </c>
    </row>
    <row r="11" spans="1:17" x14ac:dyDescent="0.3">
      <c r="C11" s="2">
        <v>43914</v>
      </c>
      <c r="D11" s="1">
        <v>60</v>
      </c>
      <c r="E11" s="3" t="s">
        <v>154</v>
      </c>
      <c r="F11" s="2">
        <v>43921</v>
      </c>
      <c r="G11" s="1">
        <v>28.36</v>
      </c>
      <c r="H11" s="3" t="s">
        <v>185</v>
      </c>
      <c r="I11" s="2">
        <v>43906</v>
      </c>
      <c r="J11" s="1">
        <v>3.75</v>
      </c>
      <c r="K11" s="3" t="s">
        <v>126</v>
      </c>
      <c r="L11" s="2">
        <v>43902</v>
      </c>
      <c r="M11" s="1">
        <v>3.35</v>
      </c>
      <c r="N11" s="1" t="s">
        <v>88</v>
      </c>
      <c r="O11" s="2">
        <v>43916</v>
      </c>
      <c r="P11" s="1">
        <v>15.5</v>
      </c>
      <c r="Q11" s="1" t="s">
        <v>160</v>
      </c>
    </row>
    <row r="12" spans="1:17" x14ac:dyDescent="0.3">
      <c r="C12" s="2">
        <v>43916</v>
      </c>
      <c r="D12" s="1">
        <v>2733.24</v>
      </c>
      <c r="E12" s="3" t="s">
        <v>161</v>
      </c>
      <c r="F12" s="2">
        <v>43921</v>
      </c>
      <c r="G12" s="1">
        <v>53.5</v>
      </c>
      <c r="H12" s="3" t="s">
        <v>186</v>
      </c>
      <c r="I12" s="2">
        <v>43906</v>
      </c>
      <c r="J12" s="1">
        <v>6.99</v>
      </c>
      <c r="K12" s="3" t="s">
        <v>97</v>
      </c>
      <c r="L12" s="2">
        <v>43902</v>
      </c>
      <c r="M12" s="1">
        <v>6.9</v>
      </c>
      <c r="N12" s="1" t="s">
        <v>89</v>
      </c>
      <c r="O12" s="2">
        <v>43916</v>
      </c>
      <c r="P12" s="1">
        <v>475</v>
      </c>
      <c r="Q12" s="1" t="s">
        <v>169</v>
      </c>
    </row>
    <row r="13" spans="1:17" x14ac:dyDescent="0.3">
      <c r="C13" s="2">
        <v>43918</v>
      </c>
      <c r="D13" s="1">
        <v>8.92</v>
      </c>
      <c r="E13" s="3" t="s">
        <v>179</v>
      </c>
      <c r="F13" s="2">
        <v>43921</v>
      </c>
      <c r="G13" s="1">
        <v>27.78</v>
      </c>
      <c r="H13" s="3" t="s">
        <v>187</v>
      </c>
      <c r="I13" s="2">
        <v>43906</v>
      </c>
      <c r="J13" s="1">
        <v>26</v>
      </c>
      <c r="K13" s="3" t="s">
        <v>135</v>
      </c>
      <c r="L13" s="2">
        <v>43902</v>
      </c>
      <c r="M13" s="1">
        <v>14.25</v>
      </c>
      <c r="N13" s="1" t="s">
        <v>90</v>
      </c>
      <c r="O13" s="2">
        <v>43917</v>
      </c>
      <c r="P13" s="1">
        <v>200</v>
      </c>
      <c r="Q13" s="1" t="s">
        <v>173</v>
      </c>
    </row>
    <row r="14" spans="1:17" x14ac:dyDescent="0.3">
      <c r="C14" s="2">
        <v>43919</v>
      </c>
      <c r="D14" s="1">
        <v>30</v>
      </c>
      <c r="E14" s="3" t="s">
        <v>181</v>
      </c>
      <c r="F14" s="2">
        <v>43921</v>
      </c>
      <c r="G14" s="1">
        <v>11.62</v>
      </c>
      <c r="H14" s="3" t="s">
        <v>186</v>
      </c>
      <c r="I14" s="2">
        <v>43906</v>
      </c>
      <c r="J14" s="1">
        <v>20.18</v>
      </c>
      <c r="K14" s="3" t="s">
        <v>137</v>
      </c>
      <c r="L14" s="2">
        <v>43904</v>
      </c>
      <c r="M14" s="1">
        <v>6</v>
      </c>
      <c r="N14" s="1" t="s">
        <v>131</v>
      </c>
      <c r="O14" s="2">
        <v>43917</v>
      </c>
      <c r="P14" s="1">
        <v>150</v>
      </c>
      <c r="Q14" s="1" t="s">
        <v>177</v>
      </c>
    </row>
    <row r="15" spans="1:17" x14ac:dyDescent="0.3">
      <c r="I15" s="2">
        <v>43906</v>
      </c>
      <c r="J15" s="1">
        <v>15.5</v>
      </c>
      <c r="K15" s="3" t="s">
        <v>134</v>
      </c>
      <c r="L15" s="2">
        <v>43908</v>
      </c>
      <c r="M15" s="1">
        <v>44.74</v>
      </c>
      <c r="N15" s="1" t="s">
        <v>102</v>
      </c>
      <c r="O15" s="2">
        <v>43918</v>
      </c>
      <c r="P15" s="1">
        <v>50</v>
      </c>
      <c r="Q15" s="1" t="s">
        <v>180</v>
      </c>
    </row>
    <row r="16" spans="1:17" x14ac:dyDescent="0.3">
      <c r="I16" s="2">
        <v>43907</v>
      </c>
      <c r="J16" s="1">
        <v>8.23</v>
      </c>
      <c r="K16" s="3" t="s">
        <v>138</v>
      </c>
      <c r="L16" s="2">
        <v>43910</v>
      </c>
      <c r="M16" s="1">
        <v>2</v>
      </c>
      <c r="N16" s="1" t="s">
        <v>149</v>
      </c>
      <c r="O16" s="2">
        <v>43920</v>
      </c>
      <c r="P16" s="1">
        <v>137.5</v>
      </c>
      <c r="Q16" s="1" t="s">
        <v>183</v>
      </c>
    </row>
    <row r="17" spans="3:16" x14ac:dyDescent="0.3">
      <c r="I17" s="2">
        <v>43908</v>
      </c>
      <c r="J17" s="1">
        <v>5837</v>
      </c>
      <c r="K17" s="3" t="s">
        <v>145</v>
      </c>
      <c r="L17" s="2">
        <v>43918</v>
      </c>
      <c r="M17" s="1">
        <v>6.9</v>
      </c>
      <c r="N17" s="1" t="s">
        <v>178</v>
      </c>
    </row>
    <row r="18" spans="3:16" x14ac:dyDescent="0.3">
      <c r="I18" s="2">
        <v>43908</v>
      </c>
      <c r="J18" s="1">
        <v>1267.5</v>
      </c>
      <c r="K18" s="3" t="s">
        <v>146</v>
      </c>
      <c r="L18" s="2">
        <v>43921</v>
      </c>
      <c r="M18" s="1">
        <v>4.5</v>
      </c>
      <c r="N18" s="1" t="s">
        <v>184</v>
      </c>
    </row>
    <row r="19" spans="3:16" x14ac:dyDescent="0.3">
      <c r="I19" s="2">
        <v>43909</v>
      </c>
      <c r="J19" s="1">
        <v>10.57</v>
      </c>
      <c r="K19" s="3" t="s">
        <v>15</v>
      </c>
      <c r="L19" s="2">
        <v>43921</v>
      </c>
      <c r="M19" s="1">
        <v>200</v>
      </c>
      <c r="N19" s="1" t="s">
        <v>188</v>
      </c>
    </row>
    <row r="20" spans="3:16" x14ac:dyDescent="0.3">
      <c r="I20" s="2">
        <v>43909</v>
      </c>
      <c r="J20" s="1">
        <v>10.93</v>
      </c>
      <c r="K20" s="3" t="s">
        <v>126</v>
      </c>
    </row>
    <row r="21" spans="3:16" x14ac:dyDescent="0.3">
      <c r="I21" s="2">
        <v>43910</v>
      </c>
      <c r="J21" s="1">
        <v>16.3</v>
      </c>
      <c r="K21" s="3" t="s">
        <v>148</v>
      </c>
    </row>
    <row r="22" spans="3:16" x14ac:dyDescent="0.3">
      <c r="I22" s="2">
        <v>43911</v>
      </c>
      <c r="J22" s="1">
        <v>5.93</v>
      </c>
      <c r="K22" s="3" t="s">
        <v>85</v>
      </c>
    </row>
    <row r="23" spans="3:16" x14ac:dyDescent="0.3">
      <c r="I23" s="2">
        <v>43911</v>
      </c>
      <c r="J23" s="1">
        <v>22.94</v>
      </c>
      <c r="K23" s="3" t="s">
        <v>162</v>
      </c>
    </row>
    <row r="24" spans="3:16" x14ac:dyDescent="0.3">
      <c r="I24" s="2">
        <v>43913</v>
      </c>
      <c r="J24" s="1">
        <v>29.32</v>
      </c>
      <c r="K24" s="3" t="s">
        <v>152</v>
      </c>
    </row>
    <row r="25" spans="3:16" x14ac:dyDescent="0.3">
      <c r="I25" s="2">
        <v>43914</v>
      </c>
      <c r="J25" s="1">
        <v>97.71</v>
      </c>
      <c r="K25" s="3" t="s">
        <v>155</v>
      </c>
    </row>
    <row r="26" spans="3:16" x14ac:dyDescent="0.3">
      <c r="I26" s="2">
        <v>43915</v>
      </c>
      <c r="J26" s="1">
        <v>6.4</v>
      </c>
      <c r="K26" s="3" t="s">
        <v>156</v>
      </c>
    </row>
    <row r="27" spans="3:16" x14ac:dyDescent="0.3">
      <c r="I27" s="2">
        <v>43920</v>
      </c>
      <c r="J27" s="1">
        <v>16.47</v>
      </c>
      <c r="K27" s="3" t="s">
        <v>101</v>
      </c>
    </row>
    <row r="28" spans="3:16" x14ac:dyDescent="0.3">
      <c r="I28" s="2">
        <v>43920</v>
      </c>
      <c r="J28" s="1">
        <v>9.27</v>
      </c>
      <c r="K28" s="3" t="s">
        <v>15</v>
      </c>
    </row>
    <row r="29" spans="3:16" x14ac:dyDescent="0.3">
      <c r="K29" s="3"/>
    </row>
    <row r="32" spans="3:16" x14ac:dyDescent="0.3">
      <c r="C32" s="2" t="s">
        <v>66</v>
      </c>
      <c r="D32" s="1">
        <f>SUM(D3:D31)</f>
        <v>19566.269999999997</v>
      </c>
      <c r="F32" s="2" t="s">
        <v>143</v>
      </c>
      <c r="G32" s="1">
        <f>SUM(G3:G31)</f>
        <v>2287.63</v>
      </c>
      <c r="H32" s="1"/>
      <c r="I32" s="1" t="s">
        <v>142</v>
      </c>
      <c r="J32" s="1">
        <f t="shared" ref="J32" si="0">SUM(J3:J31)</f>
        <v>14960.259999999997</v>
      </c>
      <c r="L32" s="2" t="s">
        <v>6</v>
      </c>
      <c r="M32" s="1">
        <f>SUM(M3:M30)</f>
        <v>615.64</v>
      </c>
      <c r="O32" s="2" t="s">
        <v>68</v>
      </c>
      <c r="P32" s="1">
        <f>SUM(P3:P31)</f>
        <v>1144.45</v>
      </c>
    </row>
    <row r="33" spans="3:7" x14ac:dyDescent="0.3">
      <c r="C33" s="2" t="s">
        <v>69</v>
      </c>
      <c r="D33" s="1">
        <f>G32+M32+P32+J32</f>
        <v>19007.979999999996</v>
      </c>
      <c r="F33" s="2" t="s">
        <v>171</v>
      </c>
      <c r="G33" s="1">
        <f>G32/100*43</f>
        <v>983.68090000000007</v>
      </c>
    </row>
    <row r="34" spans="3:7" x14ac:dyDescent="0.3">
      <c r="C34" s="2" t="s">
        <v>70</v>
      </c>
      <c r="D34" s="1">
        <f>D32-D33</f>
        <v>558.29000000000087</v>
      </c>
      <c r="F34" s="2" t="s">
        <v>172</v>
      </c>
      <c r="G34" s="1">
        <f>G32/100*57</f>
        <v>1303.9491</v>
      </c>
    </row>
    <row r="35" spans="3:7" x14ac:dyDescent="0.3">
      <c r="G35" s="1">
        <f>G34+G33</f>
        <v>2287.63</v>
      </c>
    </row>
  </sheetData>
  <sortState xmlns:xlrd2="http://schemas.microsoft.com/office/spreadsheetml/2017/richdata2" ref="I4:K30">
    <sortCondition ref="I30"/>
  </sortState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2C711-B0C9-4EDD-B2A4-9DDB31256837}">
  <dimension ref="A1:K44"/>
  <sheetViews>
    <sheetView topLeftCell="A13" zoomScale="80" zoomScaleNormal="80" workbookViewId="0">
      <selection activeCell="H37" sqref="H37"/>
    </sheetView>
  </sheetViews>
  <sheetFormatPr defaultRowHeight="14.4" x14ac:dyDescent="0.3"/>
  <cols>
    <col min="3" max="3" width="25.5546875" bestFit="1" customWidth="1"/>
    <col min="5" max="5" width="12.88671875" bestFit="1" customWidth="1"/>
    <col min="6" max="6" width="25.5546875" bestFit="1" customWidth="1"/>
    <col min="8" max="8" width="29.88671875" bestFit="1" customWidth="1"/>
    <col min="9" max="9" width="23.44140625" bestFit="1" customWidth="1"/>
    <col min="11" max="11" width="19.5546875" bestFit="1" customWidth="1"/>
  </cols>
  <sheetData>
    <row r="1" spans="1:11" x14ac:dyDescent="0.3">
      <c r="A1" t="s">
        <v>0</v>
      </c>
      <c r="C1" s="2" t="s">
        <v>1</v>
      </c>
      <c r="D1" s="1"/>
      <c r="E1" s="3"/>
      <c r="F1" s="2" t="s">
        <v>144</v>
      </c>
      <c r="G1" s="1"/>
      <c r="H1" s="3"/>
      <c r="I1" s="2" t="s">
        <v>26</v>
      </c>
      <c r="J1" s="1"/>
    </row>
    <row r="2" spans="1:11" x14ac:dyDescent="0.3">
      <c r="C2" s="2" t="s">
        <v>2</v>
      </c>
      <c r="D2" s="1" t="s">
        <v>3</v>
      </c>
      <c r="E2" s="3" t="s">
        <v>4</v>
      </c>
      <c r="F2" s="2" t="s">
        <v>5</v>
      </c>
      <c r="G2" s="1" t="s">
        <v>3</v>
      </c>
      <c r="H2" s="3" t="s">
        <v>4</v>
      </c>
      <c r="I2" s="2" t="s">
        <v>2</v>
      </c>
      <c r="J2" s="1" t="s">
        <v>7</v>
      </c>
      <c r="K2" s="1" t="s">
        <v>27</v>
      </c>
    </row>
    <row r="3" spans="1:11" x14ac:dyDescent="0.3">
      <c r="C3" s="2">
        <v>43891</v>
      </c>
      <c r="D3" s="1">
        <f>+'gezamelijk febr'!D41</f>
        <v>606.96</v>
      </c>
      <c r="E3" s="3" t="s">
        <v>120</v>
      </c>
      <c r="F3" s="2">
        <v>43892</v>
      </c>
      <c r="G3" s="1">
        <v>24.47</v>
      </c>
      <c r="H3" s="3" t="s">
        <v>15</v>
      </c>
      <c r="I3" s="2">
        <v>43892</v>
      </c>
      <c r="J3" s="1">
        <v>5</v>
      </c>
      <c r="K3" t="s">
        <v>94</v>
      </c>
    </row>
    <row r="4" spans="1:11" x14ac:dyDescent="0.3">
      <c r="C4" s="2">
        <v>43901</v>
      </c>
      <c r="D4" s="1">
        <v>150</v>
      </c>
      <c r="E4" s="3" t="s">
        <v>128</v>
      </c>
      <c r="F4" s="2">
        <v>43892</v>
      </c>
      <c r="G4" s="1">
        <v>13.2</v>
      </c>
      <c r="H4" s="3" t="s">
        <v>121</v>
      </c>
      <c r="I4" s="2">
        <v>43900</v>
      </c>
      <c r="J4" s="1">
        <v>1</v>
      </c>
      <c r="K4" s="1" t="s">
        <v>127</v>
      </c>
    </row>
    <row r="5" spans="1:11" x14ac:dyDescent="0.3">
      <c r="C5" s="2">
        <v>43913</v>
      </c>
      <c r="D5" s="1">
        <v>475</v>
      </c>
      <c r="E5" s="3" t="s">
        <v>166</v>
      </c>
      <c r="F5" s="2">
        <v>43892</v>
      </c>
      <c r="G5" s="1">
        <v>24.95</v>
      </c>
      <c r="H5" s="3" t="s">
        <v>122</v>
      </c>
      <c r="I5" s="2">
        <v>43902</v>
      </c>
      <c r="J5" s="1">
        <v>36</v>
      </c>
      <c r="K5" s="1" t="s">
        <v>129</v>
      </c>
    </row>
    <row r="6" spans="1:11" x14ac:dyDescent="0.3">
      <c r="C6" s="2">
        <v>43916</v>
      </c>
      <c r="D6" s="1">
        <v>475</v>
      </c>
      <c r="E6" s="3" t="s">
        <v>165</v>
      </c>
      <c r="F6" s="2">
        <v>43892</v>
      </c>
      <c r="G6" s="1">
        <v>20</v>
      </c>
      <c r="H6" s="3" t="s">
        <v>123</v>
      </c>
      <c r="I6" s="2">
        <v>43916</v>
      </c>
      <c r="J6" s="1">
        <v>150</v>
      </c>
      <c r="K6" s="1" t="s">
        <v>167</v>
      </c>
    </row>
    <row r="7" spans="1:11" x14ac:dyDescent="0.3">
      <c r="C7" s="2"/>
      <c r="D7" s="1"/>
      <c r="E7" s="3"/>
      <c r="F7" s="2">
        <v>43892</v>
      </c>
      <c r="G7" s="1">
        <v>93.04</v>
      </c>
      <c r="H7" s="3" t="s">
        <v>102</v>
      </c>
      <c r="I7" s="2">
        <v>43918</v>
      </c>
      <c r="J7" s="1">
        <v>20</v>
      </c>
      <c r="K7" s="1" t="s">
        <v>190</v>
      </c>
    </row>
    <row r="8" spans="1:11" x14ac:dyDescent="0.3">
      <c r="C8" s="2"/>
      <c r="D8" s="1"/>
      <c r="E8" s="3"/>
      <c r="F8" s="2">
        <v>43892</v>
      </c>
      <c r="G8" s="1">
        <v>50.78</v>
      </c>
      <c r="H8" s="3" t="s">
        <v>97</v>
      </c>
      <c r="I8" s="2"/>
      <c r="J8" s="1"/>
      <c r="K8" s="1"/>
    </row>
    <row r="9" spans="1:11" x14ac:dyDescent="0.3">
      <c r="C9" s="2"/>
      <c r="D9" s="1"/>
      <c r="E9" s="3"/>
      <c r="F9" s="2">
        <v>43892</v>
      </c>
      <c r="G9" s="1">
        <v>34.450000000000003</v>
      </c>
      <c r="H9" s="3" t="s">
        <v>85</v>
      </c>
      <c r="I9" s="2"/>
      <c r="J9" s="1"/>
      <c r="K9" s="1"/>
    </row>
    <row r="10" spans="1:11" x14ac:dyDescent="0.3">
      <c r="C10" s="2"/>
      <c r="D10" s="1"/>
      <c r="E10" s="3"/>
      <c r="F10" s="2">
        <v>43892</v>
      </c>
      <c r="G10" s="1">
        <v>28.95</v>
      </c>
      <c r="H10" s="3" t="s">
        <v>124</v>
      </c>
      <c r="I10" s="2"/>
      <c r="J10" s="1"/>
      <c r="K10" s="1"/>
    </row>
    <row r="11" spans="1:11" x14ac:dyDescent="0.3">
      <c r="C11" s="2"/>
      <c r="D11" s="1"/>
      <c r="E11" s="3"/>
      <c r="F11" s="2">
        <v>43894</v>
      </c>
      <c r="G11" s="1">
        <v>78.91</v>
      </c>
      <c r="H11" s="3" t="s">
        <v>92</v>
      </c>
      <c r="I11" s="2"/>
      <c r="J11" s="1"/>
      <c r="K11" s="1"/>
    </row>
    <row r="12" spans="1:11" x14ac:dyDescent="0.3">
      <c r="C12" s="2"/>
      <c r="D12" s="1"/>
      <c r="E12" s="3"/>
      <c r="F12" s="2">
        <v>43894</v>
      </c>
      <c r="G12" s="1">
        <v>26.99</v>
      </c>
      <c r="H12" s="3" t="s">
        <v>125</v>
      </c>
      <c r="I12" s="2"/>
      <c r="J12" s="1"/>
      <c r="K12" s="1"/>
    </row>
    <row r="13" spans="1:11" x14ac:dyDescent="0.3">
      <c r="C13" s="2"/>
      <c r="D13" s="1"/>
      <c r="E13" s="3"/>
      <c r="F13" s="2">
        <v>43897</v>
      </c>
      <c r="G13" s="1">
        <v>18.8</v>
      </c>
      <c r="H13" s="3" t="s">
        <v>85</v>
      </c>
      <c r="I13" s="2"/>
      <c r="J13" s="1"/>
      <c r="K13" s="1"/>
    </row>
    <row r="14" spans="1:11" x14ac:dyDescent="0.3">
      <c r="C14" s="2"/>
      <c r="D14" s="1"/>
      <c r="E14" s="3"/>
      <c r="F14" s="2">
        <v>43897</v>
      </c>
      <c r="G14" s="1">
        <v>17.100000000000001</v>
      </c>
      <c r="H14" s="3" t="s">
        <v>126</v>
      </c>
      <c r="I14" s="2"/>
      <c r="J14" s="1"/>
      <c r="K14" s="1"/>
    </row>
    <row r="15" spans="1:11" x14ac:dyDescent="0.3">
      <c r="C15" s="2"/>
      <c r="D15" s="1"/>
      <c r="E15" s="3"/>
      <c r="F15" s="2">
        <v>43899</v>
      </c>
      <c r="G15" s="1">
        <v>34.58</v>
      </c>
      <c r="H15" s="3" t="s">
        <v>85</v>
      </c>
      <c r="I15" s="2"/>
      <c r="J15" s="1"/>
      <c r="K15" s="1"/>
    </row>
    <row r="16" spans="1:11" x14ac:dyDescent="0.3">
      <c r="C16" s="2"/>
      <c r="D16" s="1"/>
      <c r="E16" s="3"/>
      <c r="F16" s="2">
        <v>43899</v>
      </c>
      <c r="G16" s="1">
        <v>87.64</v>
      </c>
      <c r="H16" s="3" t="s">
        <v>92</v>
      </c>
      <c r="I16" s="2"/>
      <c r="J16" s="1"/>
    </row>
    <row r="17" spans="3:10" x14ac:dyDescent="0.3">
      <c r="C17" s="2"/>
      <c r="D17" s="1"/>
      <c r="E17" s="3"/>
      <c r="F17" s="2">
        <v>43899</v>
      </c>
      <c r="G17" s="1">
        <v>2.1800000000000002</v>
      </c>
      <c r="H17" s="3" t="s">
        <v>97</v>
      </c>
      <c r="I17" s="2"/>
      <c r="J17" s="1"/>
    </row>
    <row r="18" spans="3:10" x14ac:dyDescent="0.3">
      <c r="C18" s="2"/>
      <c r="D18" s="1"/>
      <c r="E18" s="3"/>
      <c r="F18" s="2">
        <v>43900</v>
      </c>
      <c r="G18" s="1">
        <v>8.7899999999999991</v>
      </c>
      <c r="H18" s="3" t="s">
        <v>15</v>
      </c>
      <c r="I18" s="2"/>
      <c r="J18" s="1"/>
    </row>
    <row r="19" spans="3:10" x14ac:dyDescent="0.3">
      <c r="C19" s="2"/>
      <c r="D19" s="1"/>
      <c r="E19" s="3"/>
      <c r="F19" s="2">
        <v>43900</v>
      </c>
      <c r="G19" s="1">
        <v>25.01</v>
      </c>
      <c r="H19" s="3" t="s">
        <v>102</v>
      </c>
      <c r="I19" s="2"/>
      <c r="J19" s="1"/>
    </row>
    <row r="20" spans="3:10" x14ac:dyDescent="0.3">
      <c r="C20" s="2"/>
      <c r="D20" s="1"/>
      <c r="E20" s="3"/>
      <c r="F20" s="2">
        <v>43902</v>
      </c>
      <c r="G20" s="1">
        <v>39.57</v>
      </c>
      <c r="H20" s="3" t="s">
        <v>102</v>
      </c>
      <c r="I20" s="2"/>
      <c r="J20" s="1"/>
    </row>
    <row r="21" spans="3:10" x14ac:dyDescent="0.3">
      <c r="C21" s="2"/>
      <c r="D21" s="1"/>
      <c r="E21" s="3"/>
      <c r="F21" s="2">
        <v>43903</v>
      </c>
      <c r="G21" s="1">
        <v>65</v>
      </c>
      <c r="H21" s="3" t="s">
        <v>164</v>
      </c>
      <c r="I21" s="2"/>
      <c r="J21" s="1"/>
    </row>
    <row r="22" spans="3:10" x14ac:dyDescent="0.3">
      <c r="C22" s="2"/>
      <c r="D22" s="1"/>
      <c r="E22" s="3"/>
      <c r="F22" s="2">
        <v>43906</v>
      </c>
      <c r="G22" s="1">
        <v>9.98</v>
      </c>
      <c r="H22" s="3" t="s">
        <v>92</v>
      </c>
      <c r="I22" s="2"/>
      <c r="J22" s="1"/>
    </row>
    <row r="23" spans="3:10" x14ac:dyDescent="0.3">
      <c r="C23" s="2"/>
      <c r="D23" s="1"/>
      <c r="E23" s="3"/>
      <c r="F23" s="2">
        <v>43916</v>
      </c>
      <c r="G23" s="1">
        <v>48.81</v>
      </c>
      <c r="H23" s="3" t="s">
        <v>152</v>
      </c>
      <c r="I23" s="2"/>
      <c r="J23" s="1"/>
    </row>
    <row r="24" spans="3:10" x14ac:dyDescent="0.3">
      <c r="C24" s="2"/>
      <c r="D24" s="1"/>
      <c r="E24" s="3"/>
      <c r="F24" s="2">
        <v>43916</v>
      </c>
      <c r="G24" s="1">
        <v>63.6</v>
      </c>
      <c r="H24" s="3" t="s">
        <v>101</v>
      </c>
      <c r="I24" s="2"/>
      <c r="J24" s="1"/>
    </row>
    <row r="25" spans="3:10" x14ac:dyDescent="0.3">
      <c r="C25" s="2"/>
      <c r="D25" s="1"/>
      <c r="E25" s="3"/>
      <c r="F25" s="2">
        <v>43916</v>
      </c>
      <c r="G25" s="1">
        <v>54.13</v>
      </c>
      <c r="H25" s="3" t="s">
        <v>168</v>
      </c>
      <c r="I25" s="2"/>
      <c r="J25" s="1"/>
    </row>
    <row r="26" spans="3:10" x14ac:dyDescent="0.3">
      <c r="C26" s="2"/>
      <c r="D26" s="1"/>
      <c r="E26" s="3"/>
      <c r="F26" s="2">
        <v>43917</v>
      </c>
      <c r="G26" s="1">
        <v>63.6</v>
      </c>
      <c r="H26" s="3" t="s">
        <v>101</v>
      </c>
      <c r="I26" s="2"/>
      <c r="J26" s="1"/>
    </row>
    <row r="27" spans="3:10" x14ac:dyDescent="0.3">
      <c r="C27" s="2"/>
      <c r="D27" s="1"/>
      <c r="E27" s="3"/>
      <c r="F27" s="2">
        <v>43917</v>
      </c>
      <c r="G27" s="1">
        <v>40.71</v>
      </c>
      <c r="H27" s="3" t="s">
        <v>15</v>
      </c>
      <c r="I27" s="2"/>
      <c r="J27" s="1"/>
    </row>
    <row r="28" spans="3:10" x14ac:dyDescent="0.3">
      <c r="C28" s="2"/>
      <c r="D28" s="1"/>
      <c r="E28" s="3"/>
      <c r="F28" s="2">
        <v>43917</v>
      </c>
      <c r="G28" s="1">
        <v>35.64</v>
      </c>
      <c r="H28" s="3" t="s">
        <v>189</v>
      </c>
      <c r="I28" s="2"/>
      <c r="J28" s="1"/>
    </row>
    <row r="29" spans="3:10" x14ac:dyDescent="0.3">
      <c r="C29" s="2"/>
      <c r="D29" s="1"/>
      <c r="E29" s="3"/>
      <c r="F29" s="2">
        <v>43918</v>
      </c>
      <c r="G29" s="1">
        <v>2</v>
      </c>
      <c r="H29" s="3" t="s">
        <v>191</v>
      </c>
      <c r="I29" s="2"/>
      <c r="J29" s="1"/>
    </row>
    <row r="30" spans="3:10" x14ac:dyDescent="0.3">
      <c r="C30" s="2"/>
      <c r="D30" s="1"/>
      <c r="E30" s="3"/>
      <c r="F30" s="2">
        <v>43919</v>
      </c>
      <c r="G30" s="1">
        <v>34.79</v>
      </c>
      <c r="H30" s="3" t="s">
        <v>192</v>
      </c>
      <c r="I30" s="2"/>
      <c r="J30" s="1"/>
    </row>
    <row r="31" spans="3:10" x14ac:dyDescent="0.3">
      <c r="C31" s="2"/>
      <c r="D31" s="1"/>
      <c r="E31" s="3"/>
      <c r="F31" s="2">
        <v>43920</v>
      </c>
      <c r="G31" s="1">
        <v>31.7</v>
      </c>
      <c r="H31" s="3" t="s">
        <v>85</v>
      </c>
      <c r="I31" s="2"/>
      <c r="J31" s="1"/>
    </row>
    <row r="32" spans="3:10" x14ac:dyDescent="0.3">
      <c r="C32" s="2"/>
      <c r="D32" s="1"/>
      <c r="E32" s="3"/>
      <c r="F32" s="2">
        <v>43921</v>
      </c>
      <c r="G32" s="1">
        <v>64.430000000000007</v>
      </c>
      <c r="H32" s="3" t="s">
        <v>152</v>
      </c>
      <c r="I32" s="2"/>
      <c r="J32" s="1"/>
    </row>
    <row r="33" spans="3:11" x14ac:dyDescent="0.3">
      <c r="C33" s="2"/>
      <c r="D33" s="1"/>
      <c r="E33" s="3"/>
      <c r="F33" s="2">
        <v>43921</v>
      </c>
      <c r="G33" s="1">
        <v>10.48</v>
      </c>
      <c r="H33" s="3" t="s">
        <v>193</v>
      </c>
      <c r="I33" s="2"/>
      <c r="J33" s="1"/>
    </row>
    <row r="34" spans="3:11" x14ac:dyDescent="0.3">
      <c r="C34" s="2"/>
      <c r="D34" s="1"/>
      <c r="E34" s="3"/>
      <c r="F34" s="2">
        <v>43921</v>
      </c>
      <c r="G34" s="1">
        <v>24.48</v>
      </c>
      <c r="H34" s="3" t="s">
        <v>193</v>
      </c>
      <c r="I34" s="2"/>
      <c r="J34" s="1"/>
    </row>
    <row r="35" spans="3:11" x14ac:dyDescent="0.3">
      <c r="C35" s="2"/>
      <c r="D35" s="1"/>
      <c r="E35" s="3"/>
      <c r="F35" s="2"/>
      <c r="G35" s="1"/>
      <c r="H35" s="3"/>
      <c r="I35" s="2"/>
      <c r="J35" s="1"/>
    </row>
    <row r="36" spans="3:11" x14ac:dyDescent="0.3">
      <c r="C36" s="2"/>
      <c r="D36" s="1"/>
      <c r="E36" s="3"/>
      <c r="F36" s="2"/>
      <c r="G36" s="1"/>
      <c r="H36" s="3"/>
      <c r="I36" s="2"/>
      <c r="J36" s="1"/>
    </row>
    <row r="37" spans="3:11" x14ac:dyDescent="0.3">
      <c r="C37" s="2"/>
      <c r="D37" s="1"/>
      <c r="E37" s="3"/>
      <c r="F37" s="2"/>
      <c r="G37" s="1"/>
      <c r="H37" s="3"/>
      <c r="I37" s="2"/>
      <c r="J37" s="1"/>
    </row>
    <row r="38" spans="3:11" x14ac:dyDescent="0.3">
      <c r="C38" s="2"/>
      <c r="D38" s="1"/>
      <c r="E38" s="3"/>
      <c r="F38" s="2"/>
      <c r="G38" s="1"/>
      <c r="H38" s="3"/>
      <c r="I38" s="2"/>
      <c r="J38" s="1"/>
    </row>
    <row r="39" spans="3:11" x14ac:dyDescent="0.3">
      <c r="C39" s="2" t="s">
        <v>66</v>
      </c>
      <c r="D39" s="1">
        <f>SUM(D3:D38)</f>
        <v>1706.96</v>
      </c>
      <c r="E39" s="3"/>
      <c r="F39" s="2"/>
      <c r="G39" s="1"/>
      <c r="H39" s="3"/>
      <c r="I39" s="2" t="s">
        <v>68</v>
      </c>
      <c r="J39" s="1">
        <f>SUM(J3:J38)</f>
        <v>212</v>
      </c>
    </row>
    <row r="40" spans="3:11" x14ac:dyDescent="0.3">
      <c r="C40" s="2" t="s">
        <v>69</v>
      </c>
      <c r="D40" s="1">
        <f>G40+J39+M39</f>
        <v>1390.7600000000002</v>
      </c>
      <c r="E40" s="3"/>
      <c r="F40" s="2" t="s">
        <v>67</v>
      </c>
      <c r="G40" s="1">
        <f>SUM(G3:G39)</f>
        <v>1178.7600000000002</v>
      </c>
      <c r="H40" s="3"/>
      <c r="I40" s="2"/>
      <c r="J40" s="1"/>
      <c r="K40" s="1"/>
    </row>
    <row r="41" spans="3:11" x14ac:dyDescent="0.3">
      <c r="C41" s="2" t="s">
        <v>70</v>
      </c>
      <c r="D41" s="1">
        <f>D39-D40</f>
        <v>316.19999999999982</v>
      </c>
      <c r="E41" s="3"/>
      <c r="F41" s="2"/>
      <c r="G41" s="1"/>
      <c r="H41" s="3"/>
      <c r="I41" s="2"/>
      <c r="J41" s="1"/>
      <c r="K41" s="1"/>
    </row>
    <row r="42" spans="3:11" x14ac:dyDescent="0.3">
      <c r="C42" s="2"/>
      <c r="D42" s="1"/>
      <c r="E42" s="3"/>
      <c r="F42" s="2"/>
      <c r="G42" s="1"/>
      <c r="H42" s="3"/>
      <c r="I42" s="2"/>
      <c r="J42" s="1"/>
      <c r="K42" s="1"/>
    </row>
    <row r="43" spans="3:11" x14ac:dyDescent="0.3">
      <c r="C43" s="2"/>
      <c r="D43" s="1"/>
      <c r="E43" s="3"/>
      <c r="F43" s="2"/>
      <c r="G43" s="1"/>
      <c r="H43" s="3"/>
      <c r="I43" s="2"/>
      <c r="J43" s="1"/>
      <c r="K43" s="1"/>
    </row>
    <row r="44" spans="3:11" x14ac:dyDescent="0.3">
      <c r="F44" s="2"/>
      <c r="G44" s="1"/>
      <c r="H44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AE852-7E6C-452C-A5A3-D174E2753BC8}">
  <dimension ref="A1:N43"/>
  <sheetViews>
    <sheetView tabSelected="1" workbookViewId="0">
      <selection activeCell="D4" sqref="D4"/>
    </sheetView>
  </sheetViews>
  <sheetFormatPr defaultRowHeight="14.4" x14ac:dyDescent="0.3"/>
  <cols>
    <col min="3" max="3" width="19.5546875" bestFit="1" customWidth="1"/>
    <col min="5" max="5" width="15.77734375" bestFit="1" customWidth="1"/>
    <col min="6" max="6" width="19.77734375" bestFit="1" customWidth="1"/>
    <col min="8" max="8" width="32.44140625" bestFit="1" customWidth="1"/>
    <col min="9" max="9" width="19.77734375" bestFit="1" customWidth="1"/>
  </cols>
  <sheetData>
    <row r="1" spans="1:14" x14ac:dyDescent="0.3">
      <c r="A1" t="s">
        <v>0</v>
      </c>
      <c r="C1" s="2" t="s">
        <v>1</v>
      </c>
      <c r="D1" s="1"/>
      <c r="E1" s="3"/>
      <c r="F1" s="2" t="s">
        <v>25</v>
      </c>
      <c r="G1" s="1"/>
      <c r="H1" s="3"/>
      <c r="I1" s="2" t="s">
        <v>26</v>
      </c>
      <c r="J1" s="1"/>
    </row>
    <row r="2" spans="1:14" x14ac:dyDescent="0.3">
      <c r="C2" s="2" t="s">
        <v>2</v>
      </c>
      <c r="D2" s="1" t="s">
        <v>3</v>
      </c>
      <c r="E2" s="3" t="s">
        <v>4</v>
      </c>
      <c r="F2" s="2" t="s">
        <v>5</v>
      </c>
      <c r="G2" s="1" t="s">
        <v>3</v>
      </c>
      <c r="H2" s="3" t="s">
        <v>4</v>
      </c>
      <c r="I2" s="2" t="s">
        <v>2</v>
      </c>
      <c r="J2" s="1" t="s">
        <v>7</v>
      </c>
      <c r="K2" s="1" t="s">
        <v>27</v>
      </c>
    </row>
    <row r="3" spans="1:14" x14ac:dyDescent="0.3">
      <c r="C3" s="2">
        <v>43922</v>
      </c>
      <c r="D3" s="1">
        <v>379.8</v>
      </c>
      <c r="E3" s="3" t="s">
        <v>194</v>
      </c>
      <c r="F3" s="2">
        <v>43922</v>
      </c>
      <c r="G3" s="1">
        <v>75</v>
      </c>
      <c r="H3" s="3" t="s">
        <v>196</v>
      </c>
      <c r="I3" s="2">
        <v>43923</v>
      </c>
      <c r="J3" s="1">
        <v>5</v>
      </c>
      <c r="K3" t="s">
        <v>200</v>
      </c>
    </row>
    <row r="4" spans="1:14" x14ac:dyDescent="0.3">
      <c r="C4" s="2">
        <v>43934</v>
      </c>
      <c r="D4" s="1">
        <v>60</v>
      </c>
      <c r="E4" s="3" t="s">
        <v>210</v>
      </c>
      <c r="F4" s="2">
        <v>43923</v>
      </c>
      <c r="G4" s="1">
        <v>13.04</v>
      </c>
      <c r="H4" s="3" t="s">
        <v>197</v>
      </c>
      <c r="I4" s="2">
        <v>43931</v>
      </c>
      <c r="J4" s="1">
        <v>1.1000000000000001</v>
      </c>
      <c r="K4" s="1" t="s">
        <v>207</v>
      </c>
    </row>
    <row r="5" spans="1:14" x14ac:dyDescent="0.3">
      <c r="C5" s="2">
        <v>43922</v>
      </c>
      <c r="D5" s="1">
        <v>221.49</v>
      </c>
      <c r="E5" s="3" t="s">
        <v>195</v>
      </c>
      <c r="F5" s="2">
        <v>43923</v>
      </c>
      <c r="G5" s="1">
        <v>6.35</v>
      </c>
      <c r="H5" s="3" t="s">
        <v>198</v>
      </c>
      <c r="I5" s="2"/>
      <c r="J5" s="1"/>
      <c r="K5" s="1"/>
    </row>
    <row r="6" spans="1:14" x14ac:dyDescent="0.3">
      <c r="C6" s="2"/>
      <c r="D6" s="1"/>
      <c r="E6" s="3"/>
      <c r="F6" s="2">
        <v>43923</v>
      </c>
      <c r="G6" s="1">
        <v>5.73</v>
      </c>
      <c r="H6" s="3" t="s">
        <v>199</v>
      </c>
      <c r="I6" s="2"/>
      <c r="J6" s="1"/>
      <c r="K6" s="1"/>
    </row>
    <row r="7" spans="1:14" x14ac:dyDescent="0.3">
      <c r="C7" s="2"/>
      <c r="D7" s="1"/>
      <c r="E7" s="3"/>
      <c r="F7" s="2">
        <v>43924</v>
      </c>
      <c r="G7" s="1">
        <v>14.74</v>
      </c>
      <c r="H7" s="3" t="s">
        <v>201</v>
      </c>
      <c r="I7" s="2"/>
      <c r="J7" s="1"/>
      <c r="K7" s="1"/>
    </row>
    <row r="8" spans="1:14" x14ac:dyDescent="0.3">
      <c r="C8" s="2"/>
      <c r="D8" s="1"/>
      <c r="E8" s="3"/>
      <c r="F8" s="2">
        <v>43925</v>
      </c>
      <c r="G8" s="1">
        <v>33.090000000000003</v>
      </c>
      <c r="H8" s="3" t="s">
        <v>202</v>
      </c>
      <c r="I8" s="2"/>
      <c r="J8" s="1"/>
      <c r="K8" s="1"/>
    </row>
    <row r="9" spans="1:14" x14ac:dyDescent="0.3">
      <c r="C9" s="2"/>
      <c r="D9" s="1"/>
      <c r="E9" s="3"/>
      <c r="F9" s="2">
        <v>43927</v>
      </c>
      <c r="G9" s="1">
        <v>35.840000000000003</v>
      </c>
      <c r="H9" s="3" t="s">
        <v>85</v>
      </c>
      <c r="I9" s="2"/>
      <c r="J9" s="1"/>
      <c r="K9" s="1"/>
    </row>
    <row r="10" spans="1:14" x14ac:dyDescent="0.3">
      <c r="C10" s="2"/>
      <c r="D10" s="1"/>
      <c r="E10" s="3"/>
      <c r="F10" s="2">
        <v>43927</v>
      </c>
      <c r="G10" s="1">
        <v>3.64</v>
      </c>
      <c r="H10" s="3" t="s">
        <v>85</v>
      </c>
      <c r="I10" s="2"/>
      <c r="J10" s="1"/>
      <c r="K10" s="1"/>
      <c r="L10" s="2"/>
      <c r="M10" s="1"/>
      <c r="N10" s="1"/>
    </row>
    <row r="11" spans="1:14" x14ac:dyDescent="0.3">
      <c r="C11" s="2"/>
      <c r="D11" s="1"/>
      <c r="E11" s="3"/>
      <c r="F11" s="2">
        <v>43927</v>
      </c>
      <c r="G11" s="1">
        <v>19.97</v>
      </c>
      <c r="H11" s="3" t="s">
        <v>203</v>
      </c>
      <c r="I11" s="2"/>
      <c r="J11" s="1"/>
      <c r="K11" s="1"/>
      <c r="L11" s="2"/>
      <c r="M11" s="1"/>
      <c r="N11" s="1"/>
    </row>
    <row r="12" spans="1:14" x14ac:dyDescent="0.3">
      <c r="C12" s="2"/>
      <c r="D12" s="1"/>
      <c r="E12" s="3"/>
      <c r="F12" s="2">
        <v>43927</v>
      </c>
      <c r="G12" s="1">
        <v>7.03</v>
      </c>
      <c r="H12" s="3" t="s">
        <v>97</v>
      </c>
      <c r="I12" s="2"/>
      <c r="J12" s="1"/>
      <c r="K12" s="1"/>
      <c r="L12" s="2"/>
      <c r="M12" s="1"/>
      <c r="N12" s="1"/>
    </row>
    <row r="13" spans="1:14" x14ac:dyDescent="0.3">
      <c r="C13" s="2"/>
      <c r="D13" s="1"/>
      <c r="E13" s="3"/>
      <c r="F13" s="2">
        <v>43928</v>
      </c>
      <c r="G13" s="1">
        <v>74.489999999999995</v>
      </c>
      <c r="H13" s="3" t="s">
        <v>152</v>
      </c>
      <c r="I13" s="2"/>
      <c r="J13" s="1"/>
      <c r="K13" s="1"/>
      <c r="L13" s="2"/>
      <c r="M13" s="1"/>
      <c r="N13" s="1"/>
    </row>
    <row r="14" spans="1:14" x14ac:dyDescent="0.3">
      <c r="C14" s="2"/>
      <c r="D14" s="1"/>
      <c r="E14" s="3"/>
      <c r="F14" s="2">
        <v>43928</v>
      </c>
      <c r="G14" s="1">
        <v>67</v>
      </c>
      <c r="H14" s="3" t="s">
        <v>204</v>
      </c>
      <c r="I14" s="2"/>
      <c r="J14" s="1"/>
      <c r="K14" s="1"/>
      <c r="L14" s="2"/>
      <c r="M14" s="1"/>
      <c r="N14" s="1"/>
    </row>
    <row r="15" spans="1:14" x14ac:dyDescent="0.3">
      <c r="C15" s="2"/>
      <c r="D15" s="1"/>
      <c r="E15" s="3"/>
      <c r="F15" s="2">
        <v>43929</v>
      </c>
      <c r="G15" s="1">
        <v>73.47</v>
      </c>
      <c r="H15" s="3" t="s">
        <v>205</v>
      </c>
      <c r="I15" s="2"/>
      <c r="J15" s="1"/>
      <c r="K15" s="1"/>
      <c r="L15" s="2"/>
      <c r="M15" s="1"/>
      <c r="N15" s="1"/>
    </row>
    <row r="16" spans="1:14" x14ac:dyDescent="0.3">
      <c r="C16" s="2"/>
      <c r="D16" s="1"/>
      <c r="E16" s="3"/>
      <c r="F16" s="2">
        <v>43930</v>
      </c>
      <c r="G16" s="1">
        <v>23.45</v>
      </c>
      <c r="H16" s="3" t="s">
        <v>206</v>
      </c>
      <c r="I16" s="2"/>
      <c r="J16" s="1"/>
      <c r="L16" s="2"/>
      <c r="M16" s="1"/>
      <c r="N16" s="1"/>
    </row>
    <row r="17" spans="3:14" x14ac:dyDescent="0.3">
      <c r="C17" s="2"/>
      <c r="D17" s="1"/>
      <c r="E17" s="3"/>
      <c r="F17" s="2">
        <v>43931</v>
      </c>
      <c r="G17" s="1">
        <v>34.24</v>
      </c>
      <c r="H17" s="3" t="s">
        <v>92</v>
      </c>
      <c r="I17" s="2"/>
      <c r="J17" s="1"/>
      <c r="L17" s="2"/>
      <c r="M17" s="1"/>
      <c r="N17" s="1"/>
    </row>
    <row r="18" spans="3:14" x14ac:dyDescent="0.3">
      <c r="C18" s="2"/>
      <c r="D18" s="1"/>
      <c r="E18" s="3"/>
      <c r="F18" s="2">
        <v>43931</v>
      </c>
      <c r="G18" s="1">
        <v>13.24</v>
      </c>
      <c r="H18" s="3" t="s">
        <v>208</v>
      </c>
      <c r="I18" s="2"/>
      <c r="J18" s="1"/>
      <c r="L18" s="2"/>
      <c r="M18" s="1"/>
      <c r="N18" s="1"/>
    </row>
    <row r="19" spans="3:14" x14ac:dyDescent="0.3">
      <c r="C19" s="2"/>
      <c r="D19" s="1"/>
      <c r="E19" s="3"/>
      <c r="F19" s="2">
        <v>43932</v>
      </c>
      <c r="G19" s="1">
        <v>43.81</v>
      </c>
      <c r="H19" s="3" t="s">
        <v>24</v>
      </c>
      <c r="I19" s="2"/>
      <c r="J19" s="1"/>
      <c r="L19" s="2"/>
      <c r="M19" s="1"/>
      <c r="N19" s="1"/>
    </row>
    <row r="20" spans="3:14" x14ac:dyDescent="0.3">
      <c r="C20" s="2"/>
      <c r="D20" s="1"/>
      <c r="E20" s="3"/>
      <c r="F20" s="2">
        <v>43932</v>
      </c>
      <c r="G20" s="1">
        <v>4.53</v>
      </c>
      <c r="H20" s="3" t="s">
        <v>209</v>
      </c>
      <c r="I20" s="2"/>
      <c r="J20" s="1"/>
      <c r="L20" s="2"/>
      <c r="M20" s="1"/>
      <c r="N20" s="1"/>
    </row>
    <row r="21" spans="3:14" x14ac:dyDescent="0.3">
      <c r="C21" s="2"/>
      <c r="D21" s="1"/>
      <c r="E21" s="3"/>
      <c r="F21" s="2">
        <v>43934</v>
      </c>
      <c r="G21" s="1">
        <v>17.93</v>
      </c>
      <c r="H21" s="3" t="s">
        <v>198</v>
      </c>
      <c r="I21" s="2"/>
      <c r="J21" s="1"/>
      <c r="L21" s="2"/>
      <c r="M21" s="1"/>
      <c r="N21" s="1"/>
    </row>
    <row r="22" spans="3:14" x14ac:dyDescent="0.3">
      <c r="C22" s="2"/>
      <c r="D22" s="1"/>
      <c r="E22" s="3"/>
      <c r="F22" s="2">
        <v>43935</v>
      </c>
      <c r="G22" s="1">
        <v>67.73</v>
      </c>
      <c r="H22" s="3" t="s">
        <v>96</v>
      </c>
      <c r="I22" s="2"/>
      <c r="J22" s="1"/>
      <c r="L22" s="2"/>
      <c r="M22" s="1"/>
      <c r="N22" s="1"/>
    </row>
    <row r="23" spans="3:14" x14ac:dyDescent="0.3">
      <c r="C23" s="2"/>
      <c r="D23" s="1"/>
      <c r="E23" s="3"/>
      <c r="F23" s="2"/>
      <c r="G23" s="1"/>
      <c r="H23" s="3"/>
      <c r="I23" s="2"/>
      <c r="J23" s="1"/>
      <c r="L23" s="2"/>
      <c r="M23" s="1"/>
    </row>
    <row r="24" spans="3:14" x14ac:dyDescent="0.3">
      <c r="C24" s="2"/>
      <c r="D24" s="1"/>
      <c r="E24" s="3"/>
      <c r="F24" s="2"/>
      <c r="G24" s="1"/>
      <c r="H24" s="3"/>
      <c r="I24" s="2"/>
      <c r="J24" s="1"/>
      <c r="L24" s="2"/>
      <c r="M24" s="1"/>
    </row>
    <row r="25" spans="3:14" x14ac:dyDescent="0.3">
      <c r="C25" s="2"/>
      <c r="D25" s="1"/>
      <c r="E25" s="3"/>
      <c r="F25" s="2"/>
      <c r="G25" s="1"/>
      <c r="H25" s="3"/>
      <c r="I25" s="2"/>
      <c r="J25" s="1"/>
    </row>
    <row r="26" spans="3:14" x14ac:dyDescent="0.3">
      <c r="C26" s="2"/>
      <c r="D26" s="1"/>
      <c r="E26" s="3"/>
      <c r="F26" s="2"/>
      <c r="G26" s="1"/>
      <c r="H26" s="3"/>
      <c r="I26" s="2"/>
      <c r="J26" s="1"/>
    </row>
    <row r="27" spans="3:14" x14ac:dyDescent="0.3">
      <c r="C27" s="2"/>
      <c r="D27" s="1"/>
      <c r="E27" s="3"/>
      <c r="F27" s="2"/>
      <c r="G27" s="1"/>
      <c r="H27" s="3"/>
      <c r="I27" s="2"/>
      <c r="J27" s="1"/>
    </row>
    <row r="28" spans="3:14" x14ac:dyDescent="0.3">
      <c r="C28" s="2"/>
      <c r="D28" s="1"/>
      <c r="E28" s="3"/>
      <c r="F28" s="2"/>
      <c r="G28" s="1"/>
      <c r="H28" s="3"/>
      <c r="I28" s="2"/>
      <c r="J28" s="1"/>
    </row>
    <row r="29" spans="3:14" x14ac:dyDescent="0.3">
      <c r="C29" s="2"/>
      <c r="D29" s="1"/>
      <c r="E29" s="3"/>
      <c r="F29" s="2"/>
      <c r="G29" s="1"/>
      <c r="H29" s="3"/>
      <c r="I29" s="2"/>
      <c r="J29" s="1"/>
    </row>
    <row r="30" spans="3:14" x14ac:dyDescent="0.3">
      <c r="C30" s="2"/>
      <c r="D30" s="1"/>
      <c r="E30" s="3"/>
      <c r="F30" s="2"/>
      <c r="G30" s="1"/>
      <c r="H30" s="3"/>
      <c r="I30" s="2"/>
      <c r="J30" s="1"/>
    </row>
    <row r="31" spans="3:14" x14ac:dyDescent="0.3">
      <c r="C31" s="2"/>
      <c r="D31" s="1"/>
      <c r="E31" s="3"/>
      <c r="F31" s="2"/>
      <c r="G31" s="1"/>
      <c r="H31" s="3"/>
      <c r="I31" s="2"/>
      <c r="J31" s="1"/>
    </row>
    <row r="32" spans="3:14" x14ac:dyDescent="0.3">
      <c r="C32" s="2"/>
      <c r="D32" s="1"/>
      <c r="E32" s="3"/>
      <c r="F32" s="2"/>
      <c r="G32" s="1"/>
      <c r="H32" s="3"/>
      <c r="I32" s="2"/>
      <c r="J32" s="1"/>
    </row>
    <row r="33" spans="3:11" x14ac:dyDescent="0.3">
      <c r="C33" s="2"/>
      <c r="D33" s="1"/>
      <c r="E33" s="3"/>
      <c r="F33" s="2"/>
      <c r="G33" s="1"/>
      <c r="H33" s="3"/>
      <c r="I33" s="2"/>
      <c r="J33" s="1"/>
    </row>
    <row r="34" spans="3:11" x14ac:dyDescent="0.3">
      <c r="C34" s="2"/>
      <c r="D34" s="1"/>
      <c r="E34" s="3"/>
      <c r="F34" s="2"/>
      <c r="G34" s="1"/>
      <c r="H34" s="3"/>
      <c r="I34" s="2"/>
      <c r="J34" s="1"/>
    </row>
    <row r="35" spans="3:11" x14ac:dyDescent="0.3">
      <c r="C35" s="2"/>
      <c r="D35" s="1"/>
      <c r="E35" s="3"/>
      <c r="F35" s="2"/>
      <c r="G35" s="1"/>
      <c r="H35" s="3"/>
      <c r="I35" s="2"/>
      <c r="J35" s="1"/>
    </row>
    <row r="36" spans="3:11" x14ac:dyDescent="0.3">
      <c r="C36" s="2"/>
      <c r="D36" s="1"/>
      <c r="E36" s="3"/>
      <c r="F36" s="2"/>
      <c r="G36" s="1"/>
      <c r="H36" s="3"/>
      <c r="I36" s="2"/>
      <c r="J36" s="1"/>
    </row>
    <row r="37" spans="3:11" x14ac:dyDescent="0.3">
      <c r="C37" s="2"/>
      <c r="D37" s="1"/>
      <c r="E37" s="3"/>
      <c r="F37" s="2"/>
      <c r="G37" s="1"/>
      <c r="H37" s="3"/>
      <c r="I37" s="2"/>
      <c r="J37" s="1"/>
    </row>
    <row r="38" spans="3:11" x14ac:dyDescent="0.3">
      <c r="C38" s="2"/>
      <c r="D38" s="1"/>
      <c r="E38" s="3"/>
      <c r="F38" s="2"/>
      <c r="G38" s="1"/>
      <c r="H38" s="3"/>
      <c r="I38" s="2"/>
      <c r="J38" s="1"/>
    </row>
    <row r="39" spans="3:11" x14ac:dyDescent="0.3">
      <c r="C39" s="2" t="s">
        <v>66</v>
      </c>
      <c r="D39" s="1">
        <f>SUM(D3:D38)</f>
        <v>661.29</v>
      </c>
      <c r="E39" s="3"/>
      <c r="F39" s="2"/>
      <c r="G39" s="1"/>
      <c r="H39" s="3"/>
      <c r="I39" s="2" t="s">
        <v>68</v>
      </c>
      <c r="J39" s="1">
        <f>SUM(J3:J38)</f>
        <v>6.1</v>
      </c>
    </row>
    <row r="40" spans="3:11" x14ac:dyDescent="0.3">
      <c r="C40" s="2" t="s">
        <v>69</v>
      </c>
      <c r="D40" s="1">
        <f>G40+J39+M39</f>
        <v>640.41999999999996</v>
      </c>
      <c r="E40" s="3"/>
      <c r="F40" s="2" t="s">
        <v>67</v>
      </c>
      <c r="G40" s="1">
        <f>SUM(G3:G39)</f>
        <v>634.31999999999994</v>
      </c>
      <c r="H40" s="3"/>
      <c r="I40" s="2"/>
      <c r="J40" s="1"/>
      <c r="K40" s="1"/>
    </row>
    <row r="41" spans="3:11" x14ac:dyDescent="0.3">
      <c r="C41" s="2" t="s">
        <v>70</v>
      </c>
      <c r="D41" s="1">
        <f>D39-D40</f>
        <v>20.870000000000005</v>
      </c>
      <c r="E41" s="3"/>
      <c r="F41" s="2"/>
      <c r="G41" s="1"/>
      <c r="H41" s="3"/>
      <c r="I41" s="2"/>
      <c r="J41" s="1"/>
      <c r="K41" s="1"/>
    </row>
    <row r="42" spans="3:11" x14ac:dyDescent="0.3">
      <c r="C42" s="2"/>
      <c r="D42" s="1"/>
      <c r="E42" s="3"/>
      <c r="F42" s="2"/>
      <c r="G42" s="1"/>
      <c r="H42" s="3"/>
      <c r="I42" s="2"/>
      <c r="J42" s="1"/>
      <c r="K42" s="1"/>
    </row>
    <row r="43" spans="3:11" x14ac:dyDescent="0.3">
      <c r="C43" s="2"/>
      <c r="D43" s="1"/>
      <c r="E43" s="3"/>
      <c r="F43" s="2"/>
      <c r="G43" s="1"/>
      <c r="H43" s="3"/>
      <c r="I43" s="2"/>
      <c r="J43" s="1"/>
      <c r="K43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51E34F-4052-485E-AC99-FBA69634FAC5}">
  <dimension ref="A1:N44"/>
  <sheetViews>
    <sheetView workbookViewId="0">
      <selection activeCell="C4" sqref="C4:E4"/>
    </sheetView>
  </sheetViews>
  <sheetFormatPr defaultRowHeight="14.4" x14ac:dyDescent="0.3"/>
  <cols>
    <col min="3" max="3" width="19.33203125" bestFit="1" customWidth="1"/>
    <col min="4" max="4" width="6.5546875" bestFit="1" customWidth="1"/>
    <col min="5" max="5" width="11.109375" bestFit="1" customWidth="1"/>
    <col min="9" max="9" width="23.33203125" bestFit="1" customWidth="1"/>
    <col min="11" max="11" width="24.88671875" bestFit="1" customWidth="1"/>
  </cols>
  <sheetData>
    <row r="1" spans="1:14" x14ac:dyDescent="0.3">
      <c r="A1" t="s">
        <v>0</v>
      </c>
      <c r="C1" s="2" t="s">
        <v>1</v>
      </c>
      <c r="D1" s="1"/>
      <c r="E1" s="3"/>
      <c r="F1" s="2" t="s">
        <v>25</v>
      </c>
      <c r="G1" s="1"/>
      <c r="H1" s="3"/>
      <c r="I1" s="2" t="s">
        <v>26</v>
      </c>
      <c r="J1" s="1"/>
    </row>
    <row r="2" spans="1:14" x14ac:dyDescent="0.3">
      <c r="C2" s="2" t="s">
        <v>2</v>
      </c>
      <c r="D2" s="1" t="s">
        <v>3</v>
      </c>
      <c r="E2" s="3" t="s">
        <v>4</v>
      </c>
      <c r="F2" s="2" t="s">
        <v>5</v>
      </c>
      <c r="G2" s="1" t="s">
        <v>3</v>
      </c>
      <c r="H2" s="3" t="s">
        <v>4</v>
      </c>
      <c r="I2" s="2" t="s">
        <v>2</v>
      </c>
      <c r="J2" s="1" t="s">
        <v>7</v>
      </c>
      <c r="K2" s="1" t="s">
        <v>27</v>
      </c>
    </row>
    <row r="3" spans="1:14" x14ac:dyDescent="0.3">
      <c r="C3" s="2">
        <v>43922</v>
      </c>
      <c r="D3" s="1">
        <f>'gezamelijk maart'!D41</f>
        <v>316.19999999999982</v>
      </c>
      <c r="E3" s="3" t="s">
        <v>194</v>
      </c>
      <c r="F3" s="2"/>
      <c r="G3" s="1"/>
      <c r="H3" s="3"/>
      <c r="I3" s="2"/>
      <c r="J3" s="1"/>
    </row>
    <row r="4" spans="1:14" x14ac:dyDescent="0.3">
      <c r="C4" s="2">
        <v>43922</v>
      </c>
      <c r="D4" s="1">
        <v>221.49</v>
      </c>
      <c r="E4" s="3" t="s">
        <v>195</v>
      </c>
      <c r="F4" s="2"/>
      <c r="G4" s="1"/>
      <c r="H4" s="3"/>
      <c r="I4" s="2"/>
      <c r="J4" s="1"/>
      <c r="K4" s="1"/>
    </row>
    <row r="5" spans="1:14" x14ac:dyDescent="0.3">
      <c r="C5" s="2"/>
      <c r="D5" s="1"/>
      <c r="E5" s="3"/>
      <c r="F5" s="2"/>
      <c r="G5" s="1"/>
      <c r="H5" s="3"/>
      <c r="I5" s="2"/>
      <c r="J5" s="1"/>
      <c r="K5" s="1"/>
    </row>
    <row r="6" spans="1:14" x14ac:dyDescent="0.3">
      <c r="C6" s="2"/>
      <c r="D6" s="1"/>
      <c r="E6" s="3"/>
      <c r="F6" s="2"/>
      <c r="G6" s="1"/>
      <c r="H6" s="3"/>
      <c r="I6" s="2"/>
      <c r="J6" s="1"/>
      <c r="K6" s="1"/>
    </row>
    <row r="7" spans="1:14" x14ac:dyDescent="0.3">
      <c r="C7" s="2"/>
      <c r="D7" s="1"/>
      <c r="E7" s="3"/>
      <c r="F7" s="2"/>
      <c r="G7" s="1"/>
      <c r="H7" s="3"/>
      <c r="I7" s="2"/>
      <c r="J7" s="1"/>
      <c r="K7" s="1"/>
    </row>
    <row r="8" spans="1:14" x14ac:dyDescent="0.3">
      <c r="C8" s="2"/>
      <c r="D8" s="1"/>
      <c r="E8" s="3"/>
      <c r="F8" s="2"/>
      <c r="G8" s="1"/>
      <c r="H8" s="3"/>
      <c r="I8" s="2"/>
      <c r="J8" s="1"/>
      <c r="K8" s="1"/>
    </row>
    <row r="9" spans="1:14" x14ac:dyDescent="0.3">
      <c r="C9" s="2"/>
      <c r="D9" s="1"/>
      <c r="E9" s="3"/>
      <c r="F9" s="2"/>
      <c r="G9" s="1"/>
      <c r="H9" s="3"/>
      <c r="I9" s="2"/>
      <c r="J9" s="1"/>
      <c r="K9" s="1"/>
    </row>
    <row r="10" spans="1:14" x14ac:dyDescent="0.3">
      <c r="C10" s="2"/>
      <c r="D10" s="1"/>
      <c r="E10" s="3"/>
      <c r="F10" s="2"/>
      <c r="G10" s="1"/>
      <c r="H10" s="3"/>
      <c r="I10" s="2"/>
      <c r="J10" s="1"/>
      <c r="K10" s="1"/>
      <c r="L10" s="2"/>
      <c r="M10" s="1"/>
      <c r="N10" s="1"/>
    </row>
    <row r="11" spans="1:14" x14ac:dyDescent="0.3">
      <c r="C11" s="2"/>
      <c r="D11" s="1"/>
      <c r="E11" s="3"/>
      <c r="F11" s="2"/>
      <c r="G11" s="1"/>
      <c r="H11" s="3"/>
      <c r="I11" s="2"/>
      <c r="J11" s="1"/>
      <c r="K11" s="1"/>
      <c r="L11" s="2"/>
      <c r="M11" s="1"/>
      <c r="N11" s="1"/>
    </row>
    <row r="12" spans="1:14" x14ac:dyDescent="0.3">
      <c r="C12" s="2"/>
      <c r="D12" s="1"/>
      <c r="E12" s="3"/>
      <c r="F12" s="2"/>
      <c r="G12" s="1"/>
      <c r="H12" s="3"/>
      <c r="I12" s="2"/>
      <c r="J12" s="1"/>
      <c r="K12" s="1"/>
      <c r="L12" s="2"/>
      <c r="M12" s="1"/>
      <c r="N12" s="1"/>
    </row>
    <row r="13" spans="1:14" x14ac:dyDescent="0.3">
      <c r="C13" s="2"/>
      <c r="D13" s="1"/>
      <c r="E13" s="3"/>
      <c r="F13" s="2"/>
      <c r="G13" s="1"/>
      <c r="H13" s="3"/>
      <c r="I13" s="2"/>
      <c r="J13" s="1"/>
      <c r="K13" s="1"/>
      <c r="L13" s="2"/>
      <c r="M13" s="1"/>
      <c r="N13" s="1"/>
    </row>
    <row r="14" spans="1:14" x14ac:dyDescent="0.3">
      <c r="C14" s="2"/>
      <c r="D14" s="1"/>
      <c r="E14" s="3"/>
      <c r="F14" s="2"/>
      <c r="G14" s="1"/>
      <c r="H14" s="3"/>
      <c r="I14" s="2"/>
      <c r="J14" s="1"/>
      <c r="K14" s="1"/>
      <c r="L14" s="2"/>
      <c r="M14" s="1"/>
      <c r="N14" s="1"/>
    </row>
    <row r="15" spans="1:14" x14ac:dyDescent="0.3">
      <c r="C15" s="2"/>
      <c r="D15" s="1"/>
      <c r="E15" s="3"/>
      <c r="F15" s="2"/>
      <c r="G15" s="1"/>
      <c r="H15" s="3"/>
      <c r="I15" s="2"/>
      <c r="J15" s="1"/>
      <c r="K15" s="1"/>
      <c r="L15" s="2"/>
      <c r="M15" s="1"/>
      <c r="N15" s="1"/>
    </row>
    <row r="16" spans="1:14" x14ac:dyDescent="0.3">
      <c r="C16" s="2"/>
      <c r="D16" s="1"/>
      <c r="E16" s="3"/>
      <c r="F16" s="2"/>
      <c r="G16" s="1"/>
      <c r="H16" s="3"/>
      <c r="I16" s="2"/>
      <c r="J16" s="1"/>
      <c r="L16" s="2"/>
      <c r="M16" s="1"/>
      <c r="N16" s="1"/>
    </row>
    <row r="17" spans="3:14" x14ac:dyDescent="0.3">
      <c r="C17" s="2"/>
      <c r="D17" s="1"/>
      <c r="E17" s="3"/>
      <c r="F17" s="2"/>
      <c r="G17" s="1"/>
      <c r="H17" s="3"/>
      <c r="I17" s="2"/>
      <c r="J17" s="1"/>
      <c r="L17" s="2"/>
      <c r="M17" s="1"/>
      <c r="N17" s="1"/>
    </row>
    <row r="18" spans="3:14" x14ac:dyDescent="0.3">
      <c r="C18" s="2"/>
      <c r="D18" s="1"/>
      <c r="E18" s="3"/>
      <c r="F18" s="2"/>
      <c r="G18" s="1"/>
      <c r="H18" s="3"/>
      <c r="I18" s="2"/>
      <c r="J18" s="1"/>
      <c r="L18" s="2"/>
      <c r="M18" s="1"/>
      <c r="N18" s="1"/>
    </row>
    <row r="19" spans="3:14" x14ac:dyDescent="0.3">
      <c r="C19" s="2"/>
      <c r="D19" s="1"/>
      <c r="E19" s="3"/>
      <c r="F19" s="2"/>
      <c r="G19" s="1"/>
      <c r="H19" s="3"/>
      <c r="I19" s="2"/>
      <c r="J19" s="1"/>
      <c r="L19" s="2"/>
      <c r="M19" s="1"/>
      <c r="N19" s="1"/>
    </row>
    <row r="20" spans="3:14" x14ac:dyDescent="0.3">
      <c r="C20" s="2"/>
      <c r="D20" s="1"/>
      <c r="E20" s="3"/>
      <c r="F20" s="2"/>
      <c r="G20" s="1"/>
      <c r="H20" s="3"/>
      <c r="I20" s="2"/>
      <c r="J20" s="1"/>
      <c r="L20" s="2"/>
      <c r="M20" s="1"/>
      <c r="N20" s="1"/>
    </row>
    <row r="21" spans="3:14" x14ac:dyDescent="0.3">
      <c r="C21" s="2"/>
      <c r="D21" s="1"/>
      <c r="E21" s="3"/>
      <c r="F21" s="2"/>
      <c r="G21" s="1"/>
      <c r="H21" s="3"/>
      <c r="I21" s="2"/>
      <c r="J21" s="1"/>
      <c r="L21" s="2"/>
      <c r="M21" s="1"/>
      <c r="N21" s="1"/>
    </row>
    <row r="22" spans="3:14" x14ac:dyDescent="0.3">
      <c r="C22" s="2"/>
      <c r="D22" s="1"/>
      <c r="E22" s="3"/>
      <c r="F22" s="2"/>
      <c r="G22" s="1"/>
      <c r="H22" s="3"/>
      <c r="I22" s="2"/>
      <c r="J22" s="1"/>
      <c r="L22" s="2"/>
      <c r="M22" s="1"/>
      <c r="N22" s="1"/>
    </row>
    <row r="23" spans="3:14" x14ac:dyDescent="0.3">
      <c r="C23" s="2"/>
      <c r="D23" s="1"/>
      <c r="E23" s="3"/>
      <c r="F23" s="2"/>
      <c r="G23" s="1"/>
      <c r="H23" s="3"/>
      <c r="I23" s="2"/>
      <c r="J23" s="1"/>
      <c r="L23" s="2"/>
      <c r="M23" s="1"/>
    </row>
    <row r="24" spans="3:14" x14ac:dyDescent="0.3">
      <c r="C24" s="2"/>
      <c r="D24" s="1"/>
      <c r="E24" s="3"/>
      <c r="F24" s="2"/>
      <c r="G24" s="1"/>
      <c r="H24" s="3"/>
      <c r="I24" s="2"/>
      <c r="J24" s="1"/>
      <c r="L24" s="2"/>
      <c r="M24" s="1"/>
    </row>
    <row r="25" spans="3:14" x14ac:dyDescent="0.3">
      <c r="C25" s="2"/>
      <c r="D25" s="1"/>
      <c r="E25" s="3"/>
      <c r="F25" s="2"/>
      <c r="G25" s="1"/>
      <c r="H25" s="3"/>
      <c r="I25" s="2"/>
      <c r="J25" s="1"/>
    </row>
    <row r="26" spans="3:14" x14ac:dyDescent="0.3">
      <c r="C26" s="2"/>
      <c r="D26" s="1"/>
      <c r="E26" s="3"/>
      <c r="F26" s="2"/>
      <c r="G26" s="1"/>
      <c r="H26" s="3"/>
      <c r="I26" s="2"/>
      <c r="J26" s="1"/>
    </row>
    <row r="27" spans="3:14" x14ac:dyDescent="0.3">
      <c r="C27" s="2"/>
      <c r="D27" s="1"/>
      <c r="E27" s="3"/>
      <c r="F27" s="2"/>
      <c r="G27" s="1"/>
      <c r="H27" s="3"/>
      <c r="I27" s="2"/>
      <c r="J27" s="1"/>
    </row>
    <row r="28" spans="3:14" x14ac:dyDescent="0.3">
      <c r="C28" s="2"/>
      <c r="D28" s="1"/>
      <c r="E28" s="3"/>
      <c r="F28" s="2"/>
      <c r="G28" s="1"/>
      <c r="H28" s="3"/>
      <c r="I28" s="2"/>
      <c r="J28" s="1"/>
    </row>
    <row r="29" spans="3:14" x14ac:dyDescent="0.3">
      <c r="C29" s="2"/>
      <c r="D29" s="1"/>
      <c r="E29" s="3"/>
      <c r="F29" s="2"/>
      <c r="G29" s="1"/>
      <c r="H29" s="3"/>
      <c r="I29" s="2"/>
      <c r="J29" s="1"/>
    </row>
    <row r="30" spans="3:14" x14ac:dyDescent="0.3">
      <c r="C30" s="2"/>
      <c r="D30" s="1"/>
      <c r="E30" s="3"/>
      <c r="F30" s="2"/>
      <c r="G30" s="1"/>
      <c r="H30" s="3"/>
      <c r="I30" s="2"/>
      <c r="J30" s="1"/>
    </row>
    <row r="31" spans="3:14" x14ac:dyDescent="0.3">
      <c r="C31" s="2"/>
      <c r="D31" s="1"/>
      <c r="E31" s="3"/>
      <c r="F31" s="2"/>
      <c r="G31" s="1"/>
      <c r="H31" s="3"/>
      <c r="I31" s="2"/>
      <c r="J31" s="1"/>
    </row>
    <row r="32" spans="3:14" x14ac:dyDescent="0.3">
      <c r="C32" s="2"/>
      <c r="D32" s="1"/>
      <c r="E32" s="3"/>
      <c r="F32" s="2"/>
      <c r="G32" s="1"/>
      <c r="H32" s="3"/>
      <c r="I32" s="2"/>
      <c r="J32" s="1"/>
    </row>
    <row r="33" spans="3:11" x14ac:dyDescent="0.3">
      <c r="C33" s="2"/>
      <c r="D33" s="1"/>
      <c r="E33" s="3"/>
      <c r="F33" s="2"/>
      <c r="G33" s="1"/>
      <c r="H33" s="3"/>
      <c r="I33" s="2"/>
      <c r="J33" s="1"/>
    </row>
    <row r="34" spans="3:11" x14ac:dyDescent="0.3">
      <c r="C34" s="2"/>
      <c r="D34" s="1"/>
      <c r="E34" s="3"/>
      <c r="F34" s="2"/>
      <c r="G34" s="1"/>
      <c r="H34" s="3"/>
      <c r="I34" s="2"/>
      <c r="J34" s="1"/>
    </row>
    <row r="35" spans="3:11" x14ac:dyDescent="0.3">
      <c r="C35" s="2"/>
      <c r="D35" s="1"/>
      <c r="E35" s="3"/>
      <c r="F35" s="2"/>
      <c r="G35" s="1"/>
      <c r="H35" s="3"/>
      <c r="I35" s="2"/>
      <c r="J35" s="1"/>
    </row>
    <row r="36" spans="3:11" x14ac:dyDescent="0.3">
      <c r="C36" s="2"/>
      <c r="D36" s="1"/>
      <c r="E36" s="3"/>
      <c r="F36" s="2"/>
      <c r="G36" s="1"/>
      <c r="H36" s="3"/>
      <c r="I36" s="2"/>
      <c r="J36" s="1"/>
    </row>
    <row r="37" spans="3:11" x14ac:dyDescent="0.3">
      <c r="C37" s="2"/>
      <c r="D37" s="1"/>
      <c r="E37" s="3"/>
      <c r="F37" s="2"/>
      <c r="G37" s="1"/>
      <c r="H37" s="3"/>
      <c r="I37" s="2"/>
      <c r="J37" s="1"/>
    </row>
    <row r="38" spans="3:11" x14ac:dyDescent="0.3">
      <c r="C38" s="2"/>
      <c r="D38" s="1"/>
      <c r="E38" s="3"/>
      <c r="F38" s="2"/>
      <c r="G38" s="1"/>
      <c r="H38" s="3"/>
      <c r="I38" s="2"/>
      <c r="J38" s="1"/>
    </row>
    <row r="39" spans="3:11" x14ac:dyDescent="0.3">
      <c r="C39" s="2" t="s">
        <v>66</v>
      </c>
      <c r="D39" s="1">
        <f>SUM(D3:D38)</f>
        <v>537.68999999999983</v>
      </c>
      <c r="E39" s="3"/>
      <c r="F39" s="2"/>
      <c r="G39" s="1"/>
      <c r="H39" s="3"/>
      <c r="I39" s="2" t="s">
        <v>68</v>
      </c>
      <c r="J39" s="1">
        <f>SUM(J3:J38)</f>
        <v>0</v>
      </c>
    </row>
    <row r="40" spans="3:11" x14ac:dyDescent="0.3">
      <c r="C40" s="2" t="s">
        <v>69</v>
      </c>
      <c r="D40" s="1">
        <f>G40+J39+M39</f>
        <v>0</v>
      </c>
      <c r="E40" s="3"/>
      <c r="F40" s="2" t="s">
        <v>67</v>
      </c>
      <c r="G40" s="1">
        <f>SUM(G3:G39)</f>
        <v>0</v>
      </c>
      <c r="H40" s="3"/>
      <c r="I40" s="2"/>
      <c r="J40" s="1"/>
      <c r="K40" s="1"/>
    </row>
    <row r="41" spans="3:11" x14ac:dyDescent="0.3">
      <c r="C41" s="2" t="s">
        <v>70</v>
      </c>
      <c r="D41" s="1">
        <f>D39-D40</f>
        <v>537.68999999999983</v>
      </c>
      <c r="E41" s="3"/>
      <c r="F41" s="2"/>
      <c r="G41" s="1"/>
      <c r="H41" s="3"/>
      <c r="I41" s="2"/>
      <c r="J41" s="1"/>
      <c r="K41" s="1"/>
    </row>
    <row r="42" spans="3:11" x14ac:dyDescent="0.3">
      <c r="C42" s="2"/>
      <c r="D42" s="1"/>
      <c r="E42" s="3"/>
      <c r="F42" s="2"/>
      <c r="G42" s="1"/>
      <c r="H42" s="3"/>
      <c r="I42" s="2"/>
      <c r="J42" s="1"/>
      <c r="K42" s="1"/>
    </row>
    <row r="43" spans="3:11" x14ac:dyDescent="0.3">
      <c r="C43" s="2"/>
      <c r="D43" s="1"/>
      <c r="E43" s="3"/>
      <c r="F43" s="2"/>
      <c r="G43" s="1"/>
      <c r="H43" s="3"/>
      <c r="I43" s="2"/>
      <c r="J43" s="1"/>
      <c r="K43" s="1"/>
    </row>
    <row r="44" spans="3:11" x14ac:dyDescent="0.3">
      <c r="F44" s="2"/>
      <c r="G44" s="1"/>
      <c r="H44" s="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606F4-8E9B-46F1-BD58-E66D119D446C}">
  <dimension ref="A1:Q38"/>
  <sheetViews>
    <sheetView workbookViewId="0">
      <selection activeCell="P10" sqref="P10"/>
    </sheetView>
  </sheetViews>
  <sheetFormatPr defaultRowHeight="14.4" x14ac:dyDescent="0.3"/>
  <cols>
    <col min="3" max="3" width="18.21875" bestFit="1" customWidth="1"/>
    <col min="4" max="4" width="7.44140625" bestFit="1" customWidth="1"/>
    <col min="5" max="5" width="13.5546875" bestFit="1" customWidth="1"/>
  </cols>
  <sheetData>
    <row r="1" spans="1:17" x14ac:dyDescent="0.3">
      <c r="A1" t="s">
        <v>0</v>
      </c>
      <c r="C1" s="2" t="s">
        <v>1</v>
      </c>
      <c r="D1" s="1"/>
      <c r="E1" s="3"/>
      <c r="F1" s="2" t="s">
        <v>139</v>
      </c>
      <c r="G1" s="1"/>
      <c r="H1" s="3"/>
      <c r="I1" s="2" t="s">
        <v>141</v>
      </c>
      <c r="J1" s="1"/>
      <c r="L1" s="2" t="s">
        <v>6</v>
      </c>
      <c r="M1" s="1"/>
      <c r="N1" s="1"/>
      <c r="O1" s="2" t="s">
        <v>26</v>
      </c>
      <c r="P1" s="1"/>
    </row>
    <row r="2" spans="1:17" x14ac:dyDescent="0.3">
      <c r="C2" s="2" t="s">
        <v>2</v>
      </c>
      <c r="D2" s="1" t="s">
        <v>3</v>
      </c>
      <c r="E2" s="3" t="s">
        <v>4</v>
      </c>
      <c r="F2" s="2" t="s">
        <v>5</v>
      </c>
      <c r="G2" s="1" t="s">
        <v>3</v>
      </c>
      <c r="H2" s="3" t="s">
        <v>4</v>
      </c>
      <c r="I2" s="2" t="s">
        <v>5</v>
      </c>
      <c r="J2" s="1" t="s">
        <v>7</v>
      </c>
      <c r="K2" s="1" t="s">
        <v>4</v>
      </c>
      <c r="L2" s="2" t="s">
        <v>5</v>
      </c>
      <c r="M2" s="1" t="s">
        <v>7</v>
      </c>
      <c r="N2" s="1" t="s">
        <v>4</v>
      </c>
      <c r="O2" s="2" t="s">
        <v>2</v>
      </c>
      <c r="P2" s="1" t="s">
        <v>7</v>
      </c>
      <c r="Q2" s="1" t="s">
        <v>27</v>
      </c>
    </row>
    <row r="3" spans="1:17" x14ac:dyDescent="0.3">
      <c r="C3" s="2">
        <v>43891</v>
      </c>
      <c r="D3" s="1">
        <f>+'Februari Frank'!D30</f>
        <v>1039.1900000000023</v>
      </c>
      <c r="E3" s="3" t="s">
        <v>73</v>
      </c>
      <c r="F3" s="2"/>
      <c r="G3" s="1"/>
      <c r="H3" s="3"/>
      <c r="I3" s="2"/>
      <c r="J3" s="1"/>
      <c r="K3" s="1"/>
      <c r="L3" s="2"/>
      <c r="M3" s="1"/>
      <c r="N3" s="1"/>
      <c r="O3" s="2"/>
      <c r="P3" s="1"/>
    </row>
    <row r="4" spans="1:17" x14ac:dyDescent="0.3">
      <c r="C4" s="2"/>
      <c r="D4" s="1"/>
      <c r="E4" s="3"/>
      <c r="F4" s="2"/>
      <c r="G4" s="1"/>
      <c r="H4" s="3"/>
      <c r="I4" s="2"/>
      <c r="J4" s="1"/>
      <c r="K4" s="3"/>
      <c r="L4" s="2"/>
      <c r="M4" s="1"/>
      <c r="N4" s="1"/>
      <c r="O4" s="2"/>
      <c r="P4" s="1"/>
      <c r="Q4" s="1"/>
    </row>
    <row r="5" spans="1:17" x14ac:dyDescent="0.3">
      <c r="C5" s="2"/>
      <c r="D5" s="1"/>
      <c r="E5" s="3"/>
      <c r="F5" s="2"/>
      <c r="G5" s="1"/>
      <c r="H5" s="3"/>
      <c r="I5" s="2"/>
      <c r="J5" s="1"/>
      <c r="K5" s="1"/>
      <c r="L5" s="2"/>
      <c r="M5" s="1"/>
      <c r="N5" s="1"/>
      <c r="O5" s="2"/>
      <c r="P5" s="1"/>
      <c r="Q5" s="1"/>
    </row>
    <row r="6" spans="1:17" x14ac:dyDescent="0.3">
      <c r="C6" s="2"/>
      <c r="D6" s="1"/>
      <c r="E6" s="3"/>
      <c r="F6" s="2"/>
      <c r="G6" s="1"/>
      <c r="H6" s="3"/>
      <c r="I6" s="2"/>
      <c r="J6" s="1"/>
      <c r="K6" s="3"/>
      <c r="L6" s="2"/>
      <c r="M6" s="1"/>
      <c r="N6" s="1"/>
      <c r="O6" s="2"/>
      <c r="P6" s="1"/>
      <c r="Q6" s="1"/>
    </row>
    <row r="7" spans="1:17" x14ac:dyDescent="0.3">
      <c r="C7" s="2"/>
      <c r="D7" s="1"/>
      <c r="E7" s="3"/>
      <c r="F7" s="4"/>
      <c r="G7" s="5"/>
      <c r="H7" s="6"/>
      <c r="I7" s="2"/>
      <c r="J7" s="1"/>
      <c r="K7" s="3"/>
      <c r="L7" s="2"/>
      <c r="M7" s="1"/>
      <c r="N7" s="1"/>
      <c r="O7" s="2"/>
      <c r="P7" s="1"/>
      <c r="Q7" s="1"/>
    </row>
    <row r="8" spans="1:17" x14ac:dyDescent="0.3">
      <c r="C8" s="2"/>
      <c r="D8" s="1"/>
      <c r="E8" s="3"/>
      <c r="F8" s="2"/>
      <c r="G8" s="1"/>
      <c r="H8" s="3"/>
      <c r="I8" s="2"/>
      <c r="J8" s="1"/>
      <c r="K8" s="3"/>
      <c r="L8" s="2"/>
      <c r="M8" s="1"/>
      <c r="N8" s="1"/>
      <c r="O8" s="2"/>
      <c r="P8" s="1"/>
      <c r="Q8" s="1"/>
    </row>
    <row r="9" spans="1:17" x14ac:dyDescent="0.3">
      <c r="C9" s="2"/>
      <c r="D9" s="1"/>
      <c r="E9" s="3"/>
      <c r="F9" s="2"/>
      <c r="G9" s="1"/>
      <c r="H9" s="3"/>
      <c r="I9" s="2"/>
      <c r="J9" s="1"/>
      <c r="K9" s="3"/>
      <c r="L9" s="2"/>
      <c r="M9" s="1"/>
      <c r="N9" s="1"/>
      <c r="O9" s="2"/>
      <c r="P9" s="1"/>
      <c r="Q9" s="1"/>
    </row>
    <row r="10" spans="1:17" x14ac:dyDescent="0.3">
      <c r="C10" s="2"/>
      <c r="D10" s="1"/>
      <c r="E10" s="3"/>
      <c r="F10" s="2"/>
      <c r="G10" s="1"/>
      <c r="H10" s="3"/>
      <c r="I10" s="2"/>
      <c r="J10" s="1"/>
      <c r="K10" s="3"/>
      <c r="L10" s="2"/>
      <c r="M10" s="1"/>
      <c r="N10" s="1"/>
      <c r="O10" s="2"/>
      <c r="P10" s="1"/>
      <c r="Q10" s="1"/>
    </row>
    <row r="11" spans="1:17" x14ac:dyDescent="0.3">
      <c r="C11" s="2"/>
      <c r="D11" s="1"/>
      <c r="E11" s="3"/>
      <c r="F11" s="2"/>
      <c r="G11" s="1"/>
      <c r="H11" s="3"/>
      <c r="I11" s="2"/>
      <c r="J11" s="1"/>
      <c r="K11" s="3"/>
      <c r="L11" s="2"/>
      <c r="M11" s="1"/>
      <c r="N11" s="1"/>
      <c r="O11" s="2"/>
      <c r="P11" s="1"/>
      <c r="Q11" s="1"/>
    </row>
    <row r="12" spans="1:17" x14ac:dyDescent="0.3">
      <c r="C12" s="2"/>
      <c r="D12" s="1"/>
      <c r="E12" s="3"/>
      <c r="F12" s="2"/>
      <c r="G12" s="1"/>
      <c r="H12" s="3"/>
      <c r="I12" s="2"/>
      <c r="J12" s="1"/>
      <c r="K12" s="3"/>
      <c r="L12" s="2"/>
      <c r="M12" s="1"/>
      <c r="N12" s="1"/>
      <c r="O12" s="2"/>
      <c r="P12" s="1"/>
      <c r="Q12" s="1"/>
    </row>
    <row r="13" spans="1:17" x14ac:dyDescent="0.3">
      <c r="C13" s="2"/>
      <c r="D13" s="1"/>
      <c r="E13" s="3"/>
      <c r="F13" s="2"/>
      <c r="G13" s="1"/>
      <c r="H13" s="3"/>
      <c r="I13" s="2"/>
      <c r="J13" s="1"/>
      <c r="K13" s="3"/>
      <c r="L13" s="2"/>
      <c r="M13" s="1"/>
      <c r="N13" s="1"/>
      <c r="O13" s="2"/>
      <c r="P13" s="1"/>
      <c r="Q13" s="1"/>
    </row>
    <row r="14" spans="1:17" x14ac:dyDescent="0.3">
      <c r="C14" s="2"/>
      <c r="D14" s="1"/>
      <c r="E14" s="3"/>
      <c r="F14" s="2"/>
      <c r="G14" s="1"/>
      <c r="H14" s="3"/>
      <c r="I14" s="2"/>
      <c r="J14" s="1"/>
      <c r="K14" s="3"/>
      <c r="L14" s="2"/>
      <c r="M14" s="1"/>
      <c r="N14" s="1"/>
      <c r="O14" s="2"/>
      <c r="P14" s="1"/>
      <c r="Q14" s="1"/>
    </row>
    <row r="15" spans="1:17" x14ac:dyDescent="0.3">
      <c r="C15" s="2"/>
      <c r="D15" s="1"/>
      <c r="E15" s="3"/>
      <c r="F15" s="2"/>
      <c r="G15" s="1"/>
      <c r="H15" s="3"/>
      <c r="I15" s="2"/>
      <c r="J15" s="1"/>
      <c r="K15" s="3"/>
      <c r="L15" s="2"/>
      <c r="M15" s="1"/>
      <c r="N15" s="1"/>
      <c r="O15" s="2"/>
      <c r="P15" s="1"/>
      <c r="Q15" s="1"/>
    </row>
    <row r="16" spans="1:17" x14ac:dyDescent="0.3">
      <c r="C16" s="2"/>
      <c r="D16" s="1"/>
      <c r="E16" s="3"/>
      <c r="F16" s="2"/>
      <c r="G16" s="1"/>
      <c r="H16" s="3"/>
      <c r="I16" s="2"/>
      <c r="J16" s="1"/>
      <c r="K16" s="3"/>
      <c r="L16" s="2"/>
      <c r="M16" s="1"/>
      <c r="N16" s="1"/>
      <c r="O16" s="2"/>
      <c r="P16" s="1"/>
      <c r="Q16" s="1"/>
    </row>
    <row r="17" spans="3:16" x14ac:dyDescent="0.3">
      <c r="C17" s="2"/>
      <c r="D17" s="1"/>
      <c r="E17" s="3"/>
      <c r="F17" s="2"/>
      <c r="G17" s="1"/>
      <c r="H17" s="3"/>
      <c r="I17" s="2"/>
      <c r="J17" s="1"/>
      <c r="K17" s="3"/>
      <c r="L17" s="2"/>
      <c r="M17" s="1"/>
      <c r="N17" s="1"/>
      <c r="O17" s="2"/>
      <c r="P17" s="1"/>
    </row>
    <row r="18" spans="3:16" x14ac:dyDescent="0.3">
      <c r="C18" s="2"/>
      <c r="D18" s="1"/>
      <c r="E18" s="3"/>
      <c r="F18" s="2"/>
      <c r="G18" s="1"/>
      <c r="H18" s="3"/>
      <c r="I18" s="2"/>
      <c r="J18" s="1"/>
      <c r="K18" s="3"/>
      <c r="L18" s="2"/>
      <c r="M18" s="1"/>
      <c r="N18" s="1"/>
      <c r="O18" s="2"/>
      <c r="P18" s="1"/>
    </row>
    <row r="19" spans="3:16" x14ac:dyDescent="0.3">
      <c r="C19" s="2"/>
      <c r="D19" s="1"/>
      <c r="E19" s="3"/>
      <c r="F19" s="2"/>
      <c r="G19" s="1"/>
      <c r="H19" s="3"/>
      <c r="I19" s="2"/>
      <c r="J19" s="1"/>
      <c r="K19" s="3"/>
      <c r="L19" s="2"/>
      <c r="M19" s="1"/>
      <c r="N19" s="1"/>
      <c r="O19" s="2"/>
      <c r="P19" s="1"/>
    </row>
    <row r="20" spans="3:16" x14ac:dyDescent="0.3">
      <c r="C20" s="2"/>
      <c r="D20" s="1"/>
      <c r="E20" s="3"/>
      <c r="F20" s="2"/>
      <c r="G20" s="1"/>
      <c r="H20" s="3"/>
      <c r="I20" s="2"/>
      <c r="J20" s="1"/>
      <c r="K20" s="3"/>
      <c r="L20" s="2"/>
      <c r="M20" s="1"/>
      <c r="N20" s="1"/>
      <c r="O20" s="2"/>
      <c r="P20" s="1"/>
    </row>
    <row r="21" spans="3:16" x14ac:dyDescent="0.3">
      <c r="C21" s="2"/>
      <c r="D21" s="1"/>
      <c r="E21" s="3"/>
      <c r="F21" s="2"/>
      <c r="G21" s="1"/>
      <c r="H21" s="3"/>
      <c r="I21" s="2"/>
      <c r="J21" s="1"/>
      <c r="K21" s="3"/>
      <c r="L21" s="2"/>
      <c r="M21" s="1"/>
      <c r="N21" s="1"/>
      <c r="O21" s="2"/>
      <c r="P21" s="1"/>
    </row>
    <row r="22" spans="3:16" x14ac:dyDescent="0.3">
      <c r="C22" s="2"/>
      <c r="D22" s="1"/>
      <c r="E22" s="3"/>
      <c r="F22" s="2"/>
      <c r="G22" s="1"/>
      <c r="H22" s="3"/>
      <c r="I22" s="2"/>
      <c r="J22" s="1"/>
      <c r="K22" s="3"/>
      <c r="L22" s="2"/>
      <c r="M22" s="1"/>
      <c r="N22" s="1"/>
      <c r="O22" s="2"/>
      <c r="P22" s="1"/>
    </row>
    <row r="23" spans="3:16" x14ac:dyDescent="0.3">
      <c r="C23" s="2"/>
      <c r="D23" s="1"/>
      <c r="E23" s="3"/>
      <c r="F23" s="2"/>
      <c r="G23" s="1"/>
      <c r="H23" s="3"/>
      <c r="I23" s="2"/>
      <c r="J23" s="1"/>
      <c r="K23" s="3"/>
      <c r="L23" s="2"/>
      <c r="M23" s="1"/>
      <c r="N23" s="1"/>
      <c r="O23" s="2"/>
      <c r="P23" s="1"/>
    </row>
    <row r="24" spans="3:16" x14ac:dyDescent="0.3">
      <c r="C24" s="2"/>
      <c r="D24" s="1"/>
      <c r="E24" s="3"/>
      <c r="F24" s="2"/>
      <c r="G24" s="1"/>
      <c r="H24" s="3"/>
      <c r="I24" s="2"/>
      <c r="J24" s="1"/>
      <c r="K24" s="3"/>
      <c r="L24" s="2"/>
      <c r="M24" s="1"/>
      <c r="N24" s="1"/>
      <c r="O24" s="2"/>
      <c r="P24" s="1"/>
    </row>
    <row r="25" spans="3:16" x14ac:dyDescent="0.3">
      <c r="C25" s="2"/>
      <c r="D25" s="1"/>
      <c r="E25" s="3"/>
      <c r="F25" s="2"/>
      <c r="G25" s="1"/>
      <c r="H25" s="3"/>
      <c r="I25" s="2"/>
      <c r="J25" s="1"/>
      <c r="K25" s="3"/>
      <c r="L25" s="2"/>
      <c r="M25" s="1"/>
      <c r="N25" s="1"/>
      <c r="O25" s="2"/>
      <c r="P25" s="1"/>
    </row>
    <row r="26" spans="3:16" x14ac:dyDescent="0.3">
      <c r="C26" s="2"/>
      <c r="D26" s="1"/>
      <c r="E26" s="3"/>
      <c r="F26" s="2"/>
      <c r="G26" s="1"/>
      <c r="H26" s="3"/>
      <c r="I26" s="2"/>
      <c r="J26" s="1"/>
      <c r="K26" s="3"/>
      <c r="L26" s="2"/>
      <c r="M26" s="1"/>
      <c r="N26" s="1"/>
      <c r="O26" s="2"/>
      <c r="P26" s="1"/>
    </row>
    <row r="27" spans="3:16" x14ac:dyDescent="0.3">
      <c r="C27" s="2"/>
      <c r="D27" s="1"/>
      <c r="E27" s="3"/>
      <c r="F27" s="2"/>
      <c r="G27" s="1"/>
      <c r="H27" s="3"/>
      <c r="I27" s="2"/>
      <c r="J27" s="1"/>
      <c r="K27" s="3"/>
      <c r="L27" s="2"/>
      <c r="M27" s="1"/>
      <c r="N27" s="1"/>
      <c r="O27" s="2"/>
      <c r="P27" s="1"/>
    </row>
    <row r="28" spans="3:16" x14ac:dyDescent="0.3">
      <c r="C28" s="2"/>
      <c r="D28" s="1"/>
      <c r="E28" s="3"/>
      <c r="F28" s="2"/>
      <c r="G28" s="1"/>
      <c r="H28" s="3"/>
      <c r="I28" s="2"/>
      <c r="J28" s="1"/>
      <c r="K28" s="3"/>
      <c r="L28" s="2"/>
      <c r="M28" s="1"/>
      <c r="N28" s="1"/>
      <c r="O28" s="2"/>
      <c r="P28" s="1"/>
    </row>
    <row r="29" spans="3:16" x14ac:dyDescent="0.3">
      <c r="C29" s="2"/>
      <c r="D29" s="1"/>
      <c r="E29" s="3"/>
      <c r="F29" s="2"/>
      <c r="G29" s="1"/>
      <c r="H29" s="3"/>
      <c r="I29" s="2"/>
      <c r="J29" s="1"/>
      <c r="K29" s="3"/>
      <c r="L29" s="2"/>
      <c r="M29" s="1"/>
      <c r="N29" s="1"/>
      <c r="O29" s="2"/>
      <c r="P29" s="1"/>
    </row>
    <row r="30" spans="3:16" x14ac:dyDescent="0.3">
      <c r="C30" s="2"/>
      <c r="D30" s="1"/>
      <c r="E30" s="3"/>
      <c r="F30" s="2"/>
      <c r="G30" s="1"/>
      <c r="H30" s="3"/>
      <c r="I30" s="2"/>
      <c r="J30" s="1"/>
      <c r="L30" s="2"/>
      <c r="M30" s="1"/>
      <c r="N30" s="1"/>
      <c r="O30" s="2"/>
      <c r="P30" s="1"/>
    </row>
    <row r="31" spans="3:16" x14ac:dyDescent="0.3">
      <c r="C31" s="2"/>
      <c r="D31" s="1"/>
      <c r="E31" s="3"/>
      <c r="F31" s="2"/>
      <c r="G31" s="1"/>
      <c r="H31" s="3"/>
      <c r="I31" s="2"/>
      <c r="J31" s="1"/>
      <c r="L31" s="2"/>
      <c r="M31" s="1"/>
      <c r="N31" s="1"/>
      <c r="O31" s="2"/>
      <c r="P31" s="1"/>
    </row>
    <row r="32" spans="3:16" x14ac:dyDescent="0.3">
      <c r="C32" s="2" t="s">
        <v>66</v>
      </c>
      <c r="D32" s="1">
        <f>SUM(D3:D31)</f>
        <v>1039.1900000000023</v>
      </c>
      <c r="E32" s="3"/>
      <c r="F32" s="2" t="s">
        <v>143</v>
      </c>
      <c r="G32" s="1">
        <f>SUM(G3:G31)</f>
        <v>0</v>
      </c>
      <c r="H32" s="1"/>
      <c r="I32" s="1" t="s">
        <v>142</v>
      </c>
      <c r="J32" s="1">
        <f t="shared" ref="J32" si="0">SUM(J3:J31)</f>
        <v>0</v>
      </c>
      <c r="L32" s="2" t="s">
        <v>6</v>
      </c>
      <c r="M32" s="1">
        <f>SUM(M3:M30)</f>
        <v>0</v>
      </c>
      <c r="N32" s="1"/>
      <c r="O32" s="2" t="s">
        <v>68</v>
      </c>
      <c r="P32" s="1">
        <f>SUM(P3:P31)</f>
        <v>0</v>
      </c>
    </row>
    <row r="33" spans="3:16" x14ac:dyDescent="0.3">
      <c r="C33" s="2" t="s">
        <v>69</v>
      </c>
      <c r="D33" s="1">
        <f>G32+M32+P32+J32</f>
        <v>0</v>
      </c>
      <c r="E33" s="3"/>
      <c r="F33" s="2" t="s">
        <v>171</v>
      </c>
      <c r="G33" s="1">
        <f>G32/100*43</f>
        <v>0</v>
      </c>
      <c r="H33" s="3"/>
      <c r="I33" s="2"/>
      <c r="J33" s="1"/>
      <c r="L33" s="2"/>
      <c r="M33" s="1"/>
      <c r="N33" s="1"/>
      <c r="O33" s="2"/>
      <c r="P33" s="1"/>
    </row>
    <row r="34" spans="3:16" x14ac:dyDescent="0.3">
      <c r="C34" s="2" t="s">
        <v>70</v>
      </c>
      <c r="D34" s="1">
        <f>D32-D33</f>
        <v>1039.1900000000023</v>
      </c>
      <c r="E34" s="3"/>
      <c r="F34" s="2" t="s">
        <v>172</v>
      </c>
      <c r="G34" s="1">
        <f>G32/100*57</f>
        <v>0</v>
      </c>
      <c r="H34" s="3"/>
      <c r="I34" s="2"/>
      <c r="J34" s="1"/>
      <c r="L34" s="2"/>
      <c r="M34" s="1"/>
      <c r="N34" s="1"/>
      <c r="O34" s="2"/>
      <c r="P34" s="1"/>
    </row>
    <row r="35" spans="3:16" x14ac:dyDescent="0.3">
      <c r="C35" s="2"/>
      <c r="D35" s="1"/>
      <c r="E35" s="3"/>
      <c r="F35" s="2"/>
      <c r="G35" s="1">
        <f>G34+G33</f>
        <v>0</v>
      </c>
      <c r="H35" s="3"/>
      <c r="I35" s="2"/>
      <c r="J35" s="1"/>
      <c r="L35" s="2"/>
      <c r="M35" s="1"/>
      <c r="N35" s="1"/>
      <c r="O35" s="2"/>
      <c r="P35" s="1"/>
    </row>
    <row r="36" spans="3:16" x14ac:dyDescent="0.3">
      <c r="C36" s="2"/>
      <c r="D36" s="1"/>
      <c r="E36" s="3"/>
      <c r="F36" s="2"/>
      <c r="G36" s="1"/>
      <c r="H36" s="3"/>
      <c r="I36" s="2"/>
      <c r="J36" s="1"/>
      <c r="L36" s="2"/>
      <c r="M36" s="1"/>
      <c r="N36" s="1"/>
      <c r="O36" s="2"/>
      <c r="P36" s="1"/>
    </row>
    <row r="37" spans="3:16" x14ac:dyDescent="0.3">
      <c r="C37" s="2"/>
      <c r="D37" s="1"/>
      <c r="E37" s="3"/>
      <c r="F37" s="2"/>
      <c r="G37" s="1"/>
      <c r="H37" s="3"/>
      <c r="I37" s="2"/>
      <c r="J37" s="1"/>
      <c r="L37" s="2"/>
      <c r="M37" s="1"/>
      <c r="N37" s="1"/>
      <c r="O37" s="2"/>
      <c r="P37" s="1"/>
    </row>
    <row r="38" spans="3:16" x14ac:dyDescent="0.3">
      <c r="C38" s="2"/>
      <c r="D38" s="1"/>
      <c r="E38" s="3"/>
      <c r="F38" s="2"/>
      <c r="G38" s="1"/>
      <c r="H38" s="3"/>
      <c r="I38" s="2"/>
      <c r="J38" s="1"/>
      <c r="L38" s="2"/>
      <c r="M38" s="1"/>
      <c r="N38" s="1"/>
      <c r="O38" s="2"/>
      <c r="P3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Februari Frank</vt:lpstr>
      <vt:lpstr>gezamelijk febr</vt:lpstr>
      <vt:lpstr>Maart Frank</vt:lpstr>
      <vt:lpstr>gezamelijk maart</vt:lpstr>
      <vt:lpstr>April Gezam</vt:lpstr>
      <vt:lpstr>template gezam</vt:lpstr>
      <vt:lpstr>Template Frank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de Bruijn</dc:creator>
  <cp:lastModifiedBy>Frank de Bruijn</cp:lastModifiedBy>
  <dcterms:created xsi:type="dcterms:W3CDTF">2020-03-12T08:22:37Z</dcterms:created>
  <dcterms:modified xsi:type="dcterms:W3CDTF">2020-04-16T09:22:08Z</dcterms:modified>
</cp:coreProperties>
</file>