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F:\Artem\Data Science\Визуализация данных\Excel дашборд\"/>
    </mc:Choice>
  </mc:AlternateContent>
  <xr:revisionPtr revIDLastSave="0" documentId="13_ncr:1_{253A0291-F506-4A65-BD94-013F003B60C3}" xr6:coauthVersionLast="47" xr6:coauthVersionMax="47" xr10:uidLastSave="{00000000-0000-0000-0000-000000000000}"/>
  <bookViews>
    <workbookView xWindow="-120" yWindow="-120" windowWidth="24240" windowHeight="17640" activeTab="1" xr2:uid="{00000000-000D-0000-FFFF-FFFF00000000}"/>
  </bookViews>
  <sheets>
    <sheet name="Черновик" sheetId="21" r:id="rId1"/>
    <sheet name="Чистовик" sheetId="22" r:id="rId2"/>
    <sheet name="Поступления ДС_1 квартал" sheetId="20" r:id="rId3"/>
    <sheet name="Поступление всего " sheetId="4" state="hidden" r:id="rId4"/>
    <sheet name="Внутренний рынок " sheetId="5" state="hidden" r:id="rId5"/>
    <sheet name="Поступление валюты " sheetId="7" state="hidden" r:id="rId6"/>
    <sheet name="По форме КАО АЗОТ" sheetId="9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Fill" localSheetId="6" hidden="1">#REF!</definedName>
    <definedName name="_Fill" hidden="1">#REF!</definedName>
    <definedName name="_Regression_Int" hidden="1">1</definedName>
    <definedName name="a_ACS_FACTORY_NAME" hidden="1">[1]XLR_NoRangeSheet!$CY$6</definedName>
    <definedName name="a_AGENT_ACCOUNT" hidden="1">[1]XLR_NoRangeSheet!$H$6</definedName>
    <definedName name="a_AGENT_NAME" hidden="1">[1]XLR_NoRangeSheet!$Z$6</definedName>
    <definedName name="a_AGREEMENT_DATE_NAME" hidden="1">[1]XLR_NoRangeSheet!$CN$6</definedName>
    <definedName name="a_AGREEMENT_ID" hidden="1">[1]XLR_NoRangeSheet!$S$6</definedName>
    <definedName name="a_AGREEMENT_NAME" hidden="1">[1]XLR_NoRangeSheet!$T$6</definedName>
    <definedName name="a_ARTICLE_BDDS_COD" hidden="1">[1]XLR_NoRangeSheet!$V$6</definedName>
    <definedName name="a_ARTICLE_BDDS_NAME" hidden="1">[1]XLR_NoRangeSheet!$AJ$6</definedName>
    <definedName name="a_BANK_INFO" hidden="1">[1]XLR_NoRangeSheet!$DB$6</definedName>
    <definedName name="a_BANK_NAME" hidden="1">[1]XLR_NoRangeSheet!$J$6</definedName>
    <definedName name="a_BASE_DOC_NAME" hidden="1">[1]XLR_NoRangeSheet!$AY$6</definedName>
    <definedName name="a_BOOKKEEPER_PERSON_NAME" hidden="1">[1]XLR_NoRangeSheet!$CQ$6</definedName>
    <definedName name="a_BUDGET_PERSON_NAME" hidden="1">[1]XLR_NoRangeSheet!$CS$6</definedName>
    <definedName name="a_CFO_NAME" hidden="1">[1]XLR_NoRangeSheet!$ED$6</definedName>
    <definedName name="a_CONTRPAY_AGREEMENT_DATE" hidden="1">[1]XLR_NoRangeSheet!$DM$6</definedName>
    <definedName name="a_CONTRPAY_AGREEMENT_NAME" hidden="1">[1]XLR_NoRangeSheet!$DL$6</definedName>
    <definedName name="a_COR_ACCOUNT" hidden="1">[1]XLR_NoRangeSheet!$L$6</definedName>
    <definedName name="a_COR_BANK_NAME" hidden="1">[1]XLR_NoRangeSheet!$CL$6</definedName>
    <definedName name="a_CORRESPONDENT_BANK_INFO" hidden="1">[1]XLR_NoRangeSheet!$DA$6</definedName>
    <definedName name="a_CURRENCY_COURSE_NAME" hidden="1">[1]XLR_NoRangeSheet!$CI$6</definedName>
    <definedName name="a_CURRENCY_NAME" hidden="1">[1]XLR_NoRangeSheet!$CA$6</definedName>
    <definedName name="a_CURRENCY_PAY_NAME" hidden="1">[1]XLR_NoRangeSheet!$AI$6</definedName>
    <definedName name="a_DATE_TRANSH" hidden="1">[1]XLR_NoRangeSheet!$EB$6</definedName>
    <definedName name="a_DIRECT_NAME" hidden="1">[1]XLR_NoRangeSheet!$EG$6</definedName>
    <definedName name="a_DIRECTOR_PERSON_NAME" hidden="1">[1]XLR_NoRangeSheet!$DJ$6</definedName>
    <definedName name="a_DOC_DATE_NAME" hidden="1">[1]XLR_NoRangeSheet!$CD$6</definedName>
    <definedName name="a_FIN_CHIEF_PERSON_NAME" hidden="1">[1]XLR_NoRangeSheet!$CU$6</definedName>
    <definedName name="a_FORM_PAYMENT_ID" hidden="1">[1]XLR_NoRangeSheet!$BU$6</definedName>
    <definedName name="a_GRANTEE_NAME" hidden="1">[1]XLR_NoRangeSheet!$E$6</definedName>
    <definedName name="a_GRANTEE_PERSON_NAME" hidden="1">[1]XLR_NoRangeSheet!$CW$6</definedName>
    <definedName name="a_HOLDER_PERSON_NAME" hidden="1">[1]XLR_NoRangeSheet!$CP$6</definedName>
    <definedName name="a_INN" hidden="1">[1]XLR_NoRangeSheet!$F$6</definedName>
    <definedName name="a_INVOICES_SUM" hidden="1">[1]XLR_NoRangeSheet!$EE$6</definedName>
    <definedName name="a_IS_BUDGET_PAY" hidden="1">[1]XLR_NoRangeSheet!$AF$6</definedName>
    <definedName name="a_IS_COUNTER_PAY" hidden="1">[1]XLR_NoRangeSheet!$AL$6</definedName>
    <definedName name="a_IS_GET_PAYORDER" hidden="1">[1]XLR_NoRangeSheet!$BE$6</definedName>
    <definedName name="a_IS_HOLDING_PAY" hidden="1">[1]XLR_NoRangeSheet!$EI$6</definedName>
    <definedName name="a_KIND_PAYMENT" hidden="1">[1]XLR_NoRangeSheet!$AV$6</definedName>
    <definedName name="a_KIND_PAYMENT_NAME" hidden="1">[1]XLR_NoRangeSheet!$AG$6</definedName>
    <definedName name="a_KPP" hidden="1">[1]XLR_NoRangeSheet!$G$6</definedName>
    <definedName name="a_LEFT_AGR_DEPT_BDDS" hidden="1">[1]XLR_NoRangeSheet!$DP$6</definedName>
    <definedName name="a_LEFT_DEPT_BDDS" hidden="1">[1]XLR_NoRangeSheet!$DO$6</definedName>
    <definedName name="a_NAME" hidden="1">[1]XLR_NoRangeSheet!$C$6</definedName>
    <definedName name="a_ORG_STRUCT_NAME" hidden="1">[1]XLR_NoRangeSheet!$Y$6</definedName>
    <definedName name="a_PERCENT_NDS" hidden="1">[1]XLR_NoRangeSheet!$BB$6</definedName>
    <definedName name="a_PERFORMER_PERSON_NAME" hidden="1">[1]XLR_NoRangeSheet!$CO$6</definedName>
    <definedName name="a_PERIOD_NAME" hidden="1">[1]XLR_NoRangeSheet!$AD$6</definedName>
    <definedName name="a_PURPOSE" hidden="1">[1]XLR_NoRangeSheet!$N$6</definedName>
    <definedName name="a_SANCTION" hidden="1">[1]XLR_NoRangeSheet!$BY$6</definedName>
    <definedName name="a_SUMMA_BILL" hidden="1">[1]XLR_NoRangeSheet!$CB$6</definedName>
    <definedName name="a_SUMMA_PAY" hidden="1">[1]XLR_NoRangeSheet!$AZ$6</definedName>
    <definedName name="a_SUMMA_PAY_NAME" hidden="1">[1]XLR_NoRangeSheet!$AE$6</definedName>
    <definedName name="a_SUMMA_PAY_NDS" hidden="1">[1]XLR_NoRangeSheet!$BW$6</definedName>
    <definedName name="a_TREASURER_PERSON_NAME" hidden="1">[1]XLR_NoRangeSheet!$CR$6</definedName>
    <definedName name="aaa" localSheetId="6" hidden="1">{"План продаж",#N/A,FALSE,"товар"}</definedName>
    <definedName name="aaa" hidden="1">{"План продаж",#N/A,FALSE,"товар"}</definedName>
    <definedName name="dsfsdfdsfds" localSheetId="6" hidden="1">{"План продаж",#N/A,FALSE,"товар"}</definedName>
    <definedName name="dsfsdfdsfds" hidden="1">{"План продаж",#N/A,FALSE,"товар"}</definedName>
    <definedName name="f" localSheetId="6" hidden="1">{"План продаж",#N/A,FALSE,"товар"}</definedName>
    <definedName name="f" hidden="1">{"План продаж",#N/A,FALSE,"товар"}</definedName>
    <definedName name="ghj" localSheetId="6" hidden="1">{"План продаж",#N/A,FALSE,"товар"}</definedName>
    <definedName name="ghj" hidden="1">{"План продаж",#N/A,FALSE,"товар"}</definedName>
    <definedName name="jjjjjjjjjjjj" localSheetId="6" hidden="1">{"План продаж",#N/A,FALSE,"товар"}</definedName>
    <definedName name="jjjjjjjjjjjj" hidden="1">{"План продаж",#N/A,FALSE,"товар"}</definedName>
    <definedName name="kkkkk" localSheetId="6" hidden="1">{"Товар.выработка без продаж",#N/A,FALSE,"товар"}</definedName>
    <definedName name="kkkkk" hidden="1">{"Товар.выработка без продаж",#N/A,FALSE,"товар"}</definedName>
    <definedName name="m_PERIOD_NAME" hidden="1">[2]XLR_NoRangeSheet!$C$6</definedName>
    <definedName name="main1_1_PAYCURRKOD" hidden="1">[3]XLR_NoRangeSheet!$E$8</definedName>
    <definedName name="titl_FIRM" hidden="1">[4]XLR_NoRangeSheet!$B$7</definedName>
    <definedName name="titl_ORGID" hidden="1">[4]XLR_NoRangeSheet!$C$7</definedName>
    <definedName name="wrn.План._.продаж." localSheetId="6" hidden="1">{"План продаж",#N/A,FALSE,"товар"}</definedName>
    <definedName name="wrn.План._.продаж." hidden="1">{"План продаж",#N/A,FALSE,"товар"}</definedName>
    <definedName name="wrn.План._.товар." localSheetId="6" hidden="1">{"План товар",#N/A,FALSE,"товар"}</definedName>
    <definedName name="wrn.План._.товар." hidden="1">{"План товар",#N/A,FALSE,"товар"}</definedName>
    <definedName name="wrn.Товарн.выраб._.А4." localSheetId="6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Z_1756696D_22DC_485A_8FC0_9E8F5F80569B_.wvu.Cols" localSheetId="6" hidden="1">'По форме КАО АЗОТ'!#REF!,'По форме КАО АЗОТ'!$D:$M</definedName>
    <definedName name="Z_1756696D_22DC_485A_8FC0_9E8F5F80569B_.wvu.PrintArea" localSheetId="6" hidden="1">'По форме КАО АЗОТ'!$A$187:$C$284</definedName>
    <definedName name="Z_1756696D_22DC_485A_8FC0_9E8F5F80569B_.wvu.PrintTitles" localSheetId="6" hidden="1">'По форме КАО АЗОТ'!$A:$B,'По форме КАО АЗОТ'!$192:$195</definedName>
    <definedName name="Z_1AB08CB4_B6B6_4F12_885E_CC77D6BE9956_.wvu.Cols" localSheetId="6" hidden="1">'По форме КАО АЗОТ'!#REF!,'По форме КАО АЗОТ'!#REF!</definedName>
    <definedName name="Z_1AB08CB4_B6B6_4F12_885E_CC77D6BE9956_.wvu.PrintArea" localSheetId="6" hidden="1">'По форме КАО АЗОТ'!$A$187:$C$284</definedName>
    <definedName name="Z_1AB08CB4_B6B6_4F12_885E_CC77D6BE9956_.wvu.PrintTitles" localSheetId="6" hidden="1">'По форме КАО АЗОТ'!$A:$B,'По форме КАО АЗОТ'!$192:$195</definedName>
    <definedName name="Z_1BCB4243_C4C9_4DD9_AFC9_05AA90674EE7_.wvu.Cols" localSheetId="6" hidden="1">'По форме КАО АЗОТ'!#REF!,'По форме КАО АЗОТ'!#REF!</definedName>
    <definedName name="Z_281305A2_0B58_4807_84BA_25130D18B2C1_.wvu.Cols" localSheetId="6" hidden="1">#REF!,#REF!,#REF!</definedName>
    <definedName name="Z_281305A2_0B58_4807_84BA_25130D18B2C1_.wvu.Cols" hidden="1">#REF!,#REF!,#REF!</definedName>
    <definedName name="Z_281305A2_0B58_4807_84BA_25130D18B2C1_.wvu.FilterData" localSheetId="6" hidden="1">#REF!</definedName>
    <definedName name="Z_281305A2_0B58_4807_84BA_25130D18B2C1_.wvu.FilterData" hidden="1">#REF!</definedName>
    <definedName name="Z_2F24F36B_EF83_4940_9B64_6D39CE136FF6_.wvu.Cols" localSheetId="6" hidden="1">'По форме КАО АЗОТ'!#REF!,'По форме КАО АЗОТ'!#REF!</definedName>
    <definedName name="Z_2F24F36B_EF83_4940_9B64_6D39CE136FF6_.wvu.PrintArea" localSheetId="6" hidden="1">'По форме КАО АЗОТ'!$A$187:$C$284</definedName>
    <definedName name="Z_2F24F36B_EF83_4940_9B64_6D39CE136FF6_.wvu.PrintTitles" localSheetId="6" hidden="1">'По форме КАО АЗОТ'!$A:$B,'По форме КАО АЗОТ'!$192:$195</definedName>
    <definedName name="Z_2F96B161_1363_4B4C_AB1E_60A5FEEF3B82_.wvu.Cols" localSheetId="6" hidden="1">'По форме КАО АЗОТ'!#REF!,'По форме КАО АЗОТ'!$D:$M</definedName>
    <definedName name="Z_2F96B161_1363_4B4C_AB1E_60A5FEEF3B82_.wvu.PrintArea" localSheetId="6" hidden="1">'По форме КАО АЗОТ'!$A$187:$C$284</definedName>
    <definedName name="Z_2F96B161_1363_4B4C_AB1E_60A5FEEF3B82_.wvu.PrintTitles" localSheetId="6" hidden="1">'По форме КАО АЗОТ'!$A:$B,'По форме КАО АЗОТ'!$192:$195</definedName>
    <definedName name="Z_2FF7D88E_EEDB_469B_A036_37C6E7C20C4E_.wvu.Cols" localSheetId="6" hidden="1">'По форме КАО АЗОТ'!#REF!,'По форме КАО АЗОТ'!$D:$M</definedName>
    <definedName name="Z_2FF7D88E_EEDB_469B_A036_37C6E7C20C4E_.wvu.PrintArea" localSheetId="6" hidden="1">'По форме КАО АЗОТ'!$A$187:$C$284</definedName>
    <definedName name="Z_2FF7D88E_EEDB_469B_A036_37C6E7C20C4E_.wvu.PrintTitles" localSheetId="6" hidden="1">'По форме КАО АЗОТ'!$A:$B,'По форме КАО АЗОТ'!$192:$195</definedName>
    <definedName name="Z_383550A5_69A1_415D_939E_41E316FE22F0_.wvu.Cols" localSheetId="6" hidden="1">'По форме КАО АЗОТ'!#REF!,'По форме КАО АЗОТ'!#REF!</definedName>
    <definedName name="Z_383550A5_69A1_415D_939E_41E316FE22F0_.wvu.PrintArea" localSheetId="6" hidden="1">'По форме КАО АЗОТ'!$A$187:$C$284</definedName>
    <definedName name="Z_383550A5_69A1_415D_939E_41E316FE22F0_.wvu.PrintTitles" localSheetId="6" hidden="1">'По форме КАО АЗОТ'!$A:$B,'По форме КАО АЗОТ'!$192:$195</definedName>
    <definedName name="Z_4D0DF9B3_7E77_4663_B359_C6A258E794F6_.wvu.Cols" localSheetId="6" hidden="1">'По форме КАО АЗОТ'!#REF!,'По форме КАО АЗОТ'!$D:$M</definedName>
    <definedName name="Z_4D0DF9B3_7E77_4663_B359_C6A258E794F6_.wvu.PrintArea" localSheetId="6" hidden="1">'По форме КАО АЗОТ'!$A$187:$C$284</definedName>
    <definedName name="Z_4D0DF9B3_7E77_4663_B359_C6A258E794F6_.wvu.PrintTitles" localSheetId="6" hidden="1">'По форме КАО АЗОТ'!$A:$B,'По форме КАО АЗОТ'!$192:$195</definedName>
    <definedName name="Z_5336096B_8FA8_456F_A363_FE981E37A8C4_.wvu.Cols" localSheetId="6" hidden="1">#REF!</definedName>
    <definedName name="Z_5336096B_8FA8_456F_A363_FE981E37A8C4_.wvu.Cols" hidden="1">#REF!</definedName>
    <definedName name="Z_5336096B_8FA8_456F_A363_FE981E37A8C4_.wvu.FilterData" localSheetId="6" hidden="1">#REF!</definedName>
    <definedName name="Z_5336096B_8FA8_456F_A363_FE981E37A8C4_.wvu.FilterData" hidden="1">#REF!</definedName>
    <definedName name="Z_5336096B_8FA8_456F_A363_FE981E37A8C4_.wvu.PrintArea" localSheetId="6" hidden="1">#REF!</definedName>
    <definedName name="Z_5336096B_8FA8_456F_A363_FE981E37A8C4_.wvu.PrintArea" hidden="1">#REF!</definedName>
    <definedName name="Z_5336096B_8FA8_456F_A363_FE981E37A8C4_.wvu.Rows" localSheetId="6" hidden="1">#REF!,#REF!,#REF!</definedName>
    <definedName name="Z_5336096B_8FA8_456F_A363_FE981E37A8C4_.wvu.Rows" hidden="1">#REF!,#REF!,#REF!</definedName>
    <definedName name="Z_82162C14_21B9_4F0E_9062_D64779601F45_.wvu.Cols" localSheetId="6" hidden="1">#REF!</definedName>
    <definedName name="Z_82162C14_21B9_4F0E_9062_D64779601F45_.wvu.Cols" hidden="1">#REF!</definedName>
    <definedName name="Z_82162C14_21B9_4F0E_9062_D64779601F45_.wvu.FilterData" localSheetId="6" hidden="1">#REF!</definedName>
    <definedName name="Z_82162C14_21B9_4F0E_9062_D64779601F45_.wvu.FilterData" hidden="1">#REF!</definedName>
    <definedName name="Z_82162C14_21B9_4F0E_9062_D64779601F45_.wvu.PrintArea" localSheetId="6" hidden="1">#REF!</definedName>
    <definedName name="Z_82162C14_21B9_4F0E_9062_D64779601F45_.wvu.PrintArea" hidden="1">#REF!</definedName>
    <definedName name="Z_82162C14_21B9_4F0E_9062_D64779601F45_.wvu.Rows" localSheetId="6" hidden="1">#REF!,#REF!,#REF!,#REF!,#REF!,#REF!</definedName>
    <definedName name="Z_82162C14_21B9_4F0E_9062_D64779601F45_.wvu.Rows" hidden="1">#REF!,#REF!,#REF!,#REF!,#REF!,#REF!</definedName>
    <definedName name="Z_97EF6EC2_C915_4631_A26C_D75205AB9BEE_.wvu.Cols" localSheetId="6" hidden="1">'По форме КАО АЗОТ'!#REF!,'По форме КАО АЗОТ'!$D:$M</definedName>
    <definedName name="Z_97EF6EC2_C915_4631_A26C_D75205AB9BEE_.wvu.PrintArea" localSheetId="6" hidden="1">'По форме КАО АЗОТ'!$A$187:$C$284</definedName>
    <definedName name="Z_97EF6EC2_C915_4631_A26C_D75205AB9BEE_.wvu.PrintTitles" localSheetId="6" hidden="1">'По форме КАО АЗОТ'!$A:$B,'По форме КАО АЗОТ'!$192:$195</definedName>
    <definedName name="Z_AA036DE6_2DB4_4869_9CC7_C81178ADDB1C_.wvu.Cols" localSheetId="6" hidden="1">'По форме КАО АЗОТ'!#REF!,'По форме КАО АЗОТ'!$D:$M</definedName>
    <definedName name="Z_AA036DE6_2DB4_4869_9CC7_C81178ADDB1C_.wvu.PrintArea" localSheetId="6" hidden="1">'По форме КАО АЗОТ'!$A$187:$C$284</definedName>
    <definedName name="Z_AA036DE6_2DB4_4869_9CC7_C81178ADDB1C_.wvu.PrintTitles" localSheetId="6" hidden="1">'По форме КАО АЗОТ'!$A:$B,'По форме КАО АЗОТ'!$192:$195</definedName>
    <definedName name="Z_BE78DD08_DB71_4249_9B65_7DE866ED6F2C_.wvu.Cols" localSheetId="6" hidden="1">'По форме КАО АЗОТ'!#REF!,'По форме КАО АЗОТ'!#REF!</definedName>
    <definedName name="Z_DE249DEF_5A3C_48C4_BA9D_17D6634F2095_.wvu.Cols" localSheetId="6" hidden="1">'По форме КАО АЗОТ'!#REF!,'По форме КАО АЗОТ'!#REF!</definedName>
    <definedName name="Z_DE249DEF_5A3C_48C4_BA9D_17D6634F2095_.wvu.PrintArea" localSheetId="6" hidden="1">'По форме КАО АЗОТ'!$A$187:$B$284</definedName>
    <definedName name="Z_DE249DEF_5A3C_48C4_BA9D_17D6634F2095_.wvu.PrintTitles" localSheetId="6" hidden="1">'По форме КАО АЗОТ'!$192:$195</definedName>
    <definedName name="Z_E9EEB6DE_D948_47C2_BE16_5CC0B238B22E_.wvu.Cols" localSheetId="6" hidden="1">'По форме КАО АЗОТ'!#REF!,'По форме КАО АЗОТ'!#REF!</definedName>
    <definedName name="Z_ECC2B991_B058_4E6B_9F9E_5238682913BB_.wvu.Cols" localSheetId="6" hidden="1">'По форме КАО АЗОТ'!#REF!,'По форме КАО АЗОТ'!#REF!</definedName>
    <definedName name="Z_F9C0E867_0AEC_4335_BBEA_85A220650058_.wvu.Cols" localSheetId="6" hidden="1">'По форме КАО АЗОТ'!#REF!,'По форме КАО АЗОТ'!$D:$M</definedName>
    <definedName name="Z_F9C0E867_0AEC_4335_BBEA_85A220650058_.wvu.PrintArea" localSheetId="6" hidden="1">'По форме КАО АЗОТ'!$A$187:$C$284</definedName>
    <definedName name="Z_F9C0E867_0AEC_4335_BBEA_85A220650058_.wvu.PrintTitles" localSheetId="6" hidden="1">'По форме КАО АЗОТ'!$A:$B,'По форме КАО АЗОТ'!$192:$195</definedName>
    <definedName name="Z_FE37EC85_783C_4815_9F7A_51E451811F1B_.wvu.Cols" localSheetId="6" hidden="1">#REF!</definedName>
    <definedName name="Z_FE37EC85_783C_4815_9F7A_51E451811F1B_.wvu.Cols" hidden="1">#REF!</definedName>
    <definedName name="Z_FE37EC85_783C_4815_9F7A_51E451811F1B_.wvu.FilterData" localSheetId="6" hidden="1">#REF!</definedName>
    <definedName name="Z_FE37EC85_783C_4815_9F7A_51E451811F1B_.wvu.FilterData" hidden="1">#REF!</definedName>
    <definedName name="Z_FE37EC85_783C_4815_9F7A_51E451811F1B_.wvu.PrintArea" localSheetId="6" hidden="1">#REF!</definedName>
    <definedName name="Z_FE37EC85_783C_4815_9F7A_51E451811F1B_.wvu.PrintArea" hidden="1">#REF!</definedName>
    <definedName name="Z_FE37EC85_783C_4815_9F7A_51E451811F1B_.wvu.Rows" localSheetId="6" hidden="1">#REF!,#REF!,#REF!</definedName>
    <definedName name="Z_FE37EC85_783C_4815_9F7A_51E451811F1B_.wvu.Rows" hidden="1">#REF!,#REF!,#REF!</definedName>
    <definedName name="Z_FE43D777_F2C1_4314_9BFA_534481A0322E_.wvu.Cols" localSheetId="6" hidden="1">'По форме КАО АЗОТ'!#REF!,'По форме КАО АЗОТ'!$D:$M</definedName>
    <definedName name="Z_FE43D777_F2C1_4314_9BFA_534481A0322E_.wvu.PrintArea" localSheetId="6" hidden="1">'По форме КАО АЗОТ'!$A$187:$C$284</definedName>
    <definedName name="Z_FE43D777_F2C1_4314_9BFA_534481A0322E_.wvu.PrintTitles" localSheetId="6" hidden="1">'По форме КАО АЗОТ'!$A:$B,'По форме КАО АЗОТ'!$192:$195</definedName>
    <definedName name="мр" localSheetId="6" hidden="1">{"Товар.выработка без продаж",#N/A,FALSE,"товар"}</definedName>
    <definedName name="мр" hidden="1">{"Товар.выработка без продаж",#N/A,FALSE,"товар"}</definedName>
    <definedName name="н" localSheetId="6" hidden="1">#REF!</definedName>
    <definedName name="н" hidden="1">#REF!</definedName>
    <definedName name="нет" localSheetId="6" hidden="1">{"Товар.выработка без продаж",#N/A,FALSE,"товар"}</definedName>
    <definedName name="нет" hidden="1">{"Товар.выработка без продаж",#N/A,FALSE,"товар"}</definedName>
    <definedName name="Подразделение_2">OFFSET([5]Подстановки!$B$3,0,0,COUNTA([5]Подстановки!$B$3:$B$65535),1)</definedName>
    <definedName name="пр" localSheetId="6" hidden="1">{"План продаж",#N/A,FALSE,"товар"}</definedName>
    <definedName name="пр" hidden="1">{"План продаж",#N/A,FALSE,"товар"}</definedName>
    <definedName name="р" localSheetId="6" hidden="1">{"Товар.выработка без продаж",#N/A,FALSE,"товар"}</definedName>
    <definedName name="р" hidden="1">{"Товар.выработка без продаж",#N/A,FALSE,"товар"}</definedName>
    <definedName name="рол" localSheetId="6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6" hidden="1">{"План продаж",#N/A,FALSE,"товар"}</definedName>
    <definedName name="см" hidden="1">{"План продаж",#N/A,FALSE,"товар"}</definedName>
    <definedName name="Срез_Месяц">#N/A</definedName>
    <definedName name="Срез_Поступления_денежных_средств">#N/A</definedName>
    <definedName name="Срез_Рынок">#N/A</definedName>
    <definedName name="Срез_Статьи">#N/A</definedName>
    <definedName name="ттт" localSheetId="6" hidden="1">{"План продаж",#N/A,FALSE,"товар"}</definedName>
    <definedName name="ттт" hidden="1">{"План продаж",#N/A,FALSE,"товар"}</definedName>
    <definedName name="февраль" localSheetId="6" hidden="1">{"План продаж",#N/A,FALSE,"товар"}</definedName>
    <definedName name="февраль" hidden="1">{"План продаж",#N/A,FALSE,"товар"}</definedName>
    <definedName name="эф4" localSheetId="6" hidden="1">{"Товар.выработка без продаж",#N/A,FALSE,"товар"}</definedName>
    <definedName name="эф4" hidden="1">{"Товар.выработка без продаж",#N/A,FALSE,"товар"}</definedName>
  </definedNames>
  <calcPr calcId="191029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2" l="1"/>
  <c r="G4" i="22"/>
  <c r="Q4" i="22" l="1"/>
  <c r="G42" i="20" l="1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A19" i="5" l="1"/>
  <c r="F3" i="5" l="1"/>
  <c r="F4" i="5" s="1"/>
  <c r="F5" i="5" s="1"/>
  <c r="F6" i="5" s="1"/>
  <c r="F7" i="5" s="1"/>
  <c r="F8" i="5" s="1"/>
  <c r="C3" i="7" l="1"/>
  <c r="C4" i="7" s="1"/>
  <c r="C5" i="7" s="1"/>
  <c r="C6" i="7" s="1"/>
  <c r="F9" i="5" l="1"/>
  <c r="F10" i="5" s="1"/>
  <c r="L3" i="5"/>
  <c r="B37" i="4" l="1"/>
  <c r="D56" i="5"/>
  <c r="C37" i="4"/>
  <c r="C38" i="4"/>
  <c r="L4" i="5"/>
  <c r="L5" i="5" s="1"/>
  <c r="L6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C35" i="4"/>
  <c r="E56" i="5"/>
  <c r="F11" i="5" l="1"/>
  <c r="F12" i="5" s="1"/>
  <c r="F13" i="5" s="1"/>
  <c r="F14" i="5" s="1"/>
  <c r="B38" i="4"/>
  <c r="B36" i="4"/>
  <c r="K14" i="5"/>
  <c r="K15" i="5" s="1"/>
  <c r="K16" i="5" s="1"/>
  <c r="K17" i="5" s="1"/>
  <c r="K18" i="5" s="1"/>
  <c r="K20" i="5" s="1"/>
  <c r="K21" i="5" s="1"/>
  <c r="K22" i="5" s="1"/>
  <c r="D37" i="4"/>
  <c r="L7" i="5"/>
  <c r="L8" i="5" s="1"/>
  <c r="F16" i="5" l="1"/>
  <c r="F17" i="5" s="1"/>
  <c r="F18" i="5" s="1"/>
  <c r="F19" i="5" s="1"/>
  <c r="F20" i="5" s="1"/>
  <c r="F21" i="5" s="1"/>
  <c r="F22" i="5" s="1"/>
  <c r="B35" i="4"/>
  <c r="D38" i="4"/>
  <c r="L9" i="5"/>
  <c r="L10" i="5" l="1"/>
  <c r="L11" i="5" s="1"/>
  <c r="L12" i="5" s="1"/>
  <c r="L13" i="5" s="1"/>
  <c r="L14" i="5" s="1"/>
  <c r="D35" i="4"/>
  <c r="L16" i="5" l="1"/>
  <c r="L17" i="5" s="1"/>
  <c r="L18" i="5" s="1"/>
  <c r="L19" i="5" s="1"/>
  <c r="L20" i="5" s="1"/>
  <c r="L21" i="5" s="1"/>
  <c r="L22" i="5" s="1"/>
  <c r="L23" i="5" s="1"/>
  <c r="C40" i="4" l="1"/>
  <c r="B31" i="4" l="1"/>
  <c r="D57" i="5"/>
  <c r="B40" i="4"/>
  <c r="D55" i="5"/>
  <c r="D53" i="5"/>
  <c r="B30" i="4" s="1"/>
  <c r="E54" i="5"/>
  <c r="E53" i="5"/>
  <c r="E55" i="5"/>
  <c r="B3" i="7"/>
  <c r="B4" i="7" s="1"/>
  <c r="B5" i="7" s="1"/>
  <c r="B6" i="7" s="1"/>
  <c r="E3" i="5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l="1"/>
  <c r="B20" i="7" s="1"/>
  <c r="B21" i="7" s="1"/>
  <c r="C4" i="4"/>
  <c r="B22" i="7" l="1"/>
  <c r="B32" i="4" l="1"/>
  <c r="B29" i="4" l="1"/>
  <c r="C5" i="4" l="1"/>
  <c r="N3" i="5" l="1"/>
  <c r="N4" i="5" l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C24" i="7" l="1"/>
  <c r="C7" i="7" l="1"/>
  <c r="C8" i="7" l="1"/>
  <c r="C9" i="7" s="1"/>
  <c r="C10" i="7" l="1"/>
  <c r="C11" i="7" s="1"/>
  <c r="C12" i="7" s="1"/>
  <c r="C29" i="4"/>
  <c r="C13" i="7" l="1"/>
  <c r="C14" i="7" s="1"/>
  <c r="C16" i="7" s="1"/>
  <c r="C17" i="7" s="1"/>
  <c r="C18" i="7" s="1"/>
  <c r="C19" i="7" s="1"/>
  <c r="C20" i="7" s="1"/>
  <c r="C21" i="7" s="1"/>
  <c r="C22" i="7" s="1"/>
  <c r="D22" i="7" s="1"/>
  <c r="C57" i="9" l="1"/>
  <c r="C91" i="9"/>
  <c r="C198" i="9" l="1"/>
  <c r="AP165" i="9"/>
  <c r="AQ165" i="9" s="1"/>
  <c r="AN165" i="9"/>
  <c r="AM165" i="9"/>
  <c r="AF165" i="9"/>
  <c r="AD165" i="9"/>
  <c r="AC165" i="9"/>
  <c r="V165" i="9"/>
  <c r="U165" i="9"/>
  <c r="T165" i="9"/>
  <c r="S165" i="9"/>
  <c r="L165" i="9"/>
  <c r="M165" i="9" s="1"/>
  <c r="J165" i="9"/>
  <c r="I165" i="9"/>
  <c r="AP164" i="9"/>
  <c r="AQ164" i="9" s="1"/>
  <c r="AN164" i="9"/>
  <c r="AM164" i="9"/>
  <c r="AF164" i="9"/>
  <c r="AG164" i="9" s="1"/>
  <c r="AD164" i="9"/>
  <c r="AC164" i="9"/>
  <c r="V164" i="9"/>
  <c r="U164" i="9"/>
  <c r="T164" i="9"/>
  <c r="S164" i="9"/>
  <c r="L164" i="9"/>
  <c r="M164" i="9" s="1"/>
  <c r="J164" i="9"/>
  <c r="I164" i="9"/>
  <c r="AP163" i="9"/>
  <c r="AQ163" i="9" s="1"/>
  <c r="AN163" i="9"/>
  <c r="AM163" i="9"/>
  <c r="AF163" i="9"/>
  <c r="AD163" i="9"/>
  <c r="AC163" i="9"/>
  <c r="V163" i="9"/>
  <c r="U163" i="9"/>
  <c r="T163" i="9"/>
  <c r="S163" i="9"/>
  <c r="L163" i="9"/>
  <c r="M163" i="9" s="1"/>
  <c r="J163" i="9"/>
  <c r="I163" i="9"/>
  <c r="AP162" i="9"/>
  <c r="AQ162" i="9" s="1"/>
  <c r="AN162" i="9"/>
  <c r="AM162" i="9"/>
  <c r="AF162" i="9"/>
  <c r="AG162" i="9" s="1"/>
  <c r="AD162" i="9"/>
  <c r="AC162" i="9"/>
  <c r="V162" i="9"/>
  <c r="U162" i="9"/>
  <c r="T162" i="9"/>
  <c r="S162" i="9"/>
  <c r="L162" i="9"/>
  <c r="M162" i="9" s="1"/>
  <c r="J162" i="9"/>
  <c r="I162" i="9"/>
  <c r="AP161" i="9"/>
  <c r="AQ161" i="9" s="1"/>
  <c r="AN161" i="9"/>
  <c r="AM161" i="9"/>
  <c r="AF161" i="9"/>
  <c r="AD161" i="9"/>
  <c r="AC161" i="9"/>
  <c r="V161" i="9"/>
  <c r="T161" i="9"/>
  <c r="S161" i="9"/>
  <c r="L161" i="9"/>
  <c r="J161" i="9"/>
  <c r="I161" i="9"/>
  <c r="C161" i="9"/>
  <c r="AL160" i="9"/>
  <c r="AK160" i="9"/>
  <c r="AF160" i="9"/>
  <c r="AG160" i="9" s="1"/>
  <c r="AD160" i="9"/>
  <c r="AC160" i="9"/>
  <c r="V160" i="9"/>
  <c r="W160" i="9" s="1"/>
  <c r="T160" i="9"/>
  <c r="S160" i="9"/>
  <c r="L160" i="9"/>
  <c r="M160" i="9" s="1"/>
  <c r="J160" i="9"/>
  <c r="I160" i="9"/>
  <c r="C160" i="9"/>
  <c r="AL159" i="9"/>
  <c r="AN159" i="9" s="1"/>
  <c r="AK159" i="9"/>
  <c r="AI159" i="9"/>
  <c r="AI155" i="9" s="1"/>
  <c r="AI140" i="9" s="1"/>
  <c r="AH159" i="9"/>
  <c r="AH155" i="9" s="1"/>
  <c r="AH140" i="9" s="1"/>
  <c r="AF159" i="9"/>
  <c r="AG159" i="9" s="1"/>
  <c r="AD159" i="9"/>
  <c r="AC159" i="9"/>
  <c r="V159" i="9"/>
  <c r="T159" i="9"/>
  <c r="S159" i="9"/>
  <c r="L159" i="9"/>
  <c r="M159" i="9" s="1"/>
  <c r="J159" i="9"/>
  <c r="I159" i="9"/>
  <c r="C159" i="9"/>
  <c r="AP158" i="9"/>
  <c r="AQ158" i="9" s="1"/>
  <c r="AN158" i="9"/>
  <c r="AM158" i="9"/>
  <c r="AF158" i="9"/>
  <c r="AG158" i="9" s="1"/>
  <c r="AD158" i="9"/>
  <c r="AC158" i="9"/>
  <c r="V158" i="9"/>
  <c r="W158" i="9" s="1"/>
  <c r="T158" i="9"/>
  <c r="S158" i="9"/>
  <c r="L158" i="9"/>
  <c r="M158" i="9" s="1"/>
  <c r="J158" i="9"/>
  <c r="I158" i="9"/>
  <c r="C158" i="9"/>
  <c r="AP157" i="9"/>
  <c r="AQ157" i="9" s="1"/>
  <c r="AN157" i="9"/>
  <c r="AM157" i="9"/>
  <c r="AF157" i="9"/>
  <c r="AG157" i="9" s="1"/>
  <c r="AD157" i="9"/>
  <c r="AC157" i="9"/>
  <c r="V157" i="9"/>
  <c r="W157" i="9" s="1"/>
  <c r="T157" i="9"/>
  <c r="S157" i="9"/>
  <c r="L157" i="9"/>
  <c r="J157" i="9"/>
  <c r="I157" i="9"/>
  <c r="C157" i="9"/>
  <c r="AP156" i="9"/>
  <c r="AN156" i="9"/>
  <c r="AM156" i="9"/>
  <c r="AF156" i="9"/>
  <c r="AD156" i="9"/>
  <c r="AC156" i="9"/>
  <c r="V156" i="9"/>
  <c r="T156" i="9"/>
  <c r="S156" i="9"/>
  <c r="L156" i="9"/>
  <c r="J156" i="9"/>
  <c r="I156" i="9"/>
  <c r="AO155" i="9"/>
  <c r="AO140" i="9" s="1"/>
  <c r="AJ155" i="9"/>
  <c r="AJ140" i="9" s="1"/>
  <c r="AE155" i="9"/>
  <c r="AE140" i="9" s="1"/>
  <c r="AB155" i="9"/>
  <c r="AB140" i="9" s="1"/>
  <c r="AA155" i="9"/>
  <c r="AA140" i="9" s="1"/>
  <c r="Z155" i="9"/>
  <c r="Z140" i="9" s="1"/>
  <c r="Y155" i="9"/>
  <c r="Y140" i="9" s="1"/>
  <c r="X155" i="9"/>
  <c r="X140" i="9" s="1"/>
  <c r="R155" i="9"/>
  <c r="R140" i="9" s="1"/>
  <c r="Q155" i="9"/>
  <c r="Q140" i="9" s="1"/>
  <c r="P155" i="9"/>
  <c r="P140" i="9" s="1"/>
  <c r="O155" i="9"/>
  <c r="O140" i="9" s="1"/>
  <c r="N155" i="9"/>
  <c r="N140" i="9" s="1"/>
  <c r="H155" i="9"/>
  <c r="H140" i="9" s="1"/>
  <c r="G155" i="9"/>
  <c r="G140" i="9" s="1"/>
  <c r="F155" i="9"/>
  <c r="F140" i="9" s="1"/>
  <c r="E155" i="9"/>
  <c r="E140" i="9" s="1"/>
  <c r="D155" i="9"/>
  <c r="D140" i="9" s="1"/>
  <c r="AP153" i="9"/>
  <c r="AN153" i="9"/>
  <c r="AM153" i="9"/>
  <c r="AF153" i="9"/>
  <c r="AD153" i="9"/>
  <c r="AC153" i="9"/>
  <c r="V153" i="9"/>
  <c r="U153" i="9"/>
  <c r="T153" i="9"/>
  <c r="S153" i="9"/>
  <c r="L153" i="9"/>
  <c r="M153" i="9" s="1"/>
  <c r="J153" i="9"/>
  <c r="I153" i="9"/>
  <c r="AP152" i="9"/>
  <c r="AQ152" i="9" s="1"/>
  <c r="AN152" i="9"/>
  <c r="AM152" i="9"/>
  <c r="AF152" i="9"/>
  <c r="AG152" i="9" s="1"/>
  <c r="AD152" i="9"/>
  <c r="AC152" i="9"/>
  <c r="V152" i="9"/>
  <c r="U152" i="9"/>
  <c r="T152" i="9"/>
  <c r="S152" i="9"/>
  <c r="L152" i="9"/>
  <c r="J152" i="9"/>
  <c r="I152" i="9"/>
  <c r="AP151" i="9"/>
  <c r="AQ151" i="9" s="1"/>
  <c r="AN151" i="9"/>
  <c r="AM151" i="9"/>
  <c r="AF151" i="9"/>
  <c r="AG151" i="9" s="1"/>
  <c r="AD151" i="9"/>
  <c r="AC151" i="9"/>
  <c r="V151" i="9"/>
  <c r="U151" i="9"/>
  <c r="T151" i="9"/>
  <c r="S151" i="9"/>
  <c r="L151" i="9"/>
  <c r="M151" i="9" s="1"/>
  <c r="J151" i="9"/>
  <c r="I151" i="9"/>
  <c r="AP150" i="9"/>
  <c r="AQ150" i="9" s="1"/>
  <c r="AN150" i="9"/>
  <c r="AM150" i="9"/>
  <c r="AF150" i="9"/>
  <c r="AD150" i="9"/>
  <c r="AC150" i="9"/>
  <c r="V150" i="9"/>
  <c r="U150" i="9"/>
  <c r="T150" i="9"/>
  <c r="S150" i="9"/>
  <c r="L150" i="9"/>
  <c r="J150" i="9"/>
  <c r="I150" i="9"/>
  <c r="AP149" i="9"/>
  <c r="AQ149" i="9" s="1"/>
  <c r="AN149" i="9"/>
  <c r="AM149" i="9"/>
  <c r="AF149" i="9"/>
  <c r="AG149" i="9" s="1"/>
  <c r="AD149" i="9"/>
  <c r="AC149" i="9"/>
  <c r="V149" i="9"/>
  <c r="T149" i="9"/>
  <c r="S149" i="9"/>
  <c r="L149" i="9"/>
  <c r="M149" i="9" s="1"/>
  <c r="J149" i="9"/>
  <c r="I149" i="9"/>
  <c r="C149" i="9"/>
  <c r="AL148" i="9"/>
  <c r="AP148" i="9" s="1"/>
  <c r="AQ148" i="9" s="1"/>
  <c r="AK148" i="9"/>
  <c r="AF148" i="9"/>
  <c r="AG148" i="9" s="1"/>
  <c r="AD148" i="9"/>
  <c r="AC148" i="9"/>
  <c r="V148" i="9"/>
  <c r="U148" i="9"/>
  <c r="T148" i="9"/>
  <c r="S148" i="9"/>
  <c r="L148" i="9"/>
  <c r="J148" i="9"/>
  <c r="I148" i="9"/>
  <c r="C148" i="9"/>
  <c r="AL147" i="9"/>
  <c r="AK147" i="9"/>
  <c r="AI147" i="9"/>
  <c r="AI143" i="9" s="1"/>
  <c r="AI139" i="9" s="1"/>
  <c r="AH147" i="9"/>
  <c r="AF147" i="9"/>
  <c r="AD147" i="9"/>
  <c r="AC147" i="9"/>
  <c r="V147" i="9"/>
  <c r="U147" i="9"/>
  <c r="T147" i="9"/>
  <c r="S147" i="9"/>
  <c r="L147" i="9"/>
  <c r="J147" i="9"/>
  <c r="I147" i="9"/>
  <c r="C147" i="9"/>
  <c r="AM146" i="9"/>
  <c r="AL146" i="9"/>
  <c r="AP146" i="9" s="1"/>
  <c r="AQ146" i="9" s="1"/>
  <c r="AF146" i="9"/>
  <c r="AG146" i="9" s="1"/>
  <c r="AD146" i="9"/>
  <c r="AC146" i="9"/>
  <c r="V146" i="9"/>
  <c r="U146" i="9"/>
  <c r="T146" i="9"/>
  <c r="S146" i="9"/>
  <c r="L146" i="9"/>
  <c r="J146" i="9"/>
  <c r="I146" i="9"/>
  <c r="C146" i="9"/>
  <c r="AP145" i="9"/>
  <c r="AQ145" i="9" s="1"/>
  <c r="AN145" i="9"/>
  <c r="AM145" i="9"/>
  <c r="AF145" i="9"/>
  <c r="AD145" i="9"/>
  <c r="AC145" i="9"/>
  <c r="V145" i="9"/>
  <c r="U145" i="9"/>
  <c r="T145" i="9"/>
  <c r="S145" i="9"/>
  <c r="L145" i="9"/>
  <c r="M145" i="9" s="1"/>
  <c r="J145" i="9"/>
  <c r="I145" i="9"/>
  <c r="C145" i="9"/>
  <c r="C143" i="9" s="1"/>
  <c r="AP144" i="9"/>
  <c r="AN144" i="9"/>
  <c r="AM144" i="9"/>
  <c r="AF144" i="9"/>
  <c r="AD144" i="9"/>
  <c r="AC144" i="9"/>
  <c r="T144" i="9"/>
  <c r="S144" i="9"/>
  <c r="N144" i="9"/>
  <c r="V144" i="9" s="1"/>
  <c r="L144" i="9"/>
  <c r="J144" i="9"/>
  <c r="I144" i="9"/>
  <c r="AO143" i="9"/>
  <c r="AO139" i="9" s="1"/>
  <c r="AJ143" i="9"/>
  <c r="AE143" i="9"/>
  <c r="AB143" i="9"/>
  <c r="AA143" i="9"/>
  <c r="Z143" i="9"/>
  <c r="Z139" i="9" s="1"/>
  <c r="Y143" i="9"/>
  <c r="X143" i="9"/>
  <c r="R143" i="9"/>
  <c r="Q143" i="9"/>
  <c r="Q139" i="9" s="1"/>
  <c r="P143" i="9"/>
  <c r="O143" i="9"/>
  <c r="K143" i="9"/>
  <c r="K139" i="9" s="1"/>
  <c r="H143" i="9"/>
  <c r="G143" i="9"/>
  <c r="F143" i="9"/>
  <c r="E143" i="9"/>
  <c r="D143" i="9"/>
  <c r="AO125" i="9"/>
  <c r="AP124" i="9"/>
  <c r="AQ124" i="9" s="1"/>
  <c r="AN124" i="9"/>
  <c r="AK124" i="9"/>
  <c r="AK121" i="9" s="1"/>
  <c r="AK115" i="9" s="1"/>
  <c r="AF124" i="9"/>
  <c r="AD124" i="9"/>
  <c r="AC124" i="9"/>
  <c r="V124" i="9"/>
  <c r="W124" i="9" s="1"/>
  <c r="T124" i="9"/>
  <c r="S124" i="9"/>
  <c r="L124" i="9"/>
  <c r="M124" i="9" s="1"/>
  <c r="J124" i="9"/>
  <c r="I124" i="9"/>
  <c r="AP123" i="9"/>
  <c r="AQ123" i="9" s="1"/>
  <c r="AN123" i="9"/>
  <c r="AM123" i="9"/>
  <c r="AF123" i="9"/>
  <c r="AG123" i="9" s="1"/>
  <c r="AD123" i="9"/>
  <c r="AC123" i="9"/>
  <c r="V123" i="9"/>
  <c r="W123" i="9" s="1"/>
  <c r="T123" i="9"/>
  <c r="S123" i="9"/>
  <c r="L123" i="9"/>
  <c r="M123" i="9" s="1"/>
  <c r="J123" i="9"/>
  <c r="I123" i="9"/>
  <c r="AP122" i="9"/>
  <c r="AN122" i="9"/>
  <c r="AM122" i="9"/>
  <c r="AF122" i="9"/>
  <c r="AG122" i="9" s="1"/>
  <c r="AD122" i="9"/>
  <c r="AC122" i="9"/>
  <c r="V122" i="9"/>
  <c r="W122" i="9" s="1"/>
  <c r="T122" i="9"/>
  <c r="S122" i="9"/>
  <c r="L122" i="9"/>
  <c r="J122" i="9"/>
  <c r="I122" i="9"/>
  <c r="AL121" i="9"/>
  <c r="AL115" i="9" s="1"/>
  <c r="AJ121" i="9"/>
  <c r="AJ115" i="9" s="1"/>
  <c r="AI121" i="9"/>
  <c r="AI115" i="9" s="1"/>
  <c r="AH121" i="9"/>
  <c r="AH115" i="9" s="1"/>
  <c r="AE121" i="9"/>
  <c r="AE115" i="9" s="1"/>
  <c r="AB121" i="9"/>
  <c r="AB115" i="9" s="1"/>
  <c r="AA121" i="9"/>
  <c r="AA115" i="9" s="1"/>
  <c r="Z121" i="9"/>
  <c r="Z115" i="9" s="1"/>
  <c r="Y121" i="9"/>
  <c r="Y115" i="9" s="1"/>
  <c r="X121" i="9"/>
  <c r="X115" i="9" s="1"/>
  <c r="U121" i="9"/>
  <c r="U115" i="9" s="1"/>
  <c r="R121" i="9"/>
  <c r="R115" i="9" s="1"/>
  <c r="Q121" i="9"/>
  <c r="Q115" i="9" s="1"/>
  <c r="P121" i="9"/>
  <c r="P115" i="9" s="1"/>
  <c r="O121" i="9"/>
  <c r="O115" i="9" s="1"/>
  <c r="N121" i="9"/>
  <c r="N115" i="9" s="1"/>
  <c r="H121" i="9"/>
  <c r="H115" i="9" s="1"/>
  <c r="G121" i="9"/>
  <c r="G115" i="9" s="1"/>
  <c r="F121" i="9"/>
  <c r="F115" i="9" s="1"/>
  <c r="E121" i="9"/>
  <c r="E115" i="9" s="1"/>
  <c r="D121" i="9"/>
  <c r="D115" i="9" s="1"/>
  <c r="C279" i="9"/>
  <c r="AP120" i="9"/>
  <c r="AQ120" i="9" s="1"/>
  <c r="AN120" i="9"/>
  <c r="AM120" i="9"/>
  <c r="AF120" i="9"/>
  <c r="AG120" i="9" s="1"/>
  <c r="AD120" i="9"/>
  <c r="AC120" i="9"/>
  <c r="V120" i="9"/>
  <c r="W120" i="9" s="1"/>
  <c r="T120" i="9"/>
  <c r="S120" i="9"/>
  <c r="L120" i="9"/>
  <c r="M120" i="9" s="1"/>
  <c r="J120" i="9"/>
  <c r="I120" i="9"/>
  <c r="C278" i="9"/>
  <c r="AP119" i="9"/>
  <c r="AQ119" i="9" s="1"/>
  <c r="AN119" i="9"/>
  <c r="AM119" i="9"/>
  <c r="AF119" i="9"/>
  <c r="AG119" i="9" s="1"/>
  <c r="AD119" i="9"/>
  <c r="AC119" i="9"/>
  <c r="V119" i="9"/>
  <c r="W119" i="9" s="1"/>
  <c r="T119" i="9"/>
  <c r="S119" i="9"/>
  <c r="L119" i="9"/>
  <c r="M119" i="9" s="1"/>
  <c r="J119" i="9"/>
  <c r="I119" i="9"/>
  <c r="C277" i="9"/>
  <c r="AP118" i="9"/>
  <c r="AQ118" i="9" s="1"/>
  <c r="AN118" i="9"/>
  <c r="AM118" i="9"/>
  <c r="AF118" i="9"/>
  <c r="AG118" i="9" s="1"/>
  <c r="AD118" i="9"/>
  <c r="AC118" i="9"/>
  <c r="V118" i="9"/>
  <c r="W118" i="9" s="1"/>
  <c r="T118" i="9"/>
  <c r="S118" i="9"/>
  <c r="L118" i="9"/>
  <c r="M118" i="9" s="1"/>
  <c r="J118" i="9"/>
  <c r="I118" i="9"/>
  <c r="C276" i="9"/>
  <c r="AP117" i="9"/>
  <c r="AN117" i="9"/>
  <c r="AM117" i="9"/>
  <c r="AF117" i="9"/>
  <c r="AD117" i="9"/>
  <c r="AC117" i="9"/>
  <c r="V117" i="9"/>
  <c r="W117" i="9" s="1"/>
  <c r="T117" i="9"/>
  <c r="S117" i="9"/>
  <c r="L117" i="9"/>
  <c r="J117" i="9"/>
  <c r="I117" i="9"/>
  <c r="AP116" i="9"/>
  <c r="AQ116" i="9" s="1"/>
  <c r="AN116" i="9"/>
  <c r="AM116" i="9"/>
  <c r="AF116" i="9"/>
  <c r="AG116" i="9" s="1"/>
  <c r="AD116" i="9"/>
  <c r="AC116" i="9"/>
  <c r="V116" i="9"/>
  <c r="T116" i="9"/>
  <c r="S116" i="9"/>
  <c r="L116" i="9"/>
  <c r="M116" i="9" s="1"/>
  <c r="J116" i="9"/>
  <c r="I116" i="9"/>
  <c r="K115" i="9"/>
  <c r="AP114" i="9"/>
  <c r="AQ114" i="9" s="1"/>
  <c r="AN114" i="9"/>
  <c r="AM114" i="9"/>
  <c r="AF114" i="9"/>
  <c r="AG114" i="9" s="1"/>
  <c r="AD114" i="9"/>
  <c r="AC114" i="9"/>
  <c r="V114" i="9"/>
  <c r="W114" i="9" s="1"/>
  <c r="T114" i="9"/>
  <c r="S114" i="9"/>
  <c r="L114" i="9"/>
  <c r="M114" i="9" s="1"/>
  <c r="J114" i="9"/>
  <c r="I114" i="9"/>
  <c r="AP113" i="9"/>
  <c r="AQ113" i="9" s="1"/>
  <c r="AN113" i="9"/>
  <c r="AM113" i="9"/>
  <c r="AF113" i="9"/>
  <c r="AG113" i="9" s="1"/>
  <c r="AD113" i="9"/>
  <c r="AC113" i="9"/>
  <c r="V113" i="9"/>
  <c r="W113" i="9" s="1"/>
  <c r="T113" i="9"/>
  <c r="S113" i="9"/>
  <c r="L113" i="9"/>
  <c r="M113" i="9" s="1"/>
  <c r="J113" i="9"/>
  <c r="I113" i="9"/>
  <c r="C272" i="9"/>
  <c r="AP112" i="9"/>
  <c r="AQ112" i="9" s="1"/>
  <c r="AN112" i="9"/>
  <c r="AM112" i="9"/>
  <c r="AF112" i="9"/>
  <c r="AG112" i="9" s="1"/>
  <c r="AD112" i="9"/>
  <c r="AC112" i="9"/>
  <c r="V112" i="9"/>
  <c r="W112" i="9" s="1"/>
  <c r="T112" i="9"/>
  <c r="S112" i="9"/>
  <c r="L112" i="9"/>
  <c r="M112" i="9" s="1"/>
  <c r="J112" i="9"/>
  <c r="I112" i="9"/>
  <c r="AL111" i="9"/>
  <c r="AL104" i="9" s="1"/>
  <c r="AK111" i="9"/>
  <c r="AK104" i="9" s="1"/>
  <c r="AJ111" i="9"/>
  <c r="AJ104" i="9" s="1"/>
  <c r="AI111" i="9"/>
  <c r="AI104" i="9" s="1"/>
  <c r="AH111" i="9"/>
  <c r="AH104" i="9" s="1"/>
  <c r="AE111" i="9"/>
  <c r="AE104" i="9" s="1"/>
  <c r="AB111" i="9"/>
  <c r="AB104" i="9" s="1"/>
  <c r="AA111" i="9"/>
  <c r="AA104" i="9" s="1"/>
  <c r="Z111" i="9"/>
  <c r="Z104" i="9" s="1"/>
  <c r="Y111" i="9"/>
  <c r="Y104" i="9" s="1"/>
  <c r="X111" i="9"/>
  <c r="X104" i="9" s="1"/>
  <c r="U111" i="9"/>
  <c r="U104" i="9" s="1"/>
  <c r="R111" i="9"/>
  <c r="R104" i="9" s="1"/>
  <c r="Q111" i="9"/>
  <c r="P111" i="9"/>
  <c r="P104" i="9" s="1"/>
  <c r="O111" i="9"/>
  <c r="N111" i="9"/>
  <c r="N104" i="9" s="1"/>
  <c r="K111" i="9"/>
  <c r="K104" i="9" s="1"/>
  <c r="H111" i="9"/>
  <c r="H104" i="9" s="1"/>
  <c r="G111" i="9"/>
  <c r="F111" i="9"/>
  <c r="F104" i="9" s="1"/>
  <c r="E111" i="9"/>
  <c r="D111" i="9"/>
  <c r="D104" i="9" s="1"/>
  <c r="AP110" i="9"/>
  <c r="AQ110" i="9" s="1"/>
  <c r="AN110" i="9"/>
  <c r="AM110" i="9"/>
  <c r="AF110" i="9"/>
  <c r="AG110" i="9" s="1"/>
  <c r="AD110" i="9"/>
  <c r="AC110" i="9"/>
  <c r="V110" i="9"/>
  <c r="W110" i="9" s="1"/>
  <c r="T110" i="9"/>
  <c r="S110" i="9"/>
  <c r="L110" i="9"/>
  <c r="M110" i="9" s="1"/>
  <c r="J110" i="9"/>
  <c r="I110" i="9"/>
  <c r="C271" i="9"/>
  <c r="AP109" i="9"/>
  <c r="AQ109" i="9" s="1"/>
  <c r="AN109" i="9"/>
  <c r="AM109" i="9"/>
  <c r="AF109" i="9"/>
  <c r="AG109" i="9" s="1"/>
  <c r="AD109" i="9"/>
  <c r="AC109" i="9"/>
  <c r="V109" i="9"/>
  <c r="W109" i="9" s="1"/>
  <c r="T109" i="9"/>
  <c r="Q109" i="9"/>
  <c r="O109" i="9"/>
  <c r="L109" i="9"/>
  <c r="M109" i="9" s="1"/>
  <c r="J109" i="9"/>
  <c r="G109" i="9"/>
  <c r="E109" i="9"/>
  <c r="C270" i="9"/>
  <c r="AP108" i="9"/>
  <c r="AQ108" i="9" s="1"/>
  <c r="AN108" i="9"/>
  <c r="AM108" i="9"/>
  <c r="AF108" i="9"/>
  <c r="AG108" i="9" s="1"/>
  <c r="AD108" i="9"/>
  <c r="AC108" i="9"/>
  <c r="V108" i="9"/>
  <c r="W108" i="9" s="1"/>
  <c r="T108" i="9"/>
  <c r="S108" i="9"/>
  <c r="L108" i="9"/>
  <c r="M108" i="9" s="1"/>
  <c r="J108" i="9"/>
  <c r="I108" i="9"/>
  <c r="C269" i="9"/>
  <c r="AP107" i="9"/>
  <c r="AQ107" i="9" s="1"/>
  <c r="AN107" i="9"/>
  <c r="AM107" i="9"/>
  <c r="AF107" i="9"/>
  <c r="AG107" i="9" s="1"/>
  <c r="AD107" i="9"/>
  <c r="AC107" i="9"/>
  <c r="V107" i="9"/>
  <c r="W107" i="9" s="1"/>
  <c r="T107" i="9"/>
  <c r="S107" i="9"/>
  <c r="L107" i="9"/>
  <c r="M107" i="9" s="1"/>
  <c r="J107" i="9"/>
  <c r="I107" i="9"/>
  <c r="C268" i="9"/>
  <c r="AP106" i="9"/>
  <c r="AQ106" i="9" s="1"/>
  <c r="AN106" i="9"/>
  <c r="AM106" i="9"/>
  <c r="AF106" i="9"/>
  <c r="AG106" i="9" s="1"/>
  <c r="AD106" i="9"/>
  <c r="AC106" i="9"/>
  <c r="V106" i="9"/>
  <c r="W106" i="9" s="1"/>
  <c r="T106" i="9"/>
  <c r="S106" i="9"/>
  <c r="L106" i="9"/>
  <c r="M106" i="9" s="1"/>
  <c r="J106" i="9"/>
  <c r="I106" i="9"/>
  <c r="AP105" i="9"/>
  <c r="AN105" i="9"/>
  <c r="AM105" i="9"/>
  <c r="AF105" i="9"/>
  <c r="AG105" i="9" s="1"/>
  <c r="AD105" i="9"/>
  <c r="AC105" i="9"/>
  <c r="V105" i="9"/>
  <c r="T105" i="9"/>
  <c r="S105" i="9"/>
  <c r="L105" i="9"/>
  <c r="M105" i="9" s="1"/>
  <c r="J105" i="9"/>
  <c r="I105" i="9"/>
  <c r="C266" i="9"/>
  <c r="AQ103" i="9"/>
  <c r="AG103" i="9"/>
  <c r="W103" i="9"/>
  <c r="M103" i="9"/>
  <c r="AP101" i="9"/>
  <c r="AQ101" i="9" s="1"/>
  <c r="AN101" i="9"/>
  <c r="AM101" i="9"/>
  <c r="AF101" i="9"/>
  <c r="AG101" i="9" s="1"/>
  <c r="AD101" i="9"/>
  <c r="AC101" i="9"/>
  <c r="V101" i="9"/>
  <c r="W101" i="9" s="1"/>
  <c r="T101" i="9"/>
  <c r="S101" i="9"/>
  <c r="L101" i="9"/>
  <c r="M101" i="9" s="1"/>
  <c r="J101" i="9"/>
  <c r="I101" i="9"/>
  <c r="C262" i="9"/>
  <c r="AP100" i="9"/>
  <c r="AQ100" i="9" s="1"/>
  <c r="AN100" i="9"/>
  <c r="AM100" i="9"/>
  <c r="AF100" i="9"/>
  <c r="AG100" i="9" s="1"/>
  <c r="AD100" i="9"/>
  <c r="AC100" i="9"/>
  <c r="V100" i="9"/>
  <c r="W100" i="9" s="1"/>
  <c r="T100" i="9"/>
  <c r="S100" i="9"/>
  <c r="L100" i="9"/>
  <c r="M100" i="9" s="1"/>
  <c r="J100" i="9"/>
  <c r="I100" i="9"/>
  <c r="AP99" i="9"/>
  <c r="AQ99" i="9" s="1"/>
  <c r="AN99" i="9"/>
  <c r="AM99" i="9"/>
  <c r="AF99" i="9"/>
  <c r="AG99" i="9" s="1"/>
  <c r="AD99" i="9"/>
  <c r="AC99" i="9"/>
  <c r="V99" i="9"/>
  <c r="W99" i="9" s="1"/>
  <c r="T99" i="9"/>
  <c r="S99" i="9"/>
  <c r="L99" i="9"/>
  <c r="M99" i="9" s="1"/>
  <c r="J99" i="9"/>
  <c r="I99" i="9"/>
  <c r="AP98" i="9"/>
  <c r="AQ98" i="9" s="1"/>
  <c r="AN98" i="9"/>
  <c r="AM98" i="9"/>
  <c r="AF98" i="9"/>
  <c r="AG98" i="9" s="1"/>
  <c r="AD98" i="9"/>
  <c r="AC98" i="9"/>
  <c r="V98" i="9"/>
  <c r="W98" i="9" s="1"/>
  <c r="T98" i="9"/>
  <c r="S98" i="9"/>
  <c r="L98" i="9"/>
  <c r="M98" i="9" s="1"/>
  <c r="J98" i="9"/>
  <c r="I98" i="9"/>
  <c r="C259" i="9"/>
  <c r="AL97" i="9"/>
  <c r="AK97" i="9"/>
  <c r="AJ97" i="9"/>
  <c r="AI97" i="9"/>
  <c r="AH97" i="9"/>
  <c r="AE97" i="9"/>
  <c r="AB97" i="9"/>
  <c r="AA97" i="9"/>
  <c r="Z97" i="9"/>
  <c r="Y97" i="9"/>
  <c r="X97" i="9"/>
  <c r="U97" i="9"/>
  <c r="R97" i="9"/>
  <c r="Q97" i="9"/>
  <c r="P97" i="9"/>
  <c r="O97" i="9"/>
  <c r="N97" i="9"/>
  <c r="K97" i="9"/>
  <c r="H97" i="9"/>
  <c r="G97" i="9"/>
  <c r="F97" i="9"/>
  <c r="E97" i="9"/>
  <c r="D97" i="9"/>
  <c r="AP96" i="9"/>
  <c r="AQ96" i="9" s="1"/>
  <c r="AN96" i="9"/>
  <c r="AM96" i="9"/>
  <c r="AF96" i="9"/>
  <c r="AG96" i="9" s="1"/>
  <c r="AD96" i="9"/>
  <c r="AC96" i="9"/>
  <c r="V96" i="9"/>
  <c r="T96" i="9"/>
  <c r="S96" i="9"/>
  <c r="L96" i="9"/>
  <c r="M96" i="9" s="1"/>
  <c r="J96" i="9"/>
  <c r="I96" i="9"/>
  <c r="C257" i="9"/>
  <c r="AP95" i="9"/>
  <c r="AQ95" i="9" s="1"/>
  <c r="AN95" i="9"/>
  <c r="AM95" i="9"/>
  <c r="AF95" i="9"/>
  <c r="AG95" i="9" s="1"/>
  <c r="AD95" i="9"/>
  <c r="AC95" i="9"/>
  <c r="V95" i="9"/>
  <c r="W95" i="9" s="1"/>
  <c r="T95" i="9"/>
  <c r="S95" i="9"/>
  <c r="L95" i="9"/>
  <c r="J95" i="9"/>
  <c r="I95" i="9"/>
  <c r="C256" i="9"/>
  <c r="AL94" i="9"/>
  <c r="AK94" i="9"/>
  <c r="AJ94" i="9"/>
  <c r="AI94" i="9"/>
  <c r="AH94" i="9"/>
  <c r="AE94" i="9"/>
  <c r="AB94" i="9"/>
  <c r="AA94" i="9"/>
  <c r="Z94" i="9"/>
  <c r="Y94" i="9"/>
  <c r="X94" i="9"/>
  <c r="U94" i="9"/>
  <c r="R94" i="9"/>
  <c r="Q94" i="9"/>
  <c r="P94" i="9"/>
  <c r="O94" i="9"/>
  <c r="N94" i="9"/>
  <c r="K94" i="9"/>
  <c r="H94" i="9"/>
  <c r="G94" i="9"/>
  <c r="F94" i="9"/>
  <c r="E94" i="9"/>
  <c r="D94" i="9"/>
  <c r="C94" i="9"/>
  <c r="AQ93" i="9"/>
  <c r="AG93" i="9"/>
  <c r="W93" i="9"/>
  <c r="M93" i="9"/>
  <c r="AP91" i="9"/>
  <c r="AQ91" i="9" s="1"/>
  <c r="AN91" i="9"/>
  <c r="AM91" i="9"/>
  <c r="AF91" i="9"/>
  <c r="AG91" i="9" s="1"/>
  <c r="AD91" i="9"/>
  <c r="AC91" i="9"/>
  <c r="V91" i="9"/>
  <c r="W91" i="9" s="1"/>
  <c r="T91" i="9"/>
  <c r="Q91" i="9"/>
  <c r="O91" i="9"/>
  <c r="L91" i="9"/>
  <c r="M91" i="9" s="1"/>
  <c r="J91" i="9"/>
  <c r="G91" i="9"/>
  <c r="E91" i="9"/>
  <c r="C252" i="9"/>
  <c r="AP90" i="9"/>
  <c r="AQ90" i="9" s="1"/>
  <c r="AN90" i="9"/>
  <c r="AM90" i="9"/>
  <c r="AF90" i="9"/>
  <c r="AG90" i="9" s="1"/>
  <c r="AD90" i="9"/>
  <c r="AC90" i="9"/>
  <c r="V90" i="9"/>
  <c r="T90" i="9"/>
  <c r="Q90" i="9"/>
  <c r="O90" i="9"/>
  <c r="L90" i="9"/>
  <c r="M90" i="9" s="1"/>
  <c r="J90" i="9"/>
  <c r="G90" i="9"/>
  <c r="E90" i="9"/>
  <c r="C88" i="9"/>
  <c r="AP89" i="9"/>
  <c r="AQ89" i="9" s="1"/>
  <c r="AN89" i="9"/>
  <c r="AM89" i="9"/>
  <c r="AF89" i="9"/>
  <c r="AG89" i="9" s="1"/>
  <c r="AD89" i="9"/>
  <c r="AC89" i="9"/>
  <c r="V89" i="9"/>
  <c r="W89" i="9" s="1"/>
  <c r="T89" i="9"/>
  <c r="Q89" i="9"/>
  <c r="O89" i="9"/>
  <c r="L89" i="9"/>
  <c r="J89" i="9"/>
  <c r="G89" i="9"/>
  <c r="E89" i="9"/>
  <c r="C250" i="9"/>
  <c r="AL88" i="9"/>
  <c r="AK88" i="9"/>
  <c r="AJ88" i="9"/>
  <c r="AI88" i="9"/>
  <c r="AH88" i="9"/>
  <c r="AE88" i="9"/>
  <c r="AB88" i="9"/>
  <c r="AA88" i="9"/>
  <c r="Z88" i="9"/>
  <c r="Y88" i="9"/>
  <c r="X88" i="9"/>
  <c r="U88" i="9"/>
  <c r="R88" i="9"/>
  <c r="P88" i="9"/>
  <c r="N88" i="9"/>
  <c r="K88" i="9"/>
  <c r="H88" i="9"/>
  <c r="F88" i="9"/>
  <c r="D88" i="9"/>
  <c r="AP87" i="9"/>
  <c r="AQ87" i="9" s="1"/>
  <c r="AN87" i="9"/>
  <c r="AM87" i="9"/>
  <c r="AF87" i="9"/>
  <c r="AG87" i="9" s="1"/>
  <c r="AD87" i="9"/>
  <c r="AC87" i="9"/>
  <c r="V87" i="9"/>
  <c r="W87" i="9" s="1"/>
  <c r="T87" i="9"/>
  <c r="S87" i="9"/>
  <c r="L87" i="9"/>
  <c r="M87" i="9" s="1"/>
  <c r="J87" i="9"/>
  <c r="I87" i="9"/>
  <c r="AP86" i="9"/>
  <c r="AQ86" i="9" s="1"/>
  <c r="AN86" i="9"/>
  <c r="AM86" i="9"/>
  <c r="AF86" i="9"/>
  <c r="AG86" i="9" s="1"/>
  <c r="AD86" i="9"/>
  <c r="AC86" i="9"/>
  <c r="V86" i="9"/>
  <c r="W86" i="9" s="1"/>
  <c r="T86" i="9"/>
  <c r="S86" i="9"/>
  <c r="L86" i="9"/>
  <c r="M86" i="9" s="1"/>
  <c r="J86" i="9"/>
  <c r="I86" i="9"/>
  <c r="AP85" i="9"/>
  <c r="AQ85" i="9" s="1"/>
  <c r="AN85" i="9"/>
  <c r="AM85" i="9"/>
  <c r="AF85" i="9"/>
  <c r="AG85" i="9" s="1"/>
  <c r="AD85" i="9"/>
  <c r="AC85" i="9"/>
  <c r="V85" i="9"/>
  <c r="W85" i="9" s="1"/>
  <c r="T85" i="9"/>
  <c r="S85" i="9"/>
  <c r="L85" i="9"/>
  <c r="J85" i="9"/>
  <c r="I85" i="9"/>
  <c r="AP84" i="9"/>
  <c r="AQ84" i="9" s="1"/>
  <c r="AN84" i="9"/>
  <c r="AM84" i="9"/>
  <c r="AF84" i="9"/>
  <c r="AG84" i="9" s="1"/>
  <c r="AD84" i="9"/>
  <c r="AC84" i="9"/>
  <c r="V84" i="9"/>
  <c r="W84" i="9" s="1"/>
  <c r="T84" i="9"/>
  <c r="S84" i="9"/>
  <c r="L84" i="9"/>
  <c r="M84" i="9" s="1"/>
  <c r="J84" i="9"/>
  <c r="I84" i="9"/>
  <c r="C247" i="9"/>
  <c r="AP83" i="9"/>
  <c r="AQ83" i="9" s="1"/>
  <c r="AN83" i="9"/>
  <c r="AM83" i="9"/>
  <c r="AF83" i="9"/>
  <c r="AG83" i="9" s="1"/>
  <c r="AD83" i="9"/>
  <c r="AC83" i="9"/>
  <c r="V83" i="9"/>
  <c r="W83" i="9" s="1"/>
  <c r="T83" i="9"/>
  <c r="S83" i="9"/>
  <c r="L83" i="9"/>
  <c r="M83" i="9" s="1"/>
  <c r="J83" i="9"/>
  <c r="I83" i="9"/>
  <c r="C246" i="9"/>
  <c r="AP82" i="9"/>
  <c r="AN82" i="9"/>
  <c r="AM82" i="9"/>
  <c r="AF82" i="9"/>
  <c r="AG82" i="9" s="1"/>
  <c r="AD82" i="9"/>
  <c r="AC82" i="9"/>
  <c r="V82" i="9"/>
  <c r="W82" i="9" s="1"/>
  <c r="T82" i="9"/>
  <c r="S82" i="9"/>
  <c r="L82" i="9"/>
  <c r="M82" i="9" s="1"/>
  <c r="J82" i="9"/>
  <c r="I82" i="9"/>
  <c r="C245" i="9"/>
  <c r="AL81" i="9"/>
  <c r="AK81" i="9"/>
  <c r="AJ81" i="9"/>
  <c r="AI81" i="9"/>
  <c r="AH81" i="9"/>
  <c r="AE81" i="9"/>
  <c r="AB81" i="9"/>
  <c r="AA81" i="9"/>
  <c r="Z81" i="9"/>
  <c r="Y81" i="9"/>
  <c r="X81" i="9"/>
  <c r="U81" i="9"/>
  <c r="R81" i="9"/>
  <c r="Q81" i="9"/>
  <c r="P81" i="9"/>
  <c r="O81" i="9"/>
  <c r="N81" i="9"/>
  <c r="K81" i="9"/>
  <c r="H81" i="9"/>
  <c r="G81" i="9"/>
  <c r="F81" i="9"/>
  <c r="E81" i="9"/>
  <c r="D81" i="9"/>
  <c r="AP80" i="9"/>
  <c r="AQ80" i="9" s="1"/>
  <c r="AN80" i="9"/>
  <c r="AM80" i="9"/>
  <c r="AF80" i="9"/>
  <c r="AG80" i="9" s="1"/>
  <c r="AD80" i="9"/>
  <c r="AC80" i="9"/>
  <c r="V80" i="9"/>
  <c r="W80" i="9" s="1"/>
  <c r="T80" i="9"/>
  <c r="S80" i="9"/>
  <c r="L80" i="9"/>
  <c r="M80" i="9" s="1"/>
  <c r="J80" i="9"/>
  <c r="I80" i="9"/>
  <c r="AP79" i="9"/>
  <c r="AQ79" i="9" s="1"/>
  <c r="AN79" i="9"/>
  <c r="AM79" i="9"/>
  <c r="AF79" i="9"/>
  <c r="AG79" i="9" s="1"/>
  <c r="AD79" i="9"/>
  <c r="AC79" i="9"/>
  <c r="V79" i="9"/>
  <c r="W79" i="9" s="1"/>
  <c r="T79" i="9"/>
  <c r="S79" i="9"/>
  <c r="L79" i="9"/>
  <c r="M79" i="9" s="1"/>
  <c r="J79" i="9"/>
  <c r="I79" i="9"/>
  <c r="AP78" i="9"/>
  <c r="AQ78" i="9" s="1"/>
  <c r="AN78" i="9"/>
  <c r="AM78" i="9"/>
  <c r="AF78" i="9"/>
  <c r="AG78" i="9" s="1"/>
  <c r="AD78" i="9"/>
  <c r="AC78" i="9"/>
  <c r="V78" i="9"/>
  <c r="W78" i="9" s="1"/>
  <c r="T78" i="9"/>
  <c r="S78" i="9"/>
  <c r="L78" i="9"/>
  <c r="M78" i="9" s="1"/>
  <c r="J78" i="9"/>
  <c r="I78" i="9"/>
  <c r="AP77" i="9"/>
  <c r="AQ77" i="9" s="1"/>
  <c r="AN77" i="9"/>
  <c r="AM77" i="9"/>
  <c r="AF77" i="9"/>
  <c r="AD77" i="9"/>
  <c r="AC77" i="9"/>
  <c r="V77" i="9"/>
  <c r="W77" i="9" s="1"/>
  <c r="T77" i="9"/>
  <c r="S77" i="9"/>
  <c r="L77" i="9"/>
  <c r="M77" i="9" s="1"/>
  <c r="J77" i="9"/>
  <c r="I77" i="9"/>
  <c r="C243" i="9"/>
  <c r="AL76" i="9"/>
  <c r="AK76" i="9"/>
  <c r="AJ76" i="9"/>
  <c r="AI76" i="9"/>
  <c r="AH76" i="9"/>
  <c r="AE76" i="9"/>
  <c r="AB76" i="9"/>
  <c r="AA76" i="9"/>
  <c r="Z76" i="9"/>
  <c r="Y76" i="9"/>
  <c r="X76" i="9"/>
  <c r="U76" i="9"/>
  <c r="R76" i="9"/>
  <c r="Q76" i="9"/>
  <c r="P76" i="9"/>
  <c r="O76" i="9"/>
  <c r="N76" i="9"/>
  <c r="K76" i="9"/>
  <c r="H76" i="9"/>
  <c r="G76" i="9"/>
  <c r="F76" i="9"/>
  <c r="E76" i="9"/>
  <c r="D76" i="9"/>
  <c r="AP75" i="9"/>
  <c r="AQ75" i="9" s="1"/>
  <c r="AN75" i="9"/>
  <c r="AM75" i="9"/>
  <c r="AF75" i="9"/>
  <c r="AG75" i="9" s="1"/>
  <c r="AD75" i="9"/>
  <c r="AC75" i="9"/>
  <c r="V75" i="9"/>
  <c r="W75" i="9" s="1"/>
  <c r="T75" i="9"/>
  <c r="S75" i="9"/>
  <c r="L75" i="9"/>
  <c r="M75" i="9" s="1"/>
  <c r="J75" i="9"/>
  <c r="I75" i="9"/>
  <c r="C242" i="9"/>
  <c r="AP74" i="9"/>
  <c r="AQ74" i="9" s="1"/>
  <c r="AN74" i="9"/>
  <c r="AM74" i="9"/>
  <c r="AF74" i="9"/>
  <c r="AG74" i="9" s="1"/>
  <c r="AD74" i="9"/>
  <c r="AC74" i="9"/>
  <c r="V74" i="9"/>
  <c r="W74" i="9" s="1"/>
  <c r="T74" i="9"/>
  <c r="S74" i="9"/>
  <c r="L74" i="9"/>
  <c r="M74" i="9" s="1"/>
  <c r="J74" i="9"/>
  <c r="I74" i="9"/>
  <c r="C241" i="9"/>
  <c r="AP73" i="9"/>
  <c r="AQ73" i="9" s="1"/>
  <c r="AN73" i="9"/>
  <c r="AM73" i="9"/>
  <c r="AF73" i="9"/>
  <c r="AG73" i="9" s="1"/>
  <c r="AD73" i="9"/>
  <c r="AC73" i="9"/>
  <c r="V73" i="9"/>
  <c r="W73" i="9" s="1"/>
  <c r="T73" i="9"/>
  <c r="S73" i="9"/>
  <c r="L73" i="9"/>
  <c r="M73" i="9" s="1"/>
  <c r="J73" i="9"/>
  <c r="I73" i="9"/>
  <c r="C240" i="9"/>
  <c r="AP72" i="9"/>
  <c r="AQ72" i="9" s="1"/>
  <c r="AN72" i="9"/>
  <c r="AM72" i="9"/>
  <c r="AF72" i="9"/>
  <c r="AG72" i="9" s="1"/>
  <c r="AD72" i="9"/>
  <c r="AC72" i="9"/>
  <c r="V72" i="9"/>
  <c r="W72" i="9" s="1"/>
  <c r="T72" i="9"/>
  <c r="S72" i="9"/>
  <c r="L72" i="9"/>
  <c r="M72" i="9" s="1"/>
  <c r="J72" i="9"/>
  <c r="I72" i="9"/>
  <c r="C239" i="9"/>
  <c r="AP71" i="9"/>
  <c r="AQ71" i="9" s="1"/>
  <c r="AN71" i="9"/>
  <c r="AM71" i="9"/>
  <c r="AF71" i="9"/>
  <c r="AG71" i="9" s="1"/>
  <c r="AD71" i="9"/>
  <c r="AC71" i="9"/>
  <c r="V71" i="9"/>
  <c r="W71" i="9" s="1"/>
  <c r="T71" i="9"/>
  <c r="S71" i="9"/>
  <c r="L71" i="9"/>
  <c r="J71" i="9"/>
  <c r="I71" i="9"/>
  <c r="C238" i="9"/>
  <c r="AP70" i="9"/>
  <c r="AQ70" i="9" s="1"/>
  <c r="AN70" i="9"/>
  <c r="AM70" i="9"/>
  <c r="AF70" i="9"/>
  <c r="AG70" i="9" s="1"/>
  <c r="AD70" i="9"/>
  <c r="AC70" i="9"/>
  <c r="V70" i="9"/>
  <c r="W70" i="9" s="1"/>
  <c r="T70" i="9"/>
  <c r="S70" i="9"/>
  <c r="L70" i="9"/>
  <c r="M70" i="9" s="1"/>
  <c r="J70" i="9"/>
  <c r="I70" i="9"/>
  <c r="C237" i="9"/>
  <c r="AP69" i="9"/>
  <c r="AQ69" i="9" s="1"/>
  <c r="AN69" i="9"/>
  <c r="AM69" i="9"/>
  <c r="AF69" i="9"/>
  <c r="AG69" i="9" s="1"/>
  <c r="AD69" i="9"/>
  <c r="AC69" i="9"/>
  <c r="V69" i="9"/>
  <c r="W69" i="9" s="1"/>
  <c r="T69" i="9"/>
  <c r="S69" i="9"/>
  <c r="L69" i="9"/>
  <c r="M69" i="9" s="1"/>
  <c r="J69" i="9"/>
  <c r="I69" i="9"/>
  <c r="C236" i="9"/>
  <c r="AP68" i="9"/>
  <c r="AQ68" i="9" s="1"/>
  <c r="AN68" i="9"/>
  <c r="AM68" i="9"/>
  <c r="AF68" i="9"/>
  <c r="AG68" i="9" s="1"/>
  <c r="AD68" i="9"/>
  <c r="AC68" i="9"/>
  <c r="V68" i="9"/>
  <c r="W68" i="9" s="1"/>
  <c r="T68" i="9"/>
  <c r="S68" i="9"/>
  <c r="L68" i="9"/>
  <c r="M68" i="9" s="1"/>
  <c r="J68" i="9"/>
  <c r="I68" i="9"/>
  <c r="C235" i="9"/>
  <c r="AP67" i="9"/>
  <c r="AQ67" i="9" s="1"/>
  <c r="AN67" i="9"/>
  <c r="AM67" i="9"/>
  <c r="AF67" i="9"/>
  <c r="AG67" i="9" s="1"/>
  <c r="AD67" i="9"/>
  <c r="AC67" i="9"/>
  <c r="V67" i="9"/>
  <c r="W67" i="9" s="1"/>
  <c r="T67" i="9"/>
  <c r="S67" i="9"/>
  <c r="L67" i="9"/>
  <c r="M67" i="9" s="1"/>
  <c r="J67" i="9"/>
  <c r="I67" i="9"/>
  <c r="C234" i="9"/>
  <c r="AL66" i="9"/>
  <c r="AK66" i="9"/>
  <c r="AJ66" i="9"/>
  <c r="AI66" i="9"/>
  <c r="AH66" i="9"/>
  <c r="AE66" i="9"/>
  <c r="AB66" i="9"/>
  <c r="AA66" i="9"/>
  <c r="Z66" i="9"/>
  <c r="Y66" i="9"/>
  <c r="X66" i="9"/>
  <c r="U66" i="9"/>
  <c r="R66" i="9"/>
  <c r="Q66" i="9"/>
  <c r="P66" i="9"/>
  <c r="O66" i="9"/>
  <c r="N66" i="9"/>
  <c r="K66" i="9"/>
  <c r="H66" i="9"/>
  <c r="G66" i="9"/>
  <c r="F66" i="9"/>
  <c r="E66" i="9"/>
  <c r="D66" i="9"/>
  <c r="AP65" i="9"/>
  <c r="AQ65" i="9" s="1"/>
  <c r="AN65" i="9"/>
  <c r="AM65" i="9"/>
  <c r="AF65" i="9"/>
  <c r="AG65" i="9" s="1"/>
  <c r="AD65" i="9"/>
  <c r="AC65" i="9"/>
  <c r="V65" i="9"/>
  <c r="W65" i="9" s="1"/>
  <c r="T65" i="9"/>
  <c r="S65" i="9"/>
  <c r="L65" i="9"/>
  <c r="M65" i="9" s="1"/>
  <c r="J65" i="9"/>
  <c r="I65" i="9"/>
  <c r="AP64" i="9"/>
  <c r="AQ64" i="9" s="1"/>
  <c r="AN64" i="9"/>
  <c r="AM64" i="9"/>
  <c r="AF64" i="9"/>
  <c r="AG64" i="9" s="1"/>
  <c r="AD64" i="9"/>
  <c r="AC64" i="9"/>
  <c r="V64" i="9"/>
  <c r="W64" i="9" s="1"/>
  <c r="T64" i="9"/>
  <c r="S64" i="9"/>
  <c r="L64" i="9"/>
  <c r="M64" i="9" s="1"/>
  <c r="J64" i="9"/>
  <c r="I64" i="9"/>
  <c r="AP63" i="9"/>
  <c r="AQ63" i="9" s="1"/>
  <c r="AN63" i="9"/>
  <c r="AM63" i="9"/>
  <c r="AF63" i="9"/>
  <c r="AG63" i="9" s="1"/>
  <c r="AD63" i="9"/>
  <c r="AC63" i="9"/>
  <c r="V63" i="9"/>
  <c r="W63" i="9" s="1"/>
  <c r="T63" i="9"/>
  <c r="S63" i="9"/>
  <c r="L63" i="9"/>
  <c r="M63" i="9" s="1"/>
  <c r="J63" i="9"/>
  <c r="I63" i="9"/>
  <c r="C230" i="9"/>
  <c r="AP62" i="9"/>
  <c r="AQ62" i="9" s="1"/>
  <c r="AN62" i="9"/>
  <c r="AM62" i="9"/>
  <c r="AF62" i="9"/>
  <c r="AG62" i="9" s="1"/>
  <c r="AD62" i="9"/>
  <c r="AC62" i="9"/>
  <c r="V62" i="9"/>
  <c r="W62" i="9" s="1"/>
  <c r="T62" i="9"/>
  <c r="S62" i="9"/>
  <c r="L62" i="9"/>
  <c r="M62" i="9" s="1"/>
  <c r="J62" i="9"/>
  <c r="I62" i="9"/>
  <c r="AP61" i="9"/>
  <c r="AQ61" i="9" s="1"/>
  <c r="AN61" i="9"/>
  <c r="AM61" i="9"/>
  <c r="AF61" i="9"/>
  <c r="AG61" i="9" s="1"/>
  <c r="AD61" i="9"/>
  <c r="AC61" i="9"/>
  <c r="V61" i="9"/>
  <c r="W61" i="9" s="1"/>
  <c r="T61" i="9"/>
  <c r="S61" i="9"/>
  <c r="L61" i="9"/>
  <c r="M61" i="9" s="1"/>
  <c r="J61" i="9"/>
  <c r="I61" i="9"/>
  <c r="AP60" i="9"/>
  <c r="AQ60" i="9" s="1"/>
  <c r="AN60" i="9"/>
  <c r="AM60" i="9"/>
  <c r="AF60" i="9"/>
  <c r="AG60" i="9" s="1"/>
  <c r="AD60" i="9"/>
  <c r="AC60" i="9"/>
  <c r="V60" i="9"/>
  <c r="W60" i="9" s="1"/>
  <c r="T60" i="9"/>
  <c r="S60" i="9"/>
  <c r="L60" i="9"/>
  <c r="M60" i="9" s="1"/>
  <c r="J60" i="9"/>
  <c r="I60" i="9"/>
  <c r="AP59" i="9"/>
  <c r="AQ59" i="9" s="1"/>
  <c r="AN59" i="9"/>
  <c r="AM59" i="9"/>
  <c r="AF59" i="9"/>
  <c r="AG59" i="9" s="1"/>
  <c r="AD59" i="9"/>
  <c r="AC59" i="9"/>
  <c r="V59" i="9"/>
  <c r="W59" i="9" s="1"/>
  <c r="T59" i="9"/>
  <c r="S59" i="9"/>
  <c r="L59" i="9"/>
  <c r="M59" i="9" s="1"/>
  <c r="J59" i="9"/>
  <c r="I59" i="9"/>
  <c r="C231" i="9"/>
  <c r="AP58" i="9"/>
  <c r="AQ58" i="9" s="1"/>
  <c r="AN58" i="9"/>
  <c r="AM58" i="9"/>
  <c r="AF58" i="9"/>
  <c r="AG58" i="9" s="1"/>
  <c r="AD58" i="9"/>
  <c r="AC58" i="9"/>
  <c r="V58" i="9"/>
  <c r="W58" i="9" s="1"/>
  <c r="T58" i="9"/>
  <c r="S58" i="9"/>
  <c r="L58" i="9"/>
  <c r="M58" i="9" s="1"/>
  <c r="J58" i="9"/>
  <c r="I58" i="9"/>
  <c r="C225" i="9"/>
  <c r="AP57" i="9"/>
  <c r="AQ57" i="9" s="1"/>
  <c r="AN57" i="9"/>
  <c r="AM57" i="9"/>
  <c r="AF57" i="9"/>
  <c r="AG57" i="9" s="1"/>
  <c r="AD57" i="9"/>
  <c r="AC57" i="9"/>
  <c r="V57" i="9"/>
  <c r="W57" i="9" s="1"/>
  <c r="T57" i="9"/>
  <c r="S57" i="9"/>
  <c r="L57" i="9"/>
  <c r="M57" i="9" s="1"/>
  <c r="J57" i="9"/>
  <c r="I57" i="9"/>
  <c r="C220" i="9"/>
  <c r="AP56" i="9"/>
  <c r="AQ56" i="9" s="1"/>
  <c r="AN56" i="9"/>
  <c r="AM56" i="9"/>
  <c r="AF56" i="9"/>
  <c r="AG56" i="9" s="1"/>
  <c r="AD56" i="9"/>
  <c r="AC56" i="9"/>
  <c r="V56" i="9"/>
  <c r="W56" i="9" s="1"/>
  <c r="T56" i="9"/>
  <c r="S56" i="9"/>
  <c r="L56" i="9"/>
  <c r="M56" i="9" s="1"/>
  <c r="J56" i="9"/>
  <c r="I56" i="9"/>
  <c r="C221" i="9"/>
  <c r="AP55" i="9"/>
  <c r="AQ55" i="9" s="1"/>
  <c r="AN55" i="9"/>
  <c r="AM55" i="9"/>
  <c r="AF55" i="9"/>
  <c r="AG55" i="9" s="1"/>
  <c r="AD55" i="9"/>
  <c r="AC55" i="9"/>
  <c r="V55" i="9"/>
  <c r="W55" i="9" s="1"/>
  <c r="T55" i="9"/>
  <c r="S55" i="9"/>
  <c r="L55" i="9"/>
  <c r="M55" i="9" s="1"/>
  <c r="J55" i="9"/>
  <c r="I55" i="9"/>
  <c r="AP54" i="9"/>
  <c r="AQ54" i="9" s="1"/>
  <c r="AN54" i="9"/>
  <c r="AM54" i="9"/>
  <c r="AF54" i="9"/>
  <c r="AG54" i="9" s="1"/>
  <c r="AD54" i="9"/>
  <c r="AC54" i="9"/>
  <c r="V54" i="9"/>
  <c r="W54" i="9" s="1"/>
  <c r="T54" i="9"/>
  <c r="S54" i="9"/>
  <c r="L54" i="9"/>
  <c r="M54" i="9" s="1"/>
  <c r="J54" i="9"/>
  <c r="I54" i="9"/>
  <c r="C228" i="9"/>
  <c r="AP53" i="9"/>
  <c r="AQ53" i="9" s="1"/>
  <c r="AN53" i="9"/>
  <c r="AM53" i="9"/>
  <c r="AF53" i="9"/>
  <c r="AG53" i="9" s="1"/>
  <c r="AD53" i="9"/>
  <c r="AC53" i="9"/>
  <c r="V53" i="9"/>
  <c r="W53" i="9" s="1"/>
  <c r="T53" i="9"/>
  <c r="S53" i="9"/>
  <c r="L53" i="9"/>
  <c r="M53" i="9" s="1"/>
  <c r="J53" i="9"/>
  <c r="I53" i="9"/>
  <c r="C222" i="9"/>
  <c r="AP52" i="9"/>
  <c r="AQ52" i="9" s="1"/>
  <c r="AN52" i="9"/>
  <c r="AM52" i="9"/>
  <c r="AF52" i="9"/>
  <c r="AG52" i="9" s="1"/>
  <c r="AD52" i="9"/>
  <c r="AC52" i="9"/>
  <c r="V52" i="9"/>
  <c r="W52" i="9" s="1"/>
  <c r="T52" i="9"/>
  <c r="S52" i="9"/>
  <c r="L52" i="9"/>
  <c r="M52" i="9" s="1"/>
  <c r="J52" i="9"/>
  <c r="I52" i="9"/>
  <c r="AP51" i="9"/>
  <c r="AQ51" i="9" s="1"/>
  <c r="AN51" i="9"/>
  <c r="AM51" i="9"/>
  <c r="AF51" i="9"/>
  <c r="AG51" i="9" s="1"/>
  <c r="AD51" i="9"/>
  <c r="AC51" i="9"/>
  <c r="V51" i="9"/>
  <c r="W51" i="9" s="1"/>
  <c r="T51" i="9"/>
  <c r="S51" i="9"/>
  <c r="L51" i="9"/>
  <c r="M51" i="9" s="1"/>
  <c r="J51" i="9"/>
  <c r="I51" i="9"/>
  <c r="AP50" i="9"/>
  <c r="AN50" i="9"/>
  <c r="AM50" i="9"/>
  <c r="AF50" i="9"/>
  <c r="AG50" i="9" s="1"/>
  <c r="AD50" i="9"/>
  <c r="AC50" i="9"/>
  <c r="V50" i="9"/>
  <c r="T50" i="9"/>
  <c r="S50" i="9"/>
  <c r="L50" i="9"/>
  <c r="M50" i="9" s="1"/>
  <c r="J50" i="9"/>
  <c r="I50" i="9"/>
  <c r="AP49" i="9"/>
  <c r="AQ49" i="9" s="1"/>
  <c r="AN49" i="9"/>
  <c r="AM49" i="9"/>
  <c r="AF49" i="9"/>
  <c r="AD49" i="9"/>
  <c r="AC49" i="9"/>
  <c r="V49" i="9"/>
  <c r="W49" i="9" s="1"/>
  <c r="T49" i="9"/>
  <c r="S49" i="9"/>
  <c r="L49" i="9"/>
  <c r="M49" i="9" s="1"/>
  <c r="J49" i="9"/>
  <c r="I49" i="9"/>
  <c r="AO48" i="9"/>
  <c r="AO23" i="9" s="1"/>
  <c r="AL48" i="9"/>
  <c r="AK48" i="9"/>
  <c r="AJ48" i="9"/>
  <c r="AI48" i="9"/>
  <c r="AH48" i="9"/>
  <c r="AE48" i="9"/>
  <c r="AB48" i="9"/>
  <c r="AA48" i="9"/>
  <c r="Z48" i="9"/>
  <c r="Y48" i="9"/>
  <c r="X48" i="9"/>
  <c r="U48" i="9"/>
  <c r="R48" i="9"/>
  <c r="Q48" i="9"/>
  <c r="P48" i="9"/>
  <c r="O48" i="9"/>
  <c r="N48" i="9"/>
  <c r="K48" i="9"/>
  <c r="H48" i="9"/>
  <c r="G48" i="9"/>
  <c r="F48" i="9"/>
  <c r="E48" i="9"/>
  <c r="D48" i="9"/>
  <c r="AP47" i="9"/>
  <c r="AQ47" i="9" s="1"/>
  <c r="AN47" i="9"/>
  <c r="AM47" i="9"/>
  <c r="AF47" i="9"/>
  <c r="AG47" i="9" s="1"/>
  <c r="AD47" i="9"/>
  <c r="AC47" i="9"/>
  <c r="V47" i="9"/>
  <c r="W47" i="9" s="1"/>
  <c r="T47" i="9"/>
  <c r="S47" i="9"/>
  <c r="L47" i="9"/>
  <c r="M47" i="9" s="1"/>
  <c r="J47" i="9"/>
  <c r="I47" i="9"/>
  <c r="C218" i="9"/>
  <c r="AP46" i="9"/>
  <c r="AQ46" i="9" s="1"/>
  <c r="AN46" i="9"/>
  <c r="AM46" i="9"/>
  <c r="AF46" i="9"/>
  <c r="AG46" i="9" s="1"/>
  <c r="AD46" i="9"/>
  <c r="AC46" i="9"/>
  <c r="V46" i="9"/>
  <c r="W46" i="9" s="1"/>
  <c r="T46" i="9"/>
  <c r="S46" i="9"/>
  <c r="L46" i="9"/>
  <c r="M46" i="9" s="1"/>
  <c r="J46" i="9"/>
  <c r="I46" i="9"/>
  <c r="C217" i="9"/>
  <c r="AP45" i="9"/>
  <c r="AQ45" i="9" s="1"/>
  <c r="AN45" i="9"/>
  <c r="AM45" i="9"/>
  <c r="AF45" i="9"/>
  <c r="AG45" i="9" s="1"/>
  <c r="AD45" i="9"/>
  <c r="AC45" i="9"/>
  <c r="V45" i="9"/>
  <c r="W45" i="9" s="1"/>
  <c r="T45" i="9"/>
  <c r="S45" i="9"/>
  <c r="L45" i="9"/>
  <c r="M45" i="9" s="1"/>
  <c r="J45" i="9"/>
  <c r="I45" i="9"/>
  <c r="AP44" i="9"/>
  <c r="AQ44" i="9" s="1"/>
  <c r="AN44" i="9"/>
  <c r="AM44" i="9"/>
  <c r="AF44" i="9"/>
  <c r="AG44" i="9" s="1"/>
  <c r="AD44" i="9"/>
  <c r="AC44" i="9"/>
  <c r="V44" i="9"/>
  <c r="W44" i="9" s="1"/>
  <c r="T44" i="9"/>
  <c r="S44" i="9"/>
  <c r="L44" i="9"/>
  <c r="M44" i="9" s="1"/>
  <c r="J44" i="9"/>
  <c r="I44" i="9"/>
  <c r="AP43" i="9"/>
  <c r="AQ43" i="9" s="1"/>
  <c r="AN43" i="9"/>
  <c r="AM43" i="9"/>
  <c r="AF43" i="9"/>
  <c r="AG43" i="9" s="1"/>
  <c r="AD43" i="9"/>
  <c r="AC43" i="9"/>
  <c r="V43" i="9"/>
  <c r="W43" i="9" s="1"/>
  <c r="T43" i="9"/>
  <c r="S43" i="9"/>
  <c r="L43" i="9"/>
  <c r="M43" i="9" s="1"/>
  <c r="J43" i="9"/>
  <c r="I43" i="9"/>
  <c r="AP42" i="9"/>
  <c r="AQ42" i="9" s="1"/>
  <c r="AN42" i="9"/>
  <c r="AM42" i="9"/>
  <c r="AF42" i="9"/>
  <c r="AG42" i="9" s="1"/>
  <c r="AD42" i="9"/>
  <c r="AC42" i="9"/>
  <c r="V42" i="9"/>
  <c r="T42" i="9"/>
  <c r="S42" i="9"/>
  <c r="L42" i="9"/>
  <c r="M42" i="9" s="1"/>
  <c r="J42" i="9"/>
  <c r="I42" i="9"/>
  <c r="AP41" i="9"/>
  <c r="AQ41" i="9" s="1"/>
  <c r="AN41" i="9"/>
  <c r="AM41" i="9"/>
  <c r="AF41" i="9"/>
  <c r="AG41" i="9" s="1"/>
  <c r="AD41" i="9"/>
  <c r="AC41" i="9"/>
  <c r="V41" i="9"/>
  <c r="W41" i="9" s="1"/>
  <c r="T41" i="9"/>
  <c r="S41" i="9"/>
  <c r="L41" i="9"/>
  <c r="M41" i="9" s="1"/>
  <c r="J41" i="9"/>
  <c r="I41" i="9"/>
  <c r="C223" i="9"/>
  <c r="AP40" i="9"/>
  <c r="AQ40" i="9" s="1"/>
  <c r="AN40" i="9"/>
  <c r="AM40" i="9"/>
  <c r="AF40" i="9"/>
  <c r="AG40" i="9" s="1"/>
  <c r="AD40" i="9"/>
  <c r="AC40" i="9"/>
  <c r="V40" i="9"/>
  <c r="W40" i="9" s="1"/>
  <c r="T40" i="9"/>
  <c r="S40" i="9"/>
  <c r="L40" i="9"/>
  <c r="M40" i="9" s="1"/>
  <c r="J40" i="9"/>
  <c r="I40" i="9"/>
  <c r="C212" i="9"/>
  <c r="AL39" i="9"/>
  <c r="AK39" i="9"/>
  <c r="AJ39" i="9"/>
  <c r="AI39" i="9"/>
  <c r="AH39" i="9"/>
  <c r="AE39" i="9"/>
  <c r="AB39" i="9"/>
  <c r="AA39" i="9"/>
  <c r="Z39" i="9"/>
  <c r="Y39" i="9"/>
  <c r="X39" i="9"/>
  <c r="U39" i="9"/>
  <c r="R39" i="9"/>
  <c r="Q39" i="9"/>
  <c r="P39" i="9"/>
  <c r="O39" i="9"/>
  <c r="N39" i="9"/>
  <c r="K39" i="9"/>
  <c r="H39" i="9"/>
  <c r="G39" i="9"/>
  <c r="F39" i="9"/>
  <c r="E39" i="9"/>
  <c r="D39" i="9"/>
  <c r="AP38" i="9"/>
  <c r="AQ38" i="9" s="1"/>
  <c r="AN38" i="9"/>
  <c r="AM38" i="9"/>
  <c r="AF38" i="9"/>
  <c r="AG38" i="9" s="1"/>
  <c r="AD38" i="9"/>
  <c r="AC38" i="9"/>
  <c r="V38" i="9"/>
  <c r="W38" i="9" s="1"/>
  <c r="T38" i="9"/>
  <c r="S38" i="9"/>
  <c r="L38" i="9"/>
  <c r="M38" i="9" s="1"/>
  <c r="J38" i="9"/>
  <c r="I38" i="9"/>
  <c r="AP37" i="9"/>
  <c r="AQ37" i="9" s="1"/>
  <c r="AN37" i="9"/>
  <c r="AM37" i="9"/>
  <c r="AF37" i="9"/>
  <c r="AG37" i="9" s="1"/>
  <c r="AD37" i="9"/>
  <c r="AC37" i="9"/>
  <c r="V37" i="9"/>
  <c r="T37" i="9"/>
  <c r="S37" i="9"/>
  <c r="L37" i="9"/>
  <c r="M37" i="9" s="1"/>
  <c r="J37" i="9"/>
  <c r="I37" i="9"/>
  <c r="AP36" i="9"/>
  <c r="AQ36" i="9" s="1"/>
  <c r="AN36" i="9"/>
  <c r="AM36" i="9"/>
  <c r="AF36" i="9"/>
  <c r="AG36" i="9" s="1"/>
  <c r="AD36" i="9"/>
  <c r="AC36" i="9"/>
  <c r="V36" i="9"/>
  <c r="W36" i="9" s="1"/>
  <c r="T36" i="9"/>
  <c r="S36" i="9"/>
  <c r="L36" i="9"/>
  <c r="M36" i="9" s="1"/>
  <c r="J36" i="9"/>
  <c r="I36" i="9"/>
  <c r="AP35" i="9"/>
  <c r="AQ35" i="9" s="1"/>
  <c r="AN35" i="9"/>
  <c r="AM35" i="9"/>
  <c r="AF35" i="9"/>
  <c r="AG35" i="9" s="1"/>
  <c r="AD35" i="9"/>
  <c r="AC35" i="9"/>
  <c r="V35" i="9"/>
  <c r="W35" i="9" s="1"/>
  <c r="T35" i="9"/>
  <c r="S35" i="9"/>
  <c r="L35" i="9"/>
  <c r="M35" i="9" s="1"/>
  <c r="J35" i="9"/>
  <c r="I35" i="9"/>
  <c r="C214" i="9"/>
  <c r="AL34" i="9"/>
  <c r="AK34" i="9"/>
  <c r="AJ34" i="9"/>
  <c r="AI34" i="9"/>
  <c r="AH34" i="9"/>
  <c r="AE34" i="9"/>
  <c r="AB34" i="9"/>
  <c r="AA34" i="9"/>
  <c r="Z34" i="9"/>
  <c r="Y34" i="9"/>
  <c r="X34" i="9"/>
  <c r="U34" i="9"/>
  <c r="R34" i="9"/>
  <c r="Q34" i="9"/>
  <c r="P34" i="9"/>
  <c r="O34" i="9"/>
  <c r="N34" i="9"/>
  <c r="K34" i="9"/>
  <c r="H34" i="9"/>
  <c r="G34" i="9"/>
  <c r="F34" i="9"/>
  <c r="E34" i="9"/>
  <c r="D34" i="9"/>
  <c r="AP33" i="9"/>
  <c r="AQ33" i="9" s="1"/>
  <c r="AN33" i="9"/>
  <c r="AM33" i="9"/>
  <c r="AF33" i="9"/>
  <c r="AG33" i="9" s="1"/>
  <c r="AD33" i="9"/>
  <c r="AC33" i="9"/>
  <c r="V33" i="9"/>
  <c r="W33" i="9" s="1"/>
  <c r="T33" i="9"/>
  <c r="S33" i="9"/>
  <c r="L33" i="9"/>
  <c r="M33" i="9" s="1"/>
  <c r="J33" i="9"/>
  <c r="I33" i="9"/>
  <c r="AP32" i="9"/>
  <c r="AN32" i="9"/>
  <c r="AM32" i="9"/>
  <c r="AF32" i="9"/>
  <c r="AG32" i="9" s="1"/>
  <c r="AD32" i="9"/>
  <c r="AC32" i="9"/>
  <c r="V32" i="9"/>
  <c r="T32" i="9"/>
  <c r="S32" i="9"/>
  <c r="L32" i="9"/>
  <c r="M32" i="9" s="1"/>
  <c r="J32" i="9"/>
  <c r="I32" i="9"/>
  <c r="AP31" i="9"/>
  <c r="AQ31" i="9" s="1"/>
  <c r="AN31" i="9"/>
  <c r="AM31" i="9"/>
  <c r="AF31" i="9"/>
  <c r="AD31" i="9"/>
  <c r="AC31" i="9"/>
  <c r="V31" i="9"/>
  <c r="W31" i="9" s="1"/>
  <c r="T31" i="9"/>
  <c r="S31" i="9"/>
  <c r="L31" i="9"/>
  <c r="J31" i="9"/>
  <c r="I31" i="9"/>
  <c r="AL30" i="9"/>
  <c r="AK30" i="9"/>
  <c r="AJ30" i="9"/>
  <c r="AI30" i="9"/>
  <c r="AH30" i="9"/>
  <c r="AE30" i="9"/>
  <c r="AB30" i="9"/>
  <c r="AA30" i="9"/>
  <c r="Z30" i="9"/>
  <c r="Y30" i="9"/>
  <c r="X30" i="9"/>
  <c r="U30" i="9"/>
  <c r="R30" i="9"/>
  <c r="Q30" i="9"/>
  <c r="P30" i="9"/>
  <c r="O30" i="9"/>
  <c r="N30" i="9"/>
  <c r="K30" i="9"/>
  <c r="H30" i="9"/>
  <c r="G30" i="9"/>
  <c r="F30" i="9"/>
  <c r="E30" i="9"/>
  <c r="D30" i="9"/>
  <c r="AP29" i="9"/>
  <c r="AQ29" i="9" s="1"/>
  <c r="AN29" i="9"/>
  <c r="AM29" i="9"/>
  <c r="AF29" i="9"/>
  <c r="AG29" i="9" s="1"/>
  <c r="AD29" i="9"/>
  <c r="AC29" i="9"/>
  <c r="V29" i="9"/>
  <c r="W29" i="9" s="1"/>
  <c r="T29" i="9"/>
  <c r="S29" i="9"/>
  <c r="L29" i="9"/>
  <c r="M29" i="9" s="1"/>
  <c r="J29" i="9"/>
  <c r="I29" i="9"/>
  <c r="AP28" i="9"/>
  <c r="AQ28" i="9" s="1"/>
  <c r="AN28" i="9"/>
  <c r="AM28" i="9"/>
  <c r="AF28" i="9"/>
  <c r="AG28" i="9" s="1"/>
  <c r="AD28" i="9"/>
  <c r="AC28" i="9"/>
  <c r="V28" i="9"/>
  <c r="W28" i="9" s="1"/>
  <c r="T28" i="9"/>
  <c r="S28" i="9"/>
  <c r="L28" i="9"/>
  <c r="M28" i="9" s="1"/>
  <c r="J28" i="9"/>
  <c r="I28" i="9"/>
  <c r="AP27" i="9"/>
  <c r="AN27" i="9"/>
  <c r="AM27" i="9"/>
  <c r="AF27" i="9"/>
  <c r="AG27" i="9" s="1"/>
  <c r="AD27" i="9"/>
  <c r="AC27" i="9"/>
  <c r="V27" i="9"/>
  <c r="T27" i="9"/>
  <c r="S27" i="9"/>
  <c r="L27" i="9"/>
  <c r="M27" i="9" s="1"/>
  <c r="J27" i="9"/>
  <c r="I27" i="9"/>
  <c r="AP26" i="9"/>
  <c r="AQ26" i="9" s="1"/>
  <c r="AN26" i="9"/>
  <c r="AM26" i="9"/>
  <c r="AF26" i="9"/>
  <c r="AG26" i="9" s="1"/>
  <c r="AD26" i="9"/>
  <c r="AC26" i="9"/>
  <c r="V26" i="9"/>
  <c r="W26" i="9" s="1"/>
  <c r="T26" i="9"/>
  <c r="S26" i="9"/>
  <c r="L26" i="9"/>
  <c r="M26" i="9" s="1"/>
  <c r="J26" i="9"/>
  <c r="I26" i="9"/>
  <c r="AL25" i="9"/>
  <c r="AK25" i="9"/>
  <c r="AJ25" i="9"/>
  <c r="AI25" i="9"/>
  <c r="AH25" i="9"/>
  <c r="AE25" i="9"/>
  <c r="AB25" i="9"/>
  <c r="AA25" i="9"/>
  <c r="Z25" i="9"/>
  <c r="Y25" i="9"/>
  <c r="X25" i="9"/>
  <c r="U25" i="9"/>
  <c r="R25" i="9"/>
  <c r="Q25" i="9"/>
  <c r="P25" i="9"/>
  <c r="O25" i="9"/>
  <c r="N25" i="9"/>
  <c r="K25" i="9"/>
  <c r="H25" i="9"/>
  <c r="G25" i="9"/>
  <c r="F25" i="9"/>
  <c r="E25" i="9"/>
  <c r="D25" i="9"/>
  <c r="AP24" i="9"/>
  <c r="AN24" i="9"/>
  <c r="AM24" i="9"/>
  <c r="AF24" i="9"/>
  <c r="AD24" i="9"/>
  <c r="AC24" i="9"/>
  <c r="V24" i="9"/>
  <c r="T24" i="9"/>
  <c r="S24" i="9"/>
  <c r="L24" i="9"/>
  <c r="J24" i="9"/>
  <c r="I24" i="9"/>
  <c r="C204" i="9"/>
  <c r="AP22" i="9"/>
  <c r="AQ22" i="9" s="1"/>
  <c r="AN22" i="9"/>
  <c r="AM22" i="9"/>
  <c r="AF22" i="9"/>
  <c r="AG22" i="9" s="1"/>
  <c r="AD22" i="9"/>
  <c r="AC22" i="9"/>
  <c r="V22" i="9"/>
  <c r="W22" i="9" s="1"/>
  <c r="T22" i="9"/>
  <c r="S22" i="9"/>
  <c r="L22" i="9"/>
  <c r="M22" i="9" s="1"/>
  <c r="J22" i="9"/>
  <c r="I22" i="9"/>
  <c r="C202" i="9"/>
  <c r="AP21" i="9"/>
  <c r="AQ21" i="9" s="1"/>
  <c r="AN21" i="9"/>
  <c r="AM21" i="9"/>
  <c r="AF21" i="9"/>
  <c r="AG21" i="9" s="1"/>
  <c r="AD21" i="9"/>
  <c r="AC21" i="9"/>
  <c r="V21" i="9"/>
  <c r="W21" i="9" s="1"/>
  <c r="T21" i="9"/>
  <c r="S21" i="9"/>
  <c r="L21" i="9"/>
  <c r="M21" i="9" s="1"/>
  <c r="J21" i="9"/>
  <c r="I21" i="9"/>
  <c r="AP20" i="9"/>
  <c r="AQ20" i="9" s="1"/>
  <c r="AN20" i="9"/>
  <c r="AM20" i="9"/>
  <c r="AF20" i="9"/>
  <c r="AE20" i="9"/>
  <c r="AD20" i="9"/>
  <c r="AC20" i="9"/>
  <c r="V20" i="9"/>
  <c r="W20" i="9" s="1"/>
  <c r="T20" i="9"/>
  <c r="S20" i="9"/>
  <c r="L20" i="9"/>
  <c r="M20" i="9" s="1"/>
  <c r="J20" i="9"/>
  <c r="I20" i="9"/>
  <c r="AP19" i="9"/>
  <c r="AQ19" i="9" s="1"/>
  <c r="AN19" i="9"/>
  <c r="AM19" i="9"/>
  <c r="AF19" i="9"/>
  <c r="AE19" i="9"/>
  <c r="AD19" i="9"/>
  <c r="AC19" i="9"/>
  <c r="V19" i="9"/>
  <c r="W19" i="9" s="1"/>
  <c r="T19" i="9"/>
  <c r="S19" i="9"/>
  <c r="L19" i="9"/>
  <c r="M19" i="9" s="1"/>
  <c r="J19" i="9"/>
  <c r="I19" i="9"/>
  <c r="AP18" i="9"/>
  <c r="AQ18" i="9" s="1"/>
  <c r="AN18" i="9"/>
  <c r="AM18" i="9"/>
  <c r="AF18" i="9"/>
  <c r="AE18" i="9"/>
  <c r="AD18" i="9"/>
  <c r="AC18" i="9"/>
  <c r="V18" i="9"/>
  <c r="W18" i="9" s="1"/>
  <c r="T18" i="9"/>
  <c r="S18" i="9"/>
  <c r="L18" i="9"/>
  <c r="M18" i="9" s="1"/>
  <c r="J18" i="9"/>
  <c r="I18" i="9"/>
  <c r="AP17" i="9"/>
  <c r="AN17" i="9"/>
  <c r="AM17" i="9"/>
  <c r="AF17" i="9"/>
  <c r="AE17" i="9"/>
  <c r="AD17" i="9"/>
  <c r="AC17" i="9"/>
  <c r="V17" i="9"/>
  <c r="W17" i="9" s="1"/>
  <c r="T17" i="9"/>
  <c r="S17" i="9"/>
  <c r="L17" i="9"/>
  <c r="M17" i="9" s="1"/>
  <c r="J17" i="9"/>
  <c r="I17" i="9"/>
  <c r="AO16" i="9"/>
  <c r="AO13" i="9" s="1"/>
  <c r="AL16" i="9"/>
  <c r="AL13" i="9" s="1"/>
  <c r="AK16" i="9"/>
  <c r="AK13" i="9" s="1"/>
  <c r="AJ16" i="9"/>
  <c r="AJ13" i="9" s="1"/>
  <c r="AI16" i="9"/>
  <c r="AI13" i="9" s="1"/>
  <c r="AH16" i="9"/>
  <c r="AH13" i="9" s="1"/>
  <c r="AB16" i="9"/>
  <c r="AB13" i="9" s="1"/>
  <c r="AA16" i="9"/>
  <c r="AA13" i="9" s="1"/>
  <c r="Z16" i="9"/>
  <c r="Z13" i="9" s="1"/>
  <c r="Y16" i="9"/>
  <c r="Y13" i="9" s="1"/>
  <c r="X16" i="9"/>
  <c r="X13" i="9" s="1"/>
  <c r="U16" i="9"/>
  <c r="U13" i="9" s="1"/>
  <c r="R16" i="9"/>
  <c r="R13" i="9" s="1"/>
  <c r="Q16" i="9"/>
  <c r="Q13" i="9" s="1"/>
  <c r="P16" i="9"/>
  <c r="P13" i="9" s="1"/>
  <c r="O16" i="9"/>
  <c r="O13" i="9" s="1"/>
  <c r="N16" i="9"/>
  <c r="N13" i="9" s="1"/>
  <c r="K16" i="9"/>
  <c r="K13" i="9" s="1"/>
  <c r="H16" i="9"/>
  <c r="H13" i="9" s="1"/>
  <c r="G16" i="9"/>
  <c r="G13" i="9" s="1"/>
  <c r="F16" i="9"/>
  <c r="F13" i="9" s="1"/>
  <c r="E16" i="9"/>
  <c r="E13" i="9" s="1"/>
  <c r="D16" i="9"/>
  <c r="D13" i="9" s="1"/>
  <c r="AP15" i="9"/>
  <c r="AN15" i="9"/>
  <c r="AM15" i="9"/>
  <c r="AF15" i="9"/>
  <c r="AE15" i="9"/>
  <c r="AD15" i="9"/>
  <c r="AC15" i="9"/>
  <c r="V15" i="9"/>
  <c r="W15" i="9" s="1"/>
  <c r="T15" i="9"/>
  <c r="S15" i="9"/>
  <c r="L15" i="9"/>
  <c r="M15" i="9" s="1"/>
  <c r="J15" i="9"/>
  <c r="I15" i="9"/>
  <c r="AP14" i="9"/>
  <c r="AQ14" i="9" s="1"/>
  <c r="AN14" i="9"/>
  <c r="AM14" i="9"/>
  <c r="AF14" i="9"/>
  <c r="AE14" i="9"/>
  <c r="AD14" i="9"/>
  <c r="AC14" i="9"/>
  <c r="V14" i="9"/>
  <c r="W14" i="9" s="1"/>
  <c r="T14" i="9"/>
  <c r="S14" i="9"/>
  <c r="L14" i="9"/>
  <c r="M14" i="9" s="1"/>
  <c r="J14" i="9"/>
  <c r="I14" i="9"/>
  <c r="AP121" i="9" l="1"/>
  <c r="AQ121" i="9" s="1"/>
  <c r="AN111" i="9"/>
  <c r="AN104" i="9" s="1"/>
  <c r="AC16" i="9"/>
  <c r="AC13" i="9" s="1"/>
  <c r="AM111" i="9"/>
  <c r="AM104" i="9" s="1"/>
  <c r="AA125" i="9"/>
  <c r="AI125" i="9"/>
  <c r="T111" i="9"/>
  <c r="T104" i="9" s="1"/>
  <c r="W164" i="9"/>
  <c r="AJ125" i="9"/>
  <c r="AJ166" i="9"/>
  <c r="O104" i="9"/>
  <c r="O125" i="9" s="1"/>
  <c r="G104" i="9"/>
  <c r="G125" i="9" s="1"/>
  <c r="P102" i="9"/>
  <c r="X102" i="9"/>
  <c r="AB102" i="9"/>
  <c r="AJ102" i="9"/>
  <c r="F166" i="9"/>
  <c r="S89" i="9"/>
  <c r="N102" i="9"/>
  <c r="R102" i="9"/>
  <c r="Z102" i="9"/>
  <c r="AH102" i="9"/>
  <c r="AL102" i="9"/>
  <c r="Y125" i="9"/>
  <c r="AE125" i="9"/>
  <c r="W148" i="9"/>
  <c r="AM159" i="9"/>
  <c r="T88" i="9"/>
  <c r="AI102" i="9"/>
  <c r="S34" i="9"/>
  <c r="AC76" i="9"/>
  <c r="I94" i="9"/>
  <c r="I97" i="9"/>
  <c r="F139" i="9"/>
  <c r="W145" i="9"/>
  <c r="T94" i="9"/>
  <c r="I90" i="9"/>
  <c r="AP94" i="9"/>
  <c r="Q104" i="9"/>
  <c r="Q125" i="9" s="1"/>
  <c r="AK125" i="9"/>
  <c r="AF30" i="9"/>
  <c r="AG30" i="9" s="1"/>
  <c r="AG17" i="9"/>
  <c r="L30" i="9"/>
  <c r="M30" i="9" s="1"/>
  <c r="AC30" i="9"/>
  <c r="AN30" i="9"/>
  <c r="T76" i="9"/>
  <c r="AN88" i="9"/>
  <c r="R125" i="9"/>
  <c r="AM16" i="9"/>
  <c r="AM13" i="9" s="1"/>
  <c r="S30" i="9"/>
  <c r="AM97" i="9"/>
  <c r="AN121" i="9"/>
  <c r="AN115" i="9" s="1"/>
  <c r="I16" i="9"/>
  <c r="I13" i="9" s="1"/>
  <c r="K23" i="9"/>
  <c r="K156" i="9" s="1"/>
  <c r="T39" i="9"/>
  <c r="S109" i="9"/>
  <c r="S121" i="9"/>
  <c r="S115" i="9" s="1"/>
  <c r="AF121" i="9"/>
  <c r="AG121" i="9" s="1"/>
  <c r="AO166" i="9"/>
  <c r="AN148" i="9"/>
  <c r="J30" i="9"/>
  <c r="AM30" i="9"/>
  <c r="AN34" i="9"/>
  <c r="AN66" i="9"/>
  <c r="O88" i="9"/>
  <c r="O23" i="9" s="1"/>
  <c r="O92" i="9" s="1"/>
  <c r="G102" i="9"/>
  <c r="AC94" i="9"/>
  <c r="AN94" i="9"/>
  <c r="S111" i="9"/>
  <c r="I121" i="9"/>
  <c r="I115" i="9" s="1"/>
  <c r="AG124" i="9"/>
  <c r="AJ139" i="9"/>
  <c r="AL155" i="9"/>
  <c r="AL140" i="9" s="1"/>
  <c r="U155" i="9"/>
  <c r="U140" i="9" s="1"/>
  <c r="V34" i="9"/>
  <c r="W34" i="9" s="1"/>
  <c r="AK23" i="9"/>
  <c r="AK92" i="9" s="1"/>
  <c r="AF34" i="9"/>
  <c r="AG34" i="9" s="1"/>
  <c r="AN48" i="9"/>
  <c r="P166" i="9"/>
  <c r="P139" i="9"/>
  <c r="Y166" i="9"/>
  <c r="Y139" i="9"/>
  <c r="AE166" i="9"/>
  <c r="AE139" i="9"/>
  <c r="AG19" i="9"/>
  <c r="AF48" i="9"/>
  <c r="AG48" i="9" s="1"/>
  <c r="L94" i="9"/>
  <c r="M94" i="9" s="1"/>
  <c r="M95" i="9"/>
  <c r="AC88" i="9"/>
  <c r="O102" i="9"/>
  <c r="S94" i="9"/>
  <c r="AD94" i="9"/>
  <c r="K125" i="9"/>
  <c r="X125" i="9"/>
  <c r="AB125" i="9"/>
  <c r="M122" i="9"/>
  <c r="L121" i="9"/>
  <c r="M121" i="9" s="1"/>
  <c r="AG77" i="9"/>
  <c r="AF76" i="9"/>
  <c r="AG76" i="9" s="1"/>
  <c r="S16" i="9"/>
  <c r="S13" i="9" s="1"/>
  <c r="U23" i="9"/>
  <c r="U92" i="9" s="1"/>
  <c r="AM39" i="9"/>
  <c r="T48" i="9"/>
  <c r="AO92" i="9"/>
  <c r="AO127" i="9" s="1"/>
  <c r="AP16" i="9"/>
  <c r="AP13" i="9" s="1"/>
  <c r="T16" i="9"/>
  <c r="T13" i="9" s="1"/>
  <c r="S25" i="9"/>
  <c r="AM25" i="9"/>
  <c r="I30" i="9"/>
  <c r="T30" i="9"/>
  <c r="T34" i="9"/>
  <c r="Y23" i="9"/>
  <c r="Y92" i="9" s="1"/>
  <c r="AN39" i="9"/>
  <c r="L48" i="9"/>
  <c r="M48" i="9" s="1"/>
  <c r="S48" i="9"/>
  <c r="J76" i="9"/>
  <c r="AM76" i="9"/>
  <c r="G88" i="9"/>
  <c r="G23" i="9" s="1"/>
  <c r="G92" i="9" s="1"/>
  <c r="Y102" i="9"/>
  <c r="J94" i="9"/>
  <c r="W146" i="9"/>
  <c r="AM160" i="9"/>
  <c r="AK155" i="9"/>
  <c r="AK140" i="9" s="1"/>
  <c r="W162" i="9"/>
  <c r="D125" i="9"/>
  <c r="P125" i="9"/>
  <c r="L111" i="9"/>
  <c r="L104" i="9" s="1"/>
  <c r="V111" i="9"/>
  <c r="W111" i="9" s="1"/>
  <c r="AF111" i="9"/>
  <c r="AG111" i="9" s="1"/>
  <c r="T121" i="9"/>
  <c r="T115" i="9" s="1"/>
  <c r="AM124" i="9"/>
  <c r="AM121" i="9" s="1"/>
  <c r="AM115" i="9" s="1"/>
  <c r="E166" i="9"/>
  <c r="R166" i="9"/>
  <c r="AL143" i="9"/>
  <c r="AL139" i="9" s="1"/>
  <c r="AD155" i="9"/>
  <c r="AD140" i="9" s="1"/>
  <c r="V88" i="9"/>
  <c r="W88" i="9" s="1"/>
  <c r="AE102" i="9"/>
  <c r="AK102" i="9"/>
  <c r="Q166" i="9"/>
  <c r="Z166" i="9"/>
  <c r="AI166" i="9"/>
  <c r="W151" i="9"/>
  <c r="AJ23" i="9"/>
  <c r="AJ92" i="9" s="1"/>
  <c r="AM147" i="9"/>
  <c r="AF16" i="9"/>
  <c r="AF13" i="9" s="1"/>
  <c r="AQ17" i="9"/>
  <c r="F23" i="9"/>
  <c r="F92" i="9" s="1"/>
  <c r="N23" i="9"/>
  <c r="N92" i="9" s="1"/>
  <c r="R23" i="9"/>
  <c r="R92" i="9" s="1"/>
  <c r="AE23" i="9"/>
  <c r="L25" i="9"/>
  <c r="M25" i="9" s="1"/>
  <c r="AF25" i="9"/>
  <c r="AG25" i="9" s="1"/>
  <c r="AC25" i="9"/>
  <c r="C215" i="9"/>
  <c r="M31" i="9"/>
  <c r="AG31" i="9"/>
  <c r="L34" i="9"/>
  <c r="M34" i="9" s="1"/>
  <c r="I34" i="9"/>
  <c r="D23" i="9"/>
  <c r="D92" i="9" s="1"/>
  <c r="H23" i="9"/>
  <c r="H92" i="9" s="1"/>
  <c r="AF39" i="9"/>
  <c r="AG39" i="9" s="1"/>
  <c r="AC39" i="9"/>
  <c r="AG49" i="9"/>
  <c r="I48" i="9"/>
  <c r="C232" i="9"/>
  <c r="C233" i="9"/>
  <c r="J66" i="9"/>
  <c r="AD66" i="9"/>
  <c r="AM66" i="9"/>
  <c r="L66" i="9"/>
  <c r="M66" i="9" s="1"/>
  <c r="T66" i="9"/>
  <c r="AN76" i="9"/>
  <c r="AN81" i="9"/>
  <c r="U102" i="9"/>
  <c r="AA102" i="9"/>
  <c r="AM94" i="9"/>
  <c r="AD97" i="9"/>
  <c r="G166" i="9"/>
  <c r="G139" i="9"/>
  <c r="AP30" i="9"/>
  <c r="AQ30" i="9" s="1"/>
  <c r="AP48" i="9"/>
  <c r="AQ48" i="9" s="1"/>
  <c r="M89" i="9"/>
  <c r="L88" i="9"/>
  <c r="M88" i="9" s="1"/>
  <c r="AD16" i="9"/>
  <c r="AD13" i="9" s="1"/>
  <c r="Z23" i="9"/>
  <c r="Z92" i="9" s="1"/>
  <c r="AH23" i="9"/>
  <c r="AH92" i="9" s="1"/>
  <c r="AL23" i="9"/>
  <c r="AL92" i="9" s="1"/>
  <c r="V30" i="9"/>
  <c r="W30" i="9" s="1"/>
  <c r="AM34" i="9"/>
  <c r="P23" i="9"/>
  <c r="P92" i="9" s="1"/>
  <c r="S39" i="9"/>
  <c r="V48" i="9"/>
  <c r="W48" i="9" s="1"/>
  <c r="AM48" i="9"/>
  <c r="J48" i="9"/>
  <c r="AD48" i="9"/>
  <c r="V66" i="9"/>
  <c r="W66" i="9" s="1"/>
  <c r="W116" i="9"/>
  <c r="J34" i="9"/>
  <c r="AD34" i="9"/>
  <c r="C251" i="9"/>
  <c r="C249" i="9" s="1"/>
  <c r="AG14" i="9"/>
  <c r="AG15" i="9"/>
  <c r="AN16" i="9"/>
  <c r="AN13" i="9" s="1"/>
  <c r="AA23" i="9"/>
  <c r="AA92" i="9" s="1"/>
  <c r="AI23" i="9"/>
  <c r="AI92" i="9" s="1"/>
  <c r="I25" i="9"/>
  <c r="AD30" i="9"/>
  <c r="AC34" i="9"/>
  <c r="L39" i="9"/>
  <c r="M39" i="9" s="1"/>
  <c r="X23" i="9"/>
  <c r="X92" i="9" s="1"/>
  <c r="AB23" i="9"/>
  <c r="AB92" i="9" s="1"/>
  <c r="I39" i="9"/>
  <c r="V39" i="9"/>
  <c r="W39" i="9" s="1"/>
  <c r="J39" i="9"/>
  <c r="AD39" i="9"/>
  <c r="AC48" i="9"/>
  <c r="S66" i="9"/>
  <c r="I81" i="9"/>
  <c r="AG150" i="9"/>
  <c r="AF66" i="9"/>
  <c r="AG66" i="9" s="1"/>
  <c r="V81" i="9"/>
  <c r="W81" i="9" s="1"/>
  <c r="AM81" i="9"/>
  <c r="J81" i="9"/>
  <c r="T81" i="9"/>
  <c r="AD81" i="9"/>
  <c r="AF88" i="9"/>
  <c r="AG88" i="9" s="1"/>
  <c r="AP88" i="9"/>
  <c r="AQ88" i="9" s="1"/>
  <c r="I89" i="9"/>
  <c r="AD88" i="9"/>
  <c r="F102" i="9"/>
  <c r="K102" i="9"/>
  <c r="Q102" i="9"/>
  <c r="C255" i="9"/>
  <c r="AF94" i="9"/>
  <c r="AG94" i="9" s="1"/>
  <c r="Z125" i="9"/>
  <c r="AP111" i="9"/>
  <c r="AQ111" i="9" s="1"/>
  <c r="I111" i="9"/>
  <c r="AC111" i="9"/>
  <c r="AC104" i="9" s="1"/>
  <c r="L143" i="9"/>
  <c r="L139" i="9" s="1"/>
  <c r="M144" i="9"/>
  <c r="AG147" i="9"/>
  <c r="M150" i="9"/>
  <c r="W150" i="9"/>
  <c r="M157" i="9"/>
  <c r="AC155" i="9"/>
  <c r="AC140" i="9" s="1"/>
  <c r="AD76" i="9"/>
  <c r="AC81" i="9"/>
  <c r="L81" i="9"/>
  <c r="M81" i="9" s="1"/>
  <c r="C248" i="9"/>
  <c r="C244" i="9" s="1"/>
  <c r="Q88" i="9"/>
  <c r="Q23" i="9" s="1"/>
  <c r="Q92" i="9" s="1"/>
  <c r="V143" i="9"/>
  <c r="V139" i="9" s="1"/>
  <c r="M147" i="9"/>
  <c r="W147" i="9"/>
  <c r="I76" i="9"/>
  <c r="S81" i="9"/>
  <c r="AM88" i="9"/>
  <c r="W90" i="9"/>
  <c r="D102" i="9"/>
  <c r="H102" i="9"/>
  <c r="T97" i="9"/>
  <c r="AN97" i="9"/>
  <c r="AC97" i="9"/>
  <c r="F125" i="9"/>
  <c r="U125" i="9"/>
  <c r="AL125" i="9"/>
  <c r="H125" i="9"/>
  <c r="AC121" i="9"/>
  <c r="AC115" i="9" s="1"/>
  <c r="O166" i="9"/>
  <c r="O139" i="9"/>
  <c r="X166" i="9"/>
  <c r="X139" i="9"/>
  <c r="AB166" i="9"/>
  <c r="AB139" i="9"/>
  <c r="AF143" i="9"/>
  <c r="AF139" i="9" s="1"/>
  <c r="J111" i="9"/>
  <c r="J104" i="9" s="1"/>
  <c r="AD111" i="9"/>
  <c r="AD104" i="9" s="1"/>
  <c r="V121" i="9"/>
  <c r="W121" i="9" s="1"/>
  <c r="AD121" i="9"/>
  <c r="AD115" i="9" s="1"/>
  <c r="E139" i="9"/>
  <c r="R139" i="9"/>
  <c r="C139" i="9"/>
  <c r="AQ156" i="9"/>
  <c r="AG156" i="9"/>
  <c r="AQ122" i="9"/>
  <c r="AG145" i="9"/>
  <c r="M146" i="9"/>
  <c r="V155" i="9"/>
  <c r="V140" i="9" s="1"/>
  <c r="W156" i="9"/>
  <c r="W159" i="9"/>
  <c r="J155" i="9"/>
  <c r="J140" i="9" s="1"/>
  <c r="M24" i="9"/>
  <c r="C210" i="9"/>
  <c r="C205" i="9" s="1"/>
  <c r="J16" i="9"/>
  <c r="J13" i="9" s="1"/>
  <c r="AQ24" i="9"/>
  <c r="AQ15" i="9"/>
  <c r="AG18" i="9"/>
  <c r="AE16" i="9"/>
  <c r="AG20" i="9"/>
  <c r="AG24" i="9"/>
  <c r="J25" i="9"/>
  <c r="T25" i="9"/>
  <c r="AD25" i="9"/>
  <c r="AN25" i="9"/>
  <c r="V25" i="9"/>
  <c r="W25" i="9" s="1"/>
  <c r="W27" i="9"/>
  <c r="AP25" i="9"/>
  <c r="AQ25" i="9" s="1"/>
  <c r="AQ27" i="9"/>
  <c r="C200" i="9"/>
  <c r="C199" i="9" s="1"/>
  <c r="W24" i="9"/>
  <c r="AQ117" i="9"/>
  <c r="J143" i="9"/>
  <c r="S143" i="9"/>
  <c r="AM148" i="9"/>
  <c r="AQ153" i="9"/>
  <c r="V16" i="9"/>
  <c r="W16" i="9" s="1"/>
  <c r="W32" i="9"/>
  <c r="AQ32" i="9"/>
  <c r="AP34" i="9"/>
  <c r="AQ34" i="9" s="1"/>
  <c r="W37" i="9"/>
  <c r="AP39" i="9"/>
  <c r="AQ39" i="9" s="1"/>
  <c r="W42" i="9"/>
  <c r="W50" i="9"/>
  <c r="AQ50" i="9"/>
  <c r="AC66" i="9"/>
  <c r="M71" i="9"/>
  <c r="L76" i="9"/>
  <c r="M76" i="9" s="1"/>
  <c r="AF81" i="9"/>
  <c r="AG81" i="9" s="1"/>
  <c r="M85" i="9"/>
  <c r="J88" i="9"/>
  <c r="S90" i="9"/>
  <c r="S91" i="9"/>
  <c r="AP97" i="9"/>
  <c r="AQ97" i="9" s="1"/>
  <c r="W105" i="9"/>
  <c r="I109" i="9"/>
  <c r="E104" i="9"/>
  <c r="E125" i="9" s="1"/>
  <c r="AG117" i="9"/>
  <c r="J121" i="9"/>
  <c r="J115" i="9" s="1"/>
  <c r="AK143" i="9"/>
  <c r="T143" i="9"/>
  <c r="AP147" i="9"/>
  <c r="AP143" i="9" s="1"/>
  <c r="AH143" i="9"/>
  <c r="W163" i="9"/>
  <c r="C224" i="9"/>
  <c r="C219" i="9" s="1"/>
  <c r="V76" i="9"/>
  <c r="W76" i="9" s="1"/>
  <c r="S76" i="9"/>
  <c r="AP81" i="9"/>
  <c r="AQ81" i="9" s="1"/>
  <c r="E88" i="9"/>
  <c r="S97" i="9"/>
  <c r="J97" i="9"/>
  <c r="AH125" i="9"/>
  <c r="W152" i="9"/>
  <c r="U143" i="9"/>
  <c r="S155" i="9"/>
  <c r="S140" i="9" s="1"/>
  <c r="AP159" i="9"/>
  <c r="C194" i="9"/>
  <c r="L16" i="9"/>
  <c r="M16" i="9" s="1"/>
  <c r="C213" i="9"/>
  <c r="C211" i="9" s="1"/>
  <c r="AP66" i="9"/>
  <c r="AQ66" i="9" s="1"/>
  <c r="I66" i="9"/>
  <c r="AP76" i="9"/>
  <c r="AQ76" i="9" s="1"/>
  <c r="AQ82" i="9"/>
  <c r="I91" i="9"/>
  <c r="V94" i="9"/>
  <c r="W96" i="9"/>
  <c r="N125" i="9"/>
  <c r="AQ105" i="9"/>
  <c r="C274" i="9"/>
  <c r="M117" i="9"/>
  <c r="D166" i="9"/>
  <c r="D139" i="9"/>
  <c r="H166" i="9"/>
  <c r="H139" i="9"/>
  <c r="AA166" i="9"/>
  <c r="AA139" i="9"/>
  <c r="AC143" i="9"/>
  <c r="W161" i="9"/>
  <c r="W165" i="9"/>
  <c r="V97" i="9"/>
  <c r="W97" i="9" s="1"/>
  <c r="I143" i="9"/>
  <c r="AN146" i="9"/>
  <c r="AD143" i="9"/>
  <c r="AN147" i="9"/>
  <c r="M152" i="9"/>
  <c r="AG153" i="9"/>
  <c r="L155" i="9"/>
  <c r="M161" i="9"/>
  <c r="C267" i="9"/>
  <c r="C265" i="9" s="1"/>
  <c r="C275" i="9"/>
  <c r="M148" i="9"/>
  <c r="W149" i="9"/>
  <c r="W153" i="9"/>
  <c r="I155" i="9"/>
  <c r="I140" i="9" s="1"/>
  <c r="C155" i="9"/>
  <c r="C140" i="9" s="1"/>
  <c r="L97" i="9"/>
  <c r="M97" i="9" s="1"/>
  <c r="AF97" i="9"/>
  <c r="AG97" i="9" s="1"/>
  <c r="C261" i="9"/>
  <c r="C258" i="9" s="1"/>
  <c r="N143" i="9"/>
  <c r="W144" i="9"/>
  <c r="AG144" i="9"/>
  <c r="AQ144" i="9"/>
  <c r="T155" i="9"/>
  <c r="T140" i="9" s="1"/>
  <c r="AP160" i="9"/>
  <c r="AN160" i="9"/>
  <c r="AF155" i="9"/>
  <c r="AF140" i="9" s="1"/>
  <c r="AG161" i="9"/>
  <c r="AG163" i="9"/>
  <c r="AG165" i="9"/>
  <c r="AP115" i="9" l="1"/>
  <c r="AQ115" i="9" s="1"/>
  <c r="V104" i="9"/>
  <c r="W104" i="9" s="1"/>
  <c r="AA127" i="9"/>
  <c r="AA167" i="9" s="1"/>
  <c r="AM125" i="9"/>
  <c r="L115" i="9"/>
  <c r="M115" i="9" s="1"/>
  <c r="R127" i="9"/>
  <c r="R167" i="9" s="1"/>
  <c r="AJ127" i="9"/>
  <c r="AJ167" i="9" s="1"/>
  <c r="AC102" i="9"/>
  <c r="I102" i="9"/>
  <c r="I88" i="9"/>
  <c r="I23" i="9" s="1"/>
  <c r="I92" i="9" s="1"/>
  <c r="AM155" i="9"/>
  <c r="AM140" i="9" s="1"/>
  <c r="V166" i="9"/>
  <c r="AN102" i="9"/>
  <c r="AI127" i="9"/>
  <c r="AI167" i="9" s="1"/>
  <c r="Y127" i="9"/>
  <c r="Y167" i="9" s="1"/>
  <c r="AP102" i="9"/>
  <c r="AQ102" i="9" s="1"/>
  <c r="T102" i="9"/>
  <c r="AB127" i="9"/>
  <c r="AB167" i="9" s="1"/>
  <c r="AL166" i="9"/>
  <c r="M156" i="9"/>
  <c r="AQ16" i="9"/>
  <c r="U127" i="9"/>
  <c r="AQ94" i="9"/>
  <c r="AF115" i="9"/>
  <c r="AG115" i="9" s="1"/>
  <c r="K155" i="9"/>
  <c r="K140" i="9" s="1"/>
  <c r="M111" i="9"/>
  <c r="X127" i="9"/>
  <c r="X167" i="9" s="1"/>
  <c r="O127" i="9"/>
  <c r="O167" i="9" s="1"/>
  <c r="S104" i="9"/>
  <c r="S125" i="9" s="1"/>
  <c r="S102" i="9"/>
  <c r="Q127" i="9"/>
  <c r="Q167" i="9" s="1"/>
  <c r="AO167" i="9"/>
  <c r="P127" i="9"/>
  <c r="P167" i="9" s="1"/>
  <c r="AM102" i="9"/>
  <c r="K92" i="9"/>
  <c r="K127" i="9" s="1"/>
  <c r="AK127" i="9"/>
  <c r="AF104" i="9"/>
  <c r="AG104" i="9" s="1"/>
  <c r="AP104" i="9"/>
  <c r="AD102" i="9"/>
  <c r="T23" i="9"/>
  <c r="T92" i="9" s="1"/>
  <c r="AL127" i="9"/>
  <c r="AC23" i="9"/>
  <c r="AC92" i="9" s="1"/>
  <c r="J23" i="9"/>
  <c r="J92" i="9" s="1"/>
  <c r="C263" i="9"/>
  <c r="J102" i="9"/>
  <c r="J125" i="9"/>
  <c r="AM23" i="9"/>
  <c r="AM92" i="9" s="1"/>
  <c r="H127" i="9"/>
  <c r="H167" i="9" s="1"/>
  <c r="AN155" i="9"/>
  <c r="AN140" i="9" s="1"/>
  <c r="AD125" i="9"/>
  <c r="G127" i="9"/>
  <c r="G167" i="9" s="1"/>
  <c r="F127" i="9"/>
  <c r="F167" i="9" s="1"/>
  <c r="Z127" i="9"/>
  <c r="Z167" i="9" s="1"/>
  <c r="AM143" i="9"/>
  <c r="AM139" i="9" s="1"/>
  <c r="S88" i="9"/>
  <c r="S23" i="9" s="1"/>
  <c r="S92" i="9" s="1"/>
  <c r="AD23" i="9"/>
  <c r="AD92" i="9" s="1"/>
  <c r="AC125" i="9"/>
  <c r="T125" i="9"/>
  <c r="D127" i="9"/>
  <c r="D167" i="9" s="1"/>
  <c r="AN125" i="9"/>
  <c r="AH127" i="9"/>
  <c r="I104" i="9"/>
  <c r="I125" i="9" s="1"/>
  <c r="V115" i="9"/>
  <c r="W115" i="9" s="1"/>
  <c r="AN23" i="9"/>
  <c r="AN92" i="9" s="1"/>
  <c r="C203" i="9"/>
  <c r="AK166" i="9"/>
  <c r="AK139" i="9"/>
  <c r="J166" i="9"/>
  <c r="J139" i="9"/>
  <c r="L102" i="9"/>
  <c r="M102" i="9" s="1"/>
  <c r="AF23" i="9"/>
  <c r="W143" i="9"/>
  <c r="L140" i="9"/>
  <c r="L166" i="9"/>
  <c r="W155" i="9"/>
  <c r="W140" i="9" s="1"/>
  <c r="C273" i="9"/>
  <c r="C280" i="9" s="1"/>
  <c r="AH166" i="9"/>
  <c r="AH139" i="9"/>
  <c r="S166" i="9"/>
  <c r="S139" i="9"/>
  <c r="AG16" i="9"/>
  <c r="AE13" i="9"/>
  <c r="AQ13" i="9"/>
  <c r="AQ160" i="9"/>
  <c r="AG143" i="9"/>
  <c r="U166" i="9"/>
  <c r="U139" i="9"/>
  <c r="N166" i="9"/>
  <c r="N139" i="9"/>
  <c r="M143" i="9"/>
  <c r="AD166" i="9"/>
  <c r="AD139" i="9"/>
  <c r="AN143" i="9"/>
  <c r="AC166" i="9"/>
  <c r="AC139" i="9"/>
  <c r="AF166" i="9"/>
  <c r="T139" i="9"/>
  <c r="T166" i="9"/>
  <c r="L13" i="9"/>
  <c r="V23" i="9"/>
  <c r="W23" i="9" s="1"/>
  <c r="L23" i="9"/>
  <c r="M23" i="9" s="1"/>
  <c r="AG155" i="9"/>
  <c r="AG140" i="9" s="1"/>
  <c r="M104" i="9"/>
  <c r="AP139" i="9"/>
  <c r="I166" i="9"/>
  <c r="I139" i="9"/>
  <c r="C166" i="9"/>
  <c r="V102" i="9"/>
  <c r="W102" i="9" s="1"/>
  <c r="W94" i="9"/>
  <c r="V13" i="9"/>
  <c r="AQ159" i="9"/>
  <c r="AP155" i="9"/>
  <c r="AP140" i="9" s="1"/>
  <c r="AQ147" i="9"/>
  <c r="AQ143" i="9" s="1"/>
  <c r="AF102" i="9"/>
  <c r="AG102" i="9" s="1"/>
  <c r="C197" i="9"/>
  <c r="C196" i="9" s="1"/>
  <c r="AP23" i="9"/>
  <c r="N127" i="9"/>
  <c r="AP125" i="9" l="1"/>
  <c r="AQ125" i="9" s="1"/>
  <c r="L125" i="9"/>
  <c r="M125" i="9" s="1"/>
  <c r="AC127" i="9"/>
  <c r="AC167" i="9" s="1"/>
  <c r="AQ104" i="9"/>
  <c r="AL167" i="9"/>
  <c r="U167" i="9"/>
  <c r="M155" i="9"/>
  <c r="M140" i="9" s="1"/>
  <c r="AF125" i="9"/>
  <c r="AG125" i="9" s="1"/>
  <c r="T127" i="9"/>
  <c r="T167" i="9" s="1"/>
  <c r="AM127" i="9"/>
  <c r="AM166" i="9"/>
  <c r="K166" i="9"/>
  <c r="K167" i="9" s="1"/>
  <c r="AK167" i="9"/>
  <c r="S127" i="9"/>
  <c r="S167" i="9" s="1"/>
  <c r="C253" i="9"/>
  <c r="C281" i="9" s="1"/>
  <c r="N167" i="9"/>
  <c r="AN127" i="9"/>
  <c r="AD127" i="9"/>
  <c r="AD167" i="9" s="1"/>
  <c r="AH167" i="9"/>
  <c r="V125" i="9"/>
  <c r="W125" i="9" s="1"/>
  <c r="J127" i="9"/>
  <c r="J167" i="9" s="1"/>
  <c r="AQ139" i="9"/>
  <c r="AQ23" i="9"/>
  <c r="AP92" i="9"/>
  <c r="W166" i="9"/>
  <c r="W139" i="9"/>
  <c r="AQ155" i="9"/>
  <c r="AQ140" i="9" s="1"/>
  <c r="AN166" i="9"/>
  <c r="AN139" i="9"/>
  <c r="M139" i="9"/>
  <c r="AE92" i="9"/>
  <c r="AE127" i="9" s="1"/>
  <c r="AE167" i="9" s="1"/>
  <c r="AG13" i="9"/>
  <c r="AG23" i="9"/>
  <c r="AF92" i="9"/>
  <c r="L92" i="9"/>
  <c r="M13" i="9"/>
  <c r="AG166" i="9"/>
  <c r="AG139" i="9"/>
  <c r="AP166" i="9"/>
  <c r="V92" i="9"/>
  <c r="W13" i="9"/>
  <c r="M166" i="9" l="1"/>
  <c r="AM167" i="9"/>
  <c r="AN167" i="9"/>
  <c r="L127" i="9"/>
  <c r="M92" i="9"/>
  <c r="AF127" i="9"/>
  <c r="AG92" i="9"/>
  <c r="AP127" i="9"/>
  <c r="AQ127" i="9" s="1"/>
  <c r="AQ92" i="9"/>
  <c r="AM9" i="9"/>
  <c r="S9" i="9" s="1"/>
  <c r="I9" i="9" s="1"/>
  <c r="AC9" i="9" s="1"/>
  <c r="V127" i="9"/>
  <c r="W92" i="9"/>
  <c r="AQ166" i="9"/>
  <c r="AQ167" i="9" l="1"/>
  <c r="AP167" i="9"/>
  <c r="W127" i="9"/>
  <c r="W167" i="9" s="1"/>
  <c r="V167" i="9"/>
  <c r="AG127" i="9"/>
  <c r="AG167" i="9" s="1"/>
  <c r="AF167" i="9"/>
  <c r="M127" i="9"/>
  <c r="M167" i="9" s="1"/>
  <c r="L167" i="9"/>
  <c r="AK9" i="9" l="1"/>
  <c r="Q9" i="9" s="1"/>
  <c r="G9" i="9" s="1"/>
  <c r="AA9" i="9" s="1"/>
  <c r="AO8" i="9"/>
  <c r="U8" i="9" s="1"/>
  <c r="K8" i="9" s="1"/>
  <c r="AE8" i="9" s="1"/>
  <c r="AI9" i="9"/>
  <c r="O9" i="9" s="1"/>
  <c r="E9" i="9" s="1"/>
  <c r="Y9" i="9" s="1"/>
  <c r="AH8" i="9" l="1"/>
  <c r="N8" i="9" s="1"/>
  <c r="D8" i="9" s="1"/>
  <c r="X8" i="9" s="1"/>
  <c r="AH7" i="9" l="1"/>
  <c r="AI8" i="9" l="1"/>
  <c r="O8" i="9" s="1"/>
  <c r="E8" i="9" s="1"/>
  <c r="Y8" i="9" s="1"/>
  <c r="O3" i="5" l="1"/>
  <c r="I3" i="5"/>
  <c r="I4" i="5" s="1"/>
  <c r="I5" i="5" s="1"/>
  <c r="I6" i="5" s="1"/>
  <c r="C3" i="5"/>
  <c r="C4" i="5" s="1"/>
  <c r="I7" i="5" l="1"/>
  <c r="C5" i="5"/>
  <c r="C6" i="5" s="1"/>
  <c r="O4" i="5"/>
  <c r="C28" i="5" s="1"/>
  <c r="I8" i="5" l="1"/>
  <c r="I9" i="5" s="1"/>
  <c r="I10" i="5" s="1"/>
  <c r="I11" i="5" s="1"/>
  <c r="O5" i="5"/>
  <c r="C7" i="5"/>
  <c r="C8" i="5" s="1"/>
  <c r="C9" i="5" l="1"/>
  <c r="C10" i="5" s="1"/>
  <c r="O6" i="5"/>
  <c r="O7" i="5" s="1"/>
  <c r="O8" i="5" s="1"/>
  <c r="I12" i="5"/>
  <c r="C11" i="5" l="1"/>
  <c r="I13" i="5"/>
  <c r="I14" i="5" s="1"/>
  <c r="I15" i="5" s="1"/>
  <c r="I16" i="5" s="1"/>
  <c r="I17" i="5" s="1"/>
  <c r="O9" i="5"/>
  <c r="C30" i="5"/>
  <c r="O10" i="5" l="1"/>
  <c r="O11" i="5" s="1"/>
  <c r="O12" i="5" s="1"/>
  <c r="O13" i="5" s="1"/>
  <c r="O14" i="5" s="1"/>
  <c r="C33" i="5"/>
  <c r="I18" i="5"/>
  <c r="I19" i="5" s="1"/>
  <c r="I20" i="5" s="1"/>
  <c r="I21" i="5" s="1"/>
  <c r="I22" i="5" s="1"/>
  <c r="I23" i="5" s="1"/>
  <c r="C32" i="5"/>
  <c r="C12" i="5"/>
  <c r="C13" i="5" s="1"/>
  <c r="C14" i="5" s="1"/>
  <c r="C32" i="9"/>
  <c r="C30" i="9" s="1"/>
  <c r="C38" i="5" l="1"/>
  <c r="F23" i="5"/>
  <c r="O16" i="5"/>
  <c r="O17" i="5" s="1"/>
  <c r="O18" i="5" l="1"/>
  <c r="O19" i="5" s="1"/>
  <c r="O20" i="5" s="1"/>
  <c r="O21" i="5" s="1"/>
  <c r="O22" i="5" s="1"/>
  <c r="O23" i="5" s="1"/>
  <c r="C16" i="5"/>
  <c r="C17" i="5" s="1"/>
  <c r="C18" i="5" l="1"/>
  <c r="C19" i="5" s="1"/>
  <c r="C20" i="5" s="1"/>
  <c r="C21" i="5" s="1"/>
  <c r="C22" i="5" s="1"/>
  <c r="C39" i="5"/>
  <c r="C23" i="5" l="1"/>
  <c r="C46" i="5"/>
  <c r="C51" i="9" l="1"/>
  <c r="C42" i="9" l="1"/>
  <c r="C28" i="9" l="1"/>
  <c r="C78" i="9" l="1"/>
  <c r="C43" i="9" l="1"/>
  <c r="C73" i="9" l="1"/>
  <c r="C31" i="4" l="1"/>
  <c r="C29" i="5"/>
  <c r="I24" i="5"/>
  <c r="I25" i="5" s="1"/>
  <c r="B4" i="4"/>
  <c r="L24" i="5" l="1"/>
  <c r="C32" i="4"/>
  <c r="B3" i="5"/>
  <c r="D3" i="5" l="1"/>
  <c r="C6" i="4"/>
  <c r="C7" i="4" s="1"/>
  <c r="L25" i="5"/>
  <c r="C31" i="5"/>
  <c r="C27" i="5"/>
  <c r="C8" i="4" l="1"/>
  <c r="C9" i="4" s="1"/>
  <c r="C34" i="5"/>
  <c r="C10" i="4" l="1"/>
  <c r="C35" i="5"/>
  <c r="C11" i="4" l="1"/>
  <c r="C12" i="4" s="1"/>
  <c r="C13" i="4" s="1"/>
  <c r="C36" i="5"/>
  <c r="C14" i="4" l="1"/>
  <c r="C15" i="4" s="1"/>
  <c r="C17" i="4" s="1"/>
  <c r="C37" i="5"/>
  <c r="C77" i="9" l="1"/>
  <c r="C40" i="5"/>
  <c r="C41" i="5" l="1"/>
  <c r="C42" i="5" l="1"/>
  <c r="C43" i="5" l="1"/>
  <c r="C44" i="5" l="1"/>
  <c r="C45" i="5" l="1"/>
  <c r="C15" i="9" l="1"/>
  <c r="C87" i="9"/>
  <c r="C81" i="9" s="1"/>
  <c r="C80" i="9"/>
  <c r="C76" i="9" s="1"/>
  <c r="C71" i="9"/>
  <c r="C69" i="9"/>
  <c r="C68" i="9"/>
  <c r="C67" i="9"/>
  <c r="C63" i="9"/>
  <c r="C60" i="9"/>
  <c r="C59" i="9"/>
  <c r="C58" i="9"/>
  <c r="C56" i="9"/>
  <c r="C52" i="9"/>
  <c r="C50" i="9"/>
  <c r="C49" i="9"/>
  <c r="C74" i="9"/>
  <c r="C35" i="9"/>
  <c r="C37" i="9"/>
  <c r="C19" i="9"/>
  <c r="F24" i="5"/>
  <c r="B4" i="5"/>
  <c r="C62" i="9" l="1"/>
  <c r="C55" i="9"/>
  <c r="C98" i="9"/>
  <c r="C34" i="9"/>
  <c r="C24" i="9"/>
  <c r="F25" i="5"/>
  <c r="H3" i="5"/>
  <c r="D3" i="7"/>
  <c r="D4" i="5"/>
  <c r="B5" i="5"/>
  <c r="A19" i="4"/>
  <c r="A18" i="7" s="1"/>
  <c r="A18" i="4"/>
  <c r="A17" i="7" s="1"/>
  <c r="A17" i="4"/>
  <c r="A16" i="7" s="1"/>
  <c r="A16" i="4"/>
  <c r="A15" i="7" s="1"/>
  <c r="A15" i="4"/>
  <c r="A14" i="7" s="1"/>
  <c r="A14" i="4"/>
  <c r="A13" i="7" s="1"/>
  <c r="A13" i="4"/>
  <c r="A12" i="7" s="1"/>
  <c r="A12" i="4"/>
  <c r="A11" i="7" s="1"/>
  <c r="A11" i="4"/>
  <c r="A10" i="7" s="1"/>
  <c r="A10" i="4"/>
  <c r="A9" i="7" s="1"/>
  <c r="A9" i="4"/>
  <c r="A8" i="7" s="1"/>
  <c r="A8" i="4"/>
  <c r="A7" i="7" s="1"/>
  <c r="A7" i="4"/>
  <c r="A6" i="7" s="1"/>
  <c r="A6" i="4"/>
  <c r="A5" i="7" s="1"/>
  <c r="A5" i="4"/>
  <c r="A4" i="7" s="1"/>
  <c r="A4" i="4"/>
  <c r="A3" i="7" s="1"/>
  <c r="H4" i="5" l="1"/>
  <c r="B27" i="5"/>
  <c r="J3" i="5"/>
  <c r="C49" i="5"/>
  <c r="P4" i="5"/>
  <c r="P3" i="5"/>
  <c r="G3" i="5"/>
  <c r="M3" i="5"/>
  <c r="M4" i="5"/>
  <c r="D5" i="5"/>
  <c r="A6" i="5"/>
  <c r="A30" i="5" s="1"/>
  <c r="A10" i="5"/>
  <c r="A34" i="5" s="1"/>
  <c r="A14" i="5"/>
  <c r="A38" i="5" s="1"/>
  <c r="A18" i="5"/>
  <c r="A42" i="5" s="1"/>
  <c r="A7" i="5"/>
  <c r="A31" i="5" s="1"/>
  <c r="A11" i="5"/>
  <c r="A35" i="5" s="1"/>
  <c r="A15" i="5"/>
  <c r="A39" i="5" s="1"/>
  <c r="A4" i="5"/>
  <c r="A28" i="5" s="1"/>
  <c r="A8" i="5"/>
  <c r="A32" i="5" s="1"/>
  <c r="A12" i="5"/>
  <c r="A36" i="5" s="1"/>
  <c r="A16" i="5"/>
  <c r="A40" i="5" s="1"/>
  <c r="A5" i="5"/>
  <c r="A29" i="5" s="1"/>
  <c r="A9" i="5"/>
  <c r="A33" i="5" s="1"/>
  <c r="A13" i="5"/>
  <c r="A37" i="5" s="1"/>
  <c r="A17" i="5"/>
  <c r="A41" i="5" s="1"/>
  <c r="A3" i="5"/>
  <c r="A27" i="5" s="1"/>
  <c r="C25" i="7" l="1"/>
  <c r="C27" i="9" l="1"/>
  <c r="B55" i="5"/>
  <c r="B56" i="5"/>
  <c r="B57" i="5"/>
  <c r="B54" i="5"/>
  <c r="B53" i="5"/>
  <c r="C33" i="4" l="1"/>
  <c r="H5" i="5" l="1"/>
  <c r="H6" i="5" s="1"/>
  <c r="M9" i="5" l="1"/>
  <c r="M25" i="5"/>
  <c r="M24" i="5"/>
  <c r="D27" i="5"/>
  <c r="B6" i="5"/>
  <c r="D4" i="4"/>
  <c r="D4" i="7"/>
  <c r="C34" i="4"/>
  <c r="C36" i="4"/>
  <c r="E57" i="5"/>
  <c r="E52" i="5" s="1"/>
  <c r="C39" i="4" l="1"/>
  <c r="H7" i="5"/>
  <c r="H8" i="5" s="1"/>
  <c r="B39" i="4"/>
  <c r="D36" i="4"/>
  <c r="C30" i="4"/>
  <c r="B34" i="4"/>
  <c r="D34" i="4" s="1"/>
  <c r="J4" i="5"/>
  <c r="M5" i="5"/>
  <c r="P5" i="5"/>
  <c r="B7" i="5"/>
  <c r="D6" i="5"/>
  <c r="D5" i="7"/>
  <c r="D39" i="4" l="1"/>
  <c r="H9" i="5"/>
  <c r="H10" i="5" s="1"/>
  <c r="F56" i="5"/>
  <c r="L56" i="5" s="1"/>
  <c r="J56" i="5" s="1"/>
  <c r="D30" i="4"/>
  <c r="D31" i="4"/>
  <c r="M6" i="5"/>
  <c r="J5" i="5"/>
  <c r="P6" i="5"/>
  <c r="D7" i="5"/>
  <c r="B8" i="5"/>
  <c r="D6" i="7"/>
  <c r="F55" i="5"/>
  <c r="L55" i="5" s="1"/>
  <c r="J55" i="5" s="1"/>
  <c r="F57" i="5"/>
  <c r="L57" i="5" s="1"/>
  <c r="F53" i="5"/>
  <c r="N15" i="5" l="1"/>
  <c r="N16" i="5" s="1"/>
  <c r="N17" i="5" s="1"/>
  <c r="N18" i="5" s="1"/>
  <c r="N20" i="5" s="1"/>
  <c r="N21" i="5" s="1"/>
  <c r="N22" i="5" s="1"/>
  <c r="H11" i="5"/>
  <c r="H12" i="5" s="1"/>
  <c r="K56" i="5"/>
  <c r="L53" i="5"/>
  <c r="J53" i="5" s="1"/>
  <c r="J6" i="5"/>
  <c r="M7" i="5"/>
  <c r="P7" i="5"/>
  <c r="B9" i="5"/>
  <c r="D8" i="5"/>
  <c r="J57" i="5"/>
  <c r="D7" i="7"/>
  <c r="K55" i="5"/>
  <c r="H13" i="5" l="1"/>
  <c r="K53" i="5"/>
  <c r="M8" i="5"/>
  <c r="J7" i="5"/>
  <c r="P8" i="5"/>
  <c r="B10" i="5"/>
  <c r="D9" i="5"/>
  <c r="K57" i="5"/>
  <c r="D8" i="7"/>
  <c r="H14" i="5" l="1"/>
  <c r="J14" i="5" s="1"/>
  <c r="J8" i="5"/>
  <c r="P9" i="5"/>
  <c r="D10" i="5"/>
  <c r="B11" i="5"/>
  <c r="D9" i="7"/>
  <c r="C99" i="9" l="1"/>
  <c r="H15" i="5"/>
  <c r="H16" i="5" s="1"/>
  <c r="M10" i="5"/>
  <c r="J9" i="5"/>
  <c r="P10" i="5"/>
  <c r="D11" i="5"/>
  <c r="B12" i="5"/>
  <c r="D10" i="7"/>
  <c r="H17" i="5" l="1"/>
  <c r="H18" i="5" s="1"/>
  <c r="H19" i="5" s="1"/>
  <c r="J10" i="5"/>
  <c r="M11" i="5"/>
  <c r="P11" i="5"/>
  <c r="D12" i="5"/>
  <c r="B13" i="5"/>
  <c r="D11" i="7"/>
  <c r="H20" i="5" l="1"/>
  <c r="H21" i="5" s="1"/>
  <c r="H22" i="5" s="1"/>
  <c r="M12" i="5"/>
  <c r="J11" i="5"/>
  <c r="P12" i="5"/>
  <c r="B14" i="5"/>
  <c r="D13" i="5"/>
  <c r="D12" i="7"/>
  <c r="J25" i="5" l="1"/>
  <c r="J24" i="5"/>
  <c r="J12" i="5"/>
  <c r="M13" i="5"/>
  <c r="P13" i="5"/>
  <c r="B15" i="5"/>
  <c r="D14" i="5"/>
  <c r="D13" i="7"/>
  <c r="M14" i="5" l="1"/>
  <c r="J13" i="5"/>
  <c r="P14" i="5"/>
  <c r="D15" i="5"/>
  <c r="B16" i="5"/>
  <c r="D14" i="7"/>
  <c r="M15" i="5" l="1"/>
  <c r="P15" i="5"/>
  <c r="B17" i="5"/>
  <c r="D16" i="5"/>
  <c r="D17" i="7"/>
  <c r="D15" i="7"/>
  <c r="D16" i="7"/>
  <c r="C72" i="9" l="1"/>
  <c r="C66" i="9" s="1"/>
  <c r="M16" i="5"/>
  <c r="J15" i="5"/>
  <c r="P16" i="5"/>
  <c r="B18" i="5"/>
  <c r="D17" i="5"/>
  <c r="D18" i="7"/>
  <c r="M17" i="5" l="1"/>
  <c r="J16" i="5"/>
  <c r="P17" i="5"/>
  <c r="D18" i="5"/>
  <c r="D19" i="7"/>
  <c r="J17" i="5" l="1"/>
  <c r="M18" i="5"/>
  <c r="P18" i="5"/>
  <c r="D19" i="5"/>
  <c r="B20" i="5"/>
  <c r="D20" i="7"/>
  <c r="J18" i="5" l="1"/>
  <c r="M19" i="5"/>
  <c r="P19" i="5"/>
  <c r="D20" i="5"/>
  <c r="B21" i="5"/>
  <c r="B22" i="5" s="1"/>
  <c r="D21" i="7"/>
  <c r="M20" i="5" l="1"/>
  <c r="J19" i="5"/>
  <c r="P20" i="5"/>
  <c r="D21" i="5"/>
  <c r="D25" i="7" l="1"/>
  <c r="D24" i="7"/>
  <c r="M21" i="5"/>
  <c r="P21" i="5"/>
  <c r="D22" i="5"/>
  <c r="G25" i="5" l="1"/>
  <c r="G24" i="5"/>
  <c r="G23" i="5"/>
  <c r="M22" i="5"/>
  <c r="P22" i="5"/>
  <c r="D23" i="5"/>
  <c r="B49" i="5" l="1"/>
  <c r="D49" i="5" s="1"/>
  <c r="M23" i="5"/>
  <c r="P23" i="5" l="1"/>
  <c r="C129" i="9" l="1"/>
  <c r="J20" i="5" l="1"/>
  <c r="J23" i="5" l="1"/>
  <c r="J21" i="5"/>
  <c r="J22" i="5"/>
  <c r="C47" i="9" l="1"/>
  <c r="C121" i="9" l="1"/>
  <c r="C115" i="9" s="1"/>
  <c r="C111" i="9" l="1"/>
  <c r="C104" i="9" s="1"/>
  <c r="C125" i="9" s="1"/>
  <c r="C40" i="9" l="1"/>
  <c r="C39" i="9" s="1"/>
  <c r="C41" i="4" l="1"/>
  <c r="C28" i="4" s="1"/>
  <c r="J29" i="4" l="1"/>
  <c r="D41" i="4"/>
  <c r="C18" i="4" l="1"/>
  <c r="C19" i="4" s="1"/>
  <c r="H29" i="4"/>
  <c r="I29" i="4"/>
  <c r="D24" i="4" l="1"/>
  <c r="D26" i="4" l="1"/>
  <c r="D25" i="4"/>
  <c r="C21" i="4" l="1"/>
  <c r="D54" i="5" l="1"/>
  <c r="C22" i="4"/>
  <c r="C23" i="4" s="1"/>
  <c r="E4" i="5" l="1"/>
  <c r="B5" i="4" l="1"/>
  <c r="D5" i="4" s="1"/>
  <c r="G4" i="5"/>
  <c r="B28" i="5"/>
  <c r="D28" i="5" s="1"/>
  <c r="E5" i="5"/>
  <c r="B29" i="5" s="1"/>
  <c r="B6" i="4" l="1"/>
  <c r="B7" i="4" s="1"/>
  <c r="G5" i="5"/>
  <c r="D29" i="5"/>
  <c r="E6" i="5"/>
  <c r="B30" i="5" s="1"/>
  <c r="D6" i="4" l="1"/>
  <c r="D32" i="4"/>
  <c r="J30" i="4" s="1"/>
  <c r="H30" i="4" s="1"/>
  <c r="D7" i="4"/>
  <c r="I30" i="4" l="1"/>
  <c r="D29" i="4"/>
  <c r="C101" i="9" l="1"/>
  <c r="C97" i="9" s="1"/>
  <c r="C102" i="9" l="1"/>
  <c r="C21" i="9" l="1"/>
  <c r="C16" i="9" s="1"/>
  <c r="G6" i="5" l="1"/>
  <c r="D30" i="5"/>
  <c r="C29" i="9" l="1"/>
  <c r="C25" i="9" s="1"/>
  <c r="C53" i="9" l="1"/>
  <c r="C65" i="9" l="1"/>
  <c r="C48" i="9" s="1"/>
  <c r="C46" i="9" l="1"/>
  <c r="C23" i="9" s="1"/>
  <c r="E102" i="9" l="1"/>
  <c r="E23" i="9"/>
  <c r="E92" i="9" s="1"/>
  <c r="E127" i="9" l="1"/>
  <c r="I127" i="9" s="1"/>
  <c r="I167" i="9" s="1"/>
  <c r="E167" i="9" l="1"/>
  <c r="E7" i="5" l="1"/>
  <c r="C14" i="9"/>
  <c r="C13" i="9" s="1"/>
  <c r="C92" i="9" s="1"/>
  <c r="C127" i="9" s="1"/>
  <c r="D52" i="5" l="1"/>
  <c r="B8" i="4"/>
  <c r="C167" i="9"/>
  <c r="G7" i="5"/>
  <c r="E8" i="5"/>
  <c r="B31" i="5"/>
  <c r="D31" i="5" s="1"/>
  <c r="B33" i="4" l="1"/>
  <c r="B28" i="4" s="1"/>
  <c r="F54" i="5"/>
  <c r="L54" i="5" s="1"/>
  <c r="B9" i="4"/>
  <c r="D8" i="4"/>
  <c r="E9" i="5"/>
  <c r="G8" i="5"/>
  <c r="B32" i="5"/>
  <c r="D32" i="5" s="1"/>
  <c r="L52" i="5" l="1"/>
  <c r="F52" i="5"/>
  <c r="B33" i="5"/>
  <c r="D33" i="5" s="1"/>
  <c r="E10" i="5"/>
  <c r="G9" i="5"/>
  <c r="J54" i="5"/>
  <c r="K54" i="5"/>
  <c r="D33" i="4"/>
  <c r="J28" i="4" s="1"/>
  <c r="D9" i="4"/>
  <c r="B10" i="4"/>
  <c r="D28" i="4" l="1"/>
  <c r="J27" i="4"/>
  <c r="L58" i="5"/>
  <c r="J58" i="5" s="1"/>
  <c r="K52" i="5"/>
  <c r="I53" i="5" s="1"/>
  <c r="I54" i="5" s="1"/>
  <c r="I55" i="5" s="1"/>
  <c r="I56" i="5" s="1"/>
  <c r="I57" i="5" s="1"/>
  <c r="J52" i="5"/>
  <c r="B34" i="5"/>
  <c r="D34" i="5" s="1"/>
  <c r="G10" i="5"/>
  <c r="E11" i="5"/>
  <c r="I28" i="4"/>
  <c r="H28" i="4"/>
  <c r="B11" i="4"/>
  <c r="D10" i="4"/>
  <c r="I58" i="5" l="1"/>
  <c r="B35" i="5"/>
  <c r="D35" i="5" s="1"/>
  <c r="G11" i="5"/>
  <c r="E12" i="5"/>
  <c r="H27" i="4"/>
  <c r="I27" i="4"/>
  <c r="G28" i="4" s="1"/>
  <c r="J31" i="4"/>
  <c r="D11" i="4"/>
  <c r="B12" i="4"/>
  <c r="G29" i="4" l="1"/>
  <c r="G30" i="4" s="1"/>
  <c r="G31" i="4" s="1"/>
  <c r="G33" i="4" s="1"/>
  <c r="D12" i="4"/>
  <c r="B13" i="4"/>
  <c r="C130" i="9"/>
  <c r="C131" i="9" s="1"/>
  <c r="G12" i="5"/>
  <c r="B36" i="5"/>
  <c r="D36" i="5" s="1"/>
  <c r="E13" i="5"/>
  <c r="D13" i="4" l="1"/>
  <c r="B14" i="4"/>
  <c r="E14" i="5"/>
  <c r="B37" i="5"/>
  <c r="D37" i="5" s="1"/>
  <c r="G13" i="5"/>
  <c r="E15" i="5" l="1"/>
  <c r="B38" i="5"/>
  <c r="D38" i="5" s="1"/>
  <c r="G14" i="5"/>
  <c r="B15" i="4"/>
  <c r="D14" i="4"/>
  <c r="B16" i="4" l="1"/>
  <c r="D15" i="4"/>
  <c r="G15" i="5"/>
  <c r="E16" i="5"/>
  <c r="B39" i="5"/>
  <c r="D39" i="5" s="1"/>
  <c r="E17" i="5" l="1"/>
  <c r="B40" i="5"/>
  <c r="D40" i="5" s="1"/>
  <c r="G16" i="5"/>
  <c r="B17" i="4"/>
  <c r="D16" i="4"/>
  <c r="D17" i="4" l="1"/>
  <c r="B18" i="4"/>
  <c r="G17" i="5"/>
  <c r="B41" i="5"/>
  <c r="D41" i="5" s="1"/>
  <c r="E18" i="5"/>
  <c r="G18" i="5" l="1"/>
  <c r="B42" i="5"/>
  <c r="D42" i="5" s="1"/>
  <c r="D18" i="4"/>
  <c r="B19" i="4"/>
  <c r="D19" i="4" l="1"/>
  <c r="B43" i="5"/>
  <c r="D43" i="5" s="1"/>
  <c r="G19" i="5"/>
  <c r="E20" i="5"/>
  <c r="B21" i="4" l="1"/>
  <c r="D20" i="4"/>
  <c r="G20" i="5"/>
  <c r="B44" i="5"/>
  <c r="D44" i="5" s="1"/>
  <c r="E21" i="5"/>
  <c r="E22" i="5" l="1"/>
  <c r="G21" i="5"/>
  <c r="B45" i="5"/>
  <c r="D45" i="5" s="1"/>
  <c r="D21" i="4"/>
  <c r="B22" i="4"/>
  <c r="B23" i="4" l="1"/>
  <c r="D23" i="4" s="1"/>
  <c r="D22" i="4"/>
  <c r="B46" i="5"/>
  <c r="D46" i="5" s="1"/>
  <c r="G22" i="5"/>
</calcChain>
</file>

<file path=xl/sharedStrings.xml><?xml version="1.0" encoding="utf-8"?>
<sst xmlns="http://schemas.openxmlformats.org/spreadsheetml/2006/main" count="627" uniqueCount="328">
  <si>
    <t>Поступления от реализации готовой продукции</t>
  </si>
  <si>
    <t>Поступления от реализации метанола</t>
  </si>
  <si>
    <t>Поступления от реализации аммиака</t>
  </si>
  <si>
    <t>Поступления от реализации АС</t>
  </si>
  <si>
    <t>Поступления от реализации азотной кислоты</t>
  </si>
  <si>
    <t>Поступления от реализации кислорода жидкого</t>
  </si>
  <si>
    <t>Поступления прочие</t>
  </si>
  <si>
    <t xml:space="preserve">Факт </t>
  </si>
  <si>
    <t>Отклонение</t>
  </si>
  <si>
    <t xml:space="preserve">План </t>
  </si>
  <si>
    <t>Факт</t>
  </si>
  <si>
    <t xml:space="preserve">Реализация квартир </t>
  </si>
  <si>
    <t>План</t>
  </si>
  <si>
    <t>внутренний рынок</t>
  </si>
  <si>
    <t>Карбамид внутренний рынок в рублях</t>
  </si>
  <si>
    <t>Карбамид экспорт в долларах США</t>
  </si>
  <si>
    <t>Поступления от реализации карбамида всего в руб. экв.</t>
  </si>
  <si>
    <t>отклонение</t>
  </si>
  <si>
    <t xml:space="preserve">Карбамид экспорт в долларах США в руб.экв. </t>
  </si>
  <si>
    <t xml:space="preserve">план </t>
  </si>
  <si>
    <t xml:space="preserve">факт </t>
  </si>
  <si>
    <t xml:space="preserve">внутренний рынок </t>
  </si>
  <si>
    <t xml:space="preserve">Экспорт </t>
  </si>
  <si>
    <t>план</t>
  </si>
  <si>
    <t>Base</t>
  </si>
  <si>
    <t>Fall</t>
  </si>
  <si>
    <t>Risse</t>
  </si>
  <si>
    <t>факт</t>
  </si>
  <si>
    <t>Всего</t>
  </si>
  <si>
    <t>Поступление валюты</t>
  </si>
  <si>
    <t>Курсовая разница</t>
  </si>
  <si>
    <t xml:space="preserve">Бюджет движения денежных средств </t>
  </si>
  <si>
    <t>тыс. руб.</t>
  </si>
  <si>
    <t>ООО "Азот-Агро"</t>
  </si>
  <si>
    <t>ООО "ААТЗ"</t>
  </si>
  <si>
    <t>ЗАО "Капролактам Кемерово"</t>
  </si>
  <si>
    <t>№п/п</t>
  </si>
  <si>
    <t>Статья/Показатель</t>
  </si>
  <si>
    <t>БП</t>
  </si>
  <si>
    <t>Ожид. с
начала года</t>
  </si>
  <si>
    <t xml:space="preserve"> +/-</t>
  </si>
  <si>
    <t>потребность</t>
  </si>
  <si>
    <t>оплата</t>
  </si>
  <si>
    <t>Операционная деятельность</t>
  </si>
  <si>
    <t>1.</t>
  </si>
  <si>
    <t>Поступления по операционной деятельности</t>
  </si>
  <si>
    <t>Реализация продукции на внутренний рынок</t>
  </si>
  <si>
    <t>Реализация продукции на экспорт</t>
  </si>
  <si>
    <t>Прочие поступления по операционной деятельности</t>
  </si>
  <si>
    <t>Строительно-монтажные работы</t>
  </si>
  <si>
    <t>Услуги по капитальному ремонту</t>
  </si>
  <si>
    <t>Готовая  продукция</t>
  </si>
  <si>
    <t>Транспортные услуги</t>
  </si>
  <si>
    <t>Прочие услуги</t>
  </si>
  <si>
    <t>Возмещение НДС</t>
  </si>
  <si>
    <t>2.</t>
  </si>
  <si>
    <t>Платежи по операционной деятельности</t>
  </si>
  <si>
    <t>Сырье и основные материалы</t>
  </si>
  <si>
    <t xml:space="preserve">Вспомогательные материалы </t>
  </si>
  <si>
    <t>Технология</t>
  </si>
  <si>
    <t>Спецодежда</t>
  </si>
  <si>
    <t>Прочие материалы</t>
  </si>
  <si>
    <t>Топливо</t>
  </si>
  <si>
    <t>Топливный газ</t>
  </si>
  <si>
    <t>ГСМ</t>
  </si>
  <si>
    <t>Прочее</t>
  </si>
  <si>
    <t>Энергозатраты</t>
  </si>
  <si>
    <t>Затраты на электроэнергию</t>
  </si>
  <si>
    <t>Затраты на теплоэнергию</t>
  </si>
  <si>
    <t>Затраты на водопотребление, водоотведение</t>
  </si>
  <si>
    <t>Затраты на прочую энергию</t>
  </si>
  <si>
    <t>Услуги производственного характера</t>
  </si>
  <si>
    <t>Услуги по ремонту оборудования, зданий, сооружений</t>
  </si>
  <si>
    <t>Проектные работы, экспертиза</t>
  </si>
  <si>
    <t>Услуги по экспертизе промышленной безопасности производственных объектов</t>
  </si>
  <si>
    <t>Услуги субподрядчиков</t>
  </si>
  <si>
    <t>Прочие УПХ</t>
  </si>
  <si>
    <t>Заработная плата</t>
  </si>
  <si>
    <t>Налоги с заработной платы</t>
  </si>
  <si>
    <t>Прочие денежные расходы</t>
  </si>
  <si>
    <t>Услуги ВПЧ</t>
  </si>
  <si>
    <t>Охранные услуги</t>
  </si>
  <si>
    <t>Аудиторские услуги</t>
  </si>
  <si>
    <t>Юридические услуги</t>
  </si>
  <si>
    <t>Связь, почтовые расходы</t>
  </si>
  <si>
    <t>Маркетинг и реклама</t>
  </si>
  <si>
    <t>Охрана труда и промышленная безопасность</t>
  </si>
  <si>
    <t>Аренда</t>
  </si>
  <si>
    <t>Лизинг</t>
  </si>
  <si>
    <t>Подготовка кадров и подбор персонала</t>
  </si>
  <si>
    <t>Страхование</t>
  </si>
  <si>
    <t>Командировочные расходы</t>
  </si>
  <si>
    <t>Представительские расходы</t>
  </si>
  <si>
    <t>Информационно-консультационные услуги</t>
  </si>
  <si>
    <t>Лицензии, нематериальные активы</t>
  </si>
  <si>
    <t>Выбытия по агентским и комиссионным договорам</t>
  </si>
  <si>
    <t>Прочие расходы</t>
  </si>
  <si>
    <t>Налоги (кроме начислений на з/п)</t>
  </si>
  <si>
    <t>Налог на землю и аренда земли</t>
  </si>
  <si>
    <t>Плата за негативное воздействие на  окружающую среду</t>
  </si>
  <si>
    <t>Транспортный налог</t>
  </si>
  <si>
    <t>НДПИ</t>
  </si>
  <si>
    <t>Налог на прибыль</t>
  </si>
  <si>
    <t>Налог на имущество</t>
  </si>
  <si>
    <t>НДС</t>
  </si>
  <si>
    <t>НДФЛ</t>
  </si>
  <si>
    <t>Прочие налоги</t>
  </si>
  <si>
    <t>Коммерческие расходы</t>
  </si>
  <si>
    <t>Транспортные расходы</t>
  </si>
  <si>
    <t>Ж/д тариф</t>
  </si>
  <si>
    <t>Агентские и комиссионные вознаграждения</t>
  </si>
  <si>
    <t>Прочие коммерческие расходы</t>
  </si>
  <si>
    <t>Выплаты социального характера</t>
  </si>
  <si>
    <t>Благотворительность и спонсорская помощь</t>
  </si>
  <si>
    <t>Содержание социальных объектов</t>
  </si>
  <si>
    <t>Затраты на приобретение путевок</t>
  </si>
  <si>
    <t>Жилищная программа</t>
  </si>
  <si>
    <t>Другие выплаты</t>
  </si>
  <si>
    <t>Проценты выплаченные по привлеченным средствам</t>
  </si>
  <si>
    <t>по займам полученным</t>
  </si>
  <si>
    <t xml:space="preserve"> в т.ч. займы полученные от ХК СДС</t>
  </si>
  <si>
    <t>по кредитам</t>
  </si>
  <si>
    <t>3.</t>
  </si>
  <si>
    <t>Денежный поток по операционной деятельности</t>
  </si>
  <si>
    <t>Инвестиционная деятельность</t>
  </si>
  <si>
    <t>4.</t>
  </si>
  <si>
    <t>Поступления от инвестиционной деятельности</t>
  </si>
  <si>
    <t>Реализация основных средств и НМА</t>
  </si>
  <si>
    <t>Прочие поступления по инвестиционной деятельности</t>
  </si>
  <si>
    <t>5.</t>
  </si>
  <si>
    <t>Платежи по инвестиционной деятельности</t>
  </si>
  <si>
    <t>Приобретение основных средств и НМА</t>
  </si>
  <si>
    <t>Инвестиционные проекты</t>
  </si>
  <si>
    <t>Проекты ПОФ</t>
  </si>
  <si>
    <t>Прочие выбытия по инвестиционной деятельности</t>
  </si>
  <si>
    <t>6.</t>
  </si>
  <si>
    <t>Денежный поток по инвестиционной деятельности</t>
  </si>
  <si>
    <t>Финансовая деятельность</t>
  </si>
  <si>
    <t>7.</t>
  </si>
  <si>
    <t>Поступления по финансовой деятельности</t>
  </si>
  <si>
    <t>Займы полученные</t>
  </si>
  <si>
    <t>Кредиты</t>
  </si>
  <si>
    <t>Возврат займов ранее выданных</t>
  </si>
  <si>
    <t>Возврат процентов по займам ранее выданных</t>
  </si>
  <si>
    <t>Дивиденды полученные</t>
  </si>
  <si>
    <t>Прочие поступления по финансовой деятельности</t>
  </si>
  <si>
    <t>Возврат депозита</t>
  </si>
  <si>
    <t>Привлечение овердрафта</t>
  </si>
  <si>
    <t xml:space="preserve">Прочие поступления </t>
  </si>
  <si>
    <t>8.</t>
  </si>
  <si>
    <t>Платежи по финансовой деятельности</t>
  </si>
  <si>
    <t>Погашение займов полученных</t>
  </si>
  <si>
    <t xml:space="preserve"> в т.ч. по займам полученным от ХК СДС</t>
  </si>
  <si>
    <t>Погашение кредитов</t>
  </si>
  <si>
    <t>Предоставление займов</t>
  </si>
  <si>
    <t>Дивиденды выплаченные</t>
  </si>
  <si>
    <t>Прочие платежи по финансовой деятельности</t>
  </si>
  <si>
    <t>Размещение депозита</t>
  </si>
  <si>
    <t>Возврат овердрафта</t>
  </si>
  <si>
    <t>Прочие выбытия</t>
  </si>
  <si>
    <t>9.</t>
  </si>
  <si>
    <t>Денежный поток по финансовой деятельности</t>
  </si>
  <si>
    <t>10.</t>
  </si>
  <si>
    <t>ИТОГО по всем видам деятельности профицит (+), дефицит (-)</t>
  </si>
  <si>
    <t>Денежные средства на начало периода:</t>
  </si>
  <si>
    <t>Денежные средства на конец периода:</t>
  </si>
  <si>
    <t>СПРАВОЧНО</t>
  </si>
  <si>
    <t>Денежные средства с учетом депозита:</t>
  </si>
  <si>
    <t>Депозит на начало периода:</t>
  </si>
  <si>
    <t>Справочно:</t>
  </si>
  <si>
    <t>Поступления от предприятий, входящих в СДС, всего</t>
  </si>
  <si>
    <t>Платежи предприятиям, входящим в СДС, всего</t>
  </si>
  <si>
    <t>Поступления от предприятий, входящих в СДС, в т.ч.</t>
  </si>
  <si>
    <t>КОАО "Азот"</t>
  </si>
  <si>
    <t>Центр передового земледелия</t>
  </si>
  <si>
    <t>ОАО "СДС Азот"</t>
  </si>
  <si>
    <t>Предприятие 7</t>
  </si>
  <si>
    <t>Предприятие 8</t>
  </si>
  <si>
    <t>Предприятие 9</t>
  </si>
  <si>
    <t>Предприятие 10</t>
  </si>
  <si>
    <t>Платежи предприятиям, входящим в СДС, в т.ч.</t>
  </si>
  <si>
    <t>Проверка оборотов</t>
  </si>
  <si>
    <t>Доходы</t>
  </si>
  <si>
    <t>Расходы</t>
  </si>
  <si>
    <t>ОХК СДС Азот</t>
  </si>
  <si>
    <t>ОПЕРАЦИОННАЯ ДЕЯТЕЛЬНОСТЬ</t>
  </si>
  <si>
    <t>1.1.</t>
  </si>
  <si>
    <t xml:space="preserve">   Внутренний рынок, всего</t>
  </si>
  <si>
    <t>1.2.</t>
  </si>
  <si>
    <t xml:space="preserve">   Экспорт, всего</t>
  </si>
  <si>
    <t>1.3.</t>
  </si>
  <si>
    <t xml:space="preserve">   Прочие поступления по операционной деятельности</t>
  </si>
  <si>
    <t>1.3.1.</t>
  </si>
  <si>
    <t xml:space="preserve">      Возврат п/отчетных сумм, возврат ДС и др.</t>
  </si>
  <si>
    <t>1.3.2.</t>
  </si>
  <si>
    <t xml:space="preserve">      Претензии</t>
  </si>
  <si>
    <t>1.4.</t>
  </si>
  <si>
    <t xml:space="preserve">   Возмещение НДС</t>
  </si>
  <si>
    <t>2.1</t>
  </si>
  <si>
    <t xml:space="preserve">   Сырье и основные материалы</t>
  </si>
  <si>
    <t>2.2</t>
  </si>
  <si>
    <t xml:space="preserve">   Вспомогательные материалы</t>
  </si>
  <si>
    <t>2.2.1</t>
  </si>
  <si>
    <t xml:space="preserve">      ГСМ</t>
  </si>
  <si>
    <t>2.2.2</t>
  </si>
  <si>
    <t xml:space="preserve">      Резина</t>
  </si>
  <si>
    <t>2.2.3</t>
  </si>
  <si>
    <t xml:space="preserve">      Запчасти</t>
  </si>
  <si>
    <t>2.2.4</t>
  </si>
  <si>
    <t xml:space="preserve">      Металл</t>
  </si>
  <si>
    <t>2.2.5</t>
  </si>
  <si>
    <t xml:space="preserve">      Прочие</t>
  </si>
  <si>
    <t>2.3.</t>
  </si>
  <si>
    <t xml:space="preserve">   УПХ</t>
  </si>
  <si>
    <t>2.3.1.</t>
  </si>
  <si>
    <t xml:space="preserve">      Услуги по содержанию и ремонту ОС</t>
  </si>
  <si>
    <t>2.3.2.</t>
  </si>
  <si>
    <t xml:space="preserve">      Прочие услуги производственного характера</t>
  </si>
  <si>
    <t>2.4.</t>
  </si>
  <si>
    <t xml:space="preserve">   Электроэнергия</t>
  </si>
  <si>
    <t>2.5.</t>
  </si>
  <si>
    <t xml:space="preserve">   Топливо</t>
  </si>
  <si>
    <t>2.6.</t>
  </si>
  <si>
    <t xml:space="preserve">   Прочие материальные затраты</t>
  </si>
  <si>
    <t>2.7</t>
  </si>
  <si>
    <t xml:space="preserve">   Заработная плата</t>
  </si>
  <si>
    <t>2.8</t>
  </si>
  <si>
    <t xml:space="preserve">   Налоги с заработной платы</t>
  </si>
  <si>
    <t>2.9</t>
  </si>
  <si>
    <t xml:space="preserve">   Прочие денежные расходы</t>
  </si>
  <si>
    <t xml:space="preserve">      Лизинг</t>
  </si>
  <si>
    <t xml:space="preserve">      Аренда</t>
  </si>
  <si>
    <t xml:space="preserve">      Связь</t>
  </si>
  <si>
    <t xml:space="preserve">      Проектные работы, экспертиза</t>
  </si>
  <si>
    <t xml:space="preserve">      Услуги</t>
  </si>
  <si>
    <t xml:space="preserve">      Подготовка кадров</t>
  </si>
  <si>
    <t xml:space="preserve">      Рекультивация</t>
  </si>
  <si>
    <t xml:space="preserve">      Канцелярия</t>
  </si>
  <si>
    <t xml:space="preserve">      Реклама</t>
  </si>
  <si>
    <t xml:space="preserve">      Информационно-техническая литература</t>
  </si>
  <si>
    <t xml:space="preserve">      Лицензии, нематериальные активы</t>
  </si>
  <si>
    <t xml:space="preserve">      Страхование</t>
  </si>
  <si>
    <t xml:space="preserve">      Прочие денежные расходы</t>
  </si>
  <si>
    <t>2.10</t>
  </si>
  <si>
    <t xml:space="preserve">   Налоги и сборы (кроме начислений на з/п)</t>
  </si>
  <si>
    <t xml:space="preserve">      Налог на землю и аренда земли</t>
  </si>
  <si>
    <t xml:space="preserve">      Экологические платежи</t>
  </si>
  <si>
    <t xml:space="preserve">      Транспортный налог</t>
  </si>
  <si>
    <t xml:space="preserve">      НДПИ</t>
  </si>
  <si>
    <t xml:space="preserve">      Налог на прибыль</t>
  </si>
  <si>
    <t xml:space="preserve">      Налог на имущество</t>
  </si>
  <si>
    <t xml:space="preserve">      НДС</t>
  </si>
  <si>
    <t xml:space="preserve">      НДФЛ</t>
  </si>
  <si>
    <t xml:space="preserve">      Прочие налоги</t>
  </si>
  <si>
    <t>2.11</t>
  </si>
  <si>
    <t xml:space="preserve">   Коммерческие расходы</t>
  </si>
  <si>
    <t>2.12</t>
  </si>
  <si>
    <t xml:space="preserve">   Выплаты социального характера</t>
  </si>
  <si>
    <t xml:space="preserve">      Спонсорская помощь</t>
  </si>
  <si>
    <t xml:space="preserve">      Содержание социальных объектов</t>
  </si>
  <si>
    <t xml:space="preserve">      Социальная сфера</t>
  </si>
  <si>
    <t xml:space="preserve">      Другие выплаты</t>
  </si>
  <si>
    <t>2.13</t>
  </si>
  <si>
    <t xml:space="preserve">   Проценты выплаченные по привлеченным средствам</t>
  </si>
  <si>
    <t xml:space="preserve">      по займам полученным</t>
  </si>
  <si>
    <t xml:space="preserve">         в т.ч. займы полученные от ХК СДС</t>
  </si>
  <si>
    <t xml:space="preserve">      по кредитам</t>
  </si>
  <si>
    <t>ИНВЕСТИЦИОННАЯ ДЕЯТЕЛЬНОСТЬ</t>
  </si>
  <si>
    <t xml:space="preserve">   Реализация основных средств и НМА</t>
  </si>
  <si>
    <t xml:space="preserve">   Прочие поступления по инвестиционной деят-ти</t>
  </si>
  <si>
    <t xml:space="preserve">   Приобретение основных средств и НМА</t>
  </si>
  <si>
    <t xml:space="preserve">   Приобретение  дочерних  предприятий</t>
  </si>
  <si>
    <t xml:space="preserve">   Капитальное строительство</t>
  </si>
  <si>
    <t xml:space="preserve">   Прочие платежи по инвестиционной деятельности</t>
  </si>
  <si>
    <t>ФИНАНСОВАЯ ДЕЯТЕЛЬНОСТЬ</t>
  </si>
  <si>
    <t xml:space="preserve">   Займы полученные</t>
  </si>
  <si>
    <t xml:space="preserve">        в т.ч. от ХК СДС</t>
  </si>
  <si>
    <t xml:space="preserve">   Кредиты</t>
  </si>
  <si>
    <t xml:space="preserve">   Возврат займов ранее выданных</t>
  </si>
  <si>
    <t xml:space="preserve">   Возврат процентов по займам ранее выданных</t>
  </si>
  <si>
    <t xml:space="preserve">   Дивиденды полученные, ЦФ</t>
  </si>
  <si>
    <t xml:space="preserve">   Прочие поступления по финансовой деятельности</t>
  </si>
  <si>
    <t xml:space="preserve">   Погашение займов полученных</t>
  </si>
  <si>
    <t xml:space="preserve">      в т.ч. по займам полученным от ХК СДС</t>
  </si>
  <si>
    <t xml:space="preserve">   Погашение кредитов</t>
  </si>
  <si>
    <t xml:space="preserve">   Предоставление займов</t>
  </si>
  <si>
    <t xml:space="preserve">   Дивиденды выплаченные, ЦФ</t>
  </si>
  <si>
    <t xml:space="preserve">   Прочие платежи по финансовой деятельности</t>
  </si>
  <si>
    <t>ИТОГО по всем видам деятельности</t>
  </si>
  <si>
    <t>ДС на конец периода с учетом ДС в пути:</t>
  </si>
  <si>
    <t>АО "Аммоний"</t>
  </si>
  <si>
    <t xml:space="preserve">Оперативный </t>
  </si>
  <si>
    <t xml:space="preserve">Ремонты, содержание </t>
  </si>
  <si>
    <t>Группа предприятий Азот</t>
  </si>
  <si>
    <t>руб.</t>
  </si>
  <si>
    <t>Бюджет движения денежных средств АО "Аммоний"</t>
  </si>
  <si>
    <t>План на январь 2021 г.</t>
  </si>
  <si>
    <t>АС внутренний рынок в рублях</t>
  </si>
  <si>
    <t xml:space="preserve">АС экспорт в долларах США в руб.экв. </t>
  </si>
  <si>
    <t>АС экспорт в долларах США</t>
  </si>
  <si>
    <t>Поступления от реализации АС  всего в руб. экв.</t>
  </si>
  <si>
    <t>январь</t>
  </si>
  <si>
    <t>Статьи</t>
  </si>
  <si>
    <t>февраль</t>
  </si>
  <si>
    <t>март</t>
  </si>
  <si>
    <t xml:space="preserve">Поступления денежных средств 1 квартал 2022 года, руб </t>
  </si>
  <si>
    <t>План на 3 кв. 2020 г.</t>
  </si>
  <si>
    <t>Месяц</t>
  </si>
  <si>
    <t>Поступления денежных средств</t>
  </si>
  <si>
    <t>Названия строк</t>
  </si>
  <si>
    <t>Общий итог</t>
  </si>
  <si>
    <t>Реализация готовой продукции</t>
  </si>
  <si>
    <t>Прочая реализация</t>
  </si>
  <si>
    <t>Внутренний рынок</t>
  </si>
  <si>
    <t>Пеноблоки</t>
  </si>
  <si>
    <t>Рынок</t>
  </si>
  <si>
    <t>Монтажная пена</t>
  </si>
  <si>
    <t>Фанера</t>
  </si>
  <si>
    <t>Сталь</t>
  </si>
  <si>
    <t>Красный кирпич</t>
  </si>
  <si>
    <t>Кирпич полнотелый</t>
  </si>
  <si>
    <t>Работы и услуги</t>
  </si>
  <si>
    <t>Сдача имущества в аренду</t>
  </si>
  <si>
    <t>Мрамор</t>
  </si>
  <si>
    <t>Прочие поступления денежных средств</t>
  </si>
  <si>
    <t>План, тыс руб</t>
  </si>
  <si>
    <t>Факт, тыс руб</t>
  </si>
  <si>
    <t>Выполнение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</si>
</sst>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[$-419]d\ mmm;@"/>
    <numFmt numFmtId="167" formatCode="#,##0.0"/>
    <numFmt numFmtId="168" formatCode="#,##0;[Red]#,##0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b/>
      <sz val="11"/>
      <color rgb="FF3F3F3F"/>
      <name val="Times New Roman"/>
      <family val="2"/>
      <charset val="204"/>
    </font>
    <font>
      <b/>
      <sz val="11"/>
      <color rgb="FFFA7D00"/>
      <name val="Times New Roman"/>
      <family val="2"/>
      <charset val="204"/>
    </font>
    <font>
      <sz val="1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color theme="0"/>
      <name val="Times New Roman"/>
      <family val="1"/>
      <charset val="204"/>
    </font>
    <font>
      <i/>
      <sz val="12"/>
      <color theme="0"/>
      <name val="Times New Roman"/>
      <family val="1"/>
      <charset val="204"/>
    </font>
    <font>
      <sz val="10"/>
      <name val="Arial Cyr"/>
      <charset val="204"/>
    </font>
    <font>
      <b/>
      <sz val="12"/>
      <color indexed="1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0" fontId="12" fillId="3" borderId="8" applyNumberFormat="0" applyAlignment="0" applyProtection="0"/>
    <xf numFmtId="0" fontId="13" fillId="3" borderId="7" applyNumberFormat="0" applyAlignment="0" applyProtection="0"/>
    <xf numFmtId="164" fontId="11" fillId="0" borderId="0" applyFont="0" applyFill="0" applyBorder="0" applyAlignment="0" applyProtection="0"/>
    <xf numFmtId="0" fontId="21" fillId="0" borderId="0"/>
    <xf numFmtId="0" fontId="14" fillId="0" borderId="0"/>
    <xf numFmtId="164" fontId="11" fillId="0" borderId="0" applyFont="0" applyFill="0" applyBorder="0" applyAlignment="0" applyProtection="0"/>
    <xf numFmtId="0" fontId="27" fillId="0" borderId="0"/>
    <xf numFmtId="0" fontId="28" fillId="0" borderId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229">
    <xf numFmtId="0" fontId="0" fillId="0" borderId="0" xfId="0"/>
    <xf numFmtId="165" fontId="4" fillId="0" borderId="1" xfId="1" applyNumberFormat="1" applyFont="1" applyFill="1" applyBorder="1" applyAlignment="1">
      <alignment horizontal="left" wrapText="1"/>
    </xf>
    <xf numFmtId="0" fontId="5" fillId="0" borderId="0" xfId="0" applyFont="1"/>
    <xf numFmtId="0" fontId="0" fillId="0" borderId="1" xfId="0" applyBorder="1"/>
    <xf numFmtId="0" fontId="2" fillId="0" borderId="0" xfId="0" applyFont="1"/>
    <xf numFmtId="164" fontId="0" fillId="0" borderId="0" xfId="1" applyFont="1" applyAlignment="1">
      <alignment horizontal="center"/>
    </xf>
    <xf numFmtId="164" fontId="0" fillId="0" borderId="0" xfId="1" applyFont="1"/>
    <xf numFmtId="164" fontId="0" fillId="0" borderId="1" xfId="1" applyFont="1" applyBorder="1"/>
    <xf numFmtId="0" fontId="0" fillId="2" borderId="0" xfId="0" applyFill="1"/>
    <xf numFmtId="164" fontId="5" fillId="0" borderId="0" xfId="1" applyFon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Fill="1"/>
    <xf numFmtId="0" fontId="0" fillId="0" borderId="0" xfId="0" applyAlignment="1">
      <alignment horizontal="center"/>
    </xf>
    <xf numFmtId="14" fontId="2" fillId="2" borderId="1" xfId="1" applyNumberFormat="1" applyFont="1" applyFill="1" applyBorder="1" applyAlignment="1"/>
    <xf numFmtId="0" fontId="0" fillId="0" borderId="0" xfId="0" applyFont="1"/>
    <xf numFmtId="14" fontId="2" fillId="2" borderId="1" xfId="1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/>
    <xf numFmtId="165" fontId="0" fillId="0" borderId="1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166" fontId="2" fillId="2" borderId="1" xfId="1" applyNumberFormat="1" applyFont="1" applyFill="1" applyBorder="1" applyAlignment="1"/>
    <xf numFmtId="165" fontId="0" fillId="0" borderId="0" xfId="0" applyNumberFormat="1" applyFont="1"/>
    <xf numFmtId="165" fontId="0" fillId="0" borderId="1" xfId="0" applyNumberFormat="1" applyFont="1" applyBorder="1"/>
    <xf numFmtId="0" fontId="0" fillId="0" borderId="1" xfId="0" applyFont="1" applyBorder="1"/>
    <xf numFmtId="164" fontId="0" fillId="0" borderId="0" xfId="0" applyNumberFormat="1" applyFont="1"/>
    <xf numFmtId="165" fontId="0" fillId="0" borderId="1" xfId="0" applyNumberForma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left" wrapText="1"/>
    </xf>
    <xf numFmtId="0" fontId="0" fillId="0" borderId="1" xfId="0" applyFill="1" applyBorder="1"/>
    <xf numFmtId="0" fontId="2" fillId="0" borderId="1" xfId="0" applyFont="1" applyBorder="1"/>
    <xf numFmtId="14" fontId="0" fillId="0" borderId="1" xfId="0" applyNumberFormat="1" applyBorder="1"/>
    <xf numFmtId="0" fontId="0" fillId="0" borderId="0" xfId="0" applyBorder="1"/>
    <xf numFmtId="14" fontId="2" fillId="2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164" fontId="0" fillId="0" borderId="0" xfId="1" applyFont="1" applyFill="1"/>
    <xf numFmtId="165" fontId="4" fillId="0" borderId="4" xfId="1" applyNumberFormat="1" applyFont="1" applyFill="1" applyBorder="1" applyAlignment="1">
      <alignment horizontal="left" wrapText="1"/>
    </xf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3" fontId="17" fillId="0" borderId="0" xfId="0" applyNumberFormat="1" applyFont="1" applyFill="1" applyBorder="1" applyAlignment="1" applyProtection="1"/>
    <xf numFmtId="3" fontId="15" fillId="0" borderId="0" xfId="0" applyNumberFormat="1" applyFont="1" applyFill="1" applyBorder="1" applyProtection="1"/>
    <xf numFmtId="0" fontId="16" fillId="0" borderId="0" xfId="0" applyFont="1" applyFill="1" applyBorder="1" applyAlignment="1" applyProtection="1">
      <alignment horizontal="center"/>
    </xf>
    <xf numFmtId="0" fontId="16" fillId="0" borderId="16" xfId="0" applyFont="1" applyFill="1" applyBorder="1" applyAlignment="1" applyProtection="1">
      <alignment horizontal="left" vertical="center" wrapText="1"/>
    </xf>
    <xf numFmtId="0" fontId="16" fillId="0" borderId="18" xfId="0" applyFont="1" applyFill="1" applyBorder="1" applyAlignment="1" applyProtection="1">
      <alignment horizontal="center"/>
    </xf>
    <xf numFmtId="3" fontId="16" fillId="0" borderId="10" xfId="0" applyNumberFormat="1" applyFont="1" applyFill="1" applyBorder="1" applyAlignment="1" applyProtection="1">
      <alignment horizontal="right"/>
    </xf>
    <xf numFmtId="3" fontId="17" fillId="0" borderId="0" xfId="0" applyNumberFormat="1" applyFont="1" applyFill="1" applyBorder="1" applyAlignment="1" applyProtection="1">
      <alignment horizontal="right"/>
    </xf>
    <xf numFmtId="3" fontId="19" fillId="0" borderId="0" xfId="0" applyNumberFormat="1" applyFont="1" applyFill="1" applyBorder="1" applyAlignment="1" applyProtection="1">
      <alignment horizontal="right"/>
    </xf>
    <xf numFmtId="0" fontId="18" fillId="0" borderId="20" xfId="0" applyFont="1" applyFill="1" applyBorder="1" applyAlignment="1" applyProtection="1">
      <alignment horizontal="center"/>
    </xf>
    <xf numFmtId="3" fontId="18" fillId="4" borderId="1" xfId="0" applyNumberFormat="1" applyFont="1" applyFill="1" applyBorder="1" applyAlignment="1" applyProtection="1">
      <alignment horizontal="right"/>
      <protection locked="0"/>
    </xf>
    <xf numFmtId="3" fontId="15" fillId="0" borderId="0" xfId="0" applyNumberFormat="1" applyFont="1" applyFill="1" applyBorder="1" applyAlignment="1" applyProtection="1">
      <alignment horizontal="right"/>
      <protection locked="0"/>
    </xf>
    <xf numFmtId="3" fontId="20" fillId="0" borderId="0" xfId="0" applyNumberFormat="1" applyFont="1" applyFill="1" applyBorder="1" applyAlignment="1" applyProtection="1">
      <alignment horizontal="right"/>
      <protection locked="0"/>
    </xf>
    <xf numFmtId="0" fontId="18" fillId="0" borderId="20" xfId="0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 applyProtection="1">
      <alignment horizontal="right"/>
    </xf>
    <xf numFmtId="3" fontId="20" fillId="0" borderId="0" xfId="0" applyNumberFormat="1" applyFont="1" applyFill="1" applyBorder="1" applyAlignment="1" applyProtection="1">
      <alignment horizontal="right"/>
    </xf>
    <xf numFmtId="0" fontId="16" fillId="0" borderId="20" xfId="0" applyFont="1" applyFill="1" applyBorder="1" applyAlignment="1" applyProtection="1">
      <alignment horizontal="center"/>
    </xf>
    <xf numFmtId="3" fontId="16" fillId="0" borderId="1" xfId="0" applyNumberFormat="1" applyFont="1" applyFill="1" applyBorder="1" applyAlignment="1" applyProtection="1">
      <alignment horizontal="right"/>
    </xf>
    <xf numFmtId="167" fontId="15" fillId="0" borderId="0" xfId="0" applyNumberFormat="1" applyFont="1" applyFill="1" applyBorder="1" applyAlignment="1" applyProtection="1">
      <alignment horizontal="right"/>
    </xf>
    <xf numFmtId="1" fontId="20" fillId="0" borderId="0" xfId="0" applyNumberFormat="1" applyFont="1" applyFill="1" applyBorder="1" applyAlignment="1" applyProtection="1">
      <alignment horizontal="right"/>
    </xf>
    <xf numFmtId="0" fontId="16" fillId="0" borderId="22" xfId="0" applyFont="1" applyFill="1" applyBorder="1" applyAlignment="1" applyProtection="1">
      <alignment horizontal="center"/>
    </xf>
    <xf numFmtId="0" fontId="16" fillId="0" borderId="9" xfId="0" applyFont="1" applyFill="1" applyBorder="1" applyAlignment="1" applyProtection="1">
      <alignment horizontal="center"/>
    </xf>
    <xf numFmtId="0" fontId="16" fillId="0" borderId="11" xfId="0" applyFont="1" applyFill="1" applyBorder="1" applyAlignment="1" applyProtection="1">
      <alignment horizontal="left" vertical="center" wrapText="1"/>
    </xf>
    <xf numFmtId="0" fontId="16" fillId="0" borderId="12" xfId="0" applyFont="1" applyFill="1" applyBorder="1" applyAlignment="1" applyProtection="1">
      <alignment horizontal="left" vertical="center" wrapText="1"/>
    </xf>
    <xf numFmtId="0" fontId="18" fillId="0" borderId="17" xfId="0" applyFont="1" applyFill="1" applyBorder="1" applyAlignment="1" applyProtection="1">
      <alignment horizontal="center"/>
    </xf>
    <xf numFmtId="0" fontId="16" fillId="0" borderId="9" xfId="0" applyFont="1" applyFill="1" applyBorder="1" applyAlignment="1" applyProtection="1">
      <alignment horizontal="center" vertical="center" wrapText="1"/>
    </xf>
    <xf numFmtId="0" fontId="16" fillId="0" borderId="17" xfId="0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right"/>
    </xf>
    <xf numFmtId="3" fontId="17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Fill="1" applyBorder="1" applyAlignment="1" applyProtection="1">
      <alignment horizontal="left"/>
    </xf>
    <xf numFmtId="0" fontId="16" fillId="4" borderId="18" xfId="0" applyFont="1" applyFill="1" applyBorder="1" applyAlignment="1" applyProtection="1">
      <alignment horizontal="center"/>
    </xf>
    <xf numFmtId="0" fontId="16" fillId="4" borderId="11" xfId="0" applyFont="1" applyFill="1" applyBorder="1" applyAlignment="1" applyProtection="1">
      <alignment horizontal="left" vertical="center" wrapText="1"/>
    </xf>
    <xf numFmtId="0" fontId="22" fillId="0" borderId="0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left" vertical="center" wrapText="1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3" fontId="16" fillId="0" borderId="0" xfId="0" applyNumberFormat="1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3" fontId="15" fillId="0" borderId="0" xfId="0" applyNumberFormat="1" applyFont="1" applyFill="1" applyBorder="1" applyAlignment="1">
      <alignment vertical="center"/>
    </xf>
    <xf numFmtId="167" fontId="15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3" fontId="15" fillId="0" borderId="0" xfId="0" applyNumberFormat="1" applyFont="1" applyFill="1" applyBorder="1"/>
    <xf numFmtId="0" fontId="15" fillId="0" borderId="0" xfId="0" applyFont="1" applyFill="1" applyBorder="1" applyProtection="1"/>
    <xf numFmtId="3" fontId="18" fillId="0" borderId="0" xfId="0" applyNumberFormat="1" applyFont="1" applyFill="1" applyProtection="1"/>
    <xf numFmtId="3" fontId="18" fillId="4" borderId="27" xfId="0" applyNumberFormat="1" applyFont="1" applyFill="1" applyBorder="1" applyAlignment="1" applyProtection="1">
      <alignment horizontal="right"/>
      <protection locked="0"/>
    </xf>
    <xf numFmtId="3" fontId="16" fillId="0" borderId="0" xfId="0" applyNumberFormat="1" applyFont="1" applyFill="1" applyBorder="1"/>
    <xf numFmtId="3" fontId="16" fillId="0" borderId="0" xfId="0" applyNumberFormat="1" applyFont="1" applyFill="1"/>
    <xf numFmtId="3" fontId="16" fillId="0" borderId="14" xfId="0" applyNumberFormat="1" applyFont="1" applyFill="1" applyBorder="1" applyAlignment="1" applyProtection="1">
      <alignment horizontal="right"/>
    </xf>
    <xf numFmtId="3" fontId="18" fillId="0" borderId="0" xfId="0" applyNumberFormat="1" applyFont="1" applyFill="1" applyAlignment="1">
      <alignment vertical="center"/>
    </xf>
    <xf numFmtId="3" fontId="18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Fill="1" applyAlignment="1">
      <alignment horizontal="left" vertical="center" wrapText="1"/>
    </xf>
    <xf numFmtId="0" fontId="18" fillId="0" borderId="0" xfId="0" applyFont="1"/>
    <xf numFmtId="0" fontId="15" fillId="0" borderId="0" xfId="0" applyFont="1" applyFill="1" applyBorder="1"/>
    <xf numFmtId="0" fontId="25" fillId="0" borderId="0" xfId="0" applyFont="1"/>
    <xf numFmtId="3" fontId="18" fillId="0" borderId="0" xfId="0" applyNumberFormat="1" applyFont="1" applyFill="1" applyAlignment="1">
      <alignment horizontal="left" vertical="center" wrapText="1"/>
    </xf>
    <xf numFmtId="3" fontId="16" fillId="0" borderId="0" xfId="0" applyNumberFormat="1" applyFont="1" applyFill="1" applyBorder="1" applyAlignment="1" applyProtection="1">
      <alignment vertical="center" wrapText="1"/>
    </xf>
    <xf numFmtId="0" fontId="25" fillId="0" borderId="0" xfId="0" applyFont="1" applyFill="1" applyBorder="1"/>
    <xf numFmtId="0" fontId="18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3" fontId="18" fillId="0" borderId="9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26" fillId="0" borderId="20" xfId="0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Protection="1"/>
    <xf numFmtId="0" fontId="20" fillId="0" borderId="0" xfId="0" applyFont="1" applyFill="1" applyBorder="1" applyProtection="1"/>
    <xf numFmtId="0" fontId="24" fillId="0" borderId="20" xfId="0" applyFont="1" applyFill="1" applyBorder="1" applyAlignment="1" applyProtection="1">
      <alignment horizontal="center"/>
    </xf>
    <xf numFmtId="0" fontId="26" fillId="0" borderId="23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</xf>
    <xf numFmtId="0" fontId="23" fillId="0" borderId="16" xfId="0" applyFont="1" applyFill="1" applyBorder="1" applyAlignment="1" applyProtection="1">
      <alignment horizontal="left" vertical="center" wrapText="1"/>
    </xf>
    <xf numFmtId="3" fontId="23" fillId="0" borderId="0" xfId="0" applyNumberFormat="1" applyFont="1" applyFill="1" applyBorder="1" applyAlignment="1" applyProtection="1">
      <alignment horizontal="right"/>
    </xf>
    <xf numFmtId="0" fontId="16" fillId="0" borderId="21" xfId="0" applyFont="1" applyFill="1" applyBorder="1" applyAlignment="1" applyProtection="1">
      <alignment horizontal="center" wrapText="1"/>
    </xf>
    <xf numFmtId="0" fontId="18" fillId="0" borderId="26" xfId="0" applyFont="1" applyFill="1" applyBorder="1" applyAlignment="1" applyProtection="1">
      <alignment horizontal="center"/>
    </xf>
    <xf numFmtId="0" fontId="18" fillId="0" borderId="24" xfId="0" applyFont="1" applyFill="1" applyBorder="1" applyAlignment="1" applyProtection="1">
      <alignment horizontal="left" vertical="center" wrapText="1" indent="1"/>
    </xf>
    <xf numFmtId="3" fontId="15" fillId="0" borderId="0" xfId="7" applyNumberFormat="1" applyFont="1" applyFill="1" applyBorder="1" applyAlignment="1">
      <alignment vertical="center"/>
    </xf>
    <xf numFmtId="3" fontId="20" fillId="0" borderId="0" xfId="7" applyNumberFormat="1" applyFont="1" applyFill="1" applyBorder="1" applyAlignment="1">
      <alignment vertical="center"/>
    </xf>
    <xf numFmtId="0" fontId="18" fillId="0" borderId="13" xfId="0" applyFont="1" applyFill="1" applyBorder="1" applyAlignment="1" applyProtection="1">
      <alignment horizontal="center"/>
    </xf>
    <xf numFmtId="0" fontId="18" fillId="0" borderId="25" xfId="0" applyFont="1" applyFill="1" applyBorder="1" applyAlignment="1" applyProtection="1">
      <alignment horizontal="left" vertical="center" wrapText="1" indent="1"/>
    </xf>
    <xf numFmtId="3" fontId="18" fillId="4" borderId="14" xfId="0" applyNumberFormat="1" applyFont="1" applyFill="1" applyBorder="1" applyAlignment="1" applyProtection="1">
      <alignment horizontal="right"/>
      <protection locked="0"/>
    </xf>
    <xf numFmtId="0" fontId="16" fillId="0" borderId="19" xfId="0" applyFont="1" applyFill="1" applyBorder="1" applyAlignment="1" applyProtection="1">
      <alignment horizontal="center" wrapText="1"/>
    </xf>
    <xf numFmtId="1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 applyAlignment="1">
      <alignment vertical="center"/>
    </xf>
    <xf numFmtId="0" fontId="16" fillId="0" borderId="0" xfId="0" applyFont="1" applyFill="1"/>
    <xf numFmtId="0" fontId="17" fillId="0" borderId="0" xfId="0" applyFont="1" applyFill="1" applyBorder="1" applyAlignment="1" applyProtection="1">
      <alignment horizontal="left" vertical="center" wrapText="1"/>
    </xf>
    <xf numFmtId="0" fontId="18" fillId="0" borderId="0" xfId="0" applyFont="1" applyFill="1" applyBorder="1"/>
    <xf numFmtId="3" fontId="17" fillId="0" borderId="0" xfId="0" applyNumberFormat="1" applyFont="1" applyFill="1" applyBorder="1" applyAlignment="1" applyProtection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/>
    <xf numFmtId="3" fontId="16" fillId="0" borderId="0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3" fontId="18" fillId="4" borderId="12" xfId="0" applyNumberFormat="1" applyFont="1" applyFill="1" applyBorder="1" applyAlignment="1" applyProtection="1">
      <alignment horizontal="right"/>
      <protection locked="0"/>
    </xf>
    <xf numFmtId="3" fontId="18" fillId="0" borderId="12" xfId="0" applyNumberFormat="1" applyFont="1" applyFill="1" applyBorder="1" applyAlignment="1">
      <alignment horizontal="right"/>
    </xf>
    <xf numFmtId="3" fontId="24" fillId="5" borderId="12" xfId="0" applyNumberFormat="1" applyFont="1" applyFill="1" applyBorder="1" applyAlignment="1" applyProtection="1">
      <alignment horizontal="right"/>
      <protection locked="0"/>
    </xf>
    <xf numFmtId="3" fontId="18" fillId="4" borderId="12" xfId="0" applyNumberFormat="1" applyFont="1" applyFill="1" applyBorder="1" applyAlignment="1" applyProtection="1">
      <alignment horizontal="right"/>
    </xf>
    <xf numFmtId="3" fontId="16" fillId="0" borderId="12" xfId="0" applyNumberFormat="1" applyFont="1" applyFill="1" applyBorder="1" applyAlignment="1" applyProtection="1">
      <alignment horizontal="right"/>
    </xf>
    <xf numFmtId="3" fontId="18" fillId="0" borderId="12" xfId="0" applyNumberFormat="1" applyFont="1" applyFill="1" applyBorder="1" applyAlignment="1" applyProtection="1">
      <alignment horizontal="right"/>
    </xf>
    <xf numFmtId="3" fontId="24" fillId="5" borderId="12" xfId="0" applyNumberFormat="1" applyFont="1" applyFill="1" applyBorder="1" applyAlignment="1" applyProtection="1">
      <alignment horizontal="right"/>
    </xf>
    <xf numFmtId="3" fontId="18" fillId="2" borderId="12" xfId="0" applyNumberFormat="1" applyFont="1" applyFill="1" applyBorder="1" applyAlignment="1" applyProtection="1">
      <alignment horizontal="right"/>
      <protection locked="0"/>
    </xf>
    <xf numFmtId="3" fontId="24" fillId="4" borderId="12" xfId="0" applyNumberFormat="1" applyFont="1" applyFill="1" applyBorder="1" applyAlignment="1" applyProtection="1">
      <alignment horizontal="right"/>
      <protection locked="0"/>
    </xf>
    <xf numFmtId="3" fontId="16" fillId="0" borderId="30" xfId="0" applyNumberFormat="1" applyFont="1" applyFill="1" applyBorder="1" applyAlignment="1" applyProtection="1">
      <alignment horizontal="right"/>
    </xf>
    <xf numFmtId="3" fontId="18" fillId="0" borderId="27" xfId="0" applyNumberFormat="1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center" vertical="center"/>
    </xf>
    <xf numFmtId="0" fontId="16" fillId="0" borderId="27" xfId="0" applyFont="1" applyFill="1" applyBorder="1" applyAlignment="1" applyProtection="1">
      <alignment horizontal="left" vertical="center" wrapText="1"/>
    </xf>
    <xf numFmtId="0" fontId="18" fillId="0" borderId="12" xfId="0" applyFont="1" applyFill="1" applyBorder="1" applyProtection="1"/>
    <xf numFmtId="0" fontId="18" fillId="0" borderId="27" xfId="0" applyFont="1" applyFill="1" applyBorder="1" applyAlignment="1" applyProtection="1">
      <alignment horizontal="left" vertical="center" wrapText="1" indent="1"/>
    </xf>
    <xf numFmtId="0" fontId="18" fillId="0" borderId="27" xfId="0" applyFont="1" applyFill="1" applyBorder="1" applyAlignment="1">
      <alignment horizontal="left" vertical="center" wrapText="1" indent="1"/>
    </xf>
    <xf numFmtId="0" fontId="26" fillId="0" borderId="27" xfId="0" applyFont="1" applyFill="1" applyBorder="1" applyAlignment="1" applyProtection="1">
      <alignment horizontal="left" vertical="center" wrapText="1" indent="3"/>
      <protection locked="0"/>
    </xf>
    <xf numFmtId="0" fontId="18" fillId="0" borderId="27" xfId="0" applyFont="1" applyFill="1" applyBorder="1" applyAlignment="1" applyProtection="1">
      <alignment horizontal="left" vertical="center" wrapText="1" indent="3"/>
    </xf>
    <xf numFmtId="3" fontId="18" fillId="0" borderId="12" xfId="0" applyNumberFormat="1" applyFont="1" applyFill="1" applyBorder="1" applyProtection="1"/>
    <xf numFmtId="3" fontId="18" fillId="4" borderId="12" xfId="0" applyNumberFormat="1" applyFont="1" applyFill="1" applyBorder="1" applyAlignment="1">
      <alignment horizontal="right"/>
    </xf>
    <xf numFmtId="0" fontId="24" fillId="0" borderId="27" xfId="0" applyFont="1" applyFill="1" applyBorder="1" applyAlignment="1" applyProtection="1">
      <alignment horizontal="left" vertical="center" wrapText="1" indent="2"/>
    </xf>
    <xf numFmtId="0" fontId="16" fillId="0" borderId="27" xfId="0" applyFont="1" applyFill="1" applyBorder="1" applyAlignment="1" applyProtection="1">
      <alignment horizontal="right"/>
    </xf>
    <xf numFmtId="3" fontId="16" fillId="0" borderId="27" xfId="0" applyNumberFormat="1" applyFont="1" applyFill="1" applyBorder="1" applyAlignment="1" applyProtection="1">
      <alignment horizontal="center"/>
    </xf>
    <xf numFmtId="3" fontId="16" fillId="0" borderId="12" xfId="0" applyNumberFormat="1" applyFont="1" applyFill="1" applyBorder="1" applyAlignment="1" applyProtection="1">
      <alignment horizontal="center"/>
    </xf>
    <xf numFmtId="0" fontId="16" fillId="0" borderId="32" xfId="0" applyFont="1" applyFill="1" applyBorder="1" applyAlignment="1" applyProtection="1">
      <alignment horizontal="left" vertical="center" wrapText="1"/>
    </xf>
    <xf numFmtId="166" fontId="2" fillId="0" borderId="1" xfId="0" applyNumberFormat="1" applyFont="1" applyBorder="1"/>
    <xf numFmtId="164" fontId="0" fillId="2" borderId="0" xfId="1" applyFont="1" applyFill="1"/>
    <xf numFmtId="165" fontId="29" fillId="0" borderId="1" xfId="1" applyNumberFormat="1" applyFont="1" applyFill="1" applyBorder="1" applyAlignment="1">
      <alignment horizontal="left" wrapText="1"/>
    </xf>
    <xf numFmtId="0" fontId="2" fillId="0" borderId="1" xfId="0" applyFont="1" applyFill="1" applyBorder="1"/>
    <xf numFmtId="0" fontId="6" fillId="0" borderId="1" xfId="0" applyFont="1" applyFill="1" applyBorder="1"/>
    <xf numFmtId="165" fontId="0" fillId="2" borderId="1" xfId="0" applyNumberFormat="1" applyFill="1" applyBorder="1"/>
    <xf numFmtId="14" fontId="7" fillId="2" borderId="1" xfId="1" applyNumberFormat="1" applyFont="1" applyFill="1" applyBorder="1" applyAlignment="1"/>
    <xf numFmtId="165" fontId="5" fillId="0" borderId="1" xfId="0" applyNumberFormat="1" applyFont="1" applyBorder="1"/>
    <xf numFmtId="165" fontId="5" fillId="0" borderId="1" xfId="0" applyNumberFormat="1" applyFont="1" applyFill="1" applyBorder="1"/>
    <xf numFmtId="165" fontId="1" fillId="0" borderId="1" xfId="0" applyNumberFormat="1" applyFont="1" applyBorder="1"/>
    <xf numFmtId="165" fontId="1" fillId="0" borderId="1" xfId="0" applyNumberFormat="1" applyFont="1" applyFill="1" applyBorder="1"/>
    <xf numFmtId="0" fontId="1" fillId="0" borderId="0" xfId="0" applyFont="1"/>
    <xf numFmtId="164" fontId="1" fillId="0" borderId="0" xfId="1" applyFont="1"/>
    <xf numFmtId="165" fontId="0" fillId="2" borderId="0" xfId="0" applyNumberFormat="1" applyFill="1"/>
    <xf numFmtId="164" fontId="3" fillId="2" borderId="0" xfId="1" applyFont="1" applyFill="1" applyBorder="1" applyAlignment="1">
      <alignment horizontal="center" wrapText="1"/>
    </xf>
    <xf numFmtId="165" fontId="0" fillId="0" borderId="0" xfId="1" applyNumberFormat="1" applyFont="1" applyFill="1" applyBorder="1"/>
    <xf numFmtId="165" fontId="31" fillId="0" borderId="0" xfId="1" applyNumberFormat="1" applyFont="1" applyFill="1" applyBorder="1"/>
    <xf numFmtId="0" fontId="31" fillId="0" borderId="0" xfId="0" applyFont="1" applyFill="1"/>
    <xf numFmtId="9" fontId="0" fillId="0" borderId="0" xfId="13" applyFont="1" applyFill="1" applyBorder="1" applyAlignment="1">
      <alignment horizontal="center"/>
    </xf>
    <xf numFmtId="9" fontId="0" fillId="0" borderId="0" xfId="13" applyFont="1" applyBorder="1" applyAlignment="1">
      <alignment horizontal="center"/>
    </xf>
    <xf numFmtId="164" fontId="4" fillId="0" borderId="33" xfId="1" applyFont="1" applyFill="1" applyBorder="1" applyAlignment="1">
      <alignment horizontal="left" wrapText="1"/>
    </xf>
    <xf numFmtId="164" fontId="4" fillId="0" borderId="34" xfId="1" applyFont="1" applyFill="1" applyBorder="1" applyAlignment="1">
      <alignment horizontal="left" wrapText="1"/>
    </xf>
    <xf numFmtId="9" fontId="0" fillId="0" borderId="0" xfId="13" applyFont="1" applyFill="1" applyBorder="1"/>
    <xf numFmtId="165" fontId="0" fillId="0" borderId="33" xfId="1" applyNumberFormat="1" applyFont="1" applyFill="1" applyBorder="1"/>
    <xf numFmtId="165" fontId="31" fillId="0" borderId="33" xfId="1" applyNumberFormat="1" applyFont="1" applyFill="1" applyBorder="1"/>
    <xf numFmtId="165" fontId="0" fillId="0" borderId="34" xfId="1" applyNumberFormat="1" applyFont="1" applyFill="1" applyBorder="1"/>
    <xf numFmtId="165" fontId="0" fillId="0" borderId="35" xfId="1" applyNumberFormat="1" applyFont="1" applyFill="1" applyBorder="1"/>
    <xf numFmtId="164" fontId="3" fillId="2" borderId="0" xfId="1" applyFont="1" applyFill="1" applyBorder="1" applyAlignment="1">
      <alignment horizontal="center" wrapText="1"/>
    </xf>
    <xf numFmtId="164" fontId="4" fillId="0" borderId="0" xfId="1" applyFont="1" applyFill="1" applyBorder="1" applyAlignment="1">
      <alignment horizontal="left" wrapText="1"/>
    </xf>
    <xf numFmtId="9" fontId="31" fillId="0" borderId="0" xfId="13" applyFont="1" applyFill="1" applyBorder="1"/>
    <xf numFmtId="9" fontId="0" fillId="0" borderId="35" xfId="13" applyFont="1" applyFill="1" applyBorder="1"/>
    <xf numFmtId="164" fontId="3" fillId="2" borderId="0" xfId="1" applyFont="1" applyFill="1" applyBorder="1" applyAlignment="1">
      <alignment wrapText="1"/>
    </xf>
    <xf numFmtId="164" fontId="3" fillId="2" borderId="33" xfId="1" applyFont="1" applyFill="1" applyBorder="1" applyAlignment="1">
      <alignment wrapText="1"/>
    </xf>
    <xf numFmtId="9" fontId="3" fillId="2" borderId="0" xfId="13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64" fontId="10" fillId="2" borderId="0" xfId="1" applyFont="1" applyFill="1" applyAlignment="1">
      <alignment horizontal="center" wrapText="1"/>
    </xf>
    <xf numFmtId="164" fontId="3" fillId="2" borderId="0" xfId="1" applyFont="1" applyFill="1" applyBorder="1" applyAlignment="1">
      <alignment horizontal="center" wrapText="1"/>
    </xf>
    <xf numFmtId="165" fontId="4" fillId="0" borderId="2" xfId="1" applyNumberFormat="1" applyFont="1" applyFill="1" applyBorder="1" applyAlignment="1">
      <alignment horizontal="center" wrapText="1"/>
    </xf>
    <xf numFmtId="165" fontId="4" fillId="0" borderId="6" xfId="1" applyNumberFormat="1" applyFont="1" applyFill="1" applyBorder="1" applyAlignment="1">
      <alignment horizontal="center" wrapText="1"/>
    </xf>
    <xf numFmtId="165" fontId="4" fillId="0" borderId="3" xfId="1" applyNumberFormat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 wrapText="1"/>
    </xf>
    <xf numFmtId="0" fontId="16" fillId="0" borderId="0" xfId="0" applyFont="1" applyFill="1" applyBorder="1" applyAlignment="1" applyProtection="1">
      <alignment horizontal="center" vertical="center" wrapText="1"/>
    </xf>
    <xf numFmtId="3" fontId="16" fillId="0" borderId="0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right" vertical="center" wrapText="1"/>
    </xf>
    <xf numFmtId="0" fontId="17" fillId="0" borderId="0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4" fontId="16" fillId="0" borderId="31" xfId="0" applyNumberFormat="1" applyFont="1" applyFill="1" applyBorder="1" applyAlignment="1">
      <alignment horizontal="center" vertical="center" wrapText="1"/>
    </xf>
    <xf numFmtId="4" fontId="16" fillId="0" borderId="27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8" fontId="33" fillId="6" borderId="0" xfId="0" applyNumberFormat="1" applyFont="1" applyFill="1" applyAlignment="1">
      <alignment horizontal="center" vertical="center"/>
    </xf>
    <xf numFmtId="9" fontId="33" fillId="6" borderId="0" xfId="13" applyFont="1" applyFill="1" applyAlignment="1">
      <alignment horizontal="center" vertical="center"/>
    </xf>
  </cellXfs>
  <cellStyles count="14">
    <cellStyle name="Normal" xfId="10" xr:uid="{00000000-0005-0000-0000-000000000000}"/>
    <cellStyle name="Вывод 2" xfId="3" xr:uid="{00000000-0005-0000-0000-000002000000}"/>
    <cellStyle name="Вычисление 2" xfId="4" xr:uid="{00000000-0005-0000-0000-000003000000}"/>
    <cellStyle name="Денежный 2" xfId="11" xr:uid="{00000000-0005-0000-0000-000004000000}"/>
    <cellStyle name="Обычный" xfId="0" builtinId="0"/>
    <cellStyle name="Обычный 12 2" xfId="6" xr:uid="{00000000-0005-0000-0000-000006000000}"/>
    <cellStyle name="Обычный 2" xfId="2" xr:uid="{00000000-0005-0000-0000-000007000000}"/>
    <cellStyle name="Обычный 2 2" xfId="7" xr:uid="{00000000-0005-0000-0000-000008000000}"/>
    <cellStyle name="Обычный 3" xfId="9" xr:uid="{00000000-0005-0000-0000-000009000000}"/>
    <cellStyle name="Обычный 4" xfId="12" xr:uid="{00000000-0005-0000-0000-00000A000000}"/>
    <cellStyle name="Процентный" xfId="13" builtinId="5"/>
    <cellStyle name="Финансовый" xfId="1" builtinId="3"/>
    <cellStyle name="Финансовый 2" xfId="5" xr:uid="{00000000-0005-0000-0000-00000E000000}"/>
    <cellStyle name="Финансовый 3" xfId="8" xr:uid="{00000000-0005-0000-0000-00000F000000}"/>
  </cellStyles>
  <dxfs count="14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_-* #,##0\ _₽_-;\-* #,##0\ _₽_-;_-* &quot;-&quot;??\ _₽_-;_-@_-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0E5D5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[Проверочная работа.xlsx]Черновик!Сводная таблица1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поступления денежных средств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5.9301400283211333E-2"/>
              <c:y val="5.898622153317757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6286865765281977E-2"/>
              <c:y val="-4.781292108990835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5.6095689268630712E-2"/>
              <c:y val="5.829522025753709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3739027333967815E-2"/>
              <c:y val="5.3822378157315762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Черновик!$B$3</c:f>
              <c:strCache>
                <c:ptCount val="1"/>
                <c:pt idx="0">
                  <c:v>План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286865765281977E-2"/>
                  <c:y val="-4.7812921089908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8E-496F-BB49-D1FA9BBA554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Черновик!$A$4:$A$7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Черновик!$B$4:$B$7</c:f>
              <c:numCache>
                <c:formatCode>#,##0</c:formatCode>
                <c:ptCount val="3"/>
                <c:pt idx="0">
                  <c:v>1313078</c:v>
                </c:pt>
                <c:pt idx="1">
                  <c:v>1719719</c:v>
                </c:pt>
                <c:pt idx="2">
                  <c:v>1629680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0-4F9E-8219-33B9933E0B2C}"/>
            </c:ext>
          </c:extLst>
        </c:ser>
        <c:ser>
          <c:idx val="1"/>
          <c:order val="1"/>
          <c:tx>
            <c:strRef>
              <c:f>Черновик!$C$3</c:f>
              <c:strCache>
                <c:ptCount val="1"/>
                <c:pt idx="0">
                  <c:v>Факт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301400283211333E-2"/>
                  <c:y val="5.898622153317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8E-496F-BB49-D1FA9BBA5546}"/>
                </c:ext>
              </c:extLst>
            </c:dLbl>
            <c:dLbl>
              <c:idx val="1"/>
              <c:layout>
                <c:manualLayout>
                  <c:x val="-5.6095689268630712E-2"/>
                  <c:y val="5.8295220257537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8E-496F-BB49-D1FA9BBA5546}"/>
                </c:ext>
              </c:extLst>
            </c:dLbl>
            <c:dLbl>
              <c:idx val="2"/>
              <c:layout>
                <c:manualLayout>
                  <c:x val="-6.3739027333967815E-2"/>
                  <c:y val="5.3822378157315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8E-496F-BB49-D1FA9BBA554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Черновик!$A$4:$A$7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Черновик!$C$4:$C$7</c:f>
              <c:numCache>
                <c:formatCode>#,##0</c:formatCode>
                <c:ptCount val="3"/>
                <c:pt idx="0">
                  <c:v>1313524</c:v>
                </c:pt>
                <c:pt idx="1">
                  <c:v>1411905</c:v>
                </c:pt>
                <c:pt idx="2">
                  <c:v>1482230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0-4F9E-8219-33B9933E0B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99424"/>
        <c:axId val="100394848"/>
      </c:lineChart>
      <c:catAx>
        <c:axId val="1003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4848"/>
        <c:crosses val="autoZero"/>
        <c:auto val="1"/>
        <c:lblAlgn val="ctr"/>
        <c:lblOffset val="100"/>
        <c:noMultiLvlLbl val="0"/>
      </c:catAx>
      <c:valAx>
        <c:axId val="1003948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03994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[Проверочная работа.xlsx]Черновик!Сводная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Поступление</a:t>
            </a:r>
            <a:r>
              <a:rPr lang="ru-RU" baseline="0"/>
              <a:t> по виду продукции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Черновик!$B$13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Черновик!$A$14:$A$17</c:f>
              <c:strCache>
                <c:ptCount val="3"/>
                <c:pt idx="0">
                  <c:v>Поступления прочие</c:v>
                </c:pt>
                <c:pt idx="1">
                  <c:v>Реализация готовой продукции</c:v>
                </c:pt>
                <c:pt idx="2">
                  <c:v>Прочая реализация</c:v>
                </c:pt>
              </c:strCache>
            </c:strRef>
          </c:cat>
          <c:val>
            <c:numRef>
              <c:f>Черновик!$B$14:$B$17</c:f>
              <c:numCache>
                <c:formatCode>#,##0</c:formatCode>
                <c:ptCount val="3"/>
                <c:pt idx="0">
                  <c:v>819876</c:v>
                </c:pt>
                <c:pt idx="1">
                  <c:v>3181119</c:v>
                </c:pt>
                <c:pt idx="2">
                  <c:v>661482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966-8EA8-B09AB7E5BCAC}"/>
            </c:ext>
          </c:extLst>
        </c:ser>
        <c:ser>
          <c:idx val="1"/>
          <c:order val="1"/>
          <c:tx>
            <c:strRef>
              <c:f>Черновик!$C$13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Черновик!$A$14:$A$17</c:f>
              <c:strCache>
                <c:ptCount val="3"/>
                <c:pt idx="0">
                  <c:v>Поступления прочие</c:v>
                </c:pt>
                <c:pt idx="1">
                  <c:v>Реализация готовой продукции</c:v>
                </c:pt>
                <c:pt idx="2">
                  <c:v>Прочая реализация</c:v>
                </c:pt>
              </c:strCache>
            </c:strRef>
          </c:cat>
          <c:val>
            <c:numRef>
              <c:f>Черновик!$C$14:$C$17</c:f>
              <c:numCache>
                <c:formatCode>#,##0</c:formatCode>
                <c:ptCount val="3"/>
                <c:pt idx="0">
                  <c:v>957485</c:v>
                </c:pt>
                <c:pt idx="1">
                  <c:v>2672322</c:v>
                </c:pt>
                <c:pt idx="2">
                  <c:v>577852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966-8EA8-B09AB7E5B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85797360"/>
        <c:axId val="2085799024"/>
      </c:barChart>
      <c:catAx>
        <c:axId val="20857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799024"/>
        <c:crosses val="autoZero"/>
        <c:auto val="1"/>
        <c:lblAlgn val="ctr"/>
        <c:lblOffset val="100"/>
        <c:noMultiLvlLbl val="0"/>
      </c:catAx>
      <c:valAx>
        <c:axId val="20857990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857973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[Проверочная работа.xlsx]Черновик!Сводная таблица4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Доли рынов в поступлении денежных средств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Черновик!$B$44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F7-456D-9CD1-BA798331C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F7-456D-9CD1-BA798331C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F7-456D-9CD1-BA798331C73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Черновик!$A$45:$A$48</c:f>
              <c:strCache>
                <c:ptCount val="3"/>
                <c:pt idx="0">
                  <c:v>Внутренний рынок</c:v>
                </c:pt>
                <c:pt idx="1">
                  <c:v>Прочее</c:v>
                </c:pt>
                <c:pt idx="2">
                  <c:v>Экспорт </c:v>
                </c:pt>
              </c:strCache>
            </c:strRef>
          </c:cat>
          <c:val>
            <c:numRef>
              <c:f>Черновик!$B$45:$B$48</c:f>
              <c:numCache>
                <c:formatCode>#,##0</c:formatCode>
                <c:ptCount val="3"/>
                <c:pt idx="0">
                  <c:v>1694639</c:v>
                </c:pt>
                <c:pt idx="1">
                  <c:v>1535337</c:v>
                </c:pt>
                <c:pt idx="2">
                  <c:v>977683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F7-456D-9CD1-BA798331C7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[Проверочная работа.xlsx]Черновик!Сводная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Поступление</a:t>
            </a:r>
            <a:r>
              <a:rPr lang="ru-RU" baseline="0"/>
              <a:t> по статьям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Черновик!$B$23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Черновик!$A$24:$A$35</c:f>
              <c:strCache>
                <c:ptCount val="11"/>
                <c:pt idx="0">
                  <c:v>Реализация квартир </c:v>
                </c:pt>
                <c:pt idx="1">
                  <c:v>Пеноблоки</c:v>
                </c:pt>
                <c:pt idx="2">
                  <c:v>Монтажная пена</c:v>
                </c:pt>
                <c:pt idx="3">
                  <c:v>Фанера</c:v>
                </c:pt>
                <c:pt idx="4">
                  <c:v>Сталь</c:v>
                </c:pt>
                <c:pt idx="5">
                  <c:v>Красный кирпич</c:v>
                </c:pt>
                <c:pt idx="6">
                  <c:v>Кирпич полнотелый</c:v>
                </c:pt>
                <c:pt idx="7">
                  <c:v>Работы и услуги</c:v>
                </c:pt>
                <c:pt idx="8">
                  <c:v>Сдача имущества в аренду</c:v>
                </c:pt>
                <c:pt idx="9">
                  <c:v>Мрамор</c:v>
                </c:pt>
                <c:pt idx="10">
                  <c:v>Прочие поступления денежных средств</c:v>
                </c:pt>
              </c:strCache>
            </c:strRef>
          </c:cat>
          <c:val>
            <c:numRef>
              <c:f>Черновик!$B$24:$B$35</c:f>
              <c:numCache>
                <c:formatCode>#,##0</c:formatCode>
                <c:ptCount val="11"/>
                <c:pt idx="0">
                  <c:v>387050</c:v>
                </c:pt>
                <c:pt idx="1">
                  <c:v>661535</c:v>
                </c:pt>
                <c:pt idx="2">
                  <c:v>506205</c:v>
                </c:pt>
                <c:pt idx="3">
                  <c:v>433626</c:v>
                </c:pt>
                <c:pt idx="4">
                  <c:v>648836</c:v>
                </c:pt>
                <c:pt idx="5">
                  <c:v>185519</c:v>
                </c:pt>
                <c:pt idx="6">
                  <c:v>500633</c:v>
                </c:pt>
                <c:pt idx="7">
                  <c:v>244765</c:v>
                </c:pt>
                <c:pt idx="8">
                  <c:v>240677</c:v>
                </c:pt>
                <c:pt idx="9">
                  <c:v>420805</c:v>
                </c:pt>
                <c:pt idx="10">
                  <c:v>432826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966-8EA8-B09AB7E5BCAC}"/>
            </c:ext>
          </c:extLst>
        </c:ser>
        <c:ser>
          <c:idx val="1"/>
          <c:order val="1"/>
          <c:tx>
            <c:strRef>
              <c:f>Черновик!$C$23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Черновик!$A$24:$A$35</c:f>
              <c:strCache>
                <c:ptCount val="11"/>
                <c:pt idx="0">
                  <c:v>Реализация квартир </c:v>
                </c:pt>
                <c:pt idx="1">
                  <c:v>Пеноблоки</c:v>
                </c:pt>
                <c:pt idx="2">
                  <c:v>Монтажная пена</c:v>
                </c:pt>
                <c:pt idx="3">
                  <c:v>Фанера</c:v>
                </c:pt>
                <c:pt idx="4">
                  <c:v>Сталь</c:v>
                </c:pt>
                <c:pt idx="5">
                  <c:v>Красный кирпич</c:v>
                </c:pt>
                <c:pt idx="6">
                  <c:v>Кирпич полнотелый</c:v>
                </c:pt>
                <c:pt idx="7">
                  <c:v>Работы и услуги</c:v>
                </c:pt>
                <c:pt idx="8">
                  <c:v>Сдача имущества в аренду</c:v>
                </c:pt>
                <c:pt idx="9">
                  <c:v>Мрамор</c:v>
                </c:pt>
                <c:pt idx="10">
                  <c:v>Прочие поступления денежных средств</c:v>
                </c:pt>
              </c:strCache>
            </c:strRef>
          </c:cat>
          <c:val>
            <c:numRef>
              <c:f>Черновик!$C$24:$C$35</c:f>
              <c:numCache>
                <c:formatCode>#,##0</c:formatCode>
                <c:ptCount val="11"/>
                <c:pt idx="0">
                  <c:v>460491</c:v>
                </c:pt>
                <c:pt idx="1">
                  <c:v>658243</c:v>
                </c:pt>
                <c:pt idx="2">
                  <c:v>264792</c:v>
                </c:pt>
                <c:pt idx="3">
                  <c:v>245861</c:v>
                </c:pt>
                <c:pt idx="4">
                  <c:v>697346</c:v>
                </c:pt>
                <c:pt idx="5">
                  <c:v>156800</c:v>
                </c:pt>
                <c:pt idx="6">
                  <c:v>260021</c:v>
                </c:pt>
                <c:pt idx="7">
                  <c:v>389259</c:v>
                </c:pt>
                <c:pt idx="8">
                  <c:v>264571</c:v>
                </c:pt>
                <c:pt idx="9">
                  <c:v>313281</c:v>
                </c:pt>
                <c:pt idx="10">
                  <c:v>496994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966-8EA8-B09AB7E5B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85797360"/>
        <c:axId val="2085799024"/>
      </c:barChart>
      <c:catAx>
        <c:axId val="208579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799024"/>
        <c:crosses val="autoZero"/>
        <c:auto val="1"/>
        <c:lblAlgn val="ctr"/>
        <c:lblOffset val="100"/>
        <c:noMultiLvlLbl val="0"/>
      </c:catAx>
      <c:valAx>
        <c:axId val="208579902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0857973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Поступление всего </a:t>
            </a:r>
            <a:r>
              <a:rPr lang="ru-RU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778809918017708E-2"/>
          <c:y val="9.295739348370928E-2"/>
          <c:w val="0.84007504266685606"/>
          <c:h val="0.625994513843664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'Поступление всего '!$C$3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'Поступление всего '!$A$4:$A$26</c:f>
              <c:numCache>
                <c:formatCode>[$-419]d\ mmm;@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'Поступление всего '!$C$4:$C$26</c:f>
              <c:numCache>
                <c:formatCode>_-* #\ ##0\ _₽_-;\-* #\ ##0\ _₽_-;_-* "-"??\ _₽_-;_-@_-</c:formatCode>
                <c:ptCount val="23"/>
                <c:pt idx="0" formatCode="_-* #\ ##0.00\ _₽_-;\-* #\ ##0.00\ _₽_-;_-* &quot;-&quot;??\ _₽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D-4F32-AD03-04443605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67088"/>
        <c:axId val="274167648"/>
      </c:barChart>
      <c:lineChart>
        <c:grouping val="standard"/>
        <c:varyColors val="0"/>
        <c:ser>
          <c:idx val="0"/>
          <c:order val="0"/>
          <c:tx>
            <c:strRef>
              <c:f>'Поступление всего '!$B$3</c:f>
              <c:strCache>
                <c:ptCount val="1"/>
                <c:pt idx="0">
                  <c:v>План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'Поступление всего '!$A$4:$A$26</c:f>
              <c:numCache>
                <c:formatCode>[$-419]d\ mmm;@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'Поступление всего '!$B$4:$B$26</c:f>
              <c:numCache>
                <c:formatCode>_-* #\ ##0\ _₽_-;\-* #\ ##0\ _₽_-;_-* "-"??\ _₽_-;_-@_-</c:formatCode>
                <c:ptCount val="23"/>
                <c:pt idx="0" formatCode="_-* #\ ##0.00\ _₽_-;\-* #\ ##0.00\ _₽_-;_-* &quot;-&quot;??\ _₽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D-4F32-AD03-04443605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7088"/>
        <c:axId val="274167648"/>
      </c:lineChart>
      <c:lineChart>
        <c:grouping val="standard"/>
        <c:varyColors val="0"/>
        <c:ser>
          <c:idx val="2"/>
          <c:order val="2"/>
          <c:tx>
            <c:strRef>
              <c:f>'Поступление всего '!$D$3</c:f>
              <c:strCache>
                <c:ptCount val="1"/>
                <c:pt idx="0">
                  <c:v>Отклонение</c:v>
                </c:pt>
              </c:strCache>
            </c:strRef>
          </c:tx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952-4427-A263-14766B269FA3}"/>
              </c:ext>
            </c:extLst>
          </c:dPt>
          <c:cat>
            <c:numRef>
              <c:f>'Поступление всего '!$A$4:$A$26</c:f>
              <c:numCache>
                <c:formatCode>[$-419]d\ mmm;@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'Поступление всего '!$D$4:$D$26</c:f>
              <c:numCache>
                <c:formatCode>_-* #\ ##0.00\ _₽_-;\-* #\ ##0.00\ _₽_-;_-* "-"??\ _₽_-;_-@_-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D-4F32-AD03-04443605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8768"/>
        <c:axId val="274168208"/>
      </c:lineChart>
      <c:dateAx>
        <c:axId val="274167088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167648"/>
        <c:crosses val="autoZero"/>
        <c:auto val="1"/>
        <c:lblOffset val="100"/>
        <c:baseTimeUnit val="days"/>
      </c:dateAx>
      <c:valAx>
        <c:axId val="274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167088"/>
        <c:crosses val="autoZero"/>
        <c:crossBetween val="between"/>
      </c:valAx>
      <c:valAx>
        <c:axId val="274168208"/>
        <c:scaling>
          <c:orientation val="minMax"/>
        </c:scaling>
        <c:delete val="0"/>
        <c:axPos val="r"/>
        <c:numFmt formatCode="_-* #\ ##0.00\ _₽_-;\-* #\ ##0.00\ _₽_-;_-* &quot;-&quot;??\ _₽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168768"/>
        <c:crosses val="max"/>
        <c:crossBetween val="between"/>
      </c:valAx>
      <c:dateAx>
        <c:axId val="274168768"/>
        <c:scaling>
          <c:orientation val="minMax"/>
        </c:scaling>
        <c:delete val="1"/>
        <c:axPos val="b"/>
        <c:numFmt formatCode="[$-419]d\ mmm;@" sourceLinked="1"/>
        <c:majorTickMark val="out"/>
        <c:minorTickMark val="none"/>
        <c:tickLblPos val="nextTo"/>
        <c:crossAx val="274168208"/>
        <c:crosses val="autoZero"/>
        <c:auto val="1"/>
        <c:lblOffset val="100"/>
        <c:baseTimeUnit val="day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100" spc="3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Факторный</a:t>
            </a:r>
            <a:r>
              <a:rPr lang="ru-RU" b="1" baseline="0"/>
              <a:t> анализ поступления ДС</a:t>
            </a:r>
            <a:endParaRPr lang="ru-RU" b="1"/>
          </a:p>
        </c:rich>
      </c:tx>
      <c:layout>
        <c:manualLayout>
          <c:xMode val="edge"/>
          <c:yMode val="edge"/>
          <c:x val="0.3982099137066025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315574464482262"/>
          <c:y val="0.13852476216900594"/>
          <c:w val="0.75701210894604398"/>
          <c:h val="0.7338068035613195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8-49EF-AFE1-4212EAA639FB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58-49EF-AFE1-4212EAA639FB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58-49EF-AFE1-4212EAA639F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8-49EF-AFE1-4212EAA639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58-49EF-AFE1-4212EAA639F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58-49EF-AFE1-4212EAA639FB}"/>
                </c:ext>
              </c:extLst>
            </c:dLbl>
            <c:dLbl>
              <c:idx val="4"/>
              <c:layout>
                <c:manualLayout>
                  <c:x val="0"/>
                  <c:y val="-8.5901027077497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58-49EF-AFE1-4212EAA63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'Поступление всего '!$F$27:$F$31</c:f>
              <c:strCache>
                <c:ptCount val="5"/>
                <c:pt idx="0">
                  <c:v>план</c:v>
                </c:pt>
                <c:pt idx="1">
                  <c:v> внутренний рынок </c:v>
                </c:pt>
                <c:pt idx="2">
                  <c:v>Курсовая разница</c:v>
                </c:pt>
                <c:pt idx="3">
                  <c:v>Поступление валюты</c:v>
                </c:pt>
                <c:pt idx="4">
                  <c:v>факт</c:v>
                </c:pt>
              </c:strCache>
            </c:strRef>
          </c:cat>
          <c:val>
            <c:numRef>
              <c:f>'Поступление всего '!$G$27:$G$31</c:f>
              <c:numCache>
                <c:formatCode>_-* #\ ##0.00\ _₽_-;\-* #\ ##0.00\ _₽_-;_-* "-"??\ _₽_-;_-@_-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58-49EF-AFE1-4212EAA639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3071399867220332"/>
                  <c:y val="-0.114628796729592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17615206888895"/>
                      <c:h val="3.09690876784700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A58-49EF-AFE1-4212EAA639F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-</a:t>
                    </a:r>
                    <a:fld id="{386A8EAA-CC22-46A2-AD2F-A98EDD3092DD}" type="VALUE">
                      <a:rPr lang="en-US"/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A58-49EF-AFE1-4212EAA639FB}"/>
                </c:ext>
              </c:extLst>
            </c:dLbl>
            <c:dLbl>
              <c:idx val="3"/>
              <c:layout>
                <c:manualLayout>
                  <c:x val="2.035564360809549E-2"/>
                  <c:y val="-8.6802038122680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58-49EF-AFE1-4212EAA63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'Поступление всего '!$F$27:$F$31</c:f>
              <c:strCache>
                <c:ptCount val="5"/>
                <c:pt idx="0">
                  <c:v>план</c:v>
                </c:pt>
                <c:pt idx="1">
                  <c:v> внутренний рынок </c:v>
                </c:pt>
                <c:pt idx="2">
                  <c:v>Курсовая разница</c:v>
                </c:pt>
                <c:pt idx="3">
                  <c:v>Поступление валюты</c:v>
                </c:pt>
                <c:pt idx="4">
                  <c:v>факт</c:v>
                </c:pt>
              </c:strCache>
            </c:strRef>
          </c:cat>
          <c:val>
            <c:numRef>
              <c:f>'Поступление всего '!$H$27:$H$31</c:f>
              <c:numCache>
                <c:formatCode>_-* #\ ##0.00\ _₽_-;\-* #\ ##0.00\ _₽_-;_-* "-"??\ _₽_-;_-@_-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58-49EF-AFE1-4212EAA639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'Поступление всего '!$F$27:$F$31</c:f>
              <c:strCache>
                <c:ptCount val="5"/>
                <c:pt idx="0">
                  <c:v>план</c:v>
                </c:pt>
                <c:pt idx="1">
                  <c:v> внутренний рынок </c:v>
                </c:pt>
                <c:pt idx="2">
                  <c:v>Курсовая разница</c:v>
                </c:pt>
                <c:pt idx="3">
                  <c:v>Поступление валюты</c:v>
                </c:pt>
                <c:pt idx="4">
                  <c:v>факт</c:v>
                </c:pt>
              </c:strCache>
            </c:strRef>
          </c:cat>
          <c:val>
            <c:numRef>
              <c:f>'Поступление всего '!$I$27:$I$31</c:f>
              <c:numCache>
                <c:formatCode>_-* #\ ##0.00\ _₽_-;\-* #\ ##0.00\ _₽_-;_-* "-"??\ _₽_-;_-@_-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58-49EF-AFE1-4212EAA6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452128"/>
        <c:axId val="344448768"/>
      </c:barChart>
      <c:catAx>
        <c:axId val="344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448768"/>
        <c:crosses val="autoZero"/>
        <c:auto val="1"/>
        <c:lblAlgn val="ctr"/>
        <c:lblOffset val="100"/>
        <c:noMultiLvlLbl val="0"/>
      </c:catAx>
      <c:valAx>
        <c:axId val="3444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4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Внутренний рынок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645037425877319E-2"/>
          <c:y val="7.8529152415909402E-3"/>
          <c:w val="0.8804418577331462"/>
          <c:h val="0.6735644793958083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'Внутренний рынок '!$C$26</c:f>
              <c:strCache>
                <c:ptCount val="1"/>
                <c:pt idx="0">
                  <c:v> факт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'Внутренний рынок '!$A$27:$A$49</c:f>
              <c:numCache>
                <c:formatCode>m/d/yyyy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'Внутренний рынок '!$C$27:$C$49</c:f>
              <c:numCache>
                <c:formatCode>_-* #\ ##0\ _₽_-;\-* #\ ##0\ _₽_-;_-* "-"??\ _₽_-;_-@_-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9-43B2-BA3B-EDD8DEE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29296"/>
        <c:axId val="274229856"/>
      </c:barChart>
      <c:lineChart>
        <c:grouping val="standard"/>
        <c:varyColors val="0"/>
        <c:ser>
          <c:idx val="0"/>
          <c:order val="0"/>
          <c:tx>
            <c:strRef>
              <c:f>'Внутренний рынок '!$B$26</c:f>
              <c:strCache>
                <c:ptCount val="1"/>
                <c:pt idx="0">
                  <c:v> План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'Внутренний рынок '!$A$27:$A$49</c:f>
              <c:numCache>
                <c:formatCode>m/d/yyyy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'Внутренний рынок '!$B$27:$B$49</c:f>
              <c:numCache>
                <c:formatCode>_-* #\ ##0\ _₽_-;\-* #\ ##0\ _₽_-;_-* "-"??\ _₽_-;_-@_-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9-43B2-BA3B-EDD8DEE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29296"/>
        <c:axId val="274229856"/>
      </c:lineChart>
      <c:lineChart>
        <c:grouping val="standard"/>
        <c:varyColors val="0"/>
        <c:ser>
          <c:idx val="2"/>
          <c:order val="2"/>
          <c:tx>
            <c:strRef>
              <c:f>'Внутренний рынок '!$D$26</c:f>
              <c:strCache>
                <c:ptCount val="1"/>
                <c:pt idx="0">
                  <c:v> Отклонение </c:v>
                </c:pt>
              </c:strCache>
            </c:strRef>
          </c:tx>
          <c:spPr>
            <a:ln w="28575" cap="rnd">
              <a:solidFill>
                <a:schemeClr val="bg2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'Внутренний рынок '!$A$27:$A$49</c:f>
              <c:numCache>
                <c:formatCode>m/d/yyyy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'Внутренний рынок '!$D$27:$D$49</c:f>
              <c:numCache>
                <c:formatCode>_-* #\ ##0\ _₽_-;\-* #\ ##0\ _₽_-;_-* "-"??\ _₽_-;_-@_-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9-43B2-BA3B-EDD8DEE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30976"/>
        <c:axId val="274230416"/>
      </c:lineChart>
      <c:dateAx>
        <c:axId val="2742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229856"/>
        <c:crosses val="autoZero"/>
        <c:auto val="1"/>
        <c:lblOffset val="100"/>
        <c:baseTimeUnit val="days"/>
      </c:dateAx>
      <c:valAx>
        <c:axId val="274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229296"/>
        <c:crosses val="autoZero"/>
        <c:crossBetween val="between"/>
      </c:valAx>
      <c:valAx>
        <c:axId val="274230416"/>
        <c:scaling>
          <c:orientation val="minMax"/>
        </c:scaling>
        <c:delete val="0"/>
        <c:axPos val="r"/>
        <c:numFmt formatCode="_-* #\ ##0\ _₽_-;\-* #\ ##0\ _₽_-;_-* &quot;-&quot;??\ _₽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230976"/>
        <c:crosses val="max"/>
        <c:crossBetween val="between"/>
      </c:valAx>
      <c:dateAx>
        <c:axId val="274230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4230416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spc="5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Факторный анализ поступления ДС</a:t>
            </a:r>
          </a:p>
        </c:rich>
      </c:tx>
      <c:layout>
        <c:manualLayout>
          <c:xMode val="edge"/>
          <c:yMode val="edge"/>
          <c:x val="0.38280332718127702"/>
          <c:y val="2.1175101415397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625463234932465E-2"/>
          <c:y val="0.10257714194615727"/>
          <c:w val="0.92537454818658005"/>
          <c:h val="0.8662005493726796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6-4898-8670-ECB6EE9B7D3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6-4898-8670-ECB6EE9B7D3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6-4898-8670-ECB6EE9B7D3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66-4898-8670-ECB6EE9B7D3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66-4898-8670-ECB6EE9B7D33}"/>
              </c:ext>
            </c:extLst>
          </c:dPt>
          <c:dLbls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66-4898-8670-ECB6EE9B7D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'Внутренний рынок '!$H$52:$H$58</c:f>
              <c:strCache>
                <c:ptCount val="7"/>
                <c:pt idx="0">
                  <c:v>план</c:v>
                </c:pt>
                <c:pt idx="1">
                  <c:v>Карбамид внутренний рынок в рублях</c:v>
                </c:pt>
                <c:pt idx="2">
                  <c:v>Поступления от реализации метанола</c:v>
                </c:pt>
                <c:pt idx="3">
                  <c:v>Поступления от реализации аммиака</c:v>
                </c:pt>
                <c:pt idx="4">
                  <c:v>Поступления от реализации АС</c:v>
                </c:pt>
                <c:pt idx="5">
                  <c:v>Поступления от реализации азотной кислоты</c:v>
                </c:pt>
                <c:pt idx="6">
                  <c:v>Факт</c:v>
                </c:pt>
              </c:strCache>
            </c:strRef>
          </c:cat>
          <c:val>
            <c:numRef>
              <c:f>'Внутренний рынок '!$I$52:$I$58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66-4898-8670-ECB6EE9B7D33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66-4898-8670-ECB6EE9B7D3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9D-43A5-85A0-39714915B1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9D-43A5-85A0-39714915B1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-</a:t>
                    </a:r>
                    <a:fld id="{E8ACC135-A580-4FC0-A8A0-E82E4FBB3A2B}" type="VALUE">
                      <a:rPr lang="en-US"/>
                      <a:pPr/>
                      <a:t>[ЗНАЧЕНИЕ]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B66-4898-8670-ECB6EE9B7D33}"/>
                </c:ext>
              </c:extLst>
            </c:dLbl>
            <c:dLbl>
              <c:idx val="6"/>
              <c:layout>
                <c:manualLayout>
                  <c:x val="-2.8040056803456656E-2"/>
                  <c:y val="-0.14985456386281037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B66-4898-8670-ECB6EE9B7D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'Внутренний рынок '!$H$52:$H$58</c:f>
              <c:strCache>
                <c:ptCount val="7"/>
                <c:pt idx="0">
                  <c:v>план</c:v>
                </c:pt>
                <c:pt idx="1">
                  <c:v>Карбамид внутренний рынок в рублях</c:v>
                </c:pt>
                <c:pt idx="2">
                  <c:v>Поступления от реализации метанола</c:v>
                </c:pt>
                <c:pt idx="3">
                  <c:v>Поступления от реализации аммиака</c:v>
                </c:pt>
                <c:pt idx="4">
                  <c:v>Поступления от реализации АС</c:v>
                </c:pt>
                <c:pt idx="5">
                  <c:v>Поступления от реализации азотной кислоты</c:v>
                </c:pt>
                <c:pt idx="6">
                  <c:v>Факт</c:v>
                </c:pt>
              </c:strCache>
            </c:strRef>
          </c:cat>
          <c:val>
            <c:numRef>
              <c:f>'Внутренний рынок '!$J$52:$J$58</c:f>
              <c:numCache>
                <c:formatCode>_-* #\ ##0.00\ _₽_-;\-* #\ ##0.00\ _₽_-;_-* "-"??\ _₽_-;_-@_-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66-4898-8670-ECB6EE9B7D33}"/>
            </c:ext>
          </c:extLst>
        </c:ser>
        <c:ser>
          <c:idx val="2"/>
          <c:order val="2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66-4898-8670-ECB6EE9B7D3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9D-43A5-85A0-39714915B161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66-4898-8670-ECB6EE9B7D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'Внутренний рынок '!$H$52:$H$58</c:f>
              <c:strCache>
                <c:ptCount val="7"/>
                <c:pt idx="0">
                  <c:v>план</c:v>
                </c:pt>
                <c:pt idx="1">
                  <c:v>Карбамид внутренний рынок в рублях</c:v>
                </c:pt>
                <c:pt idx="2">
                  <c:v>Поступления от реализации метанола</c:v>
                </c:pt>
                <c:pt idx="3">
                  <c:v>Поступления от реализации аммиака</c:v>
                </c:pt>
                <c:pt idx="4">
                  <c:v>Поступления от реализации АС</c:v>
                </c:pt>
                <c:pt idx="5">
                  <c:v>Поступления от реализации азотной кислоты</c:v>
                </c:pt>
                <c:pt idx="6">
                  <c:v>Факт</c:v>
                </c:pt>
              </c:strCache>
            </c:strRef>
          </c:cat>
          <c:val>
            <c:numRef>
              <c:f>'Внутренний рынок '!$K$52:$K$58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66-4898-8670-ECB6EE9B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47360016"/>
        <c:axId val="347360576"/>
      </c:barChart>
      <c:catAx>
        <c:axId val="347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60576"/>
        <c:crosses val="autoZero"/>
        <c:auto val="1"/>
        <c:lblAlgn val="ctr"/>
        <c:lblOffset val="100"/>
        <c:noMultiLvlLbl val="0"/>
      </c:catAx>
      <c:valAx>
        <c:axId val="347360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Поступление валюты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'Поступление валюты '!$C$2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'Поступление валюты '!$A$3:$A$23</c:f>
              <c:numCache>
                <c:formatCode>m/d/yyyy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'Поступление валюты '!$C$3:$C$23</c:f>
              <c:numCache>
                <c:formatCode>_-* #\ ##0.00\ _₽_-;\-* #\ ##0.00\ _₽_-;_-* "-"??\ _₽_-;_-@_-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2-48A1-8B17-E27D22AD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64496"/>
        <c:axId val="347365056"/>
      </c:barChart>
      <c:lineChart>
        <c:grouping val="standard"/>
        <c:varyColors val="0"/>
        <c:ser>
          <c:idx val="0"/>
          <c:order val="0"/>
          <c:tx>
            <c:strRef>
              <c:f>'Поступление валюты '!$B$2</c:f>
              <c:strCache>
                <c:ptCount val="1"/>
                <c:pt idx="0">
                  <c:v>план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'Поступление валюты '!$A$3:$A$23</c:f>
              <c:numCache>
                <c:formatCode>m/d/yyyy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'Поступление валюты '!$B$3:$B$23</c:f>
              <c:numCache>
                <c:formatCode>_-* #\ ##0.00\ _₽_-;\-* #\ ##0.00\ _₽_-;_-* "-"??\ _₽_-;_-@_-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2-48A1-8B17-E27D22AD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364496"/>
        <c:axId val="347365056"/>
      </c:lineChart>
      <c:lineChart>
        <c:grouping val="standard"/>
        <c:varyColors val="0"/>
        <c:ser>
          <c:idx val="2"/>
          <c:order val="2"/>
          <c:tx>
            <c:strRef>
              <c:f>'Поступление валюты '!$D$2</c:f>
              <c:strCache>
                <c:ptCount val="1"/>
                <c:pt idx="0">
                  <c:v>отклонение</c:v>
                </c:pt>
              </c:strCache>
            </c:strRef>
          </c:tx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'Поступление валюты '!$A$3:$A$23</c:f>
              <c:numCache>
                <c:formatCode>m/d/yyyy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'Поступление валюты '!$D$3:$D$23</c:f>
              <c:numCache>
                <c:formatCode>_-* #\ ##0.00\ _₽_-;\-* #\ ##0.00\ _₽_-;_-* "-"??\ _₽_-;_-@_-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2-48A1-8B17-E27D22AD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366176"/>
        <c:axId val="347365616"/>
      </c:lineChart>
      <c:dateAx>
        <c:axId val="34736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65056"/>
        <c:crosses val="autoZero"/>
        <c:auto val="1"/>
        <c:lblOffset val="100"/>
        <c:baseTimeUnit val="days"/>
      </c:dateAx>
      <c:valAx>
        <c:axId val="3473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64496"/>
        <c:crosses val="autoZero"/>
        <c:crossBetween val="between"/>
      </c:valAx>
      <c:valAx>
        <c:axId val="347365616"/>
        <c:scaling>
          <c:orientation val="minMax"/>
        </c:scaling>
        <c:delete val="0"/>
        <c:axPos val="r"/>
        <c:numFmt formatCode="_-* #\ ##0.00\ _₽_-;\-* #\ ##0.00\ _₽_-;_-* &quot;-&quot;??\ _₽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66176"/>
        <c:crosses val="max"/>
        <c:crossBetween val="between"/>
      </c:valAx>
      <c:dateAx>
        <c:axId val="347366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7365616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</xdr:col>
      <xdr:colOff>598714</xdr:colOff>
      <xdr:row>11</xdr:row>
      <xdr:rowOff>148167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Месяц">
              <a:extLst>
                <a:ext uri="{FF2B5EF4-FFF2-40B4-BE49-F238E27FC236}">
                  <a16:creationId xmlns:a16="http://schemas.microsoft.com/office/drawing/2014/main" id="{00A16803-36F7-41B4-A274-B9672F64D5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3929"/>
              <a:ext cx="2422071" cy="1242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187476</xdr:rowOff>
    </xdr:from>
    <xdr:to>
      <xdr:col>3</xdr:col>
      <xdr:colOff>607785</xdr:colOff>
      <xdr:row>18</xdr:row>
      <xdr:rowOff>114905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Поступления денежных средств">
              <a:extLst>
                <a:ext uri="{FF2B5EF4-FFF2-40B4-BE49-F238E27FC236}">
                  <a16:creationId xmlns:a16="http://schemas.microsoft.com/office/drawing/2014/main" id="{8078FDE5-2E7E-4CED-848B-BE2687B84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упления денежных средств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05226"/>
              <a:ext cx="2449285" cy="1260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166309</xdr:rowOff>
    </xdr:from>
    <xdr:to>
      <xdr:col>4</xdr:col>
      <xdr:colOff>5442</xdr:colOff>
      <xdr:row>25</xdr:row>
      <xdr:rowOff>102809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Рынок">
              <a:extLst>
                <a:ext uri="{FF2B5EF4-FFF2-40B4-BE49-F238E27FC236}">
                  <a16:creationId xmlns:a16="http://schemas.microsoft.com/office/drawing/2014/main" id="{028AE062-ED02-43FB-A0B7-31EF02801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ыно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7559"/>
              <a:ext cx="2460775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31750</xdr:colOff>
      <xdr:row>4</xdr:row>
      <xdr:rowOff>179918</xdr:rowOff>
    </xdr:from>
    <xdr:to>
      <xdr:col>12</xdr:col>
      <xdr:colOff>381000</xdr:colOff>
      <xdr:row>20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A78EDB-9B86-401E-AD06-CD10A793D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21166</xdr:colOff>
      <xdr:row>20</xdr:row>
      <xdr:rowOff>51403</xdr:rowOff>
    </xdr:from>
    <xdr:to>
      <xdr:col>10</xdr:col>
      <xdr:colOff>275167</xdr:colOff>
      <xdr:row>43</xdr:row>
      <xdr:rowOff>179916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7BA0546-2DDF-467B-8D32-CECEB2E3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423334</xdr:colOff>
      <xdr:row>5</xdr:row>
      <xdr:rowOff>0</xdr:rowOff>
    </xdr:from>
    <xdr:to>
      <xdr:col>20</xdr:col>
      <xdr:colOff>21166</xdr:colOff>
      <xdr:row>19</xdr:row>
      <xdr:rowOff>190499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14BD2C1-900A-4AA8-B099-1EA0C045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335644</xdr:colOff>
      <xdr:row>20</xdr:row>
      <xdr:rowOff>51406</xdr:rowOff>
    </xdr:from>
    <xdr:to>
      <xdr:col>20</xdr:col>
      <xdr:colOff>21166</xdr:colOff>
      <xdr:row>43</xdr:row>
      <xdr:rowOff>190499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E410A0-9551-4C57-BC66-8FF318192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9069</xdr:colOff>
      <xdr:row>25</xdr:row>
      <xdr:rowOff>145142</xdr:rowOff>
    </xdr:from>
    <xdr:to>
      <xdr:col>4</xdr:col>
      <xdr:colOff>0</xdr:colOff>
      <xdr:row>44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Статьи">
              <a:extLst>
                <a:ext uri="{FF2B5EF4-FFF2-40B4-BE49-F238E27FC236}">
                  <a16:creationId xmlns:a16="http://schemas.microsoft.com/office/drawing/2014/main" id="{4DC11203-E7CA-48FF-A80B-19D1DB982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ь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9" y="5129892"/>
              <a:ext cx="2446264" cy="3474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523875</xdr:colOff>
      <xdr:row>24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7</xdr:col>
      <xdr:colOff>695325</xdr:colOff>
      <xdr:row>52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938892</xdr:colOff>
      <xdr:row>51</xdr:row>
      <xdr:rowOff>40821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122464</xdr:rowOff>
    </xdr:from>
    <xdr:to>
      <xdr:col>16</xdr:col>
      <xdr:colOff>27214</xdr:colOff>
      <xdr:row>90</xdr:row>
      <xdr:rowOff>149677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276225</xdr:colOff>
      <xdr:row>28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6-09-27%20&#1047;&#1072;&#1103;&#1074;&#1082;&#1072;%20&#1085;&#1072;%20&#1087;&#1083;&#1072;&#1090;&#1077;&#1078;%20&#1089;%20&#1086;&#1090;&#1095;&#1077;&#1090;&#1086;&#1084;%2008.04.04_1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1\UPRSP\Documents%20and%20Settings\Stepanova\&#1052;&#1086;&#1080;%20&#1076;&#1086;&#1082;&#1091;&#1084;&#1077;&#1085;&#1090;&#1099;\&#1041;&#1102;&#1076;&#1078;&#1077;&#1090;\&#1041;&#1044;&#1056;-&#1087;&#1083;&#1072;&#1085;%20&#1103;&#1085;&#1074;&#1072;&#1088;&#1100;%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v-data\Common\DOCUME~1\L99BF~1.KOC\LOCALS~1\Temp\vfo\bat\46FB7C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v-data\Common\DOCUME~1\KIRILL~1\LOCALS~1\Temp\&#1057;&#1087;&#1088;&#1072;&#1074;&#1082;&#1072;%20&#1089;&#1080;&#1073;&#1091;&#1088;%2014_03_15-2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nd-301-fin-2\&#1060;&#1080;&#1085;.&#1054;&#1090;&#1076;&#1077;&#1083;\Users\usmanova.m\Desktop\&#1041;&#1044;&#1044;&#1057;\2016\&#1084;&#1072;&#1081;\&#1055;&#1083;&#1072;&#1085;\&#1041;&#1044;&#1044;&#1057;%20&#1074;%20&#1040;&#1061;2012%20&#1085;&#1072;%20&#1084;&#1072;&#1081;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R_NoRangeSheet"/>
      <sheetName val="Лист2"/>
      <sheetName val="Список"/>
    </sheetNames>
    <sheetDataSet>
      <sheetData sheetId="0"/>
      <sheetData sheetId="1" refreshError="1">
        <row r="6">
          <cell r="C6" t="str">
            <v>51/1206</v>
          </cell>
          <cell r="E6" t="str">
            <v>УПРАВЛЕНИЕ ФЕДЕРАЛЬНОГО КАЗНАЧЕЙСТВА МИНФИНА РОССИИ, г. Москва (ДЛЯ ВОЛГОГРАДСКОЙ ТАМОЖНИ ИНН3446803145 КПП344601001)</v>
          </cell>
          <cell r="F6" t="str">
            <v xml:space="preserve">3446803145          </v>
          </cell>
          <cell r="G6" t="str">
            <v>344601001</v>
          </cell>
          <cell r="H6" t="str">
            <v xml:space="preserve">40314810200000000008                    </v>
          </cell>
          <cell r="J6" t="str">
            <v>ОТДЕЛЕНИЕ №1 МОСКОВСКОГО ГТУ БАНКА РОССИИ</v>
          </cell>
          <cell r="L6" t="str">
            <v/>
          </cell>
          <cell r="N6" t="str">
            <v>10312010; 96; 400 000-00. Авансовые таможенные платежи для Волгоградской таможни за ООО "Газпром экспорт" (ИНН7706193766) по дог.ком.СХ.0021 от 05.09.05. НДС не облагается.</v>
          </cell>
          <cell r="S6">
            <v>53899</v>
          </cell>
          <cell r="T6" t="str">
            <v/>
          </cell>
          <cell r="V6" t="str">
            <v>В.02.06.00.00</v>
          </cell>
          <cell r="Y6" t="str">
            <v>Департамент внешнеэкономической деятельности</v>
          </cell>
          <cell r="Z6" t="str">
            <v>УПРАВЛЕНИЕ ФЕДЕРАЛЬНОГО КАЗНАЧЕЙСТВА МИНФИНА РОССИИ, г. Москва (ДЛЯ ВОЛГОГРАДСКОЙ ТАМОЖНИ ИНН3446803145 КПП344601001)</v>
          </cell>
          <cell r="AD6" t="str">
            <v>Декабрь 2006 г.</v>
          </cell>
          <cell r="AE6" t="str">
            <v xml:space="preserve"> четыреста тысяч, 00</v>
          </cell>
          <cell r="AF6" t="b">
            <v>1</v>
          </cell>
          <cell r="AG6" t="str">
            <v>Авансовый</v>
          </cell>
          <cell r="AI6" t="str">
            <v>RUR</v>
          </cell>
          <cell r="AJ6" t="str">
            <v>Выбытие денежных средств на таможенные пошлины и сборы</v>
          </cell>
          <cell r="AL6" t="b">
            <v>0</v>
          </cell>
          <cell r="AV6" t="b">
            <v>0</v>
          </cell>
          <cell r="AY6" t="str">
            <v>-</v>
          </cell>
          <cell r="AZ6">
            <v>400000</v>
          </cell>
          <cell r="BB6">
            <v>18</v>
          </cell>
          <cell r="BE6" t="b">
            <v>1</v>
          </cell>
          <cell r="BU6">
            <v>1</v>
          </cell>
          <cell r="BW6">
            <v>0</v>
          </cell>
          <cell r="BY6" t="str">
            <v>Прекращение тамож. оформления</v>
          </cell>
          <cell r="CA6" t="str">
            <v>RUR</v>
          </cell>
          <cell r="CD6" t="str">
            <v>30.11.2006</v>
          </cell>
          <cell r="CI6" t="str">
            <v/>
          </cell>
          <cell r="CL6" t="str">
            <v/>
          </cell>
          <cell r="CN6" t="str">
            <v/>
          </cell>
          <cell r="CO6" t="str">
            <v>Ковалева В.В.</v>
          </cell>
          <cell r="CP6" t="str">
            <v>Паничкин М.Н.</v>
          </cell>
          <cell r="CQ6" t="str">
            <v>Мамуков П.П.</v>
          </cell>
          <cell r="CR6" t="str">
            <v/>
          </cell>
          <cell r="CS6" t="str">
            <v>Парамонова Ю.С.</v>
          </cell>
          <cell r="CU6" t="str">
            <v/>
          </cell>
          <cell r="CW6" t="str">
            <v/>
          </cell>
          <cell r="CY6" t="str">
            <v/>
          </cell>
          <cell r="DA6" t="str">
            <v/>
          </cell>
          <cell r="DB6" t="str">
            <v xml:space="preserve">БИК: 044583001 </v>
          </cell>
          <cell r="DJ6" t="str">
            <v>Разумов В.В.</v>
          </cell>
          <cell r="DL6" t="str">
            <v/>
          </cell>
          <cell r="DO6">
            <v>0</v>
          </cell>
          <cell r="DP6">
            <v>0</v>
          </cell>
          <cell r="EB6" t="str">
            <v>c 06/12/2006 по 06/12/2006</v>
          </cell>
          <cell r="ED6" t="str">
            <v>Дирекция синтетических каучуков</v>
          </cell>
          <cell r="EE6">
            <v>0</v>
          </cell>
          <cell r="EG6" t="str">
            <v/>
          </cell>
          <cell r="EI6">
            <v>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тановки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em Lyubarskiy" refreshedDate="44657.755260069447" createdVersion="7" refreshedVersion="7" minRefreshableVersion="3" recordCount="39" xr:uid="{B1685313-6091-443D-8ABE-4BE4BC334201}">
  <cacheSource type="worksheet">
    <worksheetSource name="Таблица2"/>
  </cacheSource>
  <cacheFields count="7">
    <cacheField name="Поступления денежных средств" numFmtId="164">
      <sharedItems count="5">
        <s v="Реализация готовой продукции"/>
        <s v="Прочая реализация"/>
        <s v="Поступления прочие"/>
        <s v="Поступления от реализации готовой продукции" u="1"/>
        <s v="Поступления от прочей реализации" u="1"/>
      </sharedItems>
    </cacheField>
    <cacheField name="Рынок" numFmtId="164">
      <sharedItems count="3">
        <s v="Внутренний рынок"/>
        <s v="Экспорт "/>
        <s v="Прочее"/>
      </sharedItems>
    </cacheField>
    <cacheField name="Статьи" numFmtId="164">
      <sharedItems count="23">
        <s v="Пеноблоки"/>
        <s v="Монтажная пена"/>
        <s v="Фанера"/>
        <s v="Сталь"/>
        <s v="Красный кирпич"/>
        <s v="Кирпич полнотелый"/>
        <s v="Работы и услуги"/>
        <s v="Сдача имущества в аренду"/>
        <s v="Мрамор"/>
        <s v="Прочие поступления денежных средств"/>
        <s v="Реализация квартир "/>
        <s v="Поступления от реализации красного кирпича, внутренний рынок" u="1"/>
        <s v="Поступления от реализации фанеры, экспорт" u="1"/>
        <s v="Сталь экспорт" u="1"/>
        <s v="Поступление от сдачи имущества в аренду" u="1"/>
        <s v="Поступления от  реализации работ и услуг, внутренний рынок" u="1"/>
        <s v="Поступления от реализации монтажной пены, внутренний рынок" u="1"/>
        <s v="Поступления от реализации кирпича полнотелого, экспорт" u="1"/>
        <s v="Пеноблоки экспорт " u="1"/>
        <s v="Поступления от реализации мрамора" u="1"/>
        <s v="Сталь внутренний рынок" u="1"/>
        <s v="Пеноблоки внутренний рынок" u="1"/>
        <s v="Прочие поступления денежных средств (в т.ч.возвраты)" u="1"/>
      </sharedItems>
    </cacheField>
    <cacheField name="Месяц" numFmtId="164">
      <sharedItems count="3">
        <s v="январь"/>
        <s v="февраль"/>
        <s v="март"/>
      </sharedItems>
    </cacheField>
    <cacheField name="План" numFmtId="165">
      <sharedItems containsSemiMixedTypes="0" containsString="0" containsNumber="1" containsInteger="1" minValue="10116" maxValue="198420"/>
    </cacheField>
    <cacheField name="Факт" numFmtId="165">
      <sharedItems containsSemiMixedTypes="0" containsString="0" containsNumber="1" containsInteger="1" minValue="13474" maxValue="191719"/>
    </cacheField>
    <cacheField name="Отклонение" numFmtId="9">
      <sharedItems containsSemiMixedTypes="0" containsString="0" containsNumber="1" minValue="0.12854758965515103" maxValue="15.928430209568999"/>
    </cacheField>
  </cacheFields>
  <extLst>
    <ext xmlns:x14="http://schemas.microsoft.com/office/spreadsheetml/2009/9/main" uri="{725AE2AE-9491-48be-B2B4-4EB974FC3084}">
      <x14:pivotCacheDefinition pivotCacheId="17120380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n v="21910"/>
    <n v="141901"/>
    <n v="6.476540392514833"/>
  </r>
  <r>
    <x v="0"/>
    <x v="1"/>
    <x v="0"/>
    <x v="0"/>
    <n v="156207"/>
    <n v="99982"/>
    <n v="0.64006094477200126"/>
  </r>
  <r>
    <x v="0"/>
    <x v="0"/>
    <x v="1"/>
    <x v="0"/>
    <n v="143083"/>
    <n v="29198"/>
    <n v="0.20406337580285569"/>
  </r>
  <r>
    <x v="0"/>
    <x v="1"/>
    <x v="2"/>
    <x v="0"/>
    <n v="197525"/>
    <n v="152401"/>
    <n v="0.77155296797873685"/>
  </r>
  <r>
    <x v="0"/>
    <x v="0"/>
    <x v="3"/>
    <x v="0"/>
    <n v="102720"/>
    <n v="82208"/>
    <n v="0.80031152647975079"/>
  </r>
  <r>
    <x v="0"/>
    <x v="1"/>
    <x v="3"/>
    <x v="0"/>
    <n v="29667"/>
    <n v="63671"/>
    <n v="2.1461893686587792"/>
  </r>
  <r>
    <x v="0"/>
    <x v="0"/>
    <x v="4"/>
    <x v="0"/>
    <n v="56899"/>
    <n v="78233"/>
    <n v="1.374945078120881"/>
  </r>
  <r>
    <x v="0"/>
    <x v="1"/>
    <x v="5"/>
    <x v="0"/>
    <n v="142263"/>
    <n v="70092"/>
    <n v="0.49269311064718163"/>
  </r>
  <r>
    <x v="0"/>
    <x v="0"/>
    <x v="6"/>
    <x v="0"/>
    <n v="36229"/>
    <n v="94423"/>
    <n v="2.6062822600679012"/>
  </r>
  <r>
    <x v="1"/>
    <x v="2"/>
    <x v="7"/>
    <x v="0"/>
    <n v="113757"/>
    <n v="68746"/>
    <n v="0.6043232504373357"/>
  </r>
  <r>
    <x v="1"/>
    <x v="2"/>
    <x v="8"/>
    <x v="0"/>
    <n v="135705"/>
    <n v="111053"/>
    <n v="0.81834125492796872"/>
  </r>
  <r>
    <x v="2"/>
    <x v="2"/>
    <x v="9"/>
    <x v="0"/>
    <n v="103655"/>
    <n v="143812"/>
    <n v="1.387410158699532"/>
  </r>
  <r>
    <x v="2"/>
    <x v="2"/>
    <x v="10"/>
    <x v="0"/>
    <n v="73458"/>
    <n v="177804"/>
    <n v="2.4204851752021561"/>
  </r>
  <r>
    <x v="0"/>
    <x v="0"/>
    <x v="0"/>
    <x v="1"/>
    <n v="110391"/>
    <n v="191719"/>
    <n v="1.7367267259106267"/>
  </r>
  <r>
    <x v="0"/>
    <x v="1"/>
    <x v="0"/>
    <x v="1"/>
    <n v="161201"/>
    <n v="20722"/>
    <n v="0.12854758965515103"/>
  </r>
  <r>
    <x v="0"/>
    <x v="0"/>
    <x v="1"/>
    <x v="1"/>
    <n v="193279"/>
    <n v="92658"/>
    <n v="0.47940024524133507"/>
  </r>
  <r>
    <x v="0"/>
    <x v="1"/>
    <x v="2"/>
    <x v="1"/>
    <n v="166502"/>
    <n v="22408"/>
    <n v="0.13458096599440247"/>
  </r>
  <r>
    <x v="0"/>
    <x v="0"/>
    <x v="3"/>
    <x v="1"/>
    <n v="12298"/>
    <n v="158923"/>
    <n v="12.922670352902911"/>
  </r>
  <r>
    <x v="0"/>
    <x v="1"/>
    <x v="3"/>
    <x v="1"/>
    <n v="151802"/>
    <n v="176214"/>
    <n v="1.1608147455237743"/>
  </r>
  <r>
    <x v="0"/>
    <x v="0"/>
    <x v="4"/>
    <x v="1"/>
    <n v="45922"/>
    <n v="65093"/>
    <n v="1.4174687513610034"/>
  </r>
  <r>
    <x v="0"/>
    <x v="1"/>
    <x v="5"/>
    <x v="1"/>
    <n v="179076"/>
    <n v="87798"/>
    <n v="0.490283455069356"/>
  </r>
  <r>
    <x v="0"/>
    <x v="0"/>
    <x v="6"/>
    <x v="1"/>
    <n v="198420"/>
    <n v="133704"/>
    <n v="0.67384336256425759"/>
  </r>
  <r>
    <x v="1"/>
    <x v="2"/>
    <x v="7"/>
    <x v="1"/>
    <n v="31983"/>
    <n v="18288"/>
    <n v="0.57180377075321265"/>
  </r>
  <r>
    <x v="1"/>
    <x v="2"/>
    <x v="8"/>
    <x v="1"/>
    <n v="144013"/>
    <n v="137854"/>
    <n v="0.95723302757389961"/>
  </r>
  <r>
    <x v="2"/>
    <x v="2"/>
    <x v="9"/>
    <x v="1"/>
    <n v="135445"/>
    <n v="164714"/>
    <n v="1.2160950939495736"/>
  </r>
  <r>
    <x v="2"/>
    <x v="2"/>
    <x v="10"/>
    <x v="1"/>
    <n v="189387"/>
    <n v="141810"/>
    <n v="0.7487842354543871"/>
  </r>
  <r>
    <x v="0"/>
    <x v="0"/>
    <x v="0"/>
    <x v="2"/>
    <n v="195909"/>
    <n v="166300"/>
    <n v="0.84886350295290158"/>
  </r>
  <r>
    <x v="0"/>
    <x v="1"/>
    <x v="0"/>
    <x v="2"/>
    <n v="15917"/>
    <n v="37619"/>
    <n v="2.3634478859081485"/>
  </r>
  <r>
    <x v="0"/>
    <x v="0"/>
    <x v="1"/>
    <x v="2"/>
    <n v="169843"/>
    <n v="142936"/>
    <n v="0.84157722131615664"/>
  </r>
  <r>
    <x v="0"/>
    <x v="1"/>
    <x v="2"/>
    <x v="2"/>
    <n v="69599"/>
    <n v="71052"/>
    <n v="1.0208767367347231"/>
  </r>
  <r>
    <x v="0"/>
    <x v="0"/>
    <x v="3"/>
    <x v="2"/>
    <n v="187035"/>
    <n v="142737"/>
    <n v="0.7631566284385275"/>
  </r>
  <r>
    <x v="0"/>
    <x v="1"/>
    <x v="3"/>
    <x v="2"/>
    <n v="165314"/>
    <n v="73593"/>
    <n v="0.44517100790011738"/>
  </r>
  <r>
    <x v="0"/>
    <x v="0"/>
    <x v="4"/>
    <x v="2"/>
    <n v="82698"/>
    <n v="13474"/>
    <n v="0.16293017968995624"/>
  </r>
  <r>
    <x v="0"/>
    <x v="1"/>
    <x v="5"/>
    <x v="2"/>
    <n v="179294"/>
    <n v="102131"/>
    <n v="0.56962865461197809"/>
  </r>
  <r>
    <x v="0"/>
    <x v="0"/>
    <x v="6"/>
    <x v="2"/>
    <n v="10116"/>
    <n v="161132"/>
    <n v="15.928430209568999"/>
  </r>
  <r>
    <x v="1"/>
    <x v="2"/>
    <x v="7"/>
    <x v="2"/>
    <n v="94937"/>
    <n v="177537"/>
    <n v="1.87005066517796"/>
  </r>
  <r>
    <x v="1"/>
    <x v="2"/>
    <x v="8"/>
    <x v="2"/>
    <n v="141087"/>
    <n v="64374"/>
    <n v="0.45627166216589765"/>
  </r>
  <r>
    <x v="2"/>
    <x v="2"/>
    <x v="9"/>
    <x v="2"/>
    <n v="193726"/>
    <n v="188468"/>
    <n v="0.97285857344909821"/>
  </r>
  <r>
    <x v="2"/>
    <x v="2"/>
    <x v="10"/>
    <x v="2"/>
    <n v="124205"/>
    <n v="140877"/>
    <n v="1.1342297008977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3C40B-9460-4101-8B35-D3E765D8FF8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2">
  <location ref="A3:C7" firstHeaderRow="0" firstDataRow="1" firstDataCol="1"/>
  <pivotFields count="7">
    <pivotField showAll="0">
      <items count="6">
        <item m="1" x="4"/>
        <item m="1" x="3"/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24">
        <item x="5"/>
        <item x="4"/>
        <item x="1"/>
        <item x="8"/>
        <item x="0"/>
        <item m="1" x="21"/>
        <item m="1" x="18"/>
        <item m="1" x="14"/>
        <item m="1" x="15"/>
        <item m="1" x="17"/>
        <item m="1" x="11"/>
        <item m="1" x="16"/>
        <item m="1" x="19"/>
        <item m="1" x="12"/>
        <item x="9"/>
        <item m="1" x="22"/>
        <item x="6"/>
        <item x="10"/>
        <item x="7"/>
        <item x="3"/>
        <item m="1" x="20"/>
        <item m="1" x="1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dataField="1" numFmtId="165" showAll="0"/>
    <pivotField numFmtId="9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4" baseField="3" baseItem="0"/>
    <dataField name="Факт " fld="5" baseField="3" baseItem="0"/>
  </dataFields>
  <formats count="1">
    <format dxfId="47">
      <pivotArea outline="0" collapsedLevelsAreSubtotals="1" fieldPosition="0"/>
    </format>
  </formats>
  <chartFormats count="8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1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82DA6-9229-49EA-B565-CFC6464BDA84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>
  <location ref="A44:B48" firstHeaderRow="1" firstDataRow="1" firstDataCol="1"/>
  <pivotFields count="7">
    <pivotField showAll="0">
      <items count="6">
        <item m="1" x="4"/>
        <item m="1" x="3"/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24">
        <item x="5"/>
        <item x="4"/>
        <item x="1"/>
        <item x="8"/>
        <item x="0"/>
        <item m="1" x="21"/>
        <item m="1" x="18"/>
        <item m="1" x="14"/>
        <item m="1" x="15"/>
        <item m="1" x="17"/>
        <item m="1" x="11"/>
        <item m="1" x="16"/>
        <item m="1" x="19"/>
        <item m="1" x="12"/>
        <item x="9"/>
        <item m="1" x="22"/>
        <item x="6"/>
        <item x="10"/>
        <item x="7"/>
        <item x="3"/>
        <item m="1" x="20"/>
        <item m="1" x="13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5" showAll="0"/>
    <pivotField dataField="1" numFmtId="165" showAll="0"/>
    <pivotField numFmtId="9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Факт " fld="5" baseField="1" baseItem="0"/>
  </dataFields>
  <formats count="1">
    <format dxfId="46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5B012-269C-4858-99FC-626B17DD97B8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3:C35" firstHeaderRow="0" firstDataRow="1" firstDataCol="1"/>
  <pivotFields count="7">
    <pivotField showAll="0">
      <items count="6">
        <item m="1" x="4"/>
        <item m="1" x="3"/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24">
        <item m="1" x="21"/>
        <item m="1" x="18"/>
        <item m="1" x="14"/>
        <item m="1" x="15"/>
        <item m="1" x="17"/>
        <item m="1" x="11"/>
        <item m="1" x="16"/>
        <item m="1" x="19"/>
        <item m="1" x="12"/>
        <item m="1" x="22"/>
        <item x="10"/>
        <item m="1" x="20"/>
        <item m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5" showAll="0"/>
    <pivotField dataField="1" numFmtId="165" showAll="0"/>
    <pivotField numFmtId="9" showAll="0"/>
  </pivotFields>
  <rowFields count="1">
    <field x="2"/>
  </rowFields>
  <rowItems count="12"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4" baseField="2" baseItem="10"/>
    <dataField name="Факт " fld="5" baseField="2" baseItem="10"/>
  </dataFields>
  <formats count="1">
    <format dxfId="45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3CBB6-9637-423A-8400-11CE89F17102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2">
  <location ref="A54:B55" firstHeaderRow="0" firstDataRow="1" firstDataCol="0"/>
  <pivotFields count="7">
    <pivotField showAll="0">
      <items count="6">
        <item m="1" x="4"/>
        <item m="1" x="3"/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24">
        <item x="5"/>
        <item x="4"/>
        <item x="1"/>
        <item x="8"/>
        <item x="0"/>
        <item m="1" x="21"/>
        <item m="1" x="18"/>
        <item m="1" x="14"/>
        <item m="1" x="15"/>
        <item m="1" x="17"/>
        <item m="1" x="11"/>
        <item m="1" x="16"/>
        <item m="1" x="19"/>
        <item m="1" x="12"/>
        <item x="9"/>
        <item m="1" x="22"/>
        <item x="6"/>
        <item x="10"/>
        <item x="7"/>
        <item x="3"/>
        <item m="1" x="20"/>
        <item m="1" x="13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5" showAll="0"/>
    <pivotField dataField="1" numFmtId="165" showAll="0"/>
    <pivotField numFmtId="9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План " fld="4" baseField="0" baseItem="1"/>
    <dataField name="Факт " fld="5" baseField="0" baseItem="1"/>
  </dataFields>
  <formats count="1">
    <format dxfId="44">
      <pivotArea outline="0" collapsedLevelsAreSubtotals="1" fieldPosition="0"/>
    </format>
  </formats>
  <chartFormats count="4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BCCA9-D2C5-4AE8-AB43-243BA575D7D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3:C17" firstHeaderRow="0" firstDataRow="1" firstDataCol="1"/>
  <pivotFields count="7">
    <pivotField axis="axisRow" showAll="0">
      <items count="6">
        <item m="1" x="4"/>
        <item m="1" x="3"/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24">
        <item x="5"/>
        <item x="4"/>
        <item x="1"/>
        <item x="8"/>
        <item x="0"/>
        <item m="1" x="21"/>
        <item m="1" x="18"/>
        <item m="1" x="14"/>
        <item m="1" x="15"/>
        <item m="1" x="17"/>
        <item m="1" x="11"/>
        <item m="1" x="16"/>
        <item m="1" x="19"/>
        <item m="1" x="12"/>
        <item x="9"/>
        <item m="1" x="22"/>
        <item x="6"/>
        <item x="10"/>
        <item x="7"/>
        <item x="3"/>
        <item m="1" x="20"/>
        <item m="1" x="13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5" showAll="0"/>
    <pivotField dataField="1" numFmtId="165" showAll="0"/>
    <pivotField numFmtId="9" showAll="0"/>
  </pivotFields>
  <rowFields count="1">
    <field x="0"/>
  </rowFields>
  <rowItems count="4"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4" baseField="0" baseItem="2"/>
    <dataField name="Факт " fld="5" baseField="0" baseItem="2"/>
  </dataFields>
  <formats count="2">
    <format dxfId="42">
      <pivotArea outline="0" collapsedLevelsAreSubtotals="1" fieldPosition="0"/>
    </format>
    <format dxfId="43">
      <pivotArea dataOnly="0" labelOnly="1" fieldPosition="0">
        <references count="1">
          <reference field="0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48E26D68-A837-4D89-9316-77E22E4110C0}" sourceName="Месяц">
  <pivotTables>
    <pivotTable tabId="21" name="Сводная таблица1"/>
    <pivotTable tabId="21" name="Сводная таблица2"/>
    <pivotTable tabId="21" name="Сводная таблица3"/>
    <pivotTable tabId="21" name="Сводная таблица4"/>
    <pivotTable tabId="21" name="Сводная таблица5"/>
  </pivotTables>
  <data>
    <tabular pivotCacheId="171203802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упления_денежных_средств" xr10:uid="{52BCF581-7466-45D4-9C0A-00CBB39A22A0}" sourceName="Поступления денежных средств">
  <pivotTables>
    <pivotTable tabId="21" name="Сводная таблица3"/>
    <pivotTable tabId="21" name="Сводная таблица1"/>
    <pivotTable tabId="21" name="Сводная таблица2"/>
    <pivotTable tabId="21" name="Сводная таблица4"/>
    <pivotTable tabId="21" name="Сводная таблица5"/>
  </pivotTables>
  <data>
    <tabular pivotCacheId="1712038021" showMissing="0">
      <items count="5">
        <i x="2" s="1"/>
        <i x="1" s="1"/>
        <i x="0" s="1"/>
        <i x="4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ынок" xr10:uid="{69D5121D-725C-435E-99CF-F25BC8DB9B31}" sourceName="Рынок">
  <pivotTables>
    <pivotTable tabId="21" name="Сводная таблица1"/>
    <pivotTable tabId="21" name="Сводная таблица2"/>
    <pivotTable tabId="21" name="Сводная таблица3"/>
    <pivotTable tabId="21" name="Сводная таблица4"/>
    <pivotTable tabId="21" name="Сводная таблица5"/>
  </pivotTables>
  <data>
    <tabular pivotCacheId="171203802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атьи" xr10:uid="{783D6F5F-99CF-4B4A-A0D0-26DA22F499D1}" sourceName="Статьи">
  <pivotTables>
    <pivotTable tabId="21" name="Сводная таблица1"/>
    <pivotTable tabId="21" name="Сводная таблица2"/>
    <pivotTable tabId="21" name="Сводная таблица3"/>
    <pivotTable tabId="21" name="Сводная таблица4"/>
    <pivotTable tabId="21" name="Сводная таблица5"/>
  </pivotTables>
  <data>
    <tabular pivotCacheId="1712038021" showMissing="0">
      <items count="23">
        <i x="5" s="1"/>
        <i x="4" s="1"/>
        <i x="1" s="1"/>
        <i x="8" s="1"/>
        <i x="0" s="1"/>
        <i x="9" s="1"/>
        <i x="6" s="1"/>
        <i x="10" s="1"/>
        <i x="7" s="1"/>
        <i x="3" s="1"/>
        <i x="2" s="1"/>
        <i x="21" s="1" nd="1"/>
        <i x="18" s="1" nd="1"/>
        <i x="14" s="1" nd="1"/>
        <i x="15" s="1" nd="1"/>
        <i x="17" s="1" nd="1"/>
        <i x="11" s="1" nd="1"/>
        <i x="16" s="1" nd="1"/>
        <i x="19" s="1" nd="1"/>
        <i x="12" s="1" nd="1"/>
        <i x="22" s="1" nd="1"/>
        <i x="2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58BF2DB8-2B9E-4899-AC8F-C80FC6ECF9B8}" cache="Срез_Месяц" caption="Месяц" rowHeight="241300"/>
  <slicer name="Поступления денежных средств" xr10:uid="{1710AFF0-F60D-4691-BC93-2B14FE3660A2}" cache="Срез_Поступления_денежных_средств" caption="Поступления денежных средств" rowHeight="241300"/>
  <slicer name="Рынок" xr10:uid="{90E5FE42-D528-48D6-8B04-1438A6EE3CE1}" cache="Срез_Рынок" caption="Рынок" rowHeight="241300"/>
  <slicer name="Статьи" xr10:uid="{9DB857F2-D7F3-46A0-957B-3DC6290973DA}" cache="Срез_Статьи" caption="Статьи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BD210-54DE-4566-9785-E6B8DE719A46}" name="Таблица2" displayName="Таблица2" ref="A3:G42" totalsRowShown="0" headerRowDxfId="146" tableBorderDxfId="145" headerRowCellStyle="Финансовый">
  <autoFilter ref="A3:G42" xr:uid="{67DBD210-54DE-4566-9785-E6B8DE719A46}"/>
  <tableColumns count="7">
    <tableColumn id="1" xr3:uid="{8AE54C2A-A3F1-4EB9-8501-72A298D4506E}" name="Поступления денежных средств" dataDxfId="144" dataCellStyle="Финансовый"/>
    <tableColumn id="7" xr3:uid="{54D6E8A0-7552-4CAD-AA63-570A379CEC1F}" name="Рынок" dataDxfId="143" dataCellStyle="Финансовый"/>
    <tableColumn id="2" xr3:uid="{DA1E488A-7FE3-495F-B1D4-41FEF5806468}" name="Статьи" dataDxfId="142" dataCellStyle="Финансовый"/>
    <tableColumn id="3" xr3:uid="{E0228805-F0D1-4780-A2D0-3D7E8437E7FE}" name="Месяц" dataDxfId="141" dataCellStyle="Финансовый"/>
    <tableColumn id="4" xr3:uid="{9DDBC38D-4243-4C1F-BD13-3DC7CCCC695D}" name="План" dataDxfId="140" dataCellStyle="Финансовый"/>
    <tableColumn id="5" xr3:uid="{DF832DCA-DD26-4C4C-8E84-2A96DA985E11}" name="Факт" dataDxfId="139" dataCellStyle="Финансовый"/>
    <tableColumn id="6" xr3:uid="{155F895B-080B-482F-B235-FDF51F6305B0}" name="Отклонение" dataDxfId="138" dataCellStyle="Процентный">
      <calculatedColumnFormula>F4/E4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5845-8725-4A6B-B1EE-CD0E155C941C}">
  <dimension ref="A3:C55"/>
  <sheetViews>
    <sheetView zoomScale="80" zoomScaleNormal="80" workbookViewId="0">
      <selection activeCell="E4" sqref="E4"/>
    </sheetView>
  </sheetViews>
  <sheetFormatPr defaultRowHeight="15" x14ac:dyDescent="0.25"/>
  <cols>
    <col min="1" max="3" width="9.85546875" bestFit="1" customWidth="1"/>
  </cols>
  <sheetData>
    <row r="3" spans="1:3" x14ac:dyDescent="0.25">
      <c r="A3" s="201" t="s">
        <v>309</v>
      </c>
      <c r="B3" t="s">
        <v>9</v>
      </c>
      <c r="C3" t="s">
        <v>7</v>
      </c>
    </row>
    <row r="4" spans="1:3" x14ac:dyDescent="0.25">
      <c r="A4" s="202" t="s">
        <v>301</v>
      </c>
      <c r="B4" s="203">
        <v>1313078</v>
      </c>
      <c r="C4" s="203">
        <v>1313524</v>
      </c>
    </row>
    <row r="5" spans="1:3" x14ac:dyDescent="0.25">
      <c r="A5" s="202" t="s">
        <v>303</v>
      </c>
      <c r="B5" s="203">
        <v>1719719</v>
      </c>
      <c r="C5" s="203">
        <v>1411905</v>
      </c>
    </row>
    <row r="6" spans="1:3" x14ac:dyDescent="0.25">
      <c r="A6" s="202" t="s">
        <v>304</v>
      </c>
      <c r="B6" s="203">
        <v>1629680</v>
      </c>
      <c r="C6" s="203">
        <v>1482230</v>
      </c>
    </row>
    <row r="7" spans="1:3" x14ac:dyDescent="0.25">
      <c r="A7" s="202" t="s">
        <v>310</v>
      </c>
      <c r="B7" s="203">
        <v>4662477</v>
      </c>
      <c r="C7" s="203">
        <v>4207659</v>
      </c>
    </row>
    <row r="13" spans="1:3" x14ac:dyDescent="0.25">
      <c r="A13" s="201" t="s">
        <v>309</v>
      </c>
      <c r="B13" t="s">
        <v>9</v>
      </c>
      <c r="C13" t="s">
        <v>7</v>
      </c>
    </row>
    <row r="14" spans="1:3" x14ac:dyDescent="0.25">
      <c r="A14" s="202" t="s">
        <v>6</v>
      </c>
      <c r="B14" s="203">
        <v>819876</v>
      </c>
      <c r="C14" s="203">
        <v>957485</v>
      </c>
    </row>
    <row r="15" spans="1:3" ht="30" x14ac:dyDescent="0.25">
      <c r="A15" s="204" t="s">
        <v>311</v>
      </c>
      <c r="B15" s="203">
        <v>3181119</v>
      </c>
      <c r="C15" s="203">
        <v>2672322</v>
      </c>
    </row>
    <row r="16" spans="1:3" x14ac:dyDescent="0.25">
      <c r="A16" s="202" t="s">
        <v>312</v>
      </c>
      <c r="B16" s="203">
        <v>661482</v>
      </c>
      <c r="C16" s="203">
        <v>577852</v>
      </c>
    </row>
    <row r="17" spans="1:3" x14ac:dyDescent="0.25">
      <c r="A17" s="202" t="s">
        <v>310</v>
      </c>
      <c r="B17" s="203">
        <v>4662477</v>
      </c>
      <c r="C17" s="203">
        <v>4207659</v>
      </c>
    </row>
    <row r="23" spans="1:3" x14ac:dyDescent="0.25">
      <c r="A23" s="201" t="s">
        <v>309</v>
      </c>
      <c r="B23" t="s">
        <v>9</v>
      </c>
      <c r="C23" t="s">
        <v>7</v>
      </c>
    </row>
    <row r="24" spans="1:3" x14ac:dyDescent="0.25">
      <c r="A24" s="202" t="s">
        <v>11</v>
      </c>
      <c r="B24" s="203">
        <v>387050</v>
      </c>
      <c r="C24" s="203">
        <v>460491</v>
      </c>
    </row>
    <row r="25" spans="1:3" x14ac:dyDescent="0.25">
      <c r="A25" s="202" t="s">
        <v>314</v>
      </c>
      <c r="B25" s="203">
        <v>661535</v>
      </c>
      <c r="C25" s="203">
        <v>658243</v>
      </c>
    </row>
    <row r="26" spans="1:3" x14ac:dyDescent="0.25">
      <c r="A26" s="202" t="s">
        <v>316</v>
      </c>
      <c r="B26" s="203">
        <v>506205</v>
      </c>
      <c r="C26" s="203">
        <v>264792</v>
      </c>
    </row>
    <row r="27" spans="1:3" x14ac:dyDescent="0.25">
      <c r="A27" s="202" t="s">
        <v>317</v>
      </c>
      <c r="B27" s="203">
        <v>433626</v>
      </c>
      <c r="C27" s="203">
        <v>245861</v>
      </c>
    </row>
    <row r="28" spans="1:3" x14ac:dyDescent="0.25">
      <c r="A28" s="202" t="s">
        <v>318</v>
      </c>
      <c r="B28" s="203">
        <v>648836</v>
      </c>
      <c r="C28" s="203">
        <v>697346</v>
      </c>
    </row>
    <row r="29" spans="1:3" x14ac:dyDescent="0.25">
      <c r="A29" s="202" t="s">
        <v>319</v>
      </c>
      <c r="B29" s="203">
        <v>185519</v>
      </c>
      <c r="C29" s="203">
        <v>156800</v>
      </c>
    </row>
    <row r="30" spans="1:3" x14ac:dyDescent="0.25">
      <c r="A30" s="202" t="s">
        <v>320</v>
      </c>
      <c r="B30" s="203">
        <v>500633</v>
      </c>
      <c r="C30" s="203">
        <v>260021</v>
      </c>
    </row>
    <row r="31" spans="1:3" x14ac:dyDescent="0.25">
      <c r="A31" s="202" t="s">
        <v>321</v>
      </c>
      <c r="B31" s="203">
        <v>244765</v>
      </c>
      <c r="C31" s="203">
        <v>389259</v>
      </c>
    </row>
    <row r="32" spans="1:3" x14ac:dyDescent="0.25">
      <c r="A32" s="202" t="s">
        <v>322</v>
      </c>
      <c r="B32" s="203">
        <v>240677</v>
      </c>
      <c r="C32" s="203">
        <v>264571</v>
      </c>
    </row>
    <row r="33" spans="1:3" x14ac:dyDescent="0.25">
      <c r="A33" s="202" t="s">
        <v>323</v>
      </c>
      <c r="B33" s="203">
        <v>420805</v>
      </c>
      <c r="C33" s="203">
        <v>313281</v>
      </c>
    </row>
    <row r="34" spans="1:3" x14ac:dyDescent="0.25">
      <c r="A34" s="202" t="s">
        <v>324</v>
      </c>
      <c r="B34" s="203">
        <v>432826</v>
      </c>
      <c r="C34" s="203">
        <v>496994</v>
      </c>
    </row>
    <row r="35" spans="1:3" x14ac:dyDescent="0.25">
      <c r="A35" s="202" t="s">
        <v>310</v>
      </c>
      <c r="B35" s="203">
        <v>4662477</v>
      </c>
      <c r="C35" s="203">
        <v>4207659</v>
      </c>
    </row>
    <row r="44" spans="1:3" x14ac:dyDescent="0.25">
      <c r="A44" s="201" t="s">
        <v>309</v>
      </c>
      <c r="B44" t="s">
        <v>7</v>
      </c>
    </row>
    <row r="45" spans="1:3" x14ac:dyDescent="0.25">
      <c r="A45" s="202" t="s">
        <v>313</v>
      </c>
      <c r="B45" s="203">
        <v>1694639</v>
      </c>
    </row>
    <row r="46" spans="1:3" x14ac:dyDescent="0.25">
      <c r="A46" s="202" t="s">
        <v>65</v>
      </c>
      <c r="B46" s="203">
        <v>1535337</v>
      </c>
    </row>
    <row r="47" spans="1:3" x14ac:dyDescent="0.25">
      <c r="A47" s="202" t="s">
        <v>22</v>
      </c>
      <c r="B47" s="203">
        <v>977683</v>
      </c>
    </row>
    <row r="48" spans="1:3" x14ac:dyDescent="0.25">
      <c r="A48" s="202" t="s">
        <v>310</v>
      </c>
      <c r="B48" s="203">
        <v>4207659</v>
      </c>
    </row>
    <row r="54" spans="1:2" x14ac:dyDescent="0.25">
      <c r="A54" t="s">
        <v>9</v>
      </c>
      <c r="B54" t="s">
        <v>7</v>
      </c>
    </row>
    <row r="55" spans="1:2" x14ac:dyDescent="0.25">
      <c r="A55" s="203">
        <v>4662477</v>
      </c>
      <c r="B55" s="203">
        <v>4207659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9A60-C053-46D2-92ED-5D39C79B5033}">
  <dimension ref="F1:R4"/>
  <sheetViews>
    <sheetView showGridLines="0" tabSelected="1" zoomScale="90" zoomScaleNormal="90" workbookViewId="0">
      <selection activeCell="V21" sqref="V21"/>
    </sheetView>
  </sheetViews>
  <sheetFormatPr defaultRowHeight="15" x14ac:dyDescent="0.25"/>
  <cols>
    <col min="7" max="7" width="12.85546875" customWidth="1"/>
    <col min="12" max="12" width="12.85546875" customWidth="1"/>
    <col min="17" max="17" width="12.85546875" customWidth="1"/>
  </cols>
  <sheetData>
    <row r="1" spans="6:18" ht="21" x14ac:dyDescent="0.35">
      <c r="F1" s="206" t="s">
        <v>305</v>
      </c>
      <c r="G1" s="206"/>
      <c r="H1" s="206"/>
      <c r="I1" s="206"/>
      <c r="J1" s="206"/>
      <c r="K1" s="206"/>
      <c r="L1" s="206"/>
    </row>
    <row r="3" spans="6:18" x14ac:dyDescent="0.25">
      <c r="F3" s="226"/>
      <c r="G3" s="226" t="s">
        <v>325</v>
      </c>
      <c r="H3" s="226"/>
      <c r="I3" s="205"/>
      <c r="J3" s="205"/>
      <c r="K3" s="226"/>
      <c r="L3" s="226" t="s">
        <v>326</v>
      </c>
      <c r="M3" s="226"/>
      <c r="N3" s="205"/>
      <c r="O3" s="205"/>
      <c r="P3" s="226"/>
      <c r="Q3" s="226" t="s">
        <v>327</v>
      </c>
      <c r="R3" s="226"/>
    </row>
    <row r="4" spans="6:18" ht="26.25" x14ac:dyDescent="0.25">
      <c r="F4" s="226"/>
      <c r="G4" s="227">
        <f>Черновик!A55/1000</f>
        <v>4662.4769999999999</v>
      </c>
      <c r="H4" s="226"/>
      <c r="I4" s="205"/>
      <c r="J4" s="205"/>
      <c r="K4" s="226"/>
      <c r="L4" s="227">
        <f>Черновик!B55/1000</f>
        <v>4207.6589999999997</v>
      </c>
      <c r="M4" s="226"/>
      <c r="N4" s="205"/>
      <c r="O4" s="205"/>
      <c r="P4" s="226"/>
      <c r="Q4" s="228">
        <f>L4/G4</f>
        <v>0.90245142228047448</v>
      </c>
      <c r="R4" s="226"/>
    </row>
  </sheetData>
  <mergeCells count="1">
    <mergeCell ref="F1:L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0A35-1423-2D46-83D6-FF7F64205695}">
  <dimension ref="A1:G67"/>
  <sheetViews>
    <sheetView topLeftCell="C1" zoomScale="75" workbookViewId="0">
      <selection activeCell="K10" sqref="K10"/>
    </sheetView>
  </sheetViews>
  <sheetFormatPr defaultColWidth="10.85546875" defaultRowHeight="15" outlineLevelRow="3" x14ac:dyDescent="0.25"/>
  <cols>
    <col min="1" max="2" width="39.5703125" customWidth="1"/>
    <col min="3" max="4" width="34.42578125" customWidth="1"/>
    <col min="5" max="5" width="20" customWidth="1"/>
    <col min="6" max="6" width="23.85546875" customWidth="1"/>
    <col min="7" max="7" width="16.28515625" style="186" customWidth="1"/>
  </cols>
  <sheetData>
    <row r="1" spans="1:7" ht="27.95" customHeight="1" x14ac:dyDescent="0.35">
      <c r="A1" s="206" t="s">
        <v>305</v>
      </c>
      <c r="B1" s="206"/>
      <c r="C1" s="206"/>
      <c r="D1" s="206"/>
      <c r="E1" s="206"/>
      <c r="F1" s="206"/>
      <c r="G1" s="206"/>
    </row>
    <row r="2" spans="1:7" s="8" customFormat="1" ht="25.5" customHeight="1" x14ac:dyDescent="0.3">
      <c r="C2" s="181"/>
      <c r="D2" s="194"/>
      <c r="E2" s="207"/>
      <c r="F2" s="207"/>
      <c r="G2" s="207"/>
    </row>
    <row r="3" spans="1:7" ht="39" customHeight="1" x14ac:dyDescent="0.3">
      <c r="A3" s="198" t="s">
        <v>308</v>
      </c>
      <c r="B3" s="198" t="s">
        <v>315</v>
      </c>
      <c r="C3" s="199" t="s">
        <v>302</v>
      </c>
      <c r="D3" s="198" t="s">
        <v>307</v>
      </c>
      <c r="E3" s="198" t="s">
        <v>12</v>
      </c>
      <c r="F3" s="198" t="s">
        <v>10</v>
      </c>
      <c r="G3" s="200" t="s">
        <v>8</v>
      </c>
    </row>
    <row r="4" spans="1:7" s="184" customFormat="1" ht="18.75" outlineLevel="3" x14ac:dyDescent="0.3">
      <c r="A4" s="195" t="s">
        <v>311</v>
      </c>
      <c r="B4" s="195" t="s">
        <v>313</v>
      </c>
      <c r="C4" s="187" t="s">
        <v>314</v>
      </c>
      <c r="D4" s="187" t="s">
        <v>301</v>
      </c>
      <c r="E4" s="191">
        <v>21910</v>
      </c>
      <c r="F4" s="183">
        <v>141901</v>
      </c>
      <c r="G4" s="196">
        <f t="shared" ref="G4:G42" si="0">F4/E4</f>
        <v>6.476540392514833</v>
      </c>
    </row>
    <row r="5" spans="1:7" s="184" customFormat="1" ht="18.75" outlineLevel="3" x14ac:dyDescent="0.3">
      <c r="A5" s="195" t="s">
        <v>311</v>
      </c>
      <c r="B5" s="195" t="s">
        <v>22</v>
      </c>
      <c r="C5" s="187" t="s">
        <v>314</v>
      </c>
      <c r="D5" s="187" t="s">
        <v>301</v>
      </c>
      <c r="E5" s="191">
        <v>156207</v>
      </c>
      <c r="F5" s="183">
        <v>99982</v>
      </c>
      <c r="G5" s="196">
        <f t="shared" si="0"/>
        <v>0.64006094477200126</v>
      </c>
    </row>
    <row r="6" spans="1:7" s="12" customFormat="1" ht="18.75" outlineLevel="2" x14ac:dyDescent="0.3">
      <c r="A6" s="195" t="s">
        <v>311</v>
      </c>
      <c r="B6" s="195" t="s">
        <v>313</v>
      </c>
      <c r="C6" s="187" t="s">
        <v>316</v>
      </c>
      <c r="D6" s="187" t="s">
        <v>301</v>
      </c>
      <c r="E6" s="190">
        <v>143083</v>
      </c>
      <c r="F6" s="182">
        <v>29198</v>
      </c>
      <c r="G6" s="189">
        <f t="shared" si="0"/>
        <v>0.20406337580285569</v>
      </c>
    </row>
    <row r="7" spans="1:7" s="12" customFormat="1" ht="18.75" outlineLevel="2" x14ac:dyDescent="0.3">
      <c r="A7" s="195" t="s">
        <v>311</v>
      </c>
      <c r="B7" s="195" t="s">
        <v>22</v>
      </c>
      <c r="C7" s="187" t="s">
        <v>317</v>
      </c>
      <c r="D7" s="187" t="s">
        <v>301</v>
      </c>
      <c r="E7" s="190">
        <v>197525</v>
      </c>
      <c r="F7" s="182">
        <v>152401</v>
      </c>
      <c r="G7" s="189">
        <f t="shared" si="0"/>
        <v>0.77155296797873685</v>
      </c>
    </row>
    <row r="8" spans="1:7" s="184" customFormat="1" ht="18.75" outlineLevel="3" x14ac:dyDescent="0.3">
      <c r="A8" s="195" t="s">
        <v>311</v>
      </c>
      <c r="B8" s="195" t="s">
        <v>313</v>
      </c>
      <c r="C8" s="187" t="s">
        <v>318</v>
      </c>
      <c r="D8" s="187" t="s">
        <v>301</v>
      </c>
      <c r="E8" s="191">
        <v>102720</v>
      </c>
      <c r="F8" s="183">
        <v>82208</v>
      </c>
      <c r="G8" s="196">
        <f t="shared" si="0"/>
        <v>0.80031152647975079</v>
      </c>
    </row>
    <row r="9" spans="1:7" s="184" customFormat="1" ht="18.75" outlineLevel="3" x14ac:dyDescent="0.3">
      <c r="A9" s="195" t="s">
        <v>311</v>
      </c>
      <c r="B9" s="195" t="s">
        <v>22</v>
      </c>
      <c r="C9" s="187" t="s">
        <v>318</v>
      </c>
      <c r="D9" s="187" t="s">
        <v>301</v>
      </c>
      <c r="E9" s="191">
        <v>29667</v>
      </c>
      <c r="F9" s="183">
        <v>63671</v>
      </c>
      <c r="G9" s="196">
        <f t="shared" si="0"/>
        <v>2.1461893686587792</v>
      </c>
    </row>
    <row r="10" spans="1:7" s="12" customFormat="1" ht="18.75" outlineLevel="2" x14ac:dyDescent="0.3">
      <c r="A10" s="195" t="s">
        <v>311</v>
      </c>
      <c r="B10" s="195" t="s">
        <v>313</v>
      </c>
      <c r="C10" s="187" t="s">
        <v>319</v>
      </c>
      <c r="D10" s="187" t="s">
        <v>301</v>
      </c>
      <c r="E10" s="190">
        <v>56899</v>
      </c>
      <c r="F10" s="182">
        <v>78233</v>
      </c>
      <c r="G10" s="189">
        <f t="shared" si="0"/>
        <v>1.374945078120881</v>
      </c>
    </row>
    <row r="11" spans="1:7" s="12" customFormat="1" ht="18.75" outlineLevel="2" x14ac:dyDescent="0.3">
      <c r="A11" s="195" t="s">
        <v>311</v>
      </c>
      <c r="B11" s="195" t="s">
        <v>22</v>
      </c>
      <c r="C11" s="187" t="s">
        <v>320</v>
      </c>
      <c r="D11" s="187" t="s">
        <v>301</v>
      </c>
      <c r="E11" s="190">
        <v>142263</v>
      </c>
      <c r="F11" s="182">
        <v>70092</v>
      </c>
      <c r="G11" s="189">
        <f t="shared" si="0"/>
        <v>0.49269311064718163</v>
      </c>
    </row>
    <row r="12" spans="1:7" s="12" customFormat="1" ht="18.75" outlineLevel="2" x14ac:dyDescent="0.3">
      <c r="A12" s="195" t="s">
        <v>311</v>
      </c>
      <c r="B12" s="195" t="s">
        <v>313</v>
      </c>
      <c r="C12" s="187" t="s">
        <v>321</v>
      </c>
      <c r="D12" s="187" t="s">
        <v>301</v>
      </c>
      <c r="E12" s="190">
        <v>36229</v>
      </c>
      <c r="F12" s="182">
        <v>94423</v>
      </c>
      <c r="G12" s="189">
        <f t="shared" si="0"/>
        <v>2.6062822600679012</v>
      </c>
    </row>
    <row r="13" spans="1:7" s="12" customFormat="1" ht="18.75" outlineLevel="2" x14ac:dyDescent="0.3">
      <c r="A13" s="195" t="s">
        <v>312</v>
      </c>
      <c r="B13" s="195" t="s">
        <v>65</v>
      </c>
      <c r="C13" s="187" t="s">
        <v>322</v>
      </c>
      <c r="D13" s="187" t="s">
        <v>301</v>
      </c>
      <c r="E13" s="190">
        <v>113757</v>
      </c>
      <c r="F13" s="182">
        <v>68746</v>
      </c>
      <c r="G13" s="189">
        <f t="shared" si="0"/>
        <v>0.6043232504373357</v>
      </c>
    </row>
    <row r="14" spans="1:7" s="12" customFormat="1" ht="18.75" outlineLevel="2" x14ac:dyDescent="0.3">
      <c r="A14" s="195" t="s">
        <v>312</v>
      </c>
      <c r="B14" s="195" t="s">
        <v>65</v>
      </c>
      <c r="C14" s="187" t="s">
        <v>323</v>
      </c>
      <c r="D14" s="187" t="s">
        <v>301</v>
      </c>
      <c r="E14" s="190">
        <v>135705</v>
      </c>
      <c r="F14" s="182">
        <v>111053</v>
      </c>
      <c r="G14" s="189">
        <f t="shared" si="0"/>
        <v>0.81834125492796872</v>
      </c>
    </row>
    <row r="15" spans="1:7" s="12" customFormat="1" ht="37.5" outlineLevel="2" x14ac:dyDescent="0.3">
      <c r="A15" s="195" t="s">
        <v>6</v>
      </c>
      <c r="B15" s="195" t="s">
        <v>65</v>
      </c>
      <c r="C15" s="187" t="s">
        <v>324</v>
      </c>
      <c r="D15" s="187" t="s">
        <v>301</v>
      </c>
      <c r="E15" s="190">
        <v>103655</v>
      </c>
      <c r="F15" s="182">
        <v>143812</v>
      </c>
      <c r="G15" s="189">
        <f t="shared" si="0"/>
        <v>1.387410158699532</v>
      </c>
    </row>
    <row r="16" spans="1:7" s="12" customFormat="1" ht="18.75" outlineLevel="2" x14ac:dyDescent="0.3">
      <c r="A16" s="195" t="s">
        <v>6</v>
      </c>
      <c r="B16" s="195" t="s">
        <v>65</v>
      </c>
      <c r="C16" s="188" t="s">
        <v>11</v>
      </c>
      <c r="D16" s="187" t="s">
        <v>301</v>
      </c>
      <c r="E16" s="192">
        <v>73458</v>
      </c>
      <c r="F16" s="193">
        <v>177804</v>
      </c>
      <c r="G16" s="197">
        <f t="shared" si="0"/>
        <v>2.4204851752021561</v>
      </c>
    </row>
    <row r="17" spans="1:7" s="12" customFormat="1" ht="18.75" outlineLevel="1" x14ac:dyDescent="0.3">
      <c r="A17" s="195" t="s">
        <v>311</v>
      </c>
      <c r="B17" s="195" t="s">
        <v>313</v>
      </c>
      <c r="C17" s="187" t="s">
        <v>314</v>
      </c>
      <c r="D17" s="187" t="s">
        <v>303</v>
      </c>
      <c r="E17" s="191">
        <v>110391</v>
      </c>
      <c r="F17" s="183">
        <v>191719</v>
      </c>
      <c r="G17" s="196">
        <f t="shared" si="0"/>
        <v>1.7367267259106267</v>
      </c>
    </row>
    <row r="18" spans="1:7" s="12" customFormat="1" ht="18.75" x14ac:dyDescent="0.3">
      <c r="A18" s="195" t="s">
        <v>311</v>
      </c>
      <c r="B18" s="195" t="s">
        <v>22</v>
      </c>
      <c r="C18" s="187" t="s">
        <v>314</v>
      </c>
      <c r="D18" s="187" t="s">
        <v>303</v>
      </c>
      <c r="E18" s="191">
        <v>161201</v>
      </c>
      <c r="F18" s="183">
        <v>20722</v>
      </c>
      <c r="G18" s="196">
        <f t="shared" si="0"/>
        <v>0.12854758965515103</v>
      </c>
    </row>
    <row r="19" spans="1:7" s="12" customFormat="1" ht="18.75" x14ac:dyDescent="0.3">
      <c r="A19" s="195" t="s">
        <v>311</v>
      </c>
      <c r="B19" s="195" t="s">
        <v>313</v>
      </c>
      <c r="C19" s="187" t="s">
        <v>316</v>
      </c>
      <c r="D19" s="187" t="s">
        <v>303</v>
      </c>
      <c r="E19" s="190">
        <v>193279</v>
      </c>
      <c r="F19" s="182">
        <v>92658</v>
      </c>
      <c r="G19" s="189">
        <f t="shared" si="0"/>
        <v>0.47940024524133507</v>
      </c>
    </row>
    <row r="20" spans="1:7" s="12" customFormat="1" ht="18.75" x14ac:dyDescent="0.3">
      <c r="A20" s="195" t="s">
        <v>311</v>
      </c>
      <c r="B20" s="195" t="s">
        <v>22</v>
      </c>
      <c r="C20" s="187" t="s">
        <v>317</v>
      </c>
      <c r="D20" s="187" t="s">
        <v>303</v>
      </c>
      <c r="E20" s="190">
        <v>166502</v>
      </c>
      <c r="F20" s="182">
        <v>22408</v>
      </c>
      <c r="G20" s="189">
        <f t="shared" si="0"/>
        <v>0.13458096599440247</v>
      </c>
    </row>
    <row r="21" spans="1:7" s="12" customFormat="1" ht="18.75" x14ac:dyDescent="0.3">
      <c r="A21" s="195" t="s">
        <v>311</v>
      </c>
      <c r="B21" s="195" t="s">
        <v>313</v>
      </c>
      <c r="C21" s="187" t="s">
        <v>318</v>
      </c>
      <c r="D21" s="187" t="s">
        <v>303</v>
      </c>
      <c r="E21" s="191">
        <v>12298</v>
      </c>
      <c r="F21" s="183">
        <v>158923</v>
      </c>
      <c r="G21" s="196">
        <f t="shared" si="0"/>
        <v>12.922670352902911</v>
      </c>
    </row>
    <row r="22" spans="1:7" s="12" customFormat="1" ht="18.75" x14ac:dyDescent="0.3">
      <c r="A22" s="195" t="s">
        <v>311</v>
      </c>
      <c r="B22" s="195" t="s">
        <v>22</v>
      </c>
      <c r="C22" s="187" t="s">
        <v>318</v>
      </c>
      <c r="D22" s="187" t="s">
        <v>303</v>
      </c>
      <c r="E22" s="191">
        <v>151802</v>
      </c>
      <c r="F22" s="183">
        <v>176214</v>
      </c>
      <c r="G22" s="196">
        <f t="shared" si="0"/>
        <v>1.1608147455237743</v>
      </c>
    </row>
    <row r="23" spans="1:7" s="12" customFormat="1" ht="18.75" x14ac:dyDescent="0.3">
      <c r="A23" s="195" t="s">
        <v>311</v>
      </c>
      <c r="B23" s="195" t="s">
        <v>313</v>
      </c>
      <c r="C23" s="187" t="s">
        <v>319</v>
      </c>
      <c r="D23" s="187" t="s">
        <v>303</v>
      </c>
      <c r="E23" s="190">
        <v>45922</v>
      </c>
      <c r="F23" s="182">
        <v>65093</v>
      </c>
      <c r="G23" s="189">
        <f t="shared" si="0"/>
        <v>1.4174687513610034</v>
      </c>
    </row>
    <row r="24" spans="1:7" s="12" customFormat="1" ht="18.75" x14ac:dyDescent="0.3">
      <c r="A24" s="195" t="s">
        <v>311</v>
      </c>
      <c r="B24" s="195" t="s">
        <v>22</v>
      </c>
      <c r="C24" s="187" t="s">
        <v>320</v>
      </c>
      <c r="D24" s="187" t="s">
        <v>303</v>
      </c>
      <c r="E24" s="190">
        <v>179076</v>
      </c>
      <c r="F24" s="182">
        <v>87798</v>
      </c>
      <c r="G24" s="189">
        <f t="shared" si="0"/>
        <v>0.490283455069356</v>
      </c>
    </row>
    <row r="25" spans="1:7" s="12" customFormat="1" ht="18.75" x14ac:dyDescent="0.3">
      <c r="A25" s="195" t="s">
        <v>311</v>
      </c>
      <c r="B25" s="195" t="s">
        <v>313</v>
      </c>
      <c r="C25" s="187" t="s">
        <v>321</v>
      </c>
      <c r="D25" s="187" t="s">
        <v>303</v>
      </c>
      <c r="E25" s="190">
        <v>198420</v>
      </c>
      <c r="F25" s="182">
        <v>133704</v>
      </c>
      <c r="G25" s="189">
        <f t="shared" si="0"/>
        <v>0.67384336256425759</v>
      </c>
    </row>
    <row r="26" spans="1:7" s="12" customFormat="1" ht="18.75" x14ac:dyDescent="0.3">
      <c r="A26" s="195" t="s">
        <v>312</v>
      </c>
      <c r="B26" s="195" t="s">
        <v>65</v>
      </c>
      <c r="C26" s="187" t="s">
        <v>322</v>
      </c>
      <c r="D26" s="187" t="s">
        <v>303</v>
      </c>
      <c r="E26" s="190">
        <v>31983</v>
      </c>
      <c r="F26" s="182">
        <v>18288</v>
      </c>
      <c r="G26" s="189">
        <f t="shared" si="0"/>
        <v>0.57180377075321265</v>
      </c>
    </row>
    <row r="27" spans="1:7" s="12" customFormat="1" ht="18.75" x14ac:dyDescent="0.3">
      <c r="A27" s="195" t="s">
        <v>312</v>
      </c>
      <c r="B27" s="195" t="s">
        <v>65</v>
      </c>
      <c r="C27" s="187" t="s">
        <v>323</v>
      </c>
      <c r="D27" s="187" t="s">
        <v>303</v>
      </c>
      <c r="E27" s="190">
        <v>144013</v>
      </c>
      <c r="F27" s="182">
        <v>137854</v>
      </c>
      <c r="G27" s="189">
        <f t="shared" si="0"/>
        <v>0.95723302757389961</v>
      </c>
    </row>
    <row r="28" spans="1:7" s="12" customFormat="1" ht="37.5" x14ac:dyDescent="0.3">
      <c r="A28" s="195" t="s">
        <v>6</v>
      </c>
      <c r="B28" s="195" t="s">
        <v>65</v>
      </c>
      <c r="C28" s="187" t="s">
        <v>324</v>
      </c>
      <c r="D28" s="187" t="s">
        <v>303</v>
      </c>
      <c r="E28" s="190">
        <v>135445</v>
      </c>
      <c r="F28" s="182">
        <v>164714</v>
      </c>
      <c r="G28" s="189">
        <f t="shared" si="0"/>
        <v>1.2160950939495736</v>
      </c>
    </row>
    <row r="29" spans="1:7" s="12" customFormat="1" ht="18.75" x14ac:dyDescent="0.3">
      <c r="A29" s="195" t="s">
        <v>6</v>
      </c>
      <c r="B29" s="195" t="s">
        <v>65</v>
      </c>
      <c r="C29" s="188" t="s">
        <v>11</v>
      </c>
      <c r="D29" s="187" t="s">
        <v>303</v>
      </c>
      <c r="E29" s="192">
        <v>189387</v>
      </c>
      <c r="F29" s="193">
        <v>141810</v>
      </c>
      <c r="G29" s="197">
        <f t="shared" si="0"/>
        <v>0.7487842354543871</v>
      </c>
    </row>
    <row r="30" spans="1:7" s="12" customFormat="1" ht="18.75" x14ac:dyDescent="0.3">
      <c r="A30" s="195" t="s">
        <v>311</v>
      </c>
      <c r="B30" s="195" t="s">
        <v>313</v>
      </c>
      <c r="C30" s="187" t="s">
        <v>314</v>
      </c>
      <c r="D30" s="187" t="s">
        <v>304</v>
      </c>
      <c r="E30" s="191">
        <v>195909</v>
      </c>
      <c r="F30" s="183">
        <v>166300</v>
      </c>
      <c r="G30" s="196">
        <f t="shared" si="0"/>
        <v>0.84886350295290158</v>
      </c>
    </row>
    <row r="31" spans="1:7" s="12" customFormat="1" ht="18.75" x14ac:dyDescent="0.3">
      <c r="A31" s="195" t="s">
        <v>311</v>
      </c>
      <c r="B31" s="195" t="s">
        <v>22</v>
      </c>
      <c r="C31" s="187" t="s">
        <v>314</v>
      </c>
      <c r="D31" s="187" t="s">
        <v>304</v>
      </c>
      <c r="E31" s="191">
        <v>15917</v>
      </c>
      <c r="F31" s="183">
        <v>37619</v>
      </c>
      <c r="G31" s="196">
        <f t="shared" si="0"/>
        <v>2.3634478859081485</v>
      </c>
    </row>
    <row r="32" spans="1:7" s="12" customFormat="1" ht="18.75" x14ac:dyDescent="0.3">
      <c r="A32" s="195" t="s">
        <v>311</v>
      </c>
      <c r="B32" s="195" t="s">
        <v>313</v>
      </c>
      <c r="C32" s="187" t="s">
        <v>316</v>
      </c>
      <c r="D32" s="187" t="s">
        <v>304</v>
      </c>
      <c r="E32" s="190">
        <v>169843</v>
      </c>
      <c r="F32" s="182">
        <v>142936</v>
      </c>
      <c r="G32" s="189">
        <f t="shared" si="0"/>
        <v>0.84157722131615664</v>
      </c>
    </row>
    <row r="33" spans="1:7" s="12" customFormat="1" ht="18.75" x14ac:dyDescent="0.3">
      <c r="A33" s="195" t="s">
        <v>311</v>
      </c>
      <c r="B33" s="195" t="s">
        <v>22</v>
      </c>
      <c r="C33" s="187" t="s">
        <v>317</v>
      </c>
      <c r="D33" s="187" t="s">
        <v>304</v>
      </c>
      <c r="E33" s="190">
        <v>69599</v>
      </c>
      <c r="F33" s="182">
        <v>71052</v>
      </c>
      <c r="G33" s="189">
        <f t="shared" si="0"/>
        <v>1.0208767367347231</v>
      </c>
    </row>
    <row r="34" spans="1:7" s="12" customFormat="1" ht="18.75" x14ac:dyDescent="0.3">
      <c r="A34" s="195" t="s">
        <v>311</v>
      </c>
      <c r="B34" s="195" t="s">
        <v>313</v>
      </c>
      <c r="C34" s="187" t="s">
        <v>318</v>
      </c>
      <c r="D34" s="187" t="s">
        <v>304</v>
      </c>
      <c r="E34" s="191">
        <v>187035</v>
      </c>
      <c r="F34" s="183">
        <v>142737</v>
      </c>
      <c r="G34" s="196">
        <f t="shared" si="0"/>
        <v>0.7631566284385275</v>
      </c>
    </row>
    <row r="35" spans="1:7" s="12" customFormat="1" ht="18.75" x14ac:dyDescent="0.3">
      <c r="A35" s="195" t="s">
        <v>311</v>
      </c>
      <c r="B35" s="195" t="s">
        <v>22</v>
      </c>
      <c r="C35" s="187" t="s">
        <v>318</v>
      </c>
      <c r="D35" s="187" t="s">
        <v>304</v>
      </c>
      <c r="E35" s="191">
        <v>165314</v>
      </c>
      <c r="F35" s="183">
        <v>73593</v>
      </c>
      <c r="G35" s="196">
        <f t="shared" si="0"/>
        <v>0.44517100790011738</v>
      </c>
    </row>
    <row r="36" spans="1:7" s="12" customFormat="1" ht="18.75" x14ac:dyDescent="0.3">
      <c r="A36" s="195" t="s">
        <v>311</v>
      </c>
      <c r="B36" s="195" t="s">
        <v>313</v>
      </c>
      <c r="C36" s="187" t="s">
        <v>319</v>
      </c>
      <c r="D36" s="187" t="s">
        <v>304</v>
      </c>
      <c r="E36" s="190">
        <v>82698</v>
      </c>
      <c r="F36" s="182">
        <v>13474</v>
      </c>
      <c r="G36" s="189">
        <f t="shared" si="0"/>
        <v>0.16293017968995624</v>
      </c>
    </row>
    <row r="37" spans="1:7" s="12" customFormat="1" ht="18.75" x14ac:dyDescent="0.3">
      <c r="A37" s="195" t="s">
        <v>311</v>
      </c>
      <c r="B37" s="195" t="s">
        <v>22</v>
      </c>
      <c r="C37" s="187" t="s">
        <v>320</v>
      </c>
      <c r="D37" s="187" t="s">
        <v>304</v>
      </c>
      <c r="E37" s="190">
        <v>179294</v>
      </c>
      <c r="F37" s="182">
        <v>102131</v>
      </c>
      <c r="G37" s="189">
        <f t="shared" si="0"/>
        <v>0.56962865461197809</v>
      </c>
    </row>
    <row r="38" spans="1:7" s="12" customFormat="1" ht="18.75" x14ac:dyDescent="0.3">
      <c r="A38" s="195" t="s">
        <v>311</v>
      </c>
      <c r="B38" s="195" t="s">
        <v>313</v>
      </c>
      <c r="C38" s="187" t="s">
        <v>321</v>
      </c>
      <c r="D38" s="187" t="s">
        <v>304</v>
      </c>
      <c r="E38" s="190">
        <v>10116</v>
      </c>
      <c r="F38" s="182">
        <v>161132</v>
      </c>
      <c r="G38" s="189">
        <f t="shared" si="0"/>
        <v>15.928430209568999</v>
      </c>
    </row>
    <row r="39" spans="1:7" s="12" customFormat="1" ht="18.75" x14ac:dyDescent="0.3">
      <c r="A39" s="195" t="s">
        <v>312</v>
      </c>
      <c r="B39" s="195" t="s">
        <v>65</v>
      </c>
      <c r="C39" s="187" t="s">
        <v>322</v>
      </c>
      <c r="D39" s="187" t="s">
        <v>304</v>
      </c>
      <c r="E39" s="190">
        <v>94937</v>
      </c>
      <c r="F39" s="182">
        <v>177537</v>
      </c>
      <c r="G39" s="189">
        <f t="shared" si="0"/>
        <v>1.87005066517796</v>
      </c>
    </row>
    <row r="40" spans="1:7" s="12" customFormat="1" ht="18.75" x14ac:dyDescent="0.3">
      <c r="A40" s="195" t="s">
        <v>312</v>
      </c>
      <c r="B40" s="195" t="s">
        <v>65</v>
      </c>
      <c r="C40" s="187" t="s">
        <v>323</v>
      </c>
      <c r="D40" s="187" t="s">
        <v>304</v>
      </c>
      <c r="E40" s="190">
        <v>141087</v>
      </c>
      <c r="F40" s="182">
        <v>64374</v>
      </c>
      <c r="G40" s="189">
        <f t="shared" si="0"/>
        <v>0.45627166216589765</v>
      </c>
    </row>
    <row r="41" spans="1:7" s="12" customFormat="1" ht="37.5" x14ac:dyDescent="0.3">
      <c r="A41" s="195" t="s">
        <v>6</v>
      </c>
      <c r="B41" s="195" t="s">
        <v>65</v>
      </c>
      <c r="C41" s="187" t="s">
        <v>324</v>
      </c>
      <c r="D41" s="187" t="s">
        <v>304</v>
      </c>
      <c r="E41" s="190">
        <v>193726</v>
      </c>
      <c r="F41" s="182">
        <v>188468</v>
      </c>
      <c r="G41" s="189">
        <f t="shared" si="0"/>
        <v>0.97285857344909821</v>
      </c>
    </row>
    <row r="42" spans="1:7" s="12" customFormat="1" ht="18.75" x14ac:dyDescent="0.3">
      <c r="A42" s="195" t="s">
        <v>6</v>
      </c>
      <c r="B42" s="195" t="s">
        <v>65</v>
      </c>
      <c r="C42" s="188" t="s">
        <v>11</v>
      </c>
      <c r="D42" s="187" t="s">
        <v>304</v>
      </c>
      <c r="E42" s="192">
        <v>124205</v>
      </c>
      <c r="F42" s="193">
        <v>140877</v>
      </c>
      <c r="G42" s="197">
        <f t="shared" si="0"/>
        <v>1.1342297008977094</v>
      </c>
    </row>
    <row r="43" spans="1:7" s="12" customFormat="1" x14ac:dyDescent="0.25">
      <c r="G43" s="185"/>
    </row>
    <row r="44" spans="1:7" s="12" customFormat="1" x14ac:dyDescent="0.25">
      <c r="G44" s="185"/>
    </row>
    <row r="45" spans="1:7" s="12" customFormat="1" x14ac:dyDescent="0.25">
      <c r="G45" s="185"/>
    </row>
    <row r="46" spans="1:7" s="12" customFormat="1" x14ac:dyDescent="0.25">
      <c r="G46" s="185"/>
    </row>
    <row r="47" spans="1:7" s="12" customFormat="1" x14ac:dyDescent="0.25">
      <c r="G47" s="185"/>
    </row>
    <row r="48" spans="1:7" s="12" customFormat="1" x14ac:dyDescent="0.25">
      <c r="G48" s="185"/>
    </row>
    <row r="49" spans="7:7" s="12" customFormat="1" x14ac:dyDescent="0.25">
      <c r="G49" s="185"/>
    </row>
    <row r="50" spans="7:7" s="12" customFormat="1" x14ac:dyDescent="0.25">
      <c r="G50" s="185"/>
    </row>
    <row r="51" spans="7:7" s="12" customFormat="1" x14ac:dyDescent="0.25">
      <c r="G51" s="185"/>
    </row>
    <row r="52" spans="7:7" s="12" customFormat="1" x14ac:dyDescent="0.25">
      <c r="G52" s="185"/>
    </row>
    <row r="53" spans="7:7" s="12" customFormat="1" x14ac:dyDescent="0.25">
      <c r="G53" s="185"/>
    </row>
    <row r="54" spans="7:7" s="12" customFormat="1" x14ac:dyDescent="0.25">
      <c r="G54" s="185"/>
    </row>
    <row r="55" spans="7:7" s="12" customFormat="1" x14ac:dyDescent="0.25">
      <c r="G55" s="185"/>
    </row>
    <row r="56" spans="7:7" s="12" customFormat="1" x14ac:dyDescent="0.25">
      <c r="G56" s="185"/>
    </row>
    <row r="57" spans="7:7" s="12" customFormat="1" x14ac:dyDescent="0.25">
      <c r="G57" s="185"/>
    </row>
    <row r="58" spans="7:7" s="12" customFormat="1" x14ac:dyDescent="0.25">
      <c r="G58" s="185"/>
    </row>
    <row r="59" spans="7:7" s="12" customFormat="1" x14ac:dyDescent="0.25">
      <c r="G59" s="185"/>
    </row>
    <row r="60" spans="7:7" s="12" customFormat="1" x14ac:dyDescent="0.25">
      <c r="G60" s="185"/>
    </row>
    <row r="61" spans="7:7" s="12" customFormat="1" x14ac:dyDescent="0.25">
      <c r="G61" s="185"/>
    </row>
    <row r="62" spans="7:7" s="12" customFormat="1" x14ac:dyDescent="0.25">
      <c r="G62" s="185"/>
    </row>
    <row r="63" spans="7:7" s="12" customFormat="1" x14ac:dyDescent="0.25">
      <c r="G63" s="185"/>
    </row>
    <row r="64" spans="7:7" s="12" customFormat="1" x14ac:dyDescent="0.25">
      <c r="G64" s="185"/>
    </row>
    <row r="65" spans="7:7" s="12" customFormat="1" x14ac:dyDescent="0.25">
      <c r="G65" s="185"/>
    </row>
    <row r="66" spans="7:7" s="12" customFormat="1" x14ac:dyDescent="0.25">
      <c r="G66" s="185"/>
    </row>
    <row r="67" spans="7:7" s="12" customFormat="1" x14ac:dyDescent="0.25">
      <c r="G67" s="185"/>
    </row>
  </sheetData>
  <mergeCells count="2">
    <mergeCell ref="E2:G2"/>
    <mergeCell ref="A1:G1"/>
  </mergeCells>
  <phoneticPr fontId="3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L61"/>
  <sheetViews>
    <sheetView topLeftCell="A13" workbookViewId="0">
      <selection activeCell="K41" sqref="K41"/>
    </sheetView>
  </sheetViews>
  <sheetFormatPr defaultColWidth="8.85546875" defaultRowHeight="15" x14ac:dyDescent="0.25"/>
  <cols>
    <col min="1" max="1" width="47.85546875" customWidth="1"/>
    <col min="2" max="2" width="18.5703125" bestFit="1" customWidth="1"/>
    <col min="3" max="3" width="19.85546875" customWidth="1"/>
    <col min="4" max="4" width="24.5703125" customWidth="1"/>
    <col min="5" max="5" width="22.5703125" customWidth="1"/>
    <col min="6" max="6" width="24.42578125" customWidth="1"/>
    <col min="7" max="7" width="18.140625" style="6" bestFit="1" customWidth="1"/>
    <col min="8" max="8" width="24.140625" customWidth="1"/>
    <col min="9" max="9" width="18.140625" bestFit="1" customWidth="1"/>
    <col min="10" max="10" width="18.140625" style="6" bestFit="1" customWidth="1"/>
    <col min="11" max="11" width="18.42578125" customWidth="1"/>
    <col min="12" max="12" width="18.140625" bestFit="1" customWidth="1"/>
  </cols>
  <sheetData>
    <row r="1" spans="1:12" x14ac:dyDescent="0.25">
      <c r="C1" s="17"/>
    </row>
    <row r="3" spans="1:12" x14ac:dyDescent="0.25">
      <c r="A3" s="3"/>
      <c r="B3" s="3" t="s">
        <v>9</v>
      </c>
      <c r="C3" s="3" t="s">
        <v>7</v>
      </c>
      <c r="D3" s="3" t="s">
        <v>8</v>
      </c>
    </row>
    <row r="4" spans="1:12" x14ac:dyDescent="0.25">
      <c r="A4" s="22" t="e">
        <f>#REF!</f>
        <v>#REF!</v>
      </c>
      <c r="B4" s="11" t="e">
        <f>#REF!</f>
        <v>#REF!</v>
      </c>
      <c r="C4" s="11" t="e">
        <f>#REF!</f>
        <v>#REF!</v>
      </c>
      <c r="D4" s="11" t="e">
        <f>C4-B4</f>
        <v>#REF!</v>
      </c>
      <c r="L4" s="6"/>
    </row>
    <row r="5" spans="1:12" x14ac:dyDescent="0.25">
      <c r="A5" s="22" t="e">
        <f>#REF!</f>
        <v>#REF!</v>
      </c>
      <c r="B5" s="18" t="e">
        <f>B4+#REF!</f>
        <v>#REF!</v>
      </c>
      <c r="C5" s="18" t="e">
        <f>C4+#REF!</f>
        <v>#REF!</v>
      </c>
      <c r="D5" s="11" t="e">
        <f t="shared" ref="D5:D26" si="0">C5-B5</f>
        <v>#REF!</v>
      </c>
      <c r="L5" s="6"/>
    </row>
    <row r="6" spans="1:12" x14ac:dyDescent="0.25">
      <c r="A6" s="22" t="e">
        <f>#REF!</f>
        <v>#REF!</v>
      </c>
      <c r="B6" s="18" t="e">
        <f>B5+#REF!</f>
        <v>#REF!</v>
      </c>
      <c r="C6" s="18" t="e">
        <f>C5+#REF!</f>
        <v>#REF!</v>
      </c>
      <c r="D6" s="11" t="e">
        <f t="shared" si="0"/>
        <v>#REF!</v>
      </c>
      <c r="L6" s="6"/>
    </row>
    <row r="7" spans="1:12" x14ac:dyDescent="0.25">
      <c r="A7" s="22" t="e">
        <f>#REF!</f>
        <v>#REF!</v>
      </c>
      <c r="B7" s="18" t="e">
        <f>B6+#REF!</f>
        <v>#REF!</v>
      </c>
      <c r="C7" s="18" t="e">
        <f>C6+#REF!</f>
        <v>#REF!</v>
      </c>
      <c r="D7" s="11" t="e">
        <f t="shared" si="0"/>
        <v>#REF!</v>
      </c>
      <c r="L7" s="6"/>
    </row>
    <row r="8" spans="1:12" x14ac:dyDescent="0.25">
      <c r="A8" s="22" t="e">
        <f>#REF!</f>
        <v>#REF!</v>
      </c>
      <c r="B8" s="18" t="e">
        <f>B7+#REF!</f>
        <v>#REF!</v>
      </c>
      <c r="C8" s="18" t="e">
        <f>C7+#REF!</f>
        <v>#REF!</v>
      </c>
      <c r="D8" s="11" t="e">
        <f>C8-B8</f>
        <v>#REF!</v>
      </c>
      <c r="L8" s="6"/>
    </row>
    <row r="9" spans="1:12" x14ac:dyDescent="0.25">
      <c r="A9" s="22" t="e">
        <f>#REF!</f>
        <v>#REF!</v>
      </c>
      <c r="B9" s="18" t="e">
        <f>B8+#REF!</f>
        <v>#REF!</v>
      </c>
      <c r="C9" s="18" t="e">
        <f>C8+#REF!</f>
        <v>#REF!</v>
      </c>
      <c r="D9" s="11" t="e">
        <f>C9-B9</f>
        <v>#REF!</v>
      </c>
      <c r="E9" s="21"/>
      <c r="L9" s="6"/>
    </row>
    <row r="10" spans="1:12" x14ac:dyDescent="0.25">
      <c r="A10" s="22" t="e">
        <f>#REF!</f>
        <v>#REF!</v>
      </c>
      <c r="B10" s="18" t="e">
        <f>B9+#REF!</f>
        <v>#REF!</v>
      </c>
      <c r="C10" s="18" t="e">
        <f>C9+#REF!</f>
        <v>#REF!</v>
      </c>
      <c r="D10" s="11" t="e">
        <f t="shared" si="0"/>
        <v>#REF!</v>
      </c>
      <c r="E10" s="21"/>
    </row>
    <row r="11" spans="1:12" x14ac:dyDescent="0.25">
      <c r="A11" s="22" t="e">
        <f>#REF!</f>
        <v>#REF!</v>
      </c>
      <c r="B11" s="18" t="e">
        <f>B10+#REF!</f>
        <v>#REF!</v>
      </c>
      <c r="C11" s="18" t="e">
        <f>C10+#REF!</f>
        <v>#REF!</v>
      </c>
      <c r="D11" s="11" t="e">
        <f t="shared" si="0"/>
        <v>#REF!</v>
      </c>
    </row>
    <row r="12" spans="1:12" x14ac:dyDescent="0.25">
      <c r="A12" s="22" t="e">
        <f>#REF!</f>
        <v>#REF!</v>
      </c>
      <c r="B12" s="18" t="e">
        <f>B11+#REF!</f>
        <v>#REF!</v>
      </c>
      <c r="C12" s="18" t="e">
        <f>C11+#REF!</f>
        <v>#REF!</v>
      </c>
      <c r="D12" s="11" t="e">
        <f t="shared" si="0"/>
        <v>#REF!</v>
      </c>
    </row>
    <row r="13" spans="1:12" x14ac:dyDescent="0.25">
      <c r="A13" s="22" t="e">
        <f>#REF!</f>
        <v>#REF!</v>
      </c>
      <c r="B13" s="18" t="e">
        <f>'Поступление всего '!B12+#REF!</f>
        <v>#REF!</v>
      </c>
      <c r="C13" s="18" t="e">
        <f>'Поступление всего '!C12+#REF!</f>
        <v>#REF!</v>
      </c>
      <c r="D13" s="11" t="e">
        <f t="shared" si="0"/>
        <v>#REF!</v>
      </c>
    </row>
    <row r="14" spans="1:12" x14ac:dyDescent="0.25">
      <c r="A14" s="22" t="e">
        <f>#REF!</f>
        <v>#REF!</v>
      </c>
      <c r="B14" s="18" t="e">
        <f>B13+#REF!</f>
        <v>#REF!</v>
      </c>
      <c r="C14" s="18" t="e">
        <f>'Поступление всего '!C13+#REF!</f>
        <v>#REF!</v>
      </c>
      <c r="D14" s="11" t="e">
        <f t="shared" si="0"/>
        <v>#REF!</v>
      </c>
    </row>
    <row r="15" spans="1:12" x14ac:dyDescent="0.25">
      <c r="A15" s="22" t="e">
        <f>#REF!</f>
        <v>#REF!</v>
      </c>
      <c r="B15" s="18" t="e">
        <f>B14+#REF!</f>
        <v>#REF!</v>
      </c>
      <c r="C15" s="18" t="e">
        <f>C14+#REF!</f>
        <v>#REF!</v>
      </c>
      <c r="D15" s="11" t="e">
        <f t="shared" si="0"/>
        <v>#REF!</v>
      </c>
    </row>
    <row r="16" spans="1:12" x14ac:dyDescent="0.25">
      <c r="A16" s="22" t="e">
        <f>#REF!</f>
        <v>#REF!</v>
      </c>
      <c r="B16" s="18" t="e">
        <f>B15+#REF!</f>
        <v>#REF!</v>
      </c>
      <c r="C16" s="18"/>
      <c r="D16" s="11" t="e">
        <f t="shared" si="0"/>
        <v>#REF!</v>
      </c>
    </row>
    <row r="17" spans="1:11" x14ac:dyDescent="0.25">
      <c r="A17" s="22" t="e">
        <f>#REF!</f>
        <v>#REF!</v>
      </c>
      <c r="B17" s="18" t="e">
        <f>B16+#REF!</f>
        <v>#REF!</v>
      </c>
      <c r="C17" s="18" t="e">
        <f>C16+#REF!</f>
        <v>#REF!</v>
      </c>
      <c r="D17" s="11" t="e">
        <f t="shared" si="0"/>
        <v>#REF!</v>
      </c>
    </row>
    <row r="18" spans="1:11" x14ac:dyDescent="0.25">
      <c r="A18" s="22" t="e">
        <f>#REF!</f>
        <v>#REF!</v>
      </c>
      <c r="B18" s="18" t="e">
        <f>B17+#REF!</f>
        <v>#REF!</v>
      </c>
      <c r="C18" s="18" t="e">
        <f>C17+#REF!</f>
        <v>#REF!</v>
      </c>
      <c r="D18" s="11" t="e">
        <f t="shared" si="0"/>
        <v>#REF!</v>
      </c>
    </row>
    <row r="19" spans="1:11" x14ac:dyDescent="0.25">
      <c r="A19" s="22" t="e">
        <f>#REF!</f>
        <v>#REF!</v>
      </c>
      <c r="B19" s="18" t="e">
        <f>B18+#REF!</f>
        <v>#REF!</v>
      </c>
      <c r="C19" s="18" t="e">
        <f>C18+#REF!</f>
        <v>#REF!</v>
      </c>
      <c r="D19" s="11" t="e">
        <f t="shared" si="0"/>
        <v>#REF!</v>
      </c>
    </row>
    <row r="20" spans="1:11" x14ac:dyDescent="0.25">
      <c r="A20" s="22"/>
      <c r="B20" s="18"/>
      <c r="C20" s="18"/>
      <c r="D20" s="11">
        <f t="shared" si="0"/>
        <v>0</v>
      </c>
    </row>
    <row r="21" spans="1:11" x14ac:dyDescent="0.25">
      <c r="A21" s="22"/>
      <c r="B21" s="18" t="e">
        <f>B20+#REF!</f>
        <v>#REF!</v>
      </c>
      <c r="C21" s="18" t="e">
        <f>C20+#REF!</f>
        <v>#REF!</v>
      </c>
      <c r="D21" s="11" t="e">
        <f t="shared" si="0"/>
        <v>#REF!</v>
      </c>
    </row>
    <row r="22" spans="1:11" x14ac:dyDescent="0.25">
      <c r="A22" s="22"/>
      <c r="B22" s="18" t="e">
        <f>B21+#REF!</f>
        <v>#REF!</v>
      </c>
      <c r="C22" s="18" t="e">
        <f>C21+#REF!</f>
        <v>#REF!</v>
      </c>
      <c r="D22" s="11" t="e">
        <f t="shared" si="0"/>
        <v>#REF!</v>
      </c>
    </row>
    <row r="23" spans="1:11" x14ac:dyDescent="0.25">
      <c r="A23" s="22"/>
      <c r="B23" s="18" t="e">
        <f>B22+#REF!</f>
        <v>#REF!</v>
      </c>
      <c r="C23" s="18" t="e">
        <f>C22+#REF!</f>
        <v>#REF!</v>
      </c>
      <c r="D23" s="11" t="e">
        <f t="shared" si="0"/>
        <v>#REF!</v>
      </c>
      <c r="E23" s="21"/>
    </row>
    <row r="24" spans="1:11" x14ac:dyDescent="0.25">
      <c r="A24" s="167"/>
      <c r="B24" s="18"/>
      <c r="C24" s="11"/>
      <c r="D24" s="11">
        <f t="shared" si="0"/>
        <v>0</v>
      </c>
    </row>
    <row r="25" spans="1:11" x14ac:dyDescent="0.25">
      <c r="A25" s="167"/>
      <c r="B25" s="18"/>
      <c r="C25" s="3"/>
      <c r="D25" s="11">
        <f t="shared" si="0"/>
        <v>0</v>
      </c>
    </row>
    <row r="26" spans="1:11" x14ac:dyDescent="0.25">
      <c r="A26" s="167"/>
      <c r="B26" s="18"/>
      <c r="C26" s="18"/>
      <c r="D26" s="11">
        <f t="shared" si="0"/>
        <v>0</v>
      </c>
      <c r="F26" s="3"/>
      <c r="G26" s="7" t="s">
        <v>24</v>
      </c>
      <c r="H26" s="3" t="s">
        <v>25</v>
      </c>
      <c r="I26" s="3" t="s">
        <v>26</v>
      </c>
      <c r="J26" s="7"/>
    </row>
    <row r="27" spans="1:11" x14ac:dyDescent="0.25">
      <c r="A27" s="27"/>
      <c r="B27" s="27" t="s">
        <v>12</v>
      </c>
      <c r="C27" s="27" t="s">
        <v>10</v>
      </c>
      <c r="D27" s="27" t="s">
        <v>8</v>
      </c>
      <c r="F27" s="3" t="s">
        <v>23</v>
      </c>
      <c r="G27" s="7"/>
      <c r="H27" s="7" t="e">
        <f>IF(J27&lt;=0,-J27,0)</f>
        <v>#REF!</v>
      </c>
      <c r="I27" s="7" t="e">
        <f>IF(J27&gt;=0,J27,0)</f>
        <v>#REF!</v>
      </c>
      <c r="J27" s="7" t="e">
        <f>B28</f>
        <v>#REF!</v>
      </c>
      <c r="K27" s="17"/>
    </row>
    <row r="28" spans="1:11" s="15" customFormat="1" x14ac:dyDescent="0.25">
      <c r="A28" s="28" t="s">
        <v>0</v>
      </c>
      <c r="B28" s="19" t="e">
        <f>B29+B33+B34+B35+B39+B40+B41</f>
        <v>#REF!</v>
      </c>
      <c r="C28" s="19" t="e">
        <f>C29+C33+C34+C35+C39+C40+C41</f>
        <v>#REF!</v>
      </c>
      <c r="D28" s="19" t="e">
        <f>C28-B28</f>
        <v>#REF!</v>
      </c>
      <c r="E28" s="23"/>
      <c r="F28" s="24" t="s">
        <v>13</v>
      </c>
      <c r="G28" s="7" t="e">
        <f>G27+I27-H28</f>
        <v>#REF!</v>
      </c>
      <c r="H28" s="7" t="e">
        <f>IF(J28&lt;=0,-J28,0)</f>
        <v>#REF!</v>
      </c>
      <c r="I28" s="7" t="e">
        <f>IF(J28&gt;=0,J28,0)</f>
        <v>#REF!</v>
      </c>
      <c r="J28" s="7" t="e">
        <f>D30+D33+D34+D36+D39</f>
        <v>#REF!</v>
      </c>
    </row>
    <row r="29" spans="1:11" s="15" customFormat="1" ht="26.25" x14ac:dyDescent="0.25">
      <c r="A29" s="169" t="s">
        <v>16</v>
      </c>
      <c r="B29" s="19" t="e">
        <f>#REF!-#REF!</f>
        <v>#REF!</v>
      </c>
      <c r="C29" s="19" t="e">
        <f>#REF!</f>
        <v>#REF!</v>
      </c>
      <c r="D29" s="19" t="e">
        <f t="shared" ref="D29:D41" si="1">C29-B29</f>
        <v>#REF!</v>
      </c>
      <c r="F29" s="25" t="s">
        <v>30</v>
      </c>
      <c r="G29" s="7" t="e">
        <f>G28+I28-H29</f>
        <v>#REF!</v>
      </c>
      <c r="H29" s="7" t="e">
        <f>IF(J29&lt;=0,-J29,0)</f>
        <v>#REF!</v>
      </c>
      <c r="I29" s="7" t="e">
        <f>IF(J29&gt;=0,J29,0)</f>
        <v>#REF!</v>
      </c>
      <c r="J29" s="7" t="e">
        <f>C41</f>
        <v>#REF!</v>
      </c>
      <c r="K29" s="26"/>
    </row>
    <row r="30" spans="1:11" x14ac:dyDescent="0.25">
      <c r="A30" s="29" t="s">
        <v>14</v>
      </c>
      <c r="B30" s="19" t="e">
        <f>'Внутренний рынок '!$D$53</f>
        <v>#REF!</v>
      </c>
      <c r="C30" s="19" t="e">
        <f>'Внутренний рынок '!E53</f>
        <v>#REF!</v>
      </c>
      <c r="D30" s="19" t="e">
        <f t="shared" si="1"/>
        <v>#REF!</v>
      </c>
      <c r="F30" s="3" t="s">
        <v>29</v>
      </c>
      <c r="G30" s="7" t="e">
        <f>G29+I29-H30</f>
        <v>#REF!</v>
      </c>
      <c r="H30" s="7" t="e">
        <f>IF(J30&lt;=0,-J30,0)</f>
        <v>#REF!</v>
      </c>
      <c r="I30" s="7" t="e">
        <f>IF(J30&gt;=0,J30,0)</f>
        <v>#REF!</v>
      </c>
      <c r="J30" s="7" t="e">
        <f>D32+D38</f>
        <v>#REF!</v>
      </c>
    </row>
    <row r="31" spans="1:11" x14ac:dyDescent="0.25">
      <c r="A31" s="29" t="s">
        <v>15</v>
      </c>
      <c r="B31" s="19" t="e">
        <f>#REF!-#REF!</f>
        <v>#REF!</v>
      </c>
      <c r="C31" s="19" t="e">
        <f>#REF!</f>
        <v>#REF!</v>
      </c>
      <c r="D31" s="19" t="e">
        <f t="shared" si="1"/>
        <v>#REF!</v>
      </c>
      <c r="F31" s="3" t="s">
        <v>27</v>
      </c>
      <c r="G31" s="7" t="e">
        <f>G30+I30-H31</f>
        <v>#REF!</v>
      </c>
      <c r="H31" s="3"/>
      <c r="I31" s="3"/>
      <c r="J31" s="7" t="e">
        <f>SUM(J27:J30)</f>
        <v>#REF!</v>
      </c>
      <c r="K31" s="17"/>
    </row>
    <row r="32" spans="1:11" x14ac:dyDescent="0.25">
      <c r="A32" s="29" t="s">
        <v>18</v>
      </c>
      <c r="B32" s="19" t="e">
        <f>#REF!-#REF!</f>
        <v>#REF!</v>
      </c>
      <c r="C32" s="19" t="e">
        <f>#REF!</f>
        <v>#REF!</v>
      </c>
      <c r="D32" s="19" t="e">
        <f>C32-B32</f>
        <v>#REF!</v>
      </c>
    </row>
    <row r="33" spans="1:10" x14ac:dyDescent="0.25">
      <c r="A33" s="170" t="s">
        <v>1</v>
      </c>
      <c r="B33" s="19" t="e">
        <f>'Внутренний рынок '!$D$54</f>
        <v>#REF!</v>
      </c>
      <c r="C33" s="19" t="e">
        <f>'Внутренний рынок '!E54</f>
        <v>#REF!</v>
      </c>
      <c r="D33" s="19" t="e">
        <f t="shared" si="1"/>
        <v>#REF!</v>
      </c>
      <c r="G33" s="6" t="e">
        <f>C28-G31</f>
        <v>#REF!</v>
      </c>
      <c r="I33" s="17"/>
    </row>
    <row r="34" spans="1:10" x14ac:dyDescent="0.25">
      <c r="A34" s="171" t="s">
        <v>2</v>
      </c>
      <c r="B34" s="19" t="e">
        <f>'Внутренний рынок '!$D$55</f>
        <v>#REF!</v>
      </c>
      <c r="C34" s="19" t="e">
        <f>'Внутренний рынок '!E55</f>
        <v>#REF!</v>
      </c>
      <c r="D34" s="19" t="e">
        <f>C34-B34</f>
        <v>#REF!</v>
      </c>
    </row>
    <row r="35" spans="1:10" x14ac:dyDescent="0.25">
      <c r="A35" s="171" t="s">
        <v>300</v>
      </c>
      <c r="B35" s="19" t="e">
        <f>#REF!-#REF!</f>
        <v>#REF!</v>
      </c>
      <c r="C35" s="19" t="e">
        <f>#REF!</f>
        <v>#REF!</v>
      </c>
      <c r="D35" s="19" t="e">
        <f>C35-B35</f>
        <v>#REF!</v>
      </c>
    </row>
    <row r="36" spans="1:10" x14ac:dyDescent="0.25">
      <c r="A36" s="29" t="s">
        <v>297</v>
      </c>
      <c r="B36" s="19" t="e">
        <f>'Внутренний рынок '!$D$56</f>
        <v>#REF!</v>
      </c>
      <c r="C36" s="19" t="e">
        <f>'Внутренний рынок '!E56</f>
        <v>#REF!</v>
      </c>
      <c r="D36" s="19" t="e">
        <f t="shared" si="1"/>
        <v>#REF!</v>
      </c>
    </row>
    <row r="37" spans="1:10" x14ac:dyDescent="0.25">
      <c r="A37" s="29" t="s">
        <v>299</v>
      </c>
      <c r="B37" s="19" t="e">
        <f>#REF!-#REF!</f>
        <v>#REF!</v>
      </c>
      <c r="C37" s="19" t="e">
        <f>#REF!</f>
        <v>#REF!</v>
      </c>
      <c r="D37" s="19" t="e">
        <f t="shared" si="1"/>
        <v>#REF!</v>
      </c>
    </row>
    <row r="38" spans="1:10" x14ac:dyDescent="0.25">
      <c r="A38" s="29" t="s">
        <v>298</v>
      </c>
      <c r="B38" s="19" t="e">
        <f>#REF!-#REF!</f>
        <v>#REF!</v>
      </c>
      <c r="C38" s="19" t="e">
        <f>#REF!</f>
        <v>#REF!</v>
      </c>
      <c r="D38" s="19" t="e">
        <f t="shared" si="1"/>
        <v>#REF!</v>
      </c>
    </row>
    <row r="39" spans="1:10" ht="15.75" customHeight="1" x14ac:dyDescent="0.25">
      <c r="A39" s="171" t="s">
        <v>4</v>
      </c>
      <c r="B39" s="19" t="e">
        <f>'Внутренний рынок '!$D$57</f>
        <v>#REF!</v>
      </c>
      <c r="C39" s="19" t="e">
        <f>'Внутренний рынок '!E57</f>
        <v>#REF!</v>
      </c>
      <c r="D39" s="19" t="e">
        <f>C39-B39</f>
        <v>#REF!</v>
      </c>
    </row>
    <row r="40" spans="1:10" s="13" customFormat="1" x14ac:dyDescent="0.25">
      <c r="A40" s="171" t="s">
        <v>5</v>
      </c>
      <c r="B40" s="19" t="e">
        <f>#REF!</f>
        <v>#REF!</v>
      </c>
      <c r="C40" s="19" t="e">
        <f>#REF!</f>
        <v>#REF!</v>
      </c>
      <c r="D40" s="19"/>
      <c r="G40" s="5"/>
      <c r="J40" s="5"/>
    </row>
    <row r="41" spans="1:10" x14ac:dyDescent="0.25">
      <c r="A41" s="29" t="s">
        <v>30</v>
      </c>
      <c r="B41" s="3"/>
      <c r="C41" s="11" t="e">
        <f>#REF!</f>
        <v>#REF!</v>
      </c>
      <c r="D41" s="19" t="e">
        <f t="shared" si="1"/>
        <v>#REF!</v>
      </c>
    </row>
    <row r="43" spans="1:10" x14ac:dyDescent="0.25">
      <c r="C43" s="21"/>
      <c r="D43" s="21"/>
    </row>
    <row r="53" spans="11:12" x14ac:dyDescent="0.25">
      <c r="L53" s="6"/>
    </row>
    <row r="60" spans="11:12" x14ac:dyDescent="0.25">
      <c r="K60" s="6"/>
    </row>
    <row r="61" spans="11:12" x14ac:dyDescent="0.25">
      <c r="K61" s="17"/>
    </row>
  </sheetData>
  <conditionalFormatting sqref="D23:D26 B4:D2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pageSetUpPr fitToPage="1"/>
  </sheetPr>
  <dimension ref="A1:T61"/>
  <sheetViews>
    <sheetView topLeftCell="A64" zoomScale="70" zoomScaleNormal="70" workbookViewId="0">
      <selection activeCell="K41" sqref="K41"/>
    </sheetView>
  </sheetViews>
  <sheetFormatPr defaultColWidth="8.85546875" defaultRowHeight="15" x14ac:dyDescent="0.25"/>
  <cols>
    <col min="1" max="1" width="41.42578125" customWidth="1"/>
    <col min="2" max="2" width="19.140625" customWidth="1"/>
    <col min="3" max="3" width="18.42578125" bestFit="1" customWidth="1"/>
    <col min="4" max="4" width="18.5703125" customWidth="1"/>
    <col min="5" max="5" width="25.140625" customWidth="1"/>
    <col min="6" max="6" width="18.42578125" bestFit="1" customWidth="1"/>
    <col min="7" max="11" width="16.5703125" bestFit="1" customWidth="1"/>
    <col min="12" max="12" width="20.140625" customWidth="1"/>
    <col min="13" max="13" width="16.85546875" bestFit="1" customWidth="1"/>
    <col min="14" max="15" width="16.5703125" customWidth="1"/>
    <col min="16" max="16" width="14.140625" customWidth="1"/>
    <col min="19" max="20" width="16.85546875" style="6" bestFit="1" customWidth="1"/>
  </cols>
  <sheetData>
    <row r="1" spans="1:20" s="12" customFormat="1" ht="33" customHeight="1" x14ac:dyDescent="0.3">
      <c r="A1" s="211" t="s">
        <v>21</v>
      </c>
      <c r="B1" s="213" t="s">
        <v>14</v>
      </c>
      <c r="C1" s="213"/>
      <c r="D1" s="213"/>
      <c r="E1" s="213" t="s">
        <v>1</v>
      </c>
      <c r="F1" s="213"/>
      <c r="G1" s="213"/>
      <c r="H1" s="208" t="s">
        <v>2</v>
      </c>
      <c r="I1" s="209"/>
      <c r="J1" s="210"/>
      <c r="K1" s="208" t="s">
        <v>3</v>
      </c>
      <c r="L1" s="209"/>
      <c r="M1" s="210"/>
      <c r="N1" s="208" t="s">
        <v>4</v>
      </c>
      <c r="O1" s="209"/>
      <c r="P1" s="210"/>
      <c r="S1" s="35"/>
      <c r="T1" s="35"/>
    </row>
    <row r="2" spans="1:20" ht="22.5" customHeight="1" x14ac:dyDescent="0.3">
      <c r="A2" s="212"/>
      <c r="B2" s="1" t="s">
        <v>19</v>
      </c>
      <c r="C2" s="1" t="s">
        <v>20</v>
      </c>
      <c r="D2" s="1" t="s">
        <v>17</v>
      </c>
      <c r="E2" s="1" t="s">
        <v>19</v>
      </c>
      <c r="F2" s="1" t="s">
        <v>20</v>
      </c>
      <c r="G2" s="1" t="s">
        <v>17</v>
      </c>
      <c r="H2" s="1" t="s">
        <v>19</v>
      </c>
      <c r="I2" s="1" t="s">
        <v>20</v>
      </c>
      <c r="J2" s="1" t="s">
        <v>17</v>
      </c>
      <c r="K2" s="1" t="s">
        <v>19</v>
      </c>
      <c r="L2" s="1" t="s">
        <v>20</v>
      </c>
      <c r="M2" s="1" t="s">
        <v>17</v>
      </c>
      <c r="N2" s="1" t="s">
        <v>19</v>
      </c>
      <c r="O2" s="1" t="s">
        <v>20</v>
      </c>
      <c r="P2" s="1" t="s">
        <v>17</v>
      </c>
    </row>
    <row r="3" spans="1:20" x14ac:dyDescent="0.25">
      <c r="A3" s="14" t="e">
        <f>'Поступление всего '!A4</f>
        <v>#REF!</v>
      </c>
      <c r="B3" s="18" t="e">
        <f>#REF!</f>
        <v>#REF!</v>
      </c>
      <c r="C3" s="18" t="e">
        <f>#REF!</f>
        <v>#REF!</v>
      </c>
      <c r="D3" s="18" t="e">
        <f>C3-B3</f>
        <v>#REF!</v>
      </c>
      <c r="E3" s="18" t="e">
        <f>#REF!</f>
        <v>#REF!</v>
      </c>
      <c r="F3" s="18" t="e">
        <f>#REF!</f>
        <v>#REF!</v>
      </c>
      <c r="G3" s="18" t="e">
        <f>F3-E3</f>
        <v>#REF!</v>
      </c>
      <c r="H3" s="18" t="e">
        <f>#REF!</f>
        <v>#REF!</v>
      </c>
      <c r="I3" s="18" t="e">
        <f>#REF!</f>
        <v>#REF!</v>
      </c>
      <c r="J3" s="18" t="e">
        <f>I3-H3</f>
        <v>#REF!</v>
      </c>
      <c r="K3" s="18" t="e">
        <f>#REF!</f>
        <v>#REF!</v>
      </c>
      <c r="L3" s="18" t="e">
        <f>#REF!</f>
        <v>#REF!</v>
      </c>
      <c r="M3" s="18" t="e">
        <f>L3-K3</f>
        <v>#REF!</v>
      </c>
      <c r="N3" s="19" t="e">
        <f>#REF!</f>
        <v>#REF!</v>
      </c>
      <c r="O3" s="19" t="e">
        <f>#REF!</f>
        <v>#REF!</v>
      </c>
      <c r="P3" s="19" t="e">
        <f>O3-N3</f>
        <v>#REF!</v>
      </c>
    </row>
    <row r="4" spans="1:20" x14ac:dyDescent="0.25">
      <c r="A4" s="14" t="e">
        <f>'Поступление всего '!A5</f>
        <v>#REF!</v>
      </c>
      <c r="B4" s="18" t="e">
        <f>B3+#REF!</f>
        <v>#REF!</v>
      </c>
      <c r="C4" s="18" t="e">
        <f>C3+#REF!</f>
        <v>#REF!</v>
      </c>
      <c r="D4" s="18" t="e">
        <f t="shared" ref="D4:D23" si="0">C4-B4</f>
        <v>#REF!</v>
      </c>
      <c r="E4" s="18" t="e">
        <f>E3+#REF!</f>
        <v>#REF!</v>
      </c>
      <c r="F4" s="18" t="e">
        <f>F3+#REF!</f>
        <v>#REF!</v>
      </c>
      <c r="G4" s="18" t="e">
        <f t="shared" ref="G4:G25" si="1">F4-E4</f>
        <v>#REF!</v>
      </c>
      <c r="H4" s="18" t="e">
        <f>H3+#REF!</f>
        <v>#REF!</v>
      </c>
      <c r="I4" s="18" t="e">
        <f>I3+#REF!</f>
        <v>#REF!</v>
      </c>
      <c r="J4" s="18" t="e">
        <f t="shared" ref="J4:J25" si="2">I4-H4</f>
        <v>#REF!</v>
      </c>
      <c r="K4" s="18" t="e">
        <f>K3+#REF!</f>
        <v>#REF!</v>
      </c>
      <c r="L4" s="18" t="e">
        <f>L3+#REF!</f>
        <v>#REF!</v>
      </c>
      <c r="M4" s="18" t="e">
        <f t="shared" ref="M4:M25" si="3">L4-K4</f>
        <v>#REF!</v>
      </c>
      <c r="N4" s="19" t="e">
        <f>N3+#REF!</f>
        <v>#REF!</v>
      </c>
      <c r="O4" s="19" t="e">
        <f>O3+#REF!</f>
        <v>#REF!</v>
      </c>
      <c r="P4" s="19" t="e">
        <f t="shared" ref="P4:P23" si="4">O4-N4</f>
        <v>#REF!</v>
      </c>
    </row>
    <row r="5" spans="1:20" s="2" customFormat="1" x14ac:dyDescent="0.25">
      <c r="A5" s="173" t="e">
        <f>'Поступление всего '!A6</f>
        <v>#REF!</v>
      </c>
      <c r="B5" s="174" t="e">
        <f>B4+#REF!</f>
        <v>#REF!</v>
      </c>
      <c r="C5" s="174" t="e">
        <f>C4+#REF!</f>
        <v>#REF!</v>
      </c>
      <c r="D5" s="174" t="e">
        <f t="shared" si="0"/>
        <v>#REF!</v>
      </c>
      <c r="E5" s="174" t="e">
        <f>E4+#REF!</f>
        <v>#REF!</v>
      </c>
      <c r="F5" s="174" t="e">
        <f>F4+#REF!</f>
        <v>#REF!</v>
      </c>
      <c r="G5" s="174" t="e">
        <f t="shared" si="1"/>
        <v>#REF!</v>
      </c>
      <c r="H5" s="174" t="e">
        <f>H4+#REF!</f>
        <v>#REF!</v>
      </c>
      <c r="I5" s="174" t="e">
        <f>I4+#REF!</f>
        <v>#REF!</v>
      </c>
      <c r="J5" s="174" t="e">
        <f t="shared" si="2"/>
        <v>#REF!</v>
      </c>
      <c r="K5" s="174" t="e">
        <f>K4+#REF!</f>
        <v>#REF!</v>
      </c>
      <c r="L5" s="174" t="e">
        <f>L4+#REF!</f>
        <v>#REF!</v>
      </c>
      <c r="M5" s="174" t="e">
        <f t="shared" si="3"/>
        <v>#REF!</v>
      </c>
      <c r="N5" s="175" t="e">
        <f>N4+#REF!</f>
        <v>#REF!</v>
      </c>
      <c r="O5" s="175" t="e">
        <f>O4+#REF!</f>
        <v>#REF!</v>
      </c>
      <c r="P5" s="175" t="e">
        <f t="shared" si="4"/>
        <v>#REF!</v>
      </c>
      <c r="S5" s="9"/>
      <c r="T5" s="9"/>
    </row>
    <row r="6" spans="1:20" s="8" customFormat="1" x14ac:dyDescent="0.25">
      <c r="A6" s="14" t="e">
        <f>'Поступление всего '!A7</f>
        <v>#REF!</v>
      </c>
      <c r="B6" s="172" t="e">
        <f>B5+#REF!</f>
        <v>#REF!</v>
      </c>
      <c r="C6" s="174" t="e">
        <f>C5+#REF!</f>
        <v>#REF!</v>
      </c>
      <c r="D6" s="172" t="e">
        <f t="shared" si="0"/>
        <v>#REF!</v>
      </c>
      <c r="E6" s="172" t="e">
        <f>E5+#REF!</f>
        <v>#REF!</v>
      </c>
      <c r="F6" s="174" t="e">
        <f>F5+#REF!</f>
        <v>#REF!</v>
      </c>
      <c r="G6" s="172" t="e">
        <f t="shared" si="1"/>
        <v>#REF!</v>
      </c>
      <c r="H6" s="172" t="e">
        <f>H5+#REF!</f>
        <v>#REF!</v>
      </c>
      <c r="I6" s="172" t="e">
        <f>I5+#REF!</f>
        <v>#REF!</v>
      </c>
      <c r="J6" s="172" t="e">
        <f t="shared" si="2"/>
        <v>#REF!</v>
      </c>
      <c r="K6" s="172" t="e">
        <f>K5+#REF!</f>
        <v>#REF!</v>
      </c>
      <c r="L6" s="174" t="e">
        <f>L5+#REF!</f>
        <v>#REF!</v>
      </c>
      <c r="M6" s="172" t="e">
        <f t="shared" si="3"/>
        <v>#REF!</v>
      </c>
      <c r="N6" s="172" t="e">
        <f>N5+#REF!</f>
        <v>#REF!</v>
      </c>
      <c r="O6" s="172" t="e">
        <f>O5+#REF!</f>
        <v>#REF!</v>
      </c>
      <c r="P6" s="172" t="e">
        <f t="shared" si="4"/>
        <v>#REF!</v>
      </c>
      <c r="S6" s="168"/>
      <c r="T6" s="168"/>
    </row>
    <row r="7" spans="1:20" x14ac:dyDescent="0.25">
      <c r="A7" s="14" t="e">
        <f>'Поступление всего '!A8</f>
        <v>#REF!</v>
      </c>
      <c r="B7" s="18" t="e">
        <f>B6+#REF!</f>
        <v>#REF!</v>
      </c>
      <c r="C7" s="18" t="e">
        <f>C6+#REF!</f>
        <v>#REF!</v>
      </c>
      <c r="D7" s="18" t="e">
        <f t="shared" si="0"/>
        <v>#REF!</v>
      </c>
      <c r="E7" s="18" t="e">
        <f>E6+#REF!</f>
        <v>#REF!</v>
      </c>
      <c r="F7" s="18" t="e">
        <f>F6+#REF!</f>
        <v>#REF!</v>
      </c>
      <c r="G7" s="18" t="e">
        <f t="shared" si="1"/>
        <v>#REF!</v>
      </c>
      <c r="H7" s="18" t="e">
        <f>H6+#REF!</f>
        <v>#REF!</v>
      </c>
      <c r="I7" s="18" t="e">
        <f>I6+#REF!</f>
        <v>#REF!</v>
      </c>
      <c r="J7" s="18" t="e">
        <f t="shared" si="2"/>
        <v>#REF!</v>
      </c>
      <c r="K7" s="18" t="e">
        <f>K6+#REF!</f>
        <v>#REF!</v>
      </c>
      <c r="L7" s="18" t="e">
        <f>L6+#REF!</f>
        <v>#REF!</v>
      </c>
      <c r="M7" s="18" t="e">
        <f t="shared" si="3"/>
        <v>#REF!</v>
      </c>
      <c r="N7" s="19" t="e">
        <f>N6+#REF!</f>
        <v>#REF!</v>
      </c>
      <c r="O7" s="19" t="e">
        <f>O6+#REF!</f>
        <v>#REF!</v>
      </c>
      <c r="P7" s="19" t="e">
        <f t="shared" si="4"/>
        <v>#REF!</v>
      </c>
    </row>
    <row r="8" spans="1:20" s="8" customFormat="1" ht="14.25" customHeight="1" x14ac:dyDescent="0.25">
      <c r="A8" s="14" t="e">
        <f>'Поступление всего '!A9</f>
        <v>#REF!</v>
      </c>
      <c r="B8" s="172" t="e">
        <f>B7+#REF!</f>
        <v>#REF!</v>
      </c>
      <c r="C8" s="18" t="e">
        <f>C7+#REF!</f>
        <v>#REF!</v>
      </c>
      <c r="D8" s="172" t="e">
        <f t="shared" si="0"/>
        <v>#REF!</v>
      </c>
      <c r="E8" s="172" t="e">
        <f>E7+#REF!</f>
        <v>#REF!</v>
      </c>
      <c r="F8" s="18" t="e">
        <f>F7+#REF!</f>
        <v>#REF!</v>
      </c>
      <c r="G8" s="172" t="e">
        <f t="shared" si="1"/>
        <v>#REF!</v>
      </c>
      <c r="H8" s="172" t="e">
        <f>H7+#REF!</f>
        <v>#REF!</v>
      </c>
      <c r="I8" s="172" t="e">
        <f>I7+#REF!</f>
        <v>#REF!</v>
      </c>
      <c r="J8" s="172" t="e">
        <f t="shared" si="2"/>
        <v>#REF!</v>
      </c>
      <c r="K8" s="172" t="e">
        <f>K7+#REF!</f>
        <v>#REF!</v>
      </c>
      <c r="L8" s="18" t="e">
        <f>L7+#REF!</f>
        <v>#REF!</v>
      </c>
      <c r="M8" s="172" t="e">
        <f t="shared" si="3"/>
        <v>#REF!</v>
      </c>
      <c r="N8" s="172" t="e">
        <f>N7+#REF!</f>
        <v>#REF!</v>
      </c>
      <c r="O8" s="19" t="e">
        <f>O7+#REF!</f>
        <v>#REF!</v>
      </c>
      <c r="P8" s="172" t="e">
        <f t="shared" si="4"/>
        <v>#REF!</v>
      </c>
      <c r="S8" s="168"/>
      <c r="T8" s="168"/>
    </row>
    <row r="9" spans="1:20" s="8" customFormat="1" x14ac:dyDescent="0.25">
      <c r="A9" s="14" t="e">
        <f>'Поступление всего '!A10</f>
        <v>#REF!</v>
      </c>
      <c r="B9" s="172" t="e">
        <f>B8+#REF!</f>
        <v>#REF!</v>
      </c>
      <c r="C9" s="172" t="e">
        <f>C8+#REF!</f>
        <v>#REF!</v>
      </c>
      <c r="D9" s="172" t="e">
        <f t="shared" si="0"/>
        <v>#REF!</v>
      </c>
      <c r="E9" s="172" t="e">
        <f>E8+#REF!</f>
        <v>#REF!</v>
      </c>
      <c r="F9" s="172" t="e">
        <f>F8+#REF!</f>
        <v>#REF!</v>
      </c>
      <c r="G9" s="172" t="e">
        <f t="shared" si="1"/>
        <v>#REF!</v>
      </c>
      <c r="H9" s="172" t="e">
        <f>H8+#REF!</f>
        <v>#REF!</v>
      </c>
      <c r="I9" s="172" t="e">
        <f>I8+#REF!</f>
        <v>#REF!</v>
      </c>
      <c r="J9" s="172" t="e">
        <f t="shared" si="2"/>
        <v>#REF!</v>
      </c>
      <c r="K9" s="172" t="e">
        <f>K8+#REF!</f>
        <v>#REF!</v>
      </c>
      <c r="L9" s="172" t="e">
        <f>L8+#REF!</f>
        <v>#REF!</v>
      </c>
      <c r="M9" s="172" t="e">
        <f t="shared" si="3"/>
        <v>#REF!</v>
      </c>
      <c r="N9" s="172" t="e">
        <f>N8+#REF!</f>
        <v>#REF!</v>
      </c>
      <c r="O9" s="172" t="e">
        <f>O8+#REF!</f>
        <v>#REF!</v>
      </c>
      <c r="P9" s="172" t="e">
        <f t="shared" si="4"/>
        <v>#REF!</v>
      </c>
      <c r="S9" s="168"/>
      <c r="T9" s="168"/>
    </row>
    <row r="10" spans="1:20" x14ac:dyDescent="0.25">
      <c r="A10" s="14" t="e">
        <f>'Поступление всего '!A11</f>
        <v>#REF!</v>
      </c>
      <c r="B10" s="18" t="e">
        <f>B9+#REF!</f>
        <v>#REF!</v>
      </c>
      <c r="C10" s="172" t="e">
        <f>C9+#REF!</f>
        <v>#REF!</v>
      </c>
      <c r="D10" s="18" t="e">
        <f t="shared" si="0"/>
        <v>#REF!</v>
      </c>
      <c r="E10" s="18" t="e">
        <f>E9+#REF!</f>
        <v>#REF!</v>
      </c>
      <c r="F10" s="172" t="e">
        <f>F9+#REF!</f>
        <v>#REF!</v>
      </c>
      <c r="G10" s="18" t="e">
        <f t="shared" si="1"/>
        <v>#REF!</v>
      </c>
      <c r="H10" s="18" t="e">
        <f>H9+#REF!</f>
        <v>#REF!</v>
      </c>
      <c r="I10" s="18" t="e">
        <f>I9</f>
        <v>#REF!</v>
      </c>
      <c r="J10" s="18" t="e">
        <f t="shared" si="2"/>
        <v>#REF!</v>
      </c>
      <c r="K10" s="18" t="e">
        <f>K9+#REF!</f>
        <v>#REF!</v>
      </c>
      <c r="L10" s="172" t="e">
        <f>L9+#REF!</f>
        <v>#REF!</v>
      </c>
      <c r="M10" s="18" t="e">
        <f t="shared" si="3"/>
        <v>#REF!</v>
      </c>
      <c r="N10" s="19" t="e">
        <f>N9+#REF!</f>
        <v>#REF!</v>
      </c>
      <c r="O10" s="172" t="e">
        <f>O9+#REF!</f>
        <v>#REF!</v>
      </c>
      <c r="P10" s="19" t="e">
        <f t="shared" si="4"/>
        <v>#REF!</v>
      </c>
    </row>
    <row r="11" spans="1:20" s="8" customFormat="1" x14ac:dyDescent="0.25">
      <c r="A11" s="14" t="e">
        <f>'Поступление всего '!A12</f>
        <v>#REF!</v>
      </c>
      <c r="B11" s="172" t="e">
        <f>B10+#REF!</f>
        <v>#REF!</v>
      </c>
      <c r="C11" s="172" t="e">
        <f>C10+#REF!</f>
        <v>#REF!</v>
      </c>
      <c r="D11" s="172" t="e">
        <f t="shared" si="0"/>
        <v>#REF!</v>
      </c>
      <c r="E11" s="172" t="e">
        <f>E10+#REF!</f>
        <v>#REF!</v>
      </c>
      <c r="F11" s="172" t="e">
        <f>F10+#REF!</f>
        <v>#REF!</v>
      </c>
      <c r="G11" s="172" t="e">
        <f t="shared" si="1"/>
        <v>#REF!</v>
      </c>
      <c r="H11" s="172" t="e">
        <f>H10+#REF!</f>
        <v>#REF!</v>
      </c>
      <c r="I11" s="172" t="e">
        <f>I10+#REF!</f>
        <v>#REF!</v>
      </c>
      <c r="J11" s="172" t="e">
        <f t="shared" si="2"/>
        <v>#REF!</v>
      </c>
      <c r="K11" s="172" t="e">
        <f>K10+#REF!</f>
        <v>#REF!</v>
      </c>
      <c r="L11" s="172" t="e">
        <f>L10+#REF!</f>
        <v>#REF!</v>
      </c>
      <c r="M11" s="172" t="e">
        <f t="shared" si="3"/>
        <v>#REF!</v>
      </c>
      <c r="N11" s="172" t="e">
        <f>N10+#REF!</f>
        <v>#REF!</v>
      </c>
      <c r="O11" s="172" t="e">
        <f>O10+#REF!</f>
        <v>#REF!</v>
      </c>
      <c r="P11" s="172" t="e">
        <f t="shared" si="4"/>
        <v>#REF!</v>
      </c>
      <c r="S11" s="168"/>
      <c r="T11" s="168"/>
    </row>
    <row r="12" spans="1:20" x14ac:dyDescent="0.25">
      <c r="A12" s="14" t="e">
        <f>'Поступление всего '!A13</f>
        <v>#REF!</v>
      </c>
      <c r="B12" s="18" t="e">
        <f>B11+#REF!</f>
        <v>#REF!</v>
      </c>
      <c r="C12" s="18" t="e">
        <f>C11+#REF!</f>
        <v>#REF!</v>
      </c>
      <c r="D12" s="18" t="e">
        <f t="shared" si="0"/>
        <v>#REF!</v>
      </c>
      <c r="E12" s="18" t="e">
        <f>E11+#REF!</f>
        <v>#REF!</v>
      </c>
      <c r="F12" s="18" t="e">
        <f>F11+#REF!</f>
        <v>#REF!</v>
      </c>
      <c r="G12" s="18" t="e">
        <f t="shared" si="1"/>
        <v>#REF!</v>
      </c>
      <c r="H12" s="18" t="e">
        <f>H11+#REF!</f>
        <v>#REF!</v>
      </c>
      <c r="I12" s="18" t="e">
        <f>I11+#REF!</f>
        <v>#REF!</v>
      </c>
      <c r="J12" s="18" t="e">
        <f t="shared" si="2"/>
        <v>#REF!</v>
      </c>
      <c r="K12" s="18" t="e">
        <f>K11+#REF!</f>
        <v>#REF!</v>
      </c>
      <c r="L12" s="18" t="e">
        <f>L11+#REF!</f>
        <v>#REF!</v>
      </c>
      <c r="M12" s="18" t="e">
        <f t="shared" si="3"/>
        <v>#REF!</v>
      </c>
      <c r="N12" s="19" t="e">
        <f>N11+#REF!</f>
        <v>#REF!</v>
      </c>
      <c r="O12" s="19" t="e">
        <f>O11+#REF!</f>
        <v>#REF!</v>
      </c>
      <c r="P12" s="19" t="e">
        <f t="shared" si="4"/>
        <v>#REF!</v>
      </c>
    </row>
    <row r="13" spans="1:20" s="8" customFormat="1" x14ac:dyDescent="0.25">
      <c r="A13" s="14" t="e">
        <f>'Поступление всего '!A14</f>
        <v>#REF!</v>
      </c>
      <c r="B13" s="172" t="e">
        <f>B12+#REF!</f>
        <v>#REF!</v>
      </c>
      <c r="C13" s="18" t="e">
        <f>C12+#REF!</f>
        <v>#REF!</v>
      </c>
      <c r="D13" s="172" t="e">
        <f t="shared" si="0"/>
        <v>#REF!</v>
      </c>
      <c r="E13" s="172" t="e">
        <f>E12+#REF!</f>
        <v>#REF!</v>
      </c>
      <c r="F13" s="18" t="e">
        <f>F12+#REF!</f>
        <v>#REF!</v>
      </c>
      <c r="G13" s="172" t="e">
        <f t="shared" si="1"/>
        <v>#REF!</v>
      </c>
      <c r="H13" s="172" t="e">
        <f>H12+#REF!</f>
        <v>#REF!</v>
      </c>
      <c r="I13" s="172" t="e">
        <f>I12+#REF!</f>
        <v>#REF!</v>
      </c>
      <c r="J13" s="172" t="e">
        <f t="shared" si="2"/>
        <v>#REF!</v>
      </c>
      <c r="K13" s="172" t="e">
        <f>K12+#REF!</f>
        <v>#REF!</v>
      </c>
      <c r="L13" s="18" t="e">
        <f>L12+#REF!</f>
        <v>#REF!</v>
      </c>
      <c r="M13" s="172" t="e">
        <f t="shared" si="3"/>
        <v>#REF!</v>
      </c>
      <c r="N13" s="172" t="e">
        <f>N12+#REF!</f>
        <v>#REF!</v>
      </c>
      <c r="O13" s="19" t="e">
        <f>O12+#REF!</f>
        <v>#REF!</v>
      </c>
      <c r="P13" s="172" t="e">
        <f t="shared" si="4"/>
        <v>#REF!</v>
      </c>
      <c r="S13" s="168"/>
      <c r="T13" s="168"/>
    </row>
    <row r="14" spans="1:20" s="178" customFormat="1" x14ac:dyDescent="0.25">
      <c r="A14" s="14" t="e">
        <f>'Поступление всего '!A15</f>
        <v>#REF!</v>
      </c>
      <c r="B14" s="176" t="e">
        <f>B13+#REF!</f>
        <v>#REF!</v>
      </c>
      <c r="C14" s="176" t="e">
        <f>C13+#REF!</f>
        <v>#REF!</v>
      </c>
      <c r="D14" s="176" t="e">
        <f t="shared" si="0"/>
        <v>#REF!</v>
      </c>
      <c r="E14" s="176" t="e">
        <f>E13+#REF!</f>
        <v>#REF!</v>
      </c>
      <c r="F14" s="176" t="e">
        <f>F13+#REF!</f>
        <v>#REF!</v>
      </c>
      <c r="G14" s="176" t="e">
        <f t="shared" si="1"/>
        <v>#REF!</v>
      </c>
      <c r="H14" s="176" t="e">
        <f>H13+#REF!</f>
        <v>#REF!</v>
      </c>
      <c r="I14" s="176" t="e">
        <f>I13+#REF!</f>
        <v>#REF!</v>
      </c>
      <c r="J14" s="176" t="e">
        <f>I14-H14</f>
        <v>#REF!</v>
      </c>
      <c r="K14" s="176" t="e">
        <f>K13+#REF!</f>
        <v>#REF!</v>
      </c>
      <c r="L14" s="176" t="e">
        <f>L13+#REF!</f>
        <v>#REF!</v>
      </c>
      <c r="M14" s="176" t="e">
        <f t="shared" si="3"/>
        <v>#REF!</v>
      </c>
      <c r="N14" s="177" t="e">
        <f>N13+#REF!</f>
        <v>#REF!</v>
      </c>
      <c r="O14" s="177" t="e">
        <f>O13+#REF!</f>
        <v>#REF!</v>
      </c>
      <c r="P14" s="177" t="e">
        <f t="shared" si="4"/>
        <v>#REF!</v>
      </c>
      <c r="S14" s="179"/>
      <c r="T14" s="179"/>
    </row>
    <row r="15" spans="1:20" x14ac:dyDescent="0.25">
      <c r="A15" s="14" t="e">
        <f>'Поступление всего '!A16</f>
        <v>#REF!</v>
      </c>
      <c r="B15" s="18" t="e">
        <f>B14+#REF!</f>
        <v>#REF!</v>
      </c>
      <c r="C15" s="18"/>
      <c r="D15" s="18" t="e">
        <f t="shared" si="0"/>
        <v>#REF!</v>
      </c>
      <c r="E15" s="18" t="e">
        <f>E14+#REF!</f>
        <v>#REF!</v>
      </c>
      <c r="F15" s="18"/>
      <c r="G15" s="18" t="e">
        <f t="shared" si="1"/>
        <v>#REF!</v>
      </c>
      <c r="H15" s="18" t="e">
        <f>H14+#REF!</f>
        <v>#REF!</v>
      </c>
      <c r="I15" s="18" t="e">
        <f>I14+#REF!</f>
        <v>#REF!</v>
      </c>
      <c r="J15" s="18" t="e">
        <f t="shared" si="2"/>
        <v>#REF!</v>
      </c>
      <c r="K15" s="18" t="e">
        <f>K14+#REF!</f>
        <v>#REF!</v>
      </c>
      <c r="L15" s="18"/>
      <c r="M15" s="18" t="e">
        <f t="shared" si="3"/>
        <v>#REF!</v>
      </c>
      <c r="N15" s="19" t="e">
        <f>N14+#REF!</f>
        <v>#REF!</v>
      </c>
      <c r="O15" s="19"/>
      <c r="P15" s="19" t="e">
        <f t="shared" si="4"/>
        <v>#REF!</v>
      </c>
    </row>
    <row r="16" spans="1:20" x14ac:dyDescent="0.25">
      <c r="A16" s="14" t="e">
        <f>'Поступление всего '!A17</f>
        <v>#REF!</v>
      </c>
      <c r="B16" s="18" t="e">
        <f>B15+#REF!</f>
        <v>#REF!</v>
      </c>
      <c r="C16" s="18" t="e">
        <f>C15+#REF!</f>
        <v>#REF!</v>
      </c>
      <c r="D16" s="18" t="e">
        <f t="shared" si="0"/>
        <v>#REF!</v>
      </c>
      <c r="E16" s="18" t="e">
        <f>E15+#REF!</f>
        <v>#REF!</v>
      </c>
      <c r="F16" s="18" t="e">
        <f>F15+#REF!</f>
        <v>#REF!</v>
      </c>
      <c r="G16" s="18" t="e">
        <f t="shared" si="1"/>
        <v>#REF!</v>
      </c>
      <c r="H16" s="18" t="e">
        <f>H15+#REF!</f>
        <v>#REF!</v>
      </c>
      <c r="I16" s="18" t="e">
        <f>I15+#REF!</f>
        <v>#REF!</v>
      </c>
      <c r="J16" s="18" t="e">
        <f t="shared" si="2"/>
        <v>#REF!</v>
      </c>
      <c r="K16" s="18" t="e">
        <f>K15+#REF!</f>
        <v>#REF!</v>
      </c>
      <c r="L16" s="18" t="e">
        <f>L15+#REF!</f>
        <v>#REF!</v>
      </c>
      <c r="M16" s="18" t="e">
        <f t="shared" si="3"/>
        <v>#REF!</v>
      </c>
      <c r="N16" s="19" t="e">
        <f>N15+#REF!</f>
        <v>#REF!</v>
      </c>
      <c r="O16" s="19" t="e">
        <f>O15+#REF!</f>
        <v>#REF!</v>
      </c>
      <c r="P16" s="19" t="e">
        <f t="shared" si="4"/>
        <v>#REF!</v>
      </c>
    </row>
    <row r="17" spans="1:16" x14ac:dyDescent="0.25">
      <c r="A17" s="14" t="e">
        <f>'Поступление всего '!A18</f>
        <v>#REF!</v>
      </c>
      <c r="B17" s="18" t="e">
        <f>B16+#REF!</f>
        <v>#REF!</v>
      </c>
      <c r="C17" s="18" t="e">
        <f>C16+#REF!</f>
        <v>#REF!</v>
      </c>
      <c r="D17" s="18" t="e">
        <f t="shared" si="0"/>
        <v>#REF!</v>
      </c>
      <c r="E17" s="18" t="e">
        <f>E16+#REF!</f>
        <v>#REF!</v>
      </c>
      <c r="F17" s="18" t="e">
        <f>F16+#REF!</f>
        <v>#REF!</v>
      </c>
      <c r="G17" s="18" t="e">
        <f t="shared" si="1"/>
        <v>#REF!</v>
      </c>
      <c r="H17" s="18" t="e">
        <f>H16+#REF!</f>
        <v>#REF!</v>
      </c>
      <c r="I17" s="18" t="e">
        <f>I16+#REF!</f>
        <v>#REF!</v>
      </c>
      <c r="J17" s="18" t="e">
        <f t="shared" si="2"/>
        <v>#REF!</v>
      </c>
      <c r="K17" s="18" t="e">
        <f>K16+#REF!</f>
        <v>#REF!</v>
      </c>
      <c r="L17" s="18" t="e">
        <f>L16+#REF!</f>
        <v>#REF!</v>
      </c>
      <c r="M17" s="18" t="e">
        <f t="shared" si="3"/>
        <v>#REF!</v>
      </c>
      <c r="N17" s="19" t="e">
        <f>N16+#REF!</f>
        <v>#REF!</v>
      </c>
      <c r="O17" s="19" t="e">
        <f>O16+#REF!</f>
        <v>#REF!</v>
      </c>
      <c r="P17" s="19" t="e">
        <f t="shared" si="4"/>
        <v>#REF!</v>
      </c>
    </row>
    <row r="18" spans="1:16" x14ac:dyDescent="0.25">
      <c r="A18" s="14" t="e">
        <f>'Поступление всего '!A19</f>
        <v>#REF!</v>
      </c>
      <c r="B18" s="18" t="e">
        <f>B17+#REF!</f>
        <v>#REF!</v>
      </c>
      <c r="C18" s="18" t="e">
        <f>C17+#REF!</f>
        <v>#REF!</v>
      </c>
      <c r="D18" s="18" t="e">
        <f t="shared" si="0"/>
        <v>#REF!</v>
      </c>
      <c r="E18" s="18" t="e">
        <f>E17+#REF!</f>
        <v>#REF!</v>
      </c>
      <c r="F18" s="18" t="e">
        <f>F17+#REF!</f>
        <v>#REF!</v>
      </c>
      <c r="G18" s="18" t="e">
        <f t="shared" si="1"/>
        <v>#REF!</v>
      </c>
      <c r="H18" s="18" t="e">
        <f>H17+#REF!</f>
        <v>#REF!</v>
      </c>
      <c r="I18" s="18" t="e">
        <f>I17+#REF!</f>
        <v>#REF!</v>
      </c>
      <c r="J18" s="18" t="e">
        <f t="shared" si="2"/>
        <v>#REF!</v>
      </c>
      <c r="K18" s="18" t="e">
        <f>K17+#REF!</f>
        <v>#REF!</v>
      </c>
      <c r="L18" s="18" t="e">
        <f>L17+#REF!</f>
        <v>#REF!</v>
      </c>
      <c r="M18" s="18" t="e">
        <f t="shared" si="3"/>
        <v>#REF!</v>
      </c>
      <c r="N18" s="19" t="e">
        <f>N17+#REF!</f>
        <v>#REF!</v>
      </c>
      <c r="O18" s="19" t="e">
        <f>O17+#REF!</f>
        <v>#REF!</v>
      </c>
      <c r="P18" s="19" t="e">
        <f t="shared" si="4"/>
        <v>#REF!</v>
      </c>
    </row>
    <row r="19" spans="1:16" x14ac:dyDescent="0.25">
      <c r="A19" s="14" t="e">
        <f>#REF!</f>
        <v>#REF!</v>
      </c>
      <c r="B19" s="18"/>
      <c r="C19" s="18" t="e">
        <f>C18+#REF!</f>
        <v>#REF!</v>
      </c>
      <c r="D19" s="18" t="e">
        <f t="shared" si="0"/>
        <v>#REF!</v>
      </c>
      <c r="E19" s="18"/>
      <c r="F19" s="18" t="e">
        <f>F18+#REF!</f>
        <v>#REF!</v>
      </c>
      <c r="G19" s="18" t="e">
        <f t="shared" si="1"/>
        <v>#REF!</v>
      </c>
      <c r="H19" s="18" t="e">
        <f>H18+#REF!</f>
        <v>#REF!</v>
      </c>
      <c r="I19" s="18" t="e">
        <f>I18+#REF!</f>
        <v>#REF!</v>
      </c>
      <c r="J19" s="18" t="e">
        <f t="shared" si="2"/>
        <v>#REF!</v>
      </c>
      <c r="K19" s="18"/>
      <c r="L19" s="18" t="e">
        <f>L18+#REF!</f>
        <v>#REF!</v>
      </c>
      <c r="M19" s="18" t="e">
        <f t="shared" si="3"/>
        <v>#REF!</v>
      </c>
      <c r="N19" s="19"/>
      <c r="O19" s="19" t="e">
        <f>O18+#REF!</f>
        <v>#REF!</v>
      </c>
      <c r="P19" s="19" t="e">
        <f t="shared" si="4"/>
        <v>#REF!</v>
      </c>
    </row>
    <row r="20" spans="1:16" x14ac:dyDescent="0.25">
      <c r="A20" s="14"/>
      <c r="B20" s="18" t="e">
        <f>B19+#REF!</f>
        <v>#REF!</v>
      </c>
      <c r="C20" s="18" t="e">
        <f>C19+#REF!</f>
        <v>#REF!</v>
      </c>
      <c r="D20" s="18" t="e">
        <f t="shared" si="0"/>
        <v>#REF!</v>
      </c>
      <c r="E20" s="18" t="e">
        <f>E19+#REF!</f>
        <v>#REF!</v>
      </c>
      <c r="F20" s="18" t="e">
        <f>F19+#REF!</f>
        <v>#REF!</v>
      </c>
      <c r="G20" s="18" t="e">
        <f t="shared" si="1"/>
        <v>#REF!</v>
      </c>
      <c r="H20" s="18" t="e">
        <f>H19+#REF!</f>
        <v>#REF!</v>
      </c>
      <c r="I20" s="18" t="e">
        <f>I19+#REF!</f>
        <v>#REF!</v>
      </c>
      <c r="J20" s="18" t="e">
        <f t="shared" si="2"/>
        <v>#REF!</v>
      </c>
      <c r="K20" s="18" t="e">
        <f>K19+#REF!</f>
        <v>#REF!</v>
      </c>
      <c r="L20" s="18" t="e">
        <f>L19+#REF!</f>
        <v>#REF!</v>
      </c>
      <c r="M20" s="18" t="e">
        <f t="shared" si="3"/>
        <v>#REF!</v>
      </c>
      <c r="N20" s="19" t="e">
        <f>N19+#REF!</f>
        <v>#REF!</v>
      </c>
      <c r="O20" s="19" t="e">
        <f>O19+#REF!</f>
        <v>#REF!</v>
      </c>
      <c r="P20" s="19" t="e">
        <f t="shared" si="4"/>
        <v>#REF!</v>
      </c>
    </row>
    <row r="21" spans="1:16" x14ac:dyDescent="0.25">
      <c r="A21" s="14"/>
      <c r="B21" s="18" t="e">
        <f>B20+#REF!</f>
        <v>#REF!</v>
      </c>
      <c r="C21" s="18" t="e">
        <f>C20+#REF!</f>
        <v>#REF!</v>
      </c>
      <c r="D21" s="18" t="e">
        <f t="shared" si="0"/>
        <v>#REF!</v>
      </c>
      <c r="E21" s="18" t="e">
        <f>E20+#REF!</f>
        <v>#REF!</v>
      </c>
      <c r="F21" s="18" t="e">
        <f>F20+#REF!</f>
        <v>#REF!</v>
      </c>
      <c r="G21" s="18" t="e">
        <f t="shared" si="1"/>
        <v>#REF!</v>
      </c>
      <c r="H21" s="18" t="e">
        <f>H20+#REF!</f>
        <v>#REF!</v>
      </c>
      <c r="I21" s="18" t="e">
        <f>I20+#REF!</f>
        <v>#REF!</v>
      </c>
      <c r="J21" s="18" t="e">
        <f t="shared" si="2"/>
        <v>#REF!</v>
      </c>
      <c r="K21" s="18" t="e">
        <f>K20+#REF!</f>
        <v>#REF!</v>
      </c>
      <c r="L21" s="18" t="e">
        <f>L20+#REF!</f>
        <v>#REF!</v>
      </c>
      <c r="M21" s="18" t="e">
        <f t="shared" si="3"/>
        <v>#REF!</v>
      </c>
      <c r="N21" s="19" t="e">
        <f>N20+#REF!</f>
        <v>#REF!</v>
      </c>
      <c r="O21" s="19" t="e">
        <f>O20+#REF!</f>
        <v>#REF!</v>
      </c>
      <c r="P21" s="19" t="e">
        <f t="shared" si="4"/>
        <v>#REF!</v>
      </c>
    </row>
    <row r="22" spans="1:16" x14ac:dyDescent="0.25">
      <c r="A22" s="14"/>
      <c r="B22" s="18" t="e">
        <f>B21+#REF!</f>
        <v>#REF!</v>
      </c>
      <c r="C22" s="18" t="e">
        <f>C21+#REF!</f>
        <v>#REF!</v>
      </c>
      <c r="D22" s="18" t="e">
        <f t="shared" si="0"/>
        <v>#REF!</v>
      </c>
      <c r="E22" s="18" t="e">
        <f>E21+#REF!</f>
        <v>#REF!</v>
      </c>
      <c r="F22" s="18" t="e">
        <f>F21+#REF!</f>
        <v>#REF!</v>
      </c>
      <c r="G22" s="18" t="e">
        <f t="shared" si="1"/>
        <v>#REF!</v>
      </c>
      <c r="H22" s="18" t="e">
        <f>H21+#REF!</f>
        <v>#REF!</v>
      </c>
      <c r="I22" s="18" t="e">
        <f>I21+#REF!</f>
        <v>#REF!</v>
      </c>
      <c r="J22" s="18" t="e">
        <f t="shared" si="2"/>
        <v>#REF!</v>
      </c>
      <c r="K22" s="18" t="e">
        <f>K21+#REF!</f>
        <v>#REF!</v>
      </c>
      <c r="L22" s="18" t="e">
        <f>L21+#REF!</f>
        <v>#REF!</v>
      </c>
      <c r="M22" s="18" t="e">
        <f t="shared" si="3"/>
        <v>#REF!</v>
      </c>
      <c r="N22" s="19" t="e">
        <f>N21+#REF!</f>
        <v>#REF!</v>
      </c>
      <c r="O22" s="19" t="e">
        <f>O21+#REF!</f>
        <v>#REF!</v>
      </c>
      <c r="P22" s="19" t="e">
        <f t="shared" si="4"/>
        <v>#REF!</v>
      </c>
    </row>
    <row r="23" spans="1:16" x14ac:dyDescent="0.25">
      <c r="A23" s="14"/>
      <c r="B23" s="18"/>
      <c r="C23" s="18" t="e">
        <f>C22+#REF!</f>
        <v>#REF!</v>
      </c>
      <c r="D23" s="18" t="e">
        <f t="shared" si="0"/>
        <v>#REF!</v>
      </c>
      <c r="E23" s="18"/>
      <c r="F23" s="18" t="e">
        <f>F22+#REF!</f>
        <v>#REF!</v>
      </c>
      <c r="G23" s="18" t="e">
        <f t="shared" si="1"/>
        <v>#REF!</v>
      </c>
      <c r="H23" s="18"/>
      <c r="I23" s="18" t="e">
        <f>I22+#REF!</f>
        <v>#REF!</v>
      </c>
      <c r="J23" s="18" t="e">
        <f t="shared" si="2"/>
        <v>#REF!</v>
      </c>
      <c r="K23" s="18"/>
      <c r="L23" s="18" t="e">
        <f>L22+#REF!</f>
        <v>#REF!</v>
      </c>
      <c r="M23" s="18" t="e">
        <f t="shared" si="3"/>
        <v>#REF!</v>
      </c>
      <c r="N23" s="19"/>
      <c r="O23" s="19" t="e">
        <f>O22+#REF!</f>
        <v>#REF!</v>
      </c>
      <c r="P23" s="19" t="e">
        <f t="shared" si="4"/>
        <v>#REF!</v>
      </c>
    </row>
    <row r="24" spans="1:16" x14ac:dyDescent="0.25">
      <c r="A24" s="14"/>
      <c r="B24" s="18"/>
      <c r="C24" s="18"/>
      <c r="D24" s="18"/>
      <c r="E24" s="18"/>
      <c r="F24" s="18" t="e">
        <f>F23+#REF!</f>
        <v>#REF!</v>
      </c>
      <c r="G24" s="18" t="e">
        <f t="shared" si="1"/>
        <v>#REF!</v>
      </c>
      <c r="H24" s="18"/>
      <c r="I24" s="18" t="e">
        <f>I23+#REF!</f>
        <v>#REF!</v>
      </c>
      <c r="J24" s="18" t="e">
        <f t="shared" si="2"/>
        <v>#REF!</v>
      </c>
      <c r="K24" s="18"/>
      <c r="L24" s="18" t="e">
        <f>L23+#REF!</f>
        <v>#REF!</v>
      </c>
      <c r="M24" s="18" t="e">
        <f t="shared" si="3"/>
        <v>#REF!</v>
      </c>
      <c r="N24" s="19"/>
      <c r="O24" s="19"/>
      <c r="P24" s="19"/>
    </row>
    <row r="25" spans="1:16" x14ac:dyDescent="0.25">
      <c r="A25" s="14"/>
      <c r="B25" s="18"/>
      <c r="C25" s="18"/>
      <c r="D25" s="18"/>
      <c r="E25" s="18"/>
      <c r="F25" s="18" t="e">
        <f>F24+#REF!</f>
        <v>#REF!</v>
      </c>
      <c r="G25" s="18" t="e">
        <f t="shared" si="1"/>
        <v>#REF!</v>
      </c>
      <c r="H25" s="18"/>
      <c r="I25" s="18" t="e">
        <f>I24+#REF!</f>
        <v>#REF!</v>
      </c>
      <c r="J25" s="18" t="e">
        <f t="shared" si="2"/>
        <v>#REF!</v>
      </c>
      <c r="K25" s="18"/>
      <c r="L25" s="18" t="e">
        <f>L24+#REF!</f>
        <v>#REF!</v>
      </c>
      <c r="M25" s="18" t="e">
        <f t="shared" si="3"/>
        <v>#REF!</v>
      </c>
      <c r="N25" s="19"/>
      <c r="O25" s="19"/>
      <c r="P25" s="19"/>
    </row>
    <row r="26" spans="1:16" ht="18.75" x14ac:dyDescent="0.3">
      <c r="A26" s="10" t="s">
        <v>13</v>
      </c>
      <c r="B26" s="36" t="s">
        <v>12</v>
      </c>
      <c r="C26" s="36" t="s">
        <v>27</v>
      </c>
      <c r="D26" s="36" t="s">
        <v>8</v>
      </c>
      <c r="E26" s="21"/>
      <c r="F26" s="32"/>
      <c r="G26" s="32"/>
      <c r="H26" s="32"/>
      <c r="I26" s="32"/>
      <c r="J26" s="21"/>
      <c r="K26" s="21"/>
      <c r="L26" s="21"/>
      <c r="M26" s="21"/>
      <c r="N26" s="21"/>
      <c r="O26" s="21"/>
      <c r="P26" s="21"/>
    </row>
    <row r="27" spans="1:16" x14ac:dyDescent="0.25">
      <c r="A27" s="16" t="e">
        <f>A3</f>
        <v>#REF!</v>
      </c>
      <c r="B27" s="18" t="e">
        <f t="shared" ref="B27:C29" si="5">B3+E3+H3+K3+N3</f>
        <v>#REF!</v>
      </c>
      <c r="C27" s="18" t="e">
        <f t="shared" si="5"/>
        <v>#REF!</v>
      </c>
      <c r="D27" s="18" t="e">
        <f>C27-B27</f>
        <v>#REF!</v>
      </c>
      <c r="E27" s="21"/>
      <c r="F27" s="33"/>
      <c r="G27" s="34"/>
      <c r="H27" s="34"/>
      <c r="I27" s="34"/>
      <c r="J27" s="21"/>
      <c r="K27" s="21"/>
      <c r="L27" s="21"/>
      <c r="M27" s="21"/>
      <c r="N27" s="21"/>
      <c r="O27" s="21"/>
      <c r="P27" s="21"/>
    </row>
    <row r="28" spans="1:16" x14ac:dyDescent="0.25">
      <c r="A28" s="16" t="e">
        <f t="shared" ref="A28:A42" si="6">A4</f>
        <v>#REF!</v>
      </c>
      <c r="B28" s="18" t="e">
        <f t="shared" si="5"/>
        <v>#REF!</v>
      </c>
      <c r="C28" s="18" t="e">
        <f t="shared" si="5"/>
        <v>#REF!</v>
      </c>
      <c r="D28" s="18" t="e">
        <f t="shared" ref="D28:D49" si="7">C28-B28</f>
        <v>#REF!</v>
      </c>
      <c r="E28" s="21"/>
      <c r="F28" s="33"/>
      <c r="G28" s="20"/>
      <c r="H28" s="20"/>
      <c r="I28" s="20"/>
      <c r="J28" s="21"/>
      <c r="K28" s="21"/>
      <c r="L28" s="21"/>
      <c r="M28" s="21"/>
      <c r="N28" s="21"/>
      <c r="O28" s="21"/>
      <c r="P28" s="21"/>
    </row>
    <row r="29" spans="1:16" x14ac:dyDescent="0.25">
      <c r="A29" s="16" t="e">
        <f t="shared" si="6"/>
        <v>#REF!</v>
      </c>
      <c r="B29" s="172" t="e">
        <f t="shared" ref="B29:C37" si="8">B5+E5+H5+K5+N5</f>
        <v>#REF!</v>
      </c>
      <c r="C29" s="172" t="e">
        <f t="shared" si="5"/>
        <v>#REF!</v>
      </c>
      <c r="D29" s="18" t="e">
        <f t="shared" si="7"/>
        <v>#REF!</v>
      </c>
      <c r="E29" s="21"/>
      <c r="F29" s="33"/>
      <c r="G29" s="20"/>
      <c r="H29" s="20"/>
      <c r="I29" s="20"/>
      <c r="J29" s="21"/>
      <c r="K29" s="21"/>
      <c r="L29" s="21"/>
      <c r="M29" s="21"/>
      <c r="N29" s="21"/>
      <c r="O29" s="21"/>
      <c r="P29" s="21"/>
    </row>
    <row r="30" spans="1:16" x14ac:dyDescent="0.25">
      <c r="A30" s="16" t="e">
        <f t="shared" si="6"/>
        <v>#REF!</v>
      </c>
      <c r="B30" s="18" t="e">
        <f t="shared" si="8"/>
        <v>#REF!</v>
      </c>
      <c r="C30" s="18" t="e">
        <f t="shared" ref="B30:C45" si="9">C6+F6+I6+L6+O6</f>
        <v>#REF!</v>
      </c>
      <c r="D30" s="18" t="e">
        <f t="shared" si="7"/>
        <v>#REF!</v>
      </c>
      <c r="E30" s="21"/>
      <c r="F30" s="33"/>
      <c r="G30" s="20"/>
      <c r="H30" s="20"/>
      <c r="I30" s="20"/>
      <c r="J30" s="21"/>
      <c r="K30" s="21"/>
      <c r="L30" s="21"/>
      <c r="M30" s="21"/>
      <c r="N30" s="21"/>
      <c r="O30" s="21"/>
      <c r="P30" s="21"/>
    </row>
    <row r="31" spans="1:16" x14ac:dyDescent="0.25">
      <c r="A31" s="16" t="e">
        <f t="shared" si="6"/>
        <v>#REF!</v>
      </c>
      <c r="B31" s="18" t="e">
        <f t="shared" si="8"/>
        <v>#REF!</v>
      </c>
      <c r="C31" s="18" t="e">
        <f>C7+F7+I7+L7+O7</f>
        <v>#REF!</v>
      </c>
      <c r="D31" s="18" t="e">
        <f t="shared" si="7"/>
        <v>#REF!</v>
      </c>
      <c r="E31" s="21"/>
      <c r="F31" s="33"/>
      <c r="G31" s="20"/>
      <c r="H31" s="20"/>
      <c r="I31" s="20"/>
      <c r="J31" s="21"/>
      <c r="K31" s="21"/>
      <c r="L31" s="21"/>
      <c r="M31" s="21"/>
      <c r="N31" s="21"/>
      <c r="O31" s="21"/>
      <c r="P31" s="21"/>
    </row>
    <row r="32" spans="1:16" x14ac:dyDescent="0.25">
      <c r="A32" s="16" t="e">
        <f t="shared" si="6"/>
        <v>#REF!</v>
      </c>
      <c r="B32" s="18" t="e">
        <f t="shared" si="8"/>
        <v>#REF!</v>
      </c>
      <c r="C32" s="18" t="e">
        <f t="shared" si="8"/>
        <v>#REF!</v>
      </c>
      <c r="D32" s="18" t="e">
        <f t="shared" si="7"/>
        <v>#REF!</v>
      </c>
      <c r="E32" s="21"/>
      <c r="F32" s="33"/>
      <c r="G32" s="20"/>
      <c r="H32" s="20"/>
      <c r="I32" s="20"/>
      <c r="J32" s="21"/>
      <c r="K32" s="21"/>
      <c r="L32" s="21"/>
      <c r="M32" s="21"/>
      <c r="N32" s="21"/>
      <c r="O32" s="21"/>
      <c r="P32" s="21"/>
    </row>
    <row r="33" spans="1:16" x14ac:dyDescent="0.25">
      <c r="A33" s="16" t="e">
        <f t="shared" si="6"/>
        <v>#REF!</v>
      </c>
      <c r="B33" s="18" t="e">
        <f t="shared" si="8"/>
        <v>#REF!</v>
      </c>
      <c r="C33" s="18" t="e">
        <f>C9+F9+I9+L9+O9</f>
        <v>#REF!</v>
      </c>
      <c r="D33" s="18" t="e">
        <f t="shared" si="7"/>
        <v>#REF!</v>
      </c>
      <c r="E33" s="21"/>
      <c r="F33" s="33"/>
      <c r="G33" s="20"/>
      <c r="H33" s="20"/>
      <c r="I33" s="20"/>
      <c r="J33" s="21"/>
      <c r="K33" s="21"/>
      <c r="L33" s="21"/>
      <c r="M33" s="21"/>
      <c r="N33" s="21"/>
      <c r="O33" s="21"/>
      <c r="P33" s="21"/>
    </row>
    <row r="34" spans="1:16" x14ac:dyDescent="0.25">
      <c r="A34" s="16" t="e">
        <f t="shared" si="6"/>
        <v>#REF!</v>
      </c>
      <c r="B34" s="18" t="e">
        <f t="shared" si="8"/>
        <v>#REF!</v>
      </c>
      <c r="C34" s="18" t="e">
        <f t="shared" si="9"/>
        <v>#REF!</v>
      </c>
      <c r="D34" s="18" t="e">
        <f t="shared" si="7"/>
        <v>#REF!</v>
      </c>
      <c r="E34" s="21"/>
      <c r="F34" s="33"/>
      <c r="G34" s="20"/>
      <c r="H34" s="20"/>
      <c r="I34" s="20"/>
      <c r="J34" s="21"/>
      <c r="K34" s="21"/>
      <c r="L34" s="21"/>
      <c r="M34" s="21"/>
      <c r="N34" s="21"/>
      <c r="O34" s="21"/>
      <c r="P34" s="21"/>
    </row>
    <row r="35" spans="1:16" x14ac:dyDescent="0.25">
      <c r="A35" s="16" t="e">
        <f t="shared" si="6"/>
        <v>#REF!</v>
      </c>
      <c r="B35" s="18" t="e">
        <f t="shared" si="8"/>
        <v>#REF!</v>
      </c>
      <c r="C35" s="18" t="e">
        <f t="shared" si="9"/>
        <v>#REF!</v>
      </c>
      <c r="D35" s="18" t="e">
        <f t="shared" si="7"/>
        <v>#REF!</v>
      </c>
      <c r="E35" s="21"/>
      <c r="F35" s="33"/>
      <c r="G35" s="20"/>
      <c r="H35" s="20"/>
      <c r="I35" s="20"/>
      <c r="J35" s="21"/>
      <c r="K35" s="21"/>
      <c r="L35" s="21"/>
      <c r="M35" s="21"/>
      <c r="N35" s="21"/>
      <c r="O35" s="21"/>
      <c r="P35" s="21"/>
    </row>
    <row r="36" spans="1:16" x14ac:dyDescent="0.25">
      <c r="A36" s="16" t="e">
        <f t="shared" si="6"/>
        <v>#REF!</v>
      </c>
      <c r="B36" s="18" t="e">
        <f t="shared" si="8"/>
        <v>#REF!</v>
      </c>
      <c r="C36" s="18" t="e">
        <f t="shared" si="9"/>
        <v>#REF!</v>
      </c>
      <c r="D36" s="18" t="e">
        <f t="shared" si="7"/>
        <v>#REF!</v>
      </c>
      <c r="E36" s="21"/>
      <c r="F36" s="33"/>
      <c r="G36" s="20"/>
      <c r="H36" s="20"/>
      <c r="I36" s="20"/>
      <c r="J36" s="21"/>
      <c r="K36" s="21"/>
      <c r="L36" s="21"/>
      <c r="M36" s="21"/>
      <c r="N36" s="21"/>
      <c r="O36" s="21"/>
      <c r="P36" s="21"/>
    </row>
    <row r="37" spans="1:16" x14ac:dyDescent="0.25">
      <c r="A37" s="16" t="e">
        <f t="shared" si="6"/>
        <v>#REF!</v>
      </c>
      <c r="B37" s="18" t="e">
        <f t="shared" si="8"/>
        <v>#REF!</v>
      </c>
      <c r="C37" s="18" t="e">
        <f t="shared" si="9"/>
        <v>#REF!</v>
      </c>
      <c r="D37" s="18" t="e">
        <f t="shared" si="7"/>
        <v>#REF!</v>
      </c>
      <c r="E37" s="21"/>
      <c r="F37" s="33"/>
      <c r="G37" s="20"/>
      <c r="H37" s="20"/>
      <c r="I37" s="20"/>
      <c r="J37" s="21"/>
      <c r="K37" s="21"/>
      <c r="L37" s="21"/>
      <c r="M37" s="21"/>
      <c r="N37" s="180"/>
      <c r="O37" s="21"/>
      <c r="P37" s="21"/>
    </row>
    <row r="38" spans="1:16" x14ac:dyDescent="0.25">
      <c r="A38" s="16" t="e">
        <f t="shared" si="6"/>
        <v>#REF!</v>
      </c>
      <c r="B38" s="18" t="e">
        <f t="shared" si="9"/>
        <v>#REF!</v>
      </c>
      <c r="C38" s="18" t="e">
        <f>C14+F14+I14+L14+O14</f>
        <v>#REF!</v>
      </c>
      <c r="D38" s="18" t="e">
        <f t="shared" si="7"/>
        <v>#REF!</v>
      </c>
      <c r="E38" s="21"/>
      <c r="F38" s="33"/>
      <c r="G38" s="20"/>
      <c r="H38" s="20"/>
      <c r="I38" s="20"/>
      <c r="J38" s="21"/>
      <c r="K38" s="21"/>
      <c r="L38" s="21"/>
      <c r="M38" s="21"/>
      <c r="N38" s="21"/>
      <c r="O38" s="21"/>
      <c r="P38" s="21"/>
    </row>
    <row r="39" spans="1:16" x14ac:dyDescent="0.25">
      <c r="A39" s="16" t="e">
        <f t="shared" si="6"/>
        <v>#REF!</v>
      </c>
      <c r="B39" s="18" t="e">
        <f t="shared" si="9"/>
        <v>#REF!</v>
      </c>
      <c r="C39" s="18" t="e">
        <f t="shared" si="9"/>
        <v>#REF!</v>
      </c>
      <c r="D39" s="18" t="e">
        <f t="shared" si="7"/>
        <v>#REF!</v>
      </c>
      <c r="E39" s="21"/>
      <c r="F39" s="33"/>
      <c r="G39" s="20"/>
      <c r="H39" s="20"/>
      <c r="I39" s="20"/>
      <c r="J39" s="21"/>
      <c r="K39" s="21"/>
      <c r="L39" s="21"/>
      <c r="M39" s="21"/>
      <c r="N39" s="21"/>
      <c r="O39" s="21"/>
      <c r="P39" s="21"/>
    </row>
    <row r="40" spans="1:16" x14ac:dyDescent="0.25">
      <c r="A40" s="16" t="e">
        <f t="shared" si="6"/>
        <v>#REF!</v>
      </c>
      <c r="B40" s="18" t="e">
        <f t="shared" si="9"/>
        <v>#REF!</v>
      </c>
      <c r="C40" s="18" t="e">
        <f t="shared" si="9"/>
        <v>#REF!</v>
      </c>
      <c r="D40" s="18" t="e">
        <f t="shared" si="7"/>
        <v>#REF!</v>
      </c>
      <c r="E40" s="21"/>
      <c r="F40" s="33"/>
      <c r="G40" s="20"/>
      <c r="H40" s="20"/>
      <c r="I40" s="20"/>
      <c r="J40" s="21"/>
      <c r="K40" s="21"/>
      <c r="L40" s="21"/>
      <c r="M40" s="21"/>
      <c r="N40" s="21"/>
      <c r="O40" s="21"/>
      <c r="P40" s="21"/>
    </row>
    <row r="41" spans="1:16" x14ac:dyDescent="0.25">
      <c r="A41" s="16" t="e">
        <f t="shared" si="6"/>
        <v>#REF!</v>
      </c>
      <c r="B41" s="18" t="e">
        <f>B17+E17+H17+K17+N17</f>
        <v>#REF!</v>
      </c>
      <c r="C41" s="18" t="e">
        <f t="shared" si="9"/>
        <v>#REF!</v>
      </c>
      <c r="D41" s="18" t="e">
        <f t="shared" si="7"/>
        <v>#REF!</v>
      </c>
      <c r="E41" s="21"/>
      <c r="F41" s="33"/>
      <c r="G41" s="20"/>
      <c r="H41" s="20"/>
      <c r="I41" s="20"/>
      <c r="J41" s="21"/>
      <c r="K41" s="21"/>
      <c r="L41" s="21"/>
      <c r="M41" s="21"/>
      <c r="N41" s="21"/>
      <c r="O41" s="21"/>
      <c r="P41" s="21"/>
    </row>
    <row r="42" spans="1:16" x14ac:dyDescent="0.25">
      <c r="A42" s="16" t="e">
        <f t="shared" si="6"/>
        <v>#REF!</v>
      </c>
      <c r="B42" s="18" t="e">
        <f t="shared" si="9"/>
        <v>#REF!</v>
      </c>
      <c r="C42" s="18" t="e">
        <f t="shared" si="9"/>
        <v>#REF!</v>
      </c>
      <c r="D42" s="18" t="e">
        <f t="shared" si="7"/>
        <v>#REF!</v>
      </c>
      <c r="E42" s="21"/>
      <c r="F42" s="33"/>
      <c r="G42" s="20"/>
      <c r="H42" s="20"/>
      <c r="I42" s="20"/>
      <c r="J42" s="21"/>
      <c r="K42" s="21"/>
      <c r="L42" s="21"/>
      <c r="M42" s="21"/>
      <c r="N42" s="21"/>
      <c r="O42" s="21"/>
      <c r="P42" s="21"/>
    </row>
    <row r="43" spans="1:16" x14ac:dyDescent="0.25">
      <c r="A43" s="16"/>
      <c r="B43" s="18" t="e">
        <f t="shared" si="9"/>
        <v>#REF!</v>
      </c>
      <c r="C43" s="18" t="e">
        <f t="shared" si="9"/>
        <v>#REF!</v>
      </c>
      <c r="D43" s="18" t="e">
        <f t="shared" si="7"/>
        <v>#REF!</v>
      </c>
      <c r="E43" s="21"/>
      <c r="F43" s="33"/>
      <c r="G43" s="20"/>
      <c r="H43" s="20"/>
      <c r="I43" s="20"/>
      <c r="J43" s="21"/>
      <c r="K43" s="21"/>
      <c r="L43" s="21"/>
      <c r="M43" s="21"/>
      <c r="N43" s="21"/>
      <c r="O43" s="21"/>
      <c r="P43" s="21"/>
    </row>
    <row r="44" spans="1:16" x14ac:dyDescent="0.25">
      <c r="A44" s="16"/>
      <c r="B44" s="18" t="e">
        <f t="shared" si="9"/>
        <v>#REF!</v>
      </c>
      <c r="C44" s="18" t="e">
        <f t="shared" si="9"/>
        <v>#REF!</v>
      </c>
      <c r="D44" s="18" t="e">
        <f t="shared" si="7"/>
        <v>#REF!</v>
      </c>
      <c r="E44" s="21"/>
      <c r="F44" s="33"/>
      <c r="G44" s="20"/>
      <c r="H44" s="20"/>
      <c r="I44" s="20"/>
      <c r="J44" s="21"/>
      <c r="K44" s="21"/>
      <c r="L44" s="21"/>
      <c r="M44" s="21"/>
      <c r="N44" s="21"/>
      <c r="O44" s="21"/>
      <c r="P44" s="21"/>
    </row>
    <row r="45" spans="1:16" x14ac:dyDescent="0.25">
      <c r="A45" s="16"/>
      <c r="B45" s="18" t="e">
        <f>B21+E21+H21+K21+N21</f>
        <v>#REF!</v>
      </c>
      <c r="C45" s="18" t="e">
        <f t="shared" si="9"/>
        <v>#REF!</v>
      </c>
      <c r="D45" s="18" t="e">
        <f t="shared" si="7"/>
        <v>#REF!</v>
      </c>
      <c r="E45" s="21"/>
      <c r="F45" s="33"/>
      <c r="G45" s="20"/>
      <c r="H45" s="20"/>
      <c r="I45" s="20"/>
      <c r="J45" s="21"/>
      <c r="K45" s="21"/>
      <c r="L45" s="21"/>
      <c r="M45" s="21"/>
      <c r="N45" s="21"/>
      <c r="O45" s="21"/>
      <c r="P45" s="21"/>
    </row>
    <row r="46" spans="1:16" x14ac:dyDescent="0.25">
      <c r="A46" s="16"/>
      <c r="B46" s="18" t="e">
        <f>B22+E22+H22+K22+N22</f>
        <v>#REF!</v>
      </c>
      <c r="C46" s="18" t="e">
        <f>C22+F22+I22+L22+O22</f>
        <v>#REF!</v>
      </c>
      <c r="D46" s="18" t="e">
        <f t="shared" si="7"/>
        <v>#REF!</v>
      </c>
      <c r="E46" s="21"/>
      <c r="F46" s="33"/>
      <c r="G46" s="20"/>
      <c r="H46" s="20"/>
      <c r="I46" s="20"/>
      <c r="J46" s="21"/>
      <c r="K46" s="21"/>
      <c r="L46" s="21"/>
      <c r="M46" s="21"/>
      <c r="N46" s="21"/>
      <c r="O46" s="21"/>
      <c r="P46" s="21"/>
    </row>
    <row r="47" spans="1:16" x14ac:dyDescent="0.25">
      <c r="A47" s="16"/>
      <c r="B47" s="18"/>
      <c r="C47" s="18"/>
      <c r="D47" s="18"/>
      <c r="E47" s="21"/>
      <c r="F47" s="33"/>
      <c r="G47" s="20"/>
      <c r="H47" s="20"/>
      <c r="I47" s="20"/>
      <c r="J47" s="21"/>
      <c r="K47" s="21"/>
      <c r="L47" s="21"/>
      <c r="M47" s="21"/>
      <c r="N47" s="21"/>
      <c r="O47" s="21"/>
      <c r="P47" s="21"/>
    </row>
    <row r="48" spans="1:16" x14ac:dyDescent="0.25">
      <c r="A48" s="16"/>
      <c r="B48" s="18"/>
      <c r="C48" s="18"/>
      <c r="D48" s="18"/>
      <c r="E48" s="21"/>
      <c r="F48" s="33"/>
      <c r="G48" s="20"/>
      <c r="H48" s="20"/>
      <c r="I48" s="20"/>
      <c r="J48" s="21"/>
      <c r="K48" s="21"/>
      <c r="L48" s="21"/>
      <c r="M48" s="21"/>
      <c r="N48" s="21"/>
      <c r="O48" s="21"/>
      <c r="P48" s="21"/>
    </row>
    <row r="49" spans="1:16" x14ac:dyDescent="0.25">
      <c r="A49" s="16"/>
      <c r="B49" s="18">
        <f>B25+E25+H25+K25+N25</f>
        <v>0</v>
      </c>
      <c r="C49" s="18" t="e">
        <f>C25+F25+I25+L25+O25</f>
        <v>#REF!</v>
      </c>
      <c r="D49" s="18" t="e">
        <f t="shared" si="7"/>
        <v>#REF!</v>
      </c>
      <c r="E49" s="21"/>
      <c r="F49" s="33"/>
      <c r="G49" s="20"/>
      <c r="H49" s="20"/>
      <c r="I49" s="20"/>
      <c r="J49" s="21"/>
      <c r="K49" s="21"/>
      <c r="L49" s="21"/>
      <c r="M49" s="21"/>
      <c r="N49" s="21"/>
      <c r="O49" s="21"/>
      <c r="P49" s="21"/>
    </row>
    <row r="51" spans="1:16" x14ac:dyDescent="0.25">
      <c r="B51" s="3"/>
      <c r="C51" s="3"/>
      <c r="D51" s="3" t="s">
        <v>12</v>
      </c>
      <c r="E51" s="3" t="s">
        <v>10</v>
      </c>
      <c r="F51" s="3" t="s">
        <v>8</v>
      </c>
      <c r="H51" s="3"/>
      <c r="I51" s="3" t="s">
        <v>24</v>
      </c>
      <c r="J51" s="3" t="s">
        <v>25</v>
      </c>
      <c r="K51" s="3" t="s">
        <v>26</v>
      </c>
      <c r="L51" s="3"/>
    </row>
    <row r="52" spans="1:16" x14ac:dyDescent="0.25">
      <c r="B52" s="3" t="s">
        <v>28</v>
      </c>
      <c r="C52" s="3"/>
      <c r="D52" s="11" t="e">
        <f>D53+D54+D55+D56+D57</f>
        <v>#REF!</v>
      </c>
      <c r="E52" s="11" t="e">
        <f>E53+E54+E55+E56+E57</f>
        <v>#REF!</v>
      </c>
      <c r="F52" s="11" t="e">
        <f t="shared" ref="F52:F57" si="10">E52-D52</f>
        <v>#REF!</v>
      </c>
      <c r="H52" s="3" t="s">
        <v>23</v>
      </c>
      <c r="I52" s="3"/>
      <c r="J52" s="3" t="e">
        <f t="shared" ref="J52:J58" si="11">IF(L52&lt;=0,-L52,0)</f>
        <v>#REF!</v>
      </c>
      <c r="K52" s="3" t="e">
        <f t="shared" ref="K52:K57" si="12">IF(L52&gt;=0,L52,0)</f>
        <v>#REF!</v>
      </c>
      <c r="L52" s="11" t="e">
        <f>D52</f>
        <v>#REF!</v>
      </c>
    </row>
    <row r="53" spans="1:16" x14ac:dyDescent="0.25">
      <c r="B53" s="3" t="e">
        <f>#REF!</f>
        <v>#REF!</v>
      </c>
      <c r="C53" s="3"/>
      <c r="D53" s="11" t="e">
        <f>#REF!-#REF!</f>
        <v>#REF!</v>
      </c>
      <c r="E53" s="11" t="e">
        <f>#REF!</f>
        <v>#REF!</v>
      </c>
      <c r="F53" s="11" t="e">
        <f t="shared" si="10"/>
        <v>#REF!</v>
      </c>
      <c r="H53" s="3" t="s">
        <v>14</v>
      </c>
      <c r="I53" s="3" t="e">
        <f t="shared" ref="I53:I58" si="13">I52+K52-J53</f>
        <v>#REF!</v>
      </c>
      <c r="J53" s="7" t="e">
        <f t="shared" si="11"/>
        <v>#REF!</v>
      </c>
      <c r="K53" s="3" t="e">
        <f t="shared" si="12"/>
        <v>#REF!</v>
      </c>
      <c r="L53" s="11" t="e">
        <f>F53</f>
        <v>#REF!</v>
      </c>
    </row>
    <row r="54" spans="1:16" x14ac:dyDescent="0.25">
      <c r="B54" s="11" t="e">
        <f>#REF!</f>
        <v>#REF!</v>
      </c>
      <c r="C54" s="11"/>
      <c r="D54" s="11" t="e">
        <f>#REF!-#REF!</f>
        <v>#REF!</v>
      </c>
      <c r="E54" s="11" t="e">
        <f>#REF!</f>
        <v>#REF!</v>
      </c>
      <c r="F54" s="11" t="e">
        <f t="shared" si="10"/>
        <v>#REF!</v>
      </c>
      <c r="H54" s="3" t="s">
        <v>1</v>
      </c>
      <c r="I54" s="3" t="e">
        <f t="shared" si="13"/>
        <v>#REF!</v>
      </c>
      <c r="J54" s="7" t="e">
        <f t="shared" si="11"/>
        <v>#REF!</v>
      </c>
      <c r="K54" s="3" t="e">
        <f t="shared" si="12"/>
        <v>#REF!</v>
      </c>
      <c r="L54" s="11" t="e">
        <f>F54</f>
        <v>#REF!</v>
      </c>
    </row>
    <row r="55" spans="1:16" x14ac:dyDescent="0.25">
      <c r="B55" s="11" t="e">
        <f>#REF!</f>
        <v>#REF!</v>
      </c>
      <c r="C55" s="3"/>
      <c r="D55" s="11" t="e">
        <f>#REF!-#REF!</f>
        <v>#REF!</v>
      </c>
      <c r="E55" s="11" t="e">
        <f>#REF!</f>
        <v>#REF!</v>
      </c>
      <c r="F55" s="11" t="e">
        <f t="shared" si="10"/>
        <v>#REF!</v>
      </c>
      <c r="H55" s="3" t="s">
        <v>2</v>
      </c>
      <c r="I55" s="3" t="e">
        <f t="shared" si="13"/>
        <v>#REF!</v>
      </c>
      <c r="J55" s="7" t="e">
        <f t="shared" si="11"/>
        <v>#REF!</v>
      </c>
      <c r="K55" s="3" t="e">
        <f t="shared" si="12"/>
        <v>#REF!</v>
      </c>
      <c r="L55" s="11" t="e">
        <f>F55</f>
        <v>#REF!</v>
      </c>
    </row>
    <row r="56" spans="1:16" x14ac:dyDescent="0.25">
      <c r="B56" s="11" t="e">
        <f>#REF!</f>
        <v>#REF!</v>
      </c>
      <c r="C56" s="3"/>
      <c r="D56" s="11" t="e">
        <f>#REF!-#REF!</f>
        <v>#REF!</v>
      </c>
      <c r="E56" s="11" t="e">
        <f>#REF!</f>
        <v>#REF!</v>
      </c>
      <c r="F56" s="11" t="e">
        <f t="shared" si="10"/>
        <v>#REF!</v>
      </c>
      <c r="H56" s="3" t="s">
        <v>3</v>
      </c>
      <c r="I56" s="3" t="e">
        <f t="shared" si="13"/>
        <v>#REF!</v>
      </c>
      <c r="J56" s="7" t="e">
        <f t="shared" si="11"/>
        <v>#REF!</v>
      </c>
      <c r="K56" s="3" t="e">
        <f t="shared" si="12"/>
        <v>#REF!</v>
      </c>
      <c r="L56" s="11" t="e">
        <f>F56</f>
        <v>#REF!</v>
      </c>
    </row>
    <row r="57" spans="1:16" x14ac:dyDescent="0.25">
      <c r="B57" s="11" t="e">
        <f>#REF!</f>
        <v>#REF!</v>
      </c>
      <c r="C57" s="3"/>
      <c r="D57" s="11" t="e">
        <f>#REF!-#REF!</f>
        <v>#REF!</v>
      </c>
      <c r="E57" s="11" t="e">
        <f>#REF!</f>
        <v>#REF!</v>
      </c>
      <c r="F57" s="11" t="e">
        <f t="shared" si="10"/>
        <v>#REF!</v>
      </c>
      <c r="H57" s="3" t="s">
        <v>4</v>
      </c>
      <c r="I57" s="3" t="e">
        <f t="shared" si="13"/>
        <v>#REF!</v>
      </c>
      <c r="J57" s="7" t="e">
        <f t="shared" si="11"/>
        <v>#REF!</v>
      </c>
      <c r="K57" s="3" t="e">
        <f t="shared" si="12"/>
        <v>#REF!</v>
      </c>
      <c r="L57" s="11" t="e">
        <f>F57</f>
        <v>#REF!</v>
      </c>
    </row>
    <row r="58" spans="1:16" x14ac:dyDescent="0.25">
      <c r="B58" s="17"/>
      <c r="D58" s="17"/>
      <c r="E58" s="17"/>
      <c r="H58" s="3" t="s">
        <v>10</v>
      </c>
      <c r="I58" s="3" t="e">
        <f t="shared" si="13"/>
        <v>#REF!</v>
      </c>
      <c r="J58" s="3" t="e">
        <f t="shared" si="11"/>
        <v>#REF!</v>
      </c>
      <c r="K58" s="3"/>
      <c r="L58" s="11" t="e">
        <f>SUM(L52:L57)</f>
        <v>#REF!</v>
      </c>
    </row>
    <row r="59" spans="1:16" x14ac:dyDescent="0.25">
      <c r="B59" s="17"/>
      <c r="D59" s="17"/>
    </row>
    <row r="60" spans="1:16" x14ac:dyDescent="0.25">
      <c r="B60" s="17"/>
    </row>
    <row r="61" spans="1:16" x14ac:dyDescent="0.25">
      <c r="B61" s="17"/>
      <c r="E61" s="17"/>
    </row>
  </sheetData>
  <mergeCells count="6">
    <mergeCell ref="N1:P1"/>
    <mergeCell ref="A1:A2"/>
    <mergeCell ref="B1:D1"/>
    <mergeCell ref="E1:G1"/>
    <mergeCell ref="H1:J1"/>
    <mergeCell ref="K1:M1"/>
  </mergeCells>
  <conditionalFormatting sqref="F27:I27 G28:I43 F28:F4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3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2:D25"/>
  <sheetViews>
    <sheetView workbookViewId="0">
      <selection activeCell="K41" sqref="K41"/>
    </sheetView>
  </sheetViews>
  <sheetFormatPr defaultColWidth="8.85546875" defaultRowHeight="15" x14ac:dyDescent="0.25"/>
  <cols>
    <col min="1" max="1" width="10.42578125" bestFit="1" customWidth="1"/>
    <col min="2" max="2" width="16.42578125" bestFit="1" customWidth="1"/>
    <col min="3" max="3" width="15.5703125" customWidth="1"/>
    <col min="4" max="4" width="18.5703125" customWidth="1"/>
  </cols>
  <sheetData>
    <row r="2" spans="1:4" s="4" customFormat="1" x14ac:dyDescent="0.25">
      <c r="A2" s="30" t="s">
        <v>22</v>
      </c>
      <c r="B2" s="30" t="s">
        <v>19</v>
      </c>
      <c r="C2" s="30" t="s">
        <v>20</v>
      </c>
      <c r="D2" s="30" t="s">
        <v>17</v>
      </c>
    </row>
    <row r="3" spans="1:4" x14ac:dyDescent="0.25">
      <c r="A3" s="31" t="e">
        <f>'Поступление всего '!A4</f>
        <v>#REF!</v>
      </c>
      <c r="B3" s="11" t="e">
        <f>#REF!+#REF!</f>
        <v>#REF!</v>
      </c>
      <c r="C3" s="11" t="e">
        <f>#REF!+#REF!</f>
        <v>#REF!</v>
      </c>
      <c r="D3" s="11" t="e">
        <f>C3-B3</f>
        <v>#REF!</v>
      </c>
    </row>
    <row r="4" spans="1:4" x14ac:dyDescent="0.25">
      <c r="A4" s="31" t="e">
        <f>'Поступление всего '!A5</f>
        <v>#REF!</v>
      </c>
      <c r="B4" s="11" t="e">
        <f>B3+#REF!+#REF!</f>
        <v>#REF!</v>
      </c>
      <c r="C4" s="11" t="e">
        <f>C3+#REF!+#REF!</f>
        <v>#REF!</v>
      </c>
      <c r="D4" s="11" t="e">
        <f t="shared" ref="D4:D22" si="0">C4-B4</f>
        <v>#REF!</v>
      </c>
    </row>
    <row r="5" spans="1:4" x14ac:dyDescent="0.25">
      <c r="A5" s="31" t="e">
        <f>'Поступление всего '!A6</f>
        <v>#REF!</v>
      </c>
      <c r="B5" s="11" t="e">
        <f>B4+#REF!+#REF!</f>
        <v>#REF!</v>
      </c>
      <c r="C5" s="11" t="e">
        <f>C4+#REF!+#REF!</f>
        <v>#REF!</v>
      </c>
      <c r="D5" s="11" t="e">
        <f t="shared" si="0"/>
        <v>#REF!</v>
      </c>
    </row>
    <row r="6" spans="1:4" x14ac:dyDescent="0.25">
      <c r="A6" s="31" t="e">
        <f>'Поступление всего '!A7</f>
        <v>#REF!</v>
      </c>
      <c r="B6" s="11" t="e">
        <f>B5+#REF!+#REF!</f>
        <v>#REF!</v>
      </c>
      <c r="C6" s="11" t="e">
        <f>C5+#REF!</f>
        <v>#REF!</v>
      </c>
      <c r="D6" s="11" t="e">
        <f t="shared" si="0"/>
        <v>#REF!</v>
      </c>
    </row>
    <row r="7" spans="1:4" x14ac:dyDescent="0.25">
      <c r="A7" s="31" t="e">
        <f>'Поступление всего '!A8</f>
        <v>#REF!</v>
      </c>
      <c r="B7" s="11" t="e">
        <f>B6+#REF!+#REF!</f>
        <v>#REF!</v>
      </c>
      <c r="C7" s="11" t="e">
        <f>C6+#REF!+#REF!</f>
        <v>#REF!</v>
      </c>
      <c r="D7" s="11" t="e">
        <f t="shared" si="0"/>
        <v>#REF!</v>
      </c>
    </row>
    <row r="8" spans="1:4" x14ac:dyDescent="0.25">
      <c r="A8" s="31" t="e">
        <f>'Поступление всего '!A9</f>
        <v>#REF!</v>
      </c>
      <c r="B8" s="11" t="e">
        <f>B7+#REF!+#REF!</f>
        <v>#REF!</v>
      </c>
      <c r="C8" s="11" t="e">
        <f>C7+#REF!+#REF!</f>
        <v>#REF!</v>
      </c>
      <c r="D8" s="11" t="e">
        <f t="shared" si="0"/>
        <v>#REF!</v>
      </c>
    </row>
    <row r="9" spans="1:4" x14ac:dyDescent="0.25">
      <c r="A9" s="31" t="e">
        <f>'Поступление всего '!A10</f>
        <v>#REF!</v>
      </c>
      <c r="B9" s="11" t="e">
        <f>B8+#REF!+#REF!</f>
        <v>#REF!</v>
      </c>
      <c r="C9" s="11" t="e">
        <f>C8+#REF!+#REF!</f>
        <v>#REF!</v>
      </c>
      <c r="D9" s="11" t="e">
        <f t="shared" si="0"/>
        <v>#REF!</v>
      </c>
    </row>
    <row r="10" spans="1:4" x14ac:dyDescent="0.25">
      <c r="A10" s="31" t="e">
        <f>'Поступление всего '!A11</f>
        <v>#REF!</v>
      </c>
      <c r="B10" s="11" t="e">
        <f>B9+#REF!+#REF!</f>
        <v>#REF!</v>
      </c>
      <c r="C10" s="11" t="e">
        <f>C9+#REF!+#REF!</f>
        <v>#REF!</v>
      </c>
      <c r="D10" s="11" t="e">
        <f t="shared" si="0"/>
        <v>#REF!</v>
      </c>
    </row>
    <row r="11" spans="1:4" x14ac:dyDescent="0.25">
      <c r="A11" s="31" t="e">
        <f>'Поступление всего '!A12</f>
        <v>#REF!</v>
      </c>
      <c r="B11" s="11" t="e">
        <f>B10+#REF!+#REF!</f>
        <v>#REF!</v>
      </c>
      <c r="C11" s="11" t="e">
        <f>C10+#REF!+#REF!</f>
        <v>#REF!</v>
      </c>
      <c r="D11" s="11" t="e">
        <f t="shared" si="0"/>
        <v>#REF!</v>
      </c>
    </row>
    <row r="12" spans="1:4" x14ac:dyDescent="0.25">
      <c r="A12" s="31" t="e">
        <f>'Поступление всего '!A13</f>
        <v>#REF!</v>
      </c>
      <c r="B12" s="11" t="e">
        <f>B11+#REF!+#REF!</f>
        <v>#REF!</v>
      </c>
      <c r="C12" s="11" t="e">
        <f>C11+#REF!+#REF!</f>
        <v>#REF!</v>
      </c>
      <c r="D12" s="11" t="e">
        <f t="shared" si="0"/>
        <v>#REF!</v>
      </c>
    </row>
    <row r="13" spans="1:4" x14ac:dyDescent="0.25">
      <c r="A13" s="31" t="e">
        <f>'Поступление всего '!A14</f>
        <v>#REF!</v>
      </c>
      <c r="B13" s="11" t="e">
        <f>B12+#REF!+#REF!</f>
        <v>#REF!</v>
      </c>
      <c r="C13" s="11" t="e">
        <f>C12+#REF!+#REF!</f>
        <v>#REF!</v>
      </c>
      <c r="D13" s="11" t="e">
        <f t="shared" si="0"/>
        <v>#REF!</v>
      </c>
    </row>
    <row r="14" spans="1:4" x14ac:dyDescent="0.25">
      <c r="A14" s="31" t="e">
        <f>'Поступление всего '!A15</f>
        <v>#REF!</v>
      </c>
      <c r="B14" s="11" t="e">
        <f>B13+#REF!+#REF!</f>
        <v>#REF!</v>
      </c>
      <c r="C14" s="11" t="e">
        <f>C13+#REF!+#REF!</f>
        <v>#REF!</v>
      </c>
      <c r="D14" s="11" t="e">
        <f t="shared" si="0"/>
        <v>#REF!</v>
      </c>
    </row>
    <row r="15" spans="1:4" x14ac:dyDescent="0.25">
      <c r="A15" s="31" t="e">
        <f>'Поступление всего '!A16</f>
        <v>#REF!</v>
      </c>
      <c r="B15" s="11" t="e">
        <f>B14+#REF!+#REF!</f>
        <v>#REF!</v>
      </c>
      <c r="C15" s="11"/>
      <c r="D15" s="11" t="e">
        <f t="shared" si="0"/>
        <v>#REF!</v>
      </c>
    </row>
    <row r="16" spans="1:4" x14ac:dyDescent="0.25">
      <c r="A16" s="31" t="e">
        <f>'Поступление всего '!A17</f>
        <v>#REF!</v>
      </c>
      <c r="B16" s="11" t="e">
        <f>B15+#REF!+#REF!</f>
        <v>#REF!</v>
      </c>
      <c r="C16" s="11" t="e">
        <f>C15+#REF!+#REF!</f>
        <v>#REF!</v>
      </c>
      <c r="D16" s="11" t="e">
        <f t="shared" si="0"/>
        <v>#REF!</v>
      </c>
    </row>
    <row r="17" spans="1:4" x14ac:dyDescent="0.25">
      <c r="A17" s="31" t="e">
        <f>'Поступление всего '!A18</f>
        <v>#REF!</v>
      </c>
      <c r="B17" s="11" t="e">
        <f>B16+#REF!+#REF!</f>
        <v>#REF!</v>
      </c>
      <c r="C17" s="11" t="e">
        <f>C16+#REF!+#REF!</f>
        <v>#REF!</v>
      </c>
      <c r="D17" s="11" t="e">
        <f t="shared" si="0"/>
        <v>#REF!</v>
      </c>
    </row>
    <row r="18" spans="1:4" x14ac:dyDescent="0.25">
      <c r="A18" s="31" t="e">
        <f>'Поступление всего '!A19</f>
        <v>#REF!</v>
      </c>
      <c r="B18" s="11" t="e">
        <f>B17+#REF!+#REF!</f>
        <v>#REF!</v>
      </c>
      <c r="C18" s="11" t="e">
        <f>C17+#REF!+#REF!</f>
        <v>#REF!</v>
      </c>
      <c r="D18" s="11" t="e">
        <f t="shared" si="0"/>
        <v>#REF!</v>
      </c>
    </row>
    <row r="19" spans="1:4" x14ac:dyDescent="0.25">
      <c r="A19" s="31"/>
      <c r="B19" s="11"/>
      <c r="C19" s="11" t="e">
        <f>C18+#REF!+#REF!</f>
        <v>#REF!</v>
      </c>
      <c r="D19" s="11" t="e">
        <f t="shared" si="0"/>
        <v>#REF!</v>
      </c>
    </row>
    <row r="20" spans="1:4" x14ac:dyDescent="0.25">
      <c r="A20" s="31"/>
      <c r="B20" s="11" t="e">
        <f>B19+#REF!+#REF!</f>
        <v>#REF!</v>
      </c>
      <c r="C20" s="11" t="e">
        <f>C19+#REF!+#REF!</f>
        <v>#REF!</v>
      </c>
      <c r="D20" s="11" t="e">
        <f t="shared" si="0"/>
        <v>#REF!</v>
      </c>
    </row>
    <row r="21" spans="1:4" x14ac:dyDescent="0.25">
      <c r="A21" s="31"/>
      <c r="B21" s="11" t="e">
        <f>B20+#REF!+#REF!</f>
        <v>#REF!</v>
      </c>
      <c r="C21" s="11" t="e">
        <f>C20+#REF!+#REF!</f>
        <v>#REF!</v>
      </c>
      <c r="D21" s="11" t="e">
        <f t="shared" si="0"/>
        <v>#REF!</v>
      </c>
    </row>
    <row r="22" spans="1:4" x14ac:dyDescent="0.25">
      <c r="A22" s="31"/>
      <c r="B22" s="11" t="e">
        <f>B21+#REF!+#REF!</f>
        <v>#REF!</v>
      </c>
      <c r="C22" s="11" t="e">
        <f>C21+#REF!+#REF!</f>
        <v>#REF!</v>
      </c>
      <c r="D22" s="11" t="e">
        <f t="shared" si="0"/>
        <v>#REF!</v>
      </c>
    </row>
    <row r="23" spans="1:4" x14ac:dyDescent="0.25">
      <c r="A23" s="31"/>
      <c r="B23" s="11"/>
      <c r="C23" s="11"/>
      <c r="D23" s="11"/>
    </row>
    <row r="24" spans="1:4" x14ac:dyDescent="0.25">
      <c r="A24" s="31"/>
      <c r="B24" s="11"/>
      <c r="C24" s="11" t="e">
        <f>C23+#REF!</f>
        <v>#REF!</v>
      </c>
      <c r="D24" s="11" t="e">
        <f>C24-B24</f>
        <v>#REF!</v>
      </c>
    </row>
    <row r="25" spans="1:4" x14ac:dyDescent="0.25">
      <c r="A25" s="31"/>
      <c r="B25" s="11"/>
      <c r="C25" s="11" t="e">
        <f>C24+#REF!</f>
        <v>#REF!</v>
      </c>
      <c r="D25" s="11" t="e">
        <f>C25-B25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288"/>
  <sheetViews>
    <sheetView topLeftCell="B1" zoomScale="70" zoomScaleNormal="70" zoomScaleSheetLayoutView="85" workbookViewId="0">
      <pane xSplit="1" ySplit="10" topLeftCell="C11" activePane="bottomRight" state="frozen"/>
      <selection activeCell="B7" sqref="B7"/>
      <selection pane="topRight" activeCell="B7" sqref="B7"/>
      <selection pane="bottomLeft" activeCell="B7" sqref="B7"/>
      <selection pane="bottomRight" activeCell="C14" sqref="C14"/>
    </sheetView>
  </sheetViews>
  <sheetFormatPr defaultColWidth="9.140625" defaultRowHeight="18" customHeight="1" outlineLevelRow="1" x14ac:dyDescent="0.25"/>
  <cols>
    <col min="1" max="1" width="0.140625" style="104" customWidth="1"/>
    <col min="2" max="2" width="103.140625" style="104" customWidth="1"/>
    <col min="3" max="3" width="40.42578125" style="102" customWidth="1"/>
    <col min="4" max="4" width="9.42578125" style="103" customWidth="1"/>
    <col min="5" max="5" width="55.42578125" style="103" customWidth="1"/>
    <col min="6" max="6" width="8.140625" style="103" customWidth="1"/>
    <col min="7" max="7" width="12.140625" style="103" customWidth="1"/>
    <col min="8" max="8" width="11.42578125" style="103" customWidth="1"/>
    <col min="9" max="9" width="12.140625" style="103" customWidth="1"/>
    <col min="10" max="10" width="8.140625" style="103" customWidth="1"/>
    <col min="11" max="11" width="9.42578125" style="103" customWidth="1"/>
    <col min="12" max="12" width="12" style="103" customWidth="1"/>
    <col min="13" max="14" width="11.42578125" style="103" customWidth="1"/>
    <col min="15" max="15" width="12.140625" style="103" customWidth="1"/>
    <col min="16" max="16" width="13.85546875" style="103" customWidth="1"/>
    <col min="17" max="17" width="12.140625" style="103" customWidth="1"/>
    <col min="18" max="18" width="11.42578125" style="103" customWidth="1"/>
    <col min="19" max="19" width="12.140625" style="103" customWidth="1"/>
    <col min="20" max="20" width="12" style="103" customWidth="1"/>
    <col min="21" max="21" width="12.140625" style="103" customWidth="1"/>
    <col min="22" max="22" width="12" style="103" customWidth="1"/>
    <col min="23" max="23" width="13.42578125" style="103" customWidth="1"/>
    <col min="24" max="24" width="15.42578125" style="103" customWidth="1"/>
    <col min="25" max="25" width="12.42578125" style="103" customWidth="1"/>
    <col min="26" max="27" width="12.140625" style="103" customWidth="1"/>
    <col min="28" max="28" width="12.42578125" style="103" customWidth="1"/>
    <col min="29" max="29" width="8.5703125" style="103" customWidth="1"/>
    <col min="30" max="30" width="12.42578125" style="103" customWidth="1"/>
    <col min="31" max="31" width="13.42578125" style="103" customWidth="1"/>
    <col min="32" max="33" width="12" style="103" customWidth="1"/>
    <col min="34" max="34" width="12.42578125" style="103" customWidth="1"/>
    <col min="35" max="35" width="11.5703125" style="103" customWidth="1"/>
    <col min="36" max="38" width="10.42578125" style="103" customWidth="1"/>
    <col min="39" max="39" width="10.140625" style="103" customWidth="1"/>
    <col min="40" max="40" width="9.85546875" style="103" customWidth="1"/>
    <col min="41" max="41" width="13.42578125" style="103" customWidth="1"/>
    <col min="42" max="42" width="16.42578125" style="103" customWidth="1"/>
    <col min="43" max="43" width="13.42578125" style="103" customWidth="1"/>
    <col min="44" max="16384" width="9.140625" style="104"/>
  </cols>
  <sheetData>
    <row r="1" spans="1:43" ht="18" customHeight="1" x14ac:dyDescent="0.25">
      <c r="A1" s="100"/>
      <c r="B1" s="101"/>
    </row>
    <row r="2" spans="1:43" ht="18" customHeight="1" x14ac:dyDescent="0.25">
      <c r="A2" s="100"/>
      <c r="B2" s="105"/>
    </row>
    <row r="3" spans="1:43" ht="18" customHeight="1" x14ac:dyDescent="0.25">
      <c r="A3" s="100"/>
      <c r="B3" s="214" t="s">
        <v>295</v>
      </c>
      <c r="C3" s="214"/>
      <c r="Z3" s="91"/>
      <c r="AE3" s="91"/>
    </row>
    <row r="4" spans="1:43" ht="18" customHeight="1" x14ac:dyDescent="0.25">
      <c r="A4" s="37"/>
      <c r="B4" s="215" t="s">
        <v>293</v>
      </c>
      <c r="C4" s="215"/>
    </row>
    <row r="5" spans="1:43" s="107" customFormat="1" ht="18" customHeight="1" x14ac:dyDescent="0.25">
      <c r="A5" s="37"/>
      <c r="B5" s="215" t="s">
        <v>296</v>
      </c>
      <c r="C5" s="21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</row>
    <row r="6" spans="1:43" ht="18" customHeight="1" x14ac:dyDescent="0.25">
      <c r="A6" s="37"/>
      <c r="B6" s="216" t="s">
        <v>294</v>
      </c>
      <c r="C6" s="216"/>
    </row>
    <row r="7" spans="1:43" ht="18" customHeight="1" thickBot="1" x14ac:dyDescent="0.3">
      <c r="A7" s="41"/>
      <c r="B7" s="108"/>
      <c r="C7" s="139"/>
      <c r="D7" s="219" t="s">
        <v>33</v>
      </c>
      <c r="E7" s="219"/>
      <c r="F7" s="219"/>
      <c r="G7" s="219"/>
      <c r="H7" s="219"/>
      <c r="I7" s="219"/>
      <c r="J7" s="219"/>
      <c r="K7" s="219"/>
      <c r="L7" s="219"/>
      <c r="M7" s="219"/>
      <c r="N7" s="219" t="s">
        <v>34</v>
      </c>
      <c r="O7" s="219"/>
      <c r="P7" s="219"/>
      <c r="Q7" s="219"/>
      <c r="R7" s="219"/>
      <c r="S7" s="219"/>
      <c r="T7" s="219"/>
      <c r="U7" s="219"/>
      <c r="V7" s="219"/>
      <c r="W7" s="219"/>
      <c r="X7" s="219" t="s">
        <v>35</v>
      </c>
      <c r="Y7" s="219"/>
      <c r="Z7" s="219"/>
      <c r="AA7" s="219"/>
      <c r="AB7" s="219"/>
      <c r="AC7" s="219"/>
      <c r="AD7" s="219"/>
      <c r="AE7" s="219"/>
      <c r="AF7" s="219"/>
      <c r="AG7" s="219"/>
      <c r="AH7" s="219" t="e">
        <f>#REF!</f>
        <v>#REF!</v>
      </c>
      <c r="AI7" s="219"/>
      <c r="AJ7" s="219"/>
      <c r="AK7" s="219"/>
      <c r="AL7" s="219"/>
      <c r="AM7" s="219"/>
      <c r="AN7" s="219"/>
      <c r="AO7" s="219"/>
      <c r="AP7" s="219"/>
      <c r="AQ7" s="219"/>
    </row>
    <row r="8" spans="1:43" ht="18" customHeight="1" x14ac:dyDescent="0.25">
      <c r="A8" s="221" t="s">
        <v>36</v>
      </c>
      <c r="B8" s="224" t="s">
        <v>37</v>
      </c>
      <c r="C8" s="140"/>
      <c r="D8" s="217" t="e">
        <f>N8</f>
        <v>#REF!</v>
      </c>
      <c r="E8" s="218" t="e">
        <f>O8</f>
        <v>#REF!</v>
      </c>
      <c r="F8" s="217"/>
      <c r="G8" s="217"/>
      <c r="H8" s="217"/>
      <c r="I8" s="217"/>
      <c r="J8" s="217"/>
      <c r="K8" s="217" t="e">
        <f>U8</f>
        <v>#REF!</v>
      </c>
      <c r="L8" s="217"/>
      <c r="M8" s="217"/>
      <c r="N8" s="217" t="e">
        <f>#REF!</f>
        <v>#REF!</v>
      </c>
      <c r="O8" s="218" t="e">
        <f>#REF!</f>
        <v>#REF!</v>
      </c>
      <c r="P8" s="217"/>
      <c r="Q8" s="217"/>
      <c r="R8" s="217"/>
      <c r="S8" s="217"/>
      <c r="T8" s="217"/>
      <c r="U8" s="217" t="e">
        <f>#REF!</f>
        <v>#REF!</v>
      </c>
      <c r="V8" s="217"/>
      <c r="W8" s="217"/>
      <c r="X8" s="217" t="e">
        <f>#REF!</f>
        <v>#REF!</v>
      </c>
      <c r="Y8" s="218" t="e">
        <f>#REF!</f>
        <v>#REF!</v>
      </c>
      <c r="Z8" s="217"/>
      <c r="AA8" s="217"/>
      <c r="AB8" s="217"/>
      <c r="AC8" s="217"/>
      <c r="AD8" s="217"/>
      <c r="AE8" s="217" t="e">
        <f>#REF!</f>
        <v>#REF!</v>
      </c>
      <c r="AF8" s="217"/>
      <c r="AG8" s="217"/>
      <c r="AH8" s="217" t="e">
        <f>#REF!</f>
        <v>#REF!</v>
      </c>
      <c r="AI8" s="218" t="e">
        <f>#REF!</f>
        <v>#REF!</v>
      </c>
      <c r="AJ8" s="217"/>
      <c r="AK8" s="217"/>
      <c r="AL8" s="217"/>
      <c r="AM8" s="217"/>
      <c r="AN8" s="217"/>
      <c r="AO8" s="217" t="e">
        <f>#REF!</f>
        <v>#REF!</v>
      </c>
      <c r="AP8" s="217"/>
      <c r="AQ8" s="217"/>
    </row>
    <row r="9" spans="1:43" ht="18" customHeight="1" x14ac:dyDescent="0.25">
      <c r="A9" s="222"/>
      <c r="B9" s="225"/>
      <c r="C9" s="141" t="s">
        <v>291</v>
      </c>
      <c r="D9" s="217"/>
      <c r="E9" s="217" t="e">
        <f>O9</f>
        <v>#REF!</v>
      </c>
      <c r="F9" s="217"/>
      <c r="G9" s="217" t="str">
        <f>Q9</f>
        <v xml:space="preserve">Оперативный </v>
      </c>
      <c r="H9" s="217"/>
      <c r="I9" s="217" t="e">
        <f>S9</f>
        <v>#REF!</v>
      </c>
      <c r="J9" s="217"/>
      <c r="K9" s="217" t="s">
        <v>38</v>
      </c>
      <c r="L9" s="217" t="s">
        <v>39</v>
      </c>
      <c r="M9" s="217" t="s">
        <v>40</v>
      </c>
      <c r="N9" s="217"/>
      <c r="O9" s="217" t="e">
        <f>#REF!</f>
        <v>#REF!</v>
      </c>
      <c r="P9" s="217"/>
      <c r="Q9" s="217" t="str">
        <f>C9</f>
        <v xml:space="preserve">Оперативный </v>
      </c>
      <c r="R9" s="217"/>
      <c r="S9" s="217" t="e">
        <f>#REF!</f>
        <v>#REF!</v>
      </c>
      <c r="T9" s="217"/>
      <c r="U9" s="217" t="s">
        <v>38</v>
      </c>
      <c r="V9" s="217" t="s">
        <v>39</v>
      </c>
      <c r="W9" s="217" t="s">
        <v>40</v>
      </c>
      <c r="X9" s="217"/>
      <c r="Y9" s="217" t="e">
        <f>#REF!</f>
        <v>#REF!</v>
      </c>
      <c r="Z9" s="217"/>
      <c r="AA9" s="217" t="e">
        <f>#REF!</f>
        <v>#REF!</v>
      </c>
      <c r="AB9" s="217"/>
      <c r="AC9" s="217" t="e">
        <f>#REF!</f>
        <v>#REF!</v>
      </c>
      <c r="AD9" s="217"/>
      <c r="AE9" s="217" t="s">
        <v>38</v>
      </c>
      <c r="AF9" s="217" t="s">
        <v>39</v>
      </c>
      <c r="AG9" s="217" t="s">
        <v>40</v>
      </c>
      <c r="AH9" s="217"/>
      <c r="AI9" s="217" t="e">
        <f>#REF!</f>
        <v>#REF!</v>
      </c>
      <c r="AJ9" s="217"/>
      <c r="AK9" s="217" t="e">
        <f>#REF!</f>
        <v>#REF!</v>
      </c>
      <c r="AL9" s="217"/>
      <c r="AM9" s="217" t="e">
        <f>#REF!</f>
        <v>#REF!</v>
      </c>
      <c r="AN9" s="217"/>
      <c r="AO9" s="217" t="s">
        <v>38</v>
      </c>
      <c r="AP9" s="217" t="s">
        <v>39</v>
      </c>
      <c r="AQ9" s="217" t="s">
        <v>40</v>
      </c>
    </row>
    <row r="10" spans="1:43" ht="18" customHeight="1" thickBot="1" x14ac:dyDescent="0.3">
      <c r="A10" s="223"/>
      <c r="B10" s="225"/>
      <c r="C10" s="141" t="s">
        <v>41</v>
      </c>
      <c r="D10" s="217"/>
      <c r="E10" s="109" t="s">
        <v>41</v>
      </c>
      <c r="F10" s="110" t="s">
        <v>42</v>
      </c>
      <c r="G10" s="109" t="s">
        <v>41</v>
      </c>
      <c r="H10" s="110" t="s">
        <v>42</v>
      </c>
      <c r="I10" s="109" t="s">
        <v>41</v>
      </c>
      <c r="J10" s="110" t="s">
        <v>42</v>
      </c>
      <c r="K10" s="217"/>
      <c r="L10" s="217"/>
      <c r="M10" s="217"/>
      <c r="N10" s="217"/>
      <c r="O10" s="109" t="s">
        <v>41</v>
      </c>
      <c r="P10" s="110" t="s">
        <v>42</v>
      </c>
      <c r="Q10" s="109" t="s">
        <v>41</v>
      </c>
      <c r="R10" s="110" t="s">
        <v>42</v>
      </c>
      <c r="S10" s="109" t="s">
        <v>41</v>
      </c>
      <c r="T10" s="110" t="s">
        <v>42</v>
      </c>
      <c r="U10" s="217"/>
      <c r="V10" s="217"/>
      <c r="W10" s="217"/>
      <c r="X10" s="217"/>
      <c r="Y10" s="109" t="s">
        <v>41</v>
      </c>
      <c r="Z10" s="110" t="s">
        <v>42</v>
      </c>
      <c r="AA10" s="109" t="s">
        <v>41</v>
      </c>
      <c r="AB10" s="110" t="s">
        <v>42</v>
      </c>
      <c r="AC10" s="109" t="s">
        <v>41</v>
      </c>
      <c r="AD10" s="110" t="s">
        <v>42</v>
      </c>
      <c r="AE10" s="217"/>
      <c r="AF10" s="217"/>
      <c r="AG10" s="217"/>
      <c r="AH10" s="217"/>
      <c r="AI10" s="109" t="s">
        <v>41</v>
      </c>
      <c r="AJ10" s="110" t="s">
        <v>42</v>
      </c>
      <c r="AK10" s="109" t="s">
        <v>41</v>
      </c>
      <c r="AL10" s="110" t="s">
        <v>42</v>
      </c>
      <c r="AM10" s="109" t="s">
        <v>41</v>
      </c>
      <c r="AN10" s="110" t="s">
        <v>42</v>
      </c>
      <c r="AO10" s="217"/>
      <c r="AP10" s="217"/>
      <c r="AQ10" s="217"/>
    </row>
    <row r="11" spans="1:43" ht="18" customHeight="1" thickBot="1" x14ac:dyDescent="0.3">
      <c r="A11" s="111"/>
      <c r="B11" s="152"/>
      <c r="C11" s="153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</row>
    <row r="12" spans="1:43" ht="18" customHeight="1" thickBot="1" x14ac:dyDescent="0.3">
      <c r="A12" s="64"/>
      <c r="B12" s="154" t="s">
        <v>43</v>
      </c>
      <c r="C12" s="155"/>
      <c r="D12" s="38"/>
      <c r="E12" s="92"/>
      <c r="F12" s="92"/>
      <c r="G12" s="92"/>
      <c r="H12" s="92"/>
      <c r="I12" s="92"/>
      <c r="J12" s="92"/>
      <c r="K12" s="92"/>
      <c r="L12" s="92"/>
      <c r="M12" s="92"/>
      <c r="N12" s="38"/>
      <c r="O12" s="92"/>
      <c r="P12" s="92"/>
      <c r="Q12" s="92"/>
      <c r="R12" s="92"/>
      <c r="S12" s="92"/>
      <c r="T12" s="92"/>
      <c r="U12" s="92"/>
      <c r="V12" s="92"/>
      <c r="W12" s="92"/>
      <c r="X12" s="38"/>
      <c r="Y12" s="92"/>
      <c r="Z12" s="92"/>
      <c r="AA12" s="92"/>
      <c r="AB12" s="92"/>
      <c r="AC12" s="92"/>
      <c r="AD12" s="92"/>
      <c r="AE12" s="92"/>
      <c r="AF12" s="92"/>
      <c r="AG12" s="92"/>
      <c r="AH12" s="38"/>
      <c r="AI12" s="92"/>
      <c r="AJ12" s="92"/>
      <c r="AK12" s="92"/>
      <c r="AL12" s="92"/>
      <c r="AM12" s="92"/>
      <c r="AN12" s="92"/>
      <c r="AO12" s="92"/>
      <c r="AP12" s="92"/>
      <c r="AQ12" s="92"/>
    </row>
    <row r="13" spans="1:43" ht="18" customHeight="1" x14ac:dyDescent="0.25">
      <c r="A13" s="43" t="s">
        <v>44</v>
      </c>
      <c r="B13" s="154" t="s">
        <v>45</v>
      </c>
      <c r="C13" s="146" t="e">
        <f>C14+C15+C16+C22</f>
        <v>#REF!</v>
      </c>
      <c r="D13" s="45">
        <f t="shared" ref="D13:L13" si="0">D14+D15+D16+D22</f>
        <v>0</v>
      </c>
      <c r="E13" s="45">
        <f t="shared" si="0"/>
        <v>0</v>
      </c>
      <c r="F13" s="45">
        <f t="shared" si="0"/>
        <v>0</v>
      </c>
      <c r="G13" s="45">
        <f t="shared" si="0"/>
        <v>0</v>
      </c>
      <c r="H13" s="45">
        <f t="shared" si="0"/>
        <v>0</v>
      </c>
      <c r="I13" s="45">
        <f t="shared" si="0"/>
        <v>0</v>
      </c>
      <c r="J13" s="45">
        <f t="shared" si="0"/>
        <v>0</v>
      </c>
      <c r="K13" s="45">
        <f t="shared" si="0"/>
        <v>0</v>
      </c>
      <c r="L13" s="45">
        <f t="shared" si="0"/>
        <v>0</v>
      </c>
      <c r="M13" s="45">
        <f>L13-K13</f>
        <v>0</v>
      </c>
      <c r="N13" s="45">
        <f t="shared" ref="N13:V13" si="1">N14+N15+N16+N22</f>
        <v>0</v>
      </c>
      <c r="O13" s="45">
        <f t="shared" si="1"/>
        <v>0</v>
      </c>
      <c r="P13" s="46">
        <f t="shared" si="1"/>
        <v>0</v>
      </c>
      <c r="Q13" s="45">
        <f t="shared" si="1"/>
        <v>0</v>
      </c>
      <c r="R13" s="46">
        <f t="shared" si="1"/>
        <v>0</v>
      </c>
      <c r="S13" s="45">
        <f t="shared" si="1"/>
        <v>0</v>
      </c>
      <c r="T13" s="45">
        <f t="shared" si="1"/>
        <v>0</v>
      </c>
      <c r="U13" s="46">
        <f t="shared" si="1"/>
        <v>0</v>
      </c>
      <c r="V13" s="45">
        <f t="shared" si="1"/>
        <v>0</v>
      </c>
      <c r="W13" s="45">
        <f>V13-U13</f>
        <v>0</v>
      </c>
      <c r="X13" s="45">
        <f t="shared" ref="X13:AF13" si="2">X14+X15+X16+X22</f>
        <v>0</v>
      </c>
      <c r="Y13" s="45">
        <f t="shared" si="2"/>
        <v>0</v>
      </c>
      <c r="Z13" s="46">
        <f>Z14+Z15+Z16+Z22</f>
        <v>0</v>
      </c>
      <c r="AA13" s="46">
        <f>AA14+AA15+AA16+AA22</f>
        <v>0</v>
      </c>
      <c r="AB13" s="45">
        <f t="shared" si="2"/>
        <v>0</v>
      </c>
      <c r="AC13" s="45">
        <f t="shared" si="2"/>
        <v>0</v>
      </c>
      <c r="AD13" s="45">
        <f t="shared" si="2"/>
        <v>0</v>
      </c>
      <c r="AE13" s="45">
        <f t="shared" si="2"/>
        <v>0</v>
      </c>
      <c r="AF13" s="45">
        <f t="shared" si="2"/>
        <v>0</v>
      </c>
      <c r="AG13" s="45">
        <f>AF13-AE13</f>
        <v>0</v>
      </c>
      <c r="AH13" s="45">
        <f t="shared" ref="AH13:AP13" si="3">AH14+AH15+AH16+AH22</f>
        <v>0</v>
      </c>
      <c r="AI13" s="45">
        <f t="shared" si="3"/>
        <v>0</v>
      </c>
      <c r="AJ13" s="45">
        <f t="shared" si="3"/>
        <v>0</v>
      </c>
      <c r="AK13" s="45">
        <f t="shared" si="3"/>
        <v>0</v>
      </c>
      <c r="AL13" s="45">
        <f t="shared" si="3"/>
        <v>0</v>
      </c>
      <c r="AM13" s="45">
        <f t="shared" si="3"/>
        <v>0</v>
      </c>
      <c r="AN13" s="45">
        <f t="shared" si="3"/>
        <v>0</v>
      </c>
      <c r="AO13" s="45">
        <f t="shared" si="3"/>
        <v>0</v>
      </c>
      <c r="AP13" s="45">
        <f t="shared" si="3"/>
        <v>0</v>
      </c>
      <c r="AQ13" s="45">
        <f>AP13-AO13</f>
        <v>0</v>
      </c>
    </row>
    <row r="14" spans="1:43" ht="18" customHeight="1" x14ac:dyDescent="0.25">
      <c r="A14" s="47"/>
      <c r="B14" s="156" t="s">
        <v>46</v>
      </c>
      <c r="C14" s="142" t="e">
        <f>#REF!+#REF!+#REF!+#REF!+#REF!</f>
        <v>#REF!</v>
      </c>
      <c r="D14" s="49"/>
      <c r="E14" s="49"/>
      <c r="F14" s="49"/>
      <c r="G14" s="49"/>
      <c r="H14" s="49"/>
      <c r="I14" s="49">
        <f>G14-E14</f>
        <v>0</v>
      </c>
      <c r="J14" s="49">
        <f>H14-F14</f>
        <v>0</v>
      </c>
      <c r="K14" s="49"/>
      <c r="L14" s="49">
        <f>D14+H14</f>
        <v>0</v>
      </c>
      <c r="M14" s="49">
        <f t="shared" ref="M14:M77" si="4">L14-K14</f>
        <v>0</v>
      </c>
      <c r="N14" s="49"/>
      <c r="O14" s="50"/>
      <c r="P14" s="50"/>
      <c r="Q14" s="50"/>
      <c r="R14" s="50"/>
      <c r="S14" s="49">
        <f>Q14-O14</f>
        <v>0</v>
      </c>
      <c r="T14" s="49">
        <f>R14-P14</f>
        <v>0</v>
      </c>
      <c r="U14" s="50"/>
      <c r="V14" s="49">
        <f>N14+R14</f>
        <v>0</v>
      </c>
      <c r="W14" s="49">
        <f t="shared" ref="W14:W77" si="5">V14-U14</f>
        <v>0</v>
      </c>
      <c r="X14" s="49"/>
      <c r="Y14" s="49"/>
      <c r="Z14" s="50"/>
      <c r="AA14" s="50"/>
      <c r="AB14" s="49"/>
      <c r="AC14" s="49">
        <f>AA14-Y14</f>
        <v>0</v>
      </c>
      <c r="AD14" s="49">
        <f>AB14-Z14</f>
        <v>0</v>
      </c>
      <c r="AE14" s="49">
        <f>Z14</f>
        <v>0</v>
      </c>
      <c r="AF14" s="49">
        <f>X14+AB14</f>
        <v>0</v>
      </c>
      <c r="AG14" s="49">
        <f t="shared" ref="AG14:AG77" si="6">AF14-AE14</f>
        <v>0</v>
      </c>
      <c r="AH14" s="49"/>
      <c r="AI14" s="49"/>
      <c r="AJ14" s="49"/>
      <c r="AK14" s="49"/>
      <c r="AL14" s="49"/>
      <c r="AM14" s="49">
        <f>AK14-AI14</f>
        <v>0</v>
      </c>
      <c r="AN14" s="49">
        <f>AL14-AJ14</f>
        <v>0</v>
      </c>
      <c r="AO14" s="49"/>
      <c r="AP14" s="49">
        <f>AH14+AL14</f>
        <v>0</v>
      </c>
      <c r="AQ14" s="49">
        <f t="shared" ref="AQ14:AQ77" si="7">AP14-AO14</f>
        <v>0</v>
      </c>
    </row>
    <row r="15" spans="1:43" ht="18" customHeight="1" x14ac:dyDescent="0.25">
      <c r="A15" s="47"/>
      <c r="B15" s="156" t="s">
        <v>47</v>
      </c>
      <c r="C15" s="142" t="e">
        <f>#REF!*#REF!</f>
        <v>#REF!</v>
      </c>
      <c r="D15" s="49"/>
      <c r="E15" s="49"/>
      <c r="F15" s="49"/>
      <c r="G15" s="49"/>
      <c r="H15" s="49"/>
      <c r="I15" s="49">
        <f>G15-E15</f>
        <v>0</v>
      </c>
      <c r="J15" s="49">
        <f>H15-F15</f>
        <v>0</v>
      </c>
      <c r="K15" s="49"/>
      <c r="L15" s="49">
        <f>D15+H15</f>
        <v>0</v>
      </c>
      <c r="M15" s="49">
        <f t="shared" si="4"/>
        <v>0</v>
      </c>
      <c r="N15" s="49"/>
      <c r="O15" s="50"/>
      <c r="P15" s="50"/>
      <c r="Q15" s="50"/>
      <c r="R15" s="50"/>
      <c r="S15" s="49">
        <f>Q15-O15</f>
        <v>0</v>
      </c>
      <c r="T15" s="49">
        <f>R15-P15</f>
        <v>0</v>
      </c>
      <c r="U15" s="50"/>
      <c r="V15" s="49">
        <f>N15+R15</f>
        <v>0</v>
      </c>
      <c r="W15" s="49">
        <f t="shared" si="5"/>
        <v>0</v>
      </c>
      <c r="X15" s="49"/>
      <c r="Y15" s="49"/>
      <c r="Z15" s="50"/>
      <c r="AA15" s="50"/>
      <c r="AB15" s="49"/>
      <c r="AC15" s="49">
        <f>AA15-Y15</f>
        <v>0</v>
      </c>
      <c r="AD15" s="49">
        <f>AB15-Z15</f>
        <v>0</v>
      </c>
      <c r="AE15" s="49">
        <f>Z15</f>
        <v>0</v>
      </c>
      <c r="AF15" s="49">
        <f>X15+AB15</f>
        <v>0</v>
      </c>
      <c r="AG15" s="49">
        <f t="shared" si="6"/>
        <v>0</v>
      </c>
      <c r="AH15" s="49"/>
      <c r="AI15" s="49"/>
      <c r="AJ15" s="49"/>
      <c r="AK15" s="49"/>
      <c r="AL15" s="49"/>
      <c r="AM15" s="49">
        <f>AK15-AI15</f>
        <v>0</v>
      </c>
      <c r="AN15" s="49">
        <f>AL15-AJ15</f>
        <v>0</v>
      </c>
      <c r="AO15" s="49"/>
      <c r="AP15" s="49">
        <f>AH15+AL15</f>
        <v>0</v>
      </c>
      <c r="AQ15" s="49">
        <f t="shared" si="7"/>
        <v>0</v>
      </c>
    </row>
    <row r="16" spans="1:43" ht="18" customHeight="1" x14ac:dyDescent="0.25">
      <c r="A16" s="51"/>
      <c r="B16" s="157" t="s">
        <v>48</v>
      </c>
      <c r="C16" s="143" t="e">
        <f>SUM(C17:C21)</f>
        <v>#REF!</v>
      </c>
      <c r="D16" s="52">
        <f t="shared" ref="D16:L16" si="8">SUM(D17:D21)</f>
        <v>0</v>
      </c>
      <c r="E16" s="52">
        <f t="shared" si="8"/>
        <v>0</v>
      </c>
      <c r="F16" s="52">
        <f t="shared" si="8"/>
        <v>0</v>
      </c>
      <c r="G16" s="52">
        <f t="shared" si="8"/>
        <v>0</v>
      </c>
      <c r="H16" s="52">
        <f t="shared" si="8"/>
        <v>0</v>
      </c>
      <c r="I16" s="52">
        <f t="shared" si="8"/>
        <v>0</v>
      </c>
      <c r="J16" s="52">
        <f t="shared" si="8"/>
        <v>0</v>
      </c>
      <c r="K16" s="52">
        <f t="shared" si="8"/>
        <v>0</v>
      </c>
      <c r="L16" s="52">
        <f t="shared" si="8"/>
        <v>0</v>
      </c>
      <c r="M16" s="52">
        <f t="shared" si="4"/>
        <v>0</v>
      </c>
      <c r="N16" s="52">
        <f t="shared" ref="N16:V16" si="9">SUM(N17:N21)</f>
        <v>0</v>
      </c>
      <c r="O16" s="52">
        <f t="shared" si="9"/>
        <v>0</v>
      </c>
      <c r="P16" s="53">
        <f t="shared" si="9"/>
        <v>0</v>
      </c>
      <c r="Q16" s="52">
        <f t="shared" si="9"/>
        <v>0</v>
      </c>
      <c r="R16" s="53">
        <f t="shared" si="9"/>
        <v>0</v>
      </c>
      <c r="S16" s="52">
        <f t="shared" si="9"/>
        <v>0</v>
      </c>
      <c r="T16" s="52">
        <f t="shared" si="9"/>
        <v>0</v>
      </c>
      <c r="U16" s="53">
        <f t="shared" si="9"/>
        <v>0</v>
      </c>
      <c r="V16" s="52">
        <f t="shared" si="9"/>
        <v>0</v>
      </c>
      <c r="W16" s="52">
        <f t="shared" si="5"/>
        <v>0</v>
      </c>
      <c r="X16" s="52">
        <f t="shared" ref="X16:AF16" si="10">SUM(X17:X21)</f>
        <v>0</v>
      </c>
      <c r="Y16" s="52">
        <f t="shared" si="10"/>
        <v>0</v>
      </c>
      <c r="Z16" s="53">
        <f>SUM(Z17:Z21)</f>
        <v>0</v>
      </c>
      <c r="AA16" s="53">
        <f>SUM(AA17:AA21)</f>
        <v>0</v>
      </c>
      <c r="AB16" s="52">
        <f t="shared" si="10"/>
        <v>0</v>
      </c>
      <c r="AC16" s="52">
        <f t="shared" si="10"/>
        <v>0</v>
      </c>
      <c r="AD16" s="52">
        <f t="shared" si="10"/>
        <v>0</v>
      </c>
      <c r="AE16" s="52">
        <f t="shared" si="10"/>
        <v>0</v>
      </c>
      <c r="AF16" s="52">
        <f t="shared" si="10"/>
        <v>0</v>
      </c>
      <c r="AG16" s="52">
        <f t="shared" si="6"/>
        <v>0</v>
      </c>
      <c r="AH16" s="52">
        <f t="shared" ref="AH16:AP16" si="11">SUM(AH17:AH21)</f>
        <v>0</v>
      </c>
      <c r="AI16" s="52">
        <f t="shared" si="11"/>
        <v>0</v>
      </c>
      <c r="AJ16" s="52">
        <f t="shared" si="11"/>
        <v>0</v>
      </c>
      <c r="AK16" s="52">
        <f t="shared" si="11"/>
        <v>0</v>
      </c>
      <c r="AL16" s="52">
        <f t="shared" si="11"/>
        <v>0</v>
      </c>
      <c r="AM16" s="52">
        <f t="shared" si="11"/>
        <v>0</v>
      </c>
      <c r="AN16" s="52">
        <f t="shared" si="11"/>
        <v>0</v>
      </c>
      <c r="AO16" s="52">
        <f t="shared" si="11"/>
        <v>0</v>
      </c>
      <c r="AP16" s="52">
        <f t="shared" si="11"/>
        <v>0</v>
      </c>
      <c r="AQ16" s="52">
        <f t="shared" si="7"/>
        <v>0</v>
      </c>
    </row>
    <row r="17" spans="1:43" ht="18" customHeight="1" x14ac:dyDescent="0.25">
      <c r="A17" s="113"/>
      <c r="B17" s="158" t="s">
        <v>49</v>
      </c>
      <c r="C17" s="142">
        <v>0</v>
      </c>
      <c r="D17" s="49"/>
      <c r="E17" s="49"/>
      <c r="F17" s="49"/>
      <c r="G17" s="49"/>
      <c r="H17" s="49"/>
      <c r="I17" s="49">
        <f t="shared" ref="I17:J22" si="12">G17-E17</f>
        <v>0</v>
      </c>
      <c r="J17" s="49">
        <f t="shared" si="12"/>
        <v>0</v>
      </c>
      <c r="K17" s="49"/>
      <c r="L17" s="49">
        <f t="shared" ref="L17:L22" si="13">D17+H17</f>
        <v>0</v>
      </c>
      <c r="M17" s="49">
        <f t="shared" si="4"/>
        <v>0</v>
      </c>
      <c r="N17" s="49"/>
      <c r="O17" s="49"/>
      <c r="P17" s="50"/>
      <c r="Q17" s="49"/>
      <c r="R17" s="50"/>
      <c r="S17" s="49">
        <f t="shared" ref="S17:T22" si="14">Q17-O17</f>
        <v>0</v>
      </c>
      <c r="T17" s="49">
        <f t="shared" si="14"/>
        <v>0</v>
      </c>
      <c r="U17" s="50"/>
      <c r="V17" s="49">
        <f t="shared" ref="V17:V22" si="15">N17+R17</f>
        <v>0</v>
      </c>
      <c r="W17" s="49">
        <f t="shared" si="5"/>
        <v>0</v>
      </c>
      <c r="X17" s="49"/>
      <c r="Y17" s="49"/>
      <c r="Z17" s="50"/>
      <c r="AA17" s="50"/>
      <c r="AB17" s="49"/>
      <c r="AC17" s="49">
        <f t="shared" ref="AC17:AD22" si="16">AA17-Y17</f>
        <v>0</v>
      </c>
      <c r="AD17" s="49">
        <f t="shared" si="16"/>
        <v>0</v>
      </c>
      <c r="AE17" s="49">
        <f>Z17</f>
        <v>0</v>
      </c>
      <c r="AF17" s="49">
        <f t="shared" ref="AF17:AF82" si="17">X17+AB17</f>
        <v>0</v>
      </c>
      <c r="AG17" s="49">
        <f t="shared" si="6"/>
        <v>0</v>
      </c>
      <c r="AH17" s="49"/>
      <c r="AI17" s="49"/>
      <c r="AJ17" s="49"/>
      <c r="AK17" s="49"/>
      <c r="AL17" s="49"/>
      <c r="AM17" s="49">
        <f t="shared" ref="AM17:AN22" si="18">AK17-AI17</f>
        <v>0</v>
      </c>
      <c r="AN17" s="49">
        <f t="shared" si="18"/>
        <v>0</v>
      </c>
      <c r="AO17" s="49"/>
      <c r="AP17" s="49">
        <f t="shared" ref="AP17:AP22" si="19">AH17+AL17</f>
        <v>0</v>
      </c>
      <c r="AQ17" s="49">
        <f t="shared" si="7"/>
        <v>0</v>
      </c>
    </row>
    <row r="18" spans="1:43" ht="18" customHeight="1" x14ac:dyDescent="0.25">
      <c r="A18" s="113"/>
      <c r="B18" s="158" t="s">
        <v>50</v>
      </c>
      <c r="C18" s="142">
        <v>0</v>
      </c>
      <c r="D18" s="49"/>
      <c r="E18" s="49"/>
      <c r="F18" s="49"/>
      <c r="G18" s="49"/>
      <c r="H18" s="49"/>
      <c r="I18" s="49">
        <f t="shared" si="12"/>
        <v>0</v>
      </c>
      <c r="J18" s="49">
        <f t="shared" si="12"/>
        <v>0</v>
      </c>
      <c r="K18" s="49"/>
      <c r="L18" s="49">
        <f t="shared" si="13"/>
        <v>0</v>
      </c>
      <c r="M18" s="49">
        <f t="shared" si="4"/>
        <v>0</v>
      </c>
      <c r="N18" s="49"/>
      <c r="O18" s="49"/>
      <c r="P18" s="50"/>
      <c r="Q18" s="49"/>
      <c r="R18" s="50"/>
      <c r="S18" s="49">
        <f t="shared" si="14"/>
        <v>0</v>
      </c>
      <c r="T18" s="49">
        <f t="shared" si="14"/>
        <v>0</v>
      </c>
      <c r="U18" s="50"/>
      <c r="V18" s="49">
        <f t="shared" si="15"/>
        <v>0</v>
      </c>
      <c r="W18" s="49">
        <f t="shared" si="5"/>
        <v>0</v>
      </c>
      <c r="X18" s="49"/>
      <c r="Y18" s="49"/>
      <c r="Z18" s="50"/>
      <c r="AA18" s="50"/>
      <c r="AB18" s="49"/>
      <c r="AC18" s="49">
        <f t="shared" si="16"/>
        <v>0</v>
      </c>
      <c r="AD18" s="49">
        <f t="shared" si="16"/>
        <v>0</v>
      </c>
      <c r="AE18" s="49">
        <f>Z18</f>
        <v>0</v>
      </c>
      <c r="AF18" s="49">
        <f t="shared" si="17"/>
        <v>0</v>
      </c>
      <c r="AG18" s="49">
        <f t="shared" si="6"/>
        <v>0</v>
      </c>
      <c r="AH18" s="49"/>
      <c r="AI18" s="49"/>
      <c r="AJ18" s="49"/>
      <c r="AK18" s="49"/>
      <c r="AL18" s="49"/>
      <c r="AM18" s="49">
        <f t="shared" si="18"/>
        <v>0</v>
      </c>
      <c r="AN18" s="49">
        <f t="shared" si="18"/>
        <v>0</v>
      </c>
      <c r="AO18" s="49"/>
      <c r="AP18" s="49">
        <f t="shared" si="19"/>
        <v>0</v>
      </c>
      <c r="AQ18" s="49">
        <f t="shared" si="7"/>
        <v>0</v>
      </c>
    </row>
    <row r="19" spans="1:43" ht="18" customHeight="1" x14ac:dyDescent="0.25">
      <c r="A19" s="113"/>
      <c r="B19" s="158" t="s">
        <v>51</v>
      </c>
      <c r="C19" s="142" t="e">
        <f>#REF!</f>
        <v>#REF!</v>
      </c>
      <c r="D19" s="49"/>
      <c r="E19" s="49"/>
      <c r="F19" s="49"/>
      <c r="G19" s="49"/>
      <c r="H19" s="49"/>
      <c r="I19" s="49">
        <f t="shared" si="12"/>
        <v>0</v>
      </c>
      <c r="J19" s="49">
        <f t="shared" si="12"/>
        <v>0</v>
      </c>
      <c r="K19" s="49"/>
      <c r="L19" s="49">
        <f t="shared" si="13"/>
        <v>0</v>
      </c>
      <c r="M19" s="49">
        <f t="shared" si="4"/>
        <v>0</v>
      </c>
      <c r="N19" s="49"/>
      <c r="O19" s="49"/>
      <c r="P19" s="50"/>
      <c r="Q19" s="49"/>
      <c r="R19" s="50"/>
      <c r="S19" s="49">
        <f t="shared" si="14"/>
        <v>0</v>
      </c>
      <c r="T19" s="49">
        <f t="shared" si="14"/>
        <v>0</v>
      </c>
      <c r="U19" s="50"/>
      <c r="V19" s="49">
        <f t="shared" si="15"/>
        <v>0</v>
      </c>
      <c r="W19" s="49">
        <f t="shared" si="5"/>
        <v>0</v>
      </c>
      <c r="X19" s="49"/>
      <c r="Y19" s="49"/>
      <c r="Z19" s="50"/>
      <c r="AA19" s="50"/>
      <c r="AB19" s="49"/>
      <c r="AC19" s="49">
        <f t="shared" si="16"/>
        <v>0</v>
      </c>
      <c r="AD19" s="49">
        <f t="shared" si="16"/>
        <v>0</v>
      </c>
      <c r="AE19" s="49">
        <f>Z19</f>
        <v>0</v>
      </c>
      <c r="AF19" s="49">
        <f t="shared" si="17"/>
        <v>0</v>
      </c>
      <c r="AG19" s="49">
        <f t="shared" si="6"/>
        <v>0</v>
      </c>
      <c r="AH19" s="49"/>
      <c r="AI19" s="49"/>
      <c r="AJ19" s="49"/>
      <c r="AK19" s="49"/>
      <c r="AL19" s="49"/>
      <c r="AM19" s="49">
        <f t="shared" si="18"/>
        <v>0</v>
      </c>
      <c r="AN19" s="49">
        <f t="shared" si="18"/>
        <v>0</v>
      </c>
      <c r="AO19" s="49"/>
      <c r="AP19" s="49">
        <f t="shared" si="19"/>
        <v>0</v>
      </c>
      <c r="AQ19" s="49">
        <f t="shared" si="7"/>
        <v>0</v>
      </c>
    </row>
    <row r="20" spans="1:43" ht="18" customHeight="1" x14ac:dyDescent="0.25">
      <c r="A20" s="113"/>
      <c r="B20" s="158" t="s">
        <v>52</v>
      </c>
      <c r="C20" s="144">
        <v>0</v>
      </c>
      <c r="D20" s="49"/>
      <c r="E20" s="49"/>
      <c r="F20" s="49"/>
      <c r="G20" s="49"/>
      <c r="H20" s="49"/>
      <c r="I20" s="49">
        <f t="shared" si="12"/>
        <v>0</v>
      </c>
      <c r="J20" s="49">
        <f t="shared" si="12"/>
        <v>0</v>
      </c>
      <c r="K20" s="49"/>
      <c r="L20" s="49">
        <f t="shared" si="13"/>
        <v>0</v>
      </c>
      <c r="M20" s="49">
        <f t="shared" si="4"/>
        <v>0</v>
      </c>
      <c r="N20" s="49"/>
      <c r="O20" s="49"/>
      <c r="P20" s="50"/>
      <c r="Q20" s="49"/>
      <c r="R20" s="50"/>
      <c r="S20" s="49">
        <f t="shared" si="14"/>
        <v>0</v>
      </c>
      <c r="T20" s="49">
        <f t="shared" si="14"/>
        <v>0</v>
      </c>
      <c r="U20" s="50"/>
      <c r="V20" s="49">
        <f t="shared" si="15"/>
        <v>0</v>
      </c>
      <c r="W20" s="49">
        <f t="shared" si="5"/>
        <v>0</v>
      </c>
      <c r="X20" s="49"/>
      <c r="Y20" s="49"/>
      <c r="Z20" s="50"/>
      <c r="AA20" s="50"/>
      <c r="AB20" s="49"/>
      <c r="AC20" s="49">
        <f t="shared" si="16"/>
        <v>0</v>
      </c>
      <c r="AD20" s="49">
        <f t="shared" si="16"/>
        <v>0</v>
      </c>
      <c r="AE20" s="49">
        <f>Z20</f>
        <v>0</v>
      </c>
      <c r="AF20" s="49">
        <f t="shared" si="17"/>
        <v>0</v>
      </c>
      <c r="AG20" s="49">
        <f t="shared" si="6"/>
        <v>0</v>
      </c>
      <c r="AH20" s="49"/>
      <c r="AI20" s="49"/>
      <c r="AJ20" s="49"/>
      <c r="AK20" s="49"/>
      <c r="AL20" s="49"/>
      <c r="AM20" s="49">
        <f t="shared" si="18"/>
        <v>0</v>
      </c>
      <c r="AN20" s="49">
        <f t="shared" si="18"/>
        <v>0</v>
      </c>
      <c r="AO20" s="49"/>
      <c r="AP20" s="49">
        <f t="shared" si="19"/>
        <v>0</v>
      </c>
      <c r="AQ20" s="49">
        <f t="shared" si="7"/>
        <v>0</v>
      </c>
    </row>
    <row r="21" spans="1:43" ht="18" customHeight="1" x14ac:dyDescent="0.25">
      <c r="A21" s="113"/>
      <c r="B21" s="158" t="s">
        <v>53</v>
      </c>
      <c r="C21" s="142" t="e">
        <f>#REF!+#REF!+#REF!</f>
        <v>#REF!</v>
      </c>
      <c r="D21" s="49"/>
      <c r="E21" s="49"/>
      <c r="F21" s="49"/>
      <c r="G21" s="49"/>
      <c r="H21" s="49"/>
      <c r="I21" s="49">
        <f t="shared" si="12"/>
        <v>0</v>
      </c>
      <c r="J21" s="49">
        <f t="shared" si="12"/>
        <v>0</v>
      </c>
      <c r="K21" s="49"/>
      <c r="L21" s="49">
        <f t="shared" si="13"/>
        <v>0</v>
      </c>
      <c r="M21" s="49">
        <f t="shared" si="4"/>
        <v>0</v>
      </c>
      <c r="N21" s="49"/>
      <c r="O21" s="49"/>
      <c r="P21" s="50"/>
      <c r="Q21" s="49"/>
      <c r="R21" s="49"/>
      <c r="S21" s="49">
        <f t="shared" si="14"/>
        <v>0</v>
      </c>
      <c r="T21" s="49">
        <f t="shared" si="14"/>
        <v>0</v>
      </c>
      <c r="U21" s="50"/>
      <c r="V21" s="49">
        <f>N21+R21</f>
        <v>0</v>
      </c>
      <c r="W21" s="49">
        <f t="shared" si="5"/>
        <v>0</v>
      </c>
      <c r="X21" s="49"/>
      <c r="Y21" s="50"/>
      <c r="Z21" s="50"/>
      <c r="AA21" s="50"/>
      <c r="AB21" s="50"/>
      <c r="AC21" s="49">
        <f t="shared" si="16"/>
        <v>0</v>
      </c>
      <c r="AD21" s="49">
        <f t="shared" si="16"/>
        <v>0</v>
      </c>
      <c r="AE21" s="50"/>
      <c r="AF21" s="49">
        <f t="shared" si="17"/>
        <v>0</v>
      </c>
      <c r="AG21" s="49">
        <f t="shared" si="6"/>
        <v>0</v>
      </c>
      <c r="AH21" s="49"/>
      <c r="AI21" s="49"/>
      <c r="AJ21" s="49"/>
      <c r="AK21" s="49"/>
      <c r="AL21" s="49"/>
      <c r="AM21" s="49">
        <f t="shared" si="18"/>
        <v>0</v>
      </c>
      <c r="AN21" s="49">
        <f t="shared" si="18"/>
        <v>0</v>
      </c>
      <c r="AO21" s="49"/>
      <c r="AP21" s="49">
        <f>AL21+AH21</f>
        <v>0</v>
      </c>
      <c r="AQ21" s="49">
        <f t="shared" si="7"/>
        <v>0</v>
      </c>
    </row>
    <row r="22" spans="1:43" ht="18" customHeight="1" x14ac:dyDescent="0.25">
      <c r="A22" s="47"/>
      <c r="B22" s="156" t="s">
        <v>54</v>
      </c>
      <c r="C22" s="145"/>
      <c r="D22" s="54"/>
      <c r="E22" s="54"/>
      <c r="F22" s="54"/>
      <c r="G22" s="54"/>
      <c r="H22" s="54"/>
      <c r="I22" s="54">
        <f t="shared" si="12"/>
        <v>0</v>
      </c>
      <c r="J22" s="54">
        <f t="shared" si="12"/>
        <v>0</v>
      </c>
      <c r="K22" s="54"/>
      <c r="L22" s="54">
        <f t="shared" si="13"/>
        <v>0</v>
      </c>
      <c r="M22" s="54">
        <f t="shared" si="4"/>
        <v>0</v>
      </c>
      <c r="N22" s="54"/>
      <c r="O22" s="54"/>
      <c r="P22" s="55"/>
      <c r="Q22" s="54"/>
      <c r="R22" s="55"/>
      <c r="S22" s="54">
        <f t="shared" si="14"/>
        <v>0</v>
      </c>
      <c r="T22" s="54">
        <f t="shared" si="14"/>
        <v>0</v>
      </c>
      <c r="U22" s="55"/>
      <c r="V22" s="54">
        <f t="shared" si="15"/>
        <v>0</v>
      </c>
      <c r="W22" s="54">
        <f t="shared" si="5"/>
        <v>0</v>
      </c>
      <c r="X22" s="49"/>
      <c r="Y22" s="50"/>
      <c r="Z22" s="50"/>
      <c r="AA22" s="50"/>
      <c r="AB22" s="50"/>
      <c r="AC22" s="54">
        <f t="shared" si="16"/>
        <v>0</v>
      </c>
      <c r="AD22" s="54">
        <f t="shared" si="16"/>
        <v>0</v>
      </c>
      <c r="AE22" s="50"/>
      <c r="AF22" s="49">
        <f t="shared" si="17"/>
        <v>0</v>
      </c>
      <c r="AG22" s="54">
        <f t="shared" si="6"/>
        <v>0</v>
      </c>
      <c r="AH22" s="54"/>
      <c r="AI22" s="54"/>
      <c r="AJ22" s="54"/>
      <c r="AK22" s="54"/>
      <c r="AL22" s="54"/>
      <c r="AM22" s="54">
        <f t="shared" si="18"/>
        <v>0</v>
      </c>
      <c r="AN22" s="54">
        <f t="shared" si="18"/>
        <v>0</v>
      </c>
      <c r="AO22" s="49"/>
      <c r="AP22" s="54">
        <f t="shared" si="19"/>
        <v>0</v>
      </c>
      <c r="AQ22" s="54">
        <f t="shared" si="7"/>
        <v>0</v>
      </c>
    </row>
    <row r="23" spans="1:43" ht="18" customHeight="1" x14ac:dyDescent="0.25">
      <c r="A23" s="56" t="s">
        <v>55</v>
      </c>
      <c r="B23" s="154" t="s">
        <v>56</v>
      </c>
      <c r="C23" s="146" t="e">
        <f>C24+C25+C39+C30+C34+C46+C47+C48+C66+C76+C81+C88</f>
        <v>#REF!</v>
      </c>
      <c r="D23" s="45">
        <f t="shared" ref="D23:L23" si="20">D24+D25+D39+D30+D34+D46+D47+D48+D66+D76+D81+D88</f>
        <v>0</v>
      </c>
      <c r="E23" s="45" t="e">
        <f>C23+C97-#REF!</f>
        <v>#REF!</v>
      </c>
      <c r="F23" s="45">
        <f t="shared" si="20"/>
        <v>0</v>
      </c>
      <c r="G23" s="45">
        <f t="shared" si="20"/>
        <v>0</v>
      </c>
      <c r="H23" s="45">
        <f t="shared" si="20"/>
        <v>0</v>
      </c>
      <c r="I23" s="45">
        <f t="shared" si="20"/>
        <v>0</v>
      </c>
      <c r="J23" s="45">
        <f t="shared" si="20"/>
        <v>0</v>
      </c>
      <c r="K23" s="45">
        <f t="shared" si="20"/>
        <v>0</v>
      </c>
      <c r="L23" s="45">
        <f t="shared" si="20"/>
        <v>0</v>
      </c>
      <c r="M23" s="45">
        <f t="shared" si="4"/>
        <v>0</v>
      </c>
      <c r="N23" s="45">
        <f t="shared" ref="N23:V23" si="21">N24+N25+N39+N30+N34+N46+N47+N48+N66+N76+N81+N88</f>
        <v>0</v>
      </c>
      <c r="O23" s="45">
        <f t="shared" si="21"/>
        <v>0</v>
      </c>
      <c r="P23" s="46">
        <f t="shared" si="21"/>
        <v>0</v>
      </c>
      <c r="Q23" s="45">
        <f t="shared" si="21"/>
        <v>0</v>
      </c>
      <c r="R23" s="46">
        <f t="shared" si="21"/>
        <v>0</v>
      </c>
      <c r="S23" s="45">
        <f t="shared" si="21"/>
        <v>0</v>
      </c>
      <c r="T23" s="45">
        <f t="shared" si="21"/>
        <v>0</v>
      </c>
      <c r="U23" s="46">
        <f t="shared" si="21"/>
        <v>0</v>
      </c>
      <c r="V23" s="45">
        <f t="shared" si="21"/>
        <v>0</v>
      </c>
      <c r="W23" s="45">
        <f t="shared" si="5"/>
        <v>0</v>
      </c>
      <c r="X23" s="45">
        <f t="shared" ref="X23:AF23" si="22">X24+X25+X39+X30+X34+X46+X47+X48+X66+X76+X81+X88</f>
        <v>0</v>
      </c>
      <c r="Y23" s="45">
        <f t="shared" si="22"/>
        <v>0</v>
      </c>
      <c r="Z23" s="46">
        <f>Z24+Z25+Z39+Z30+Z34+Z46+Z47+Z48+Z66+Z76+Z81+Z88</f>
        <v>0</v>
      </c>
      <c r="AA23" s="46">
        <f>AA24+AA25+AA39+AA30+AA34+AA46+AA47+AA48+AA66+AA76+AA81+AA88</f>
        <v>0</v>
      </c>
      <c r="AB23" s="46">
        <f>AB24+AB25+AB39+AB30+AB34+AB46+AB47+AB48+AB66+AB76+AB81+AB88</f>
        <v>0</v>
      </c>
      <c r="AC23" s="45">
        <f t="shared" si="22"/>
        <v>0</v>
      </c>
      <c r="AD23" s="45">
        <f t="shared" si="22"/>
        <v>0</v>
      </c>
      <c r="AE23" s="46">
        <f>AE24+AE25+AE39+AE30+AE34+AE46+AE47+AE48+AE66+AE76+AE81+AE88</f>
        <v>0</v>
      </c>
      <c r="AF23" s="45">
        <f t="shared" si="22"/>
        <v>0</v>
      </c>
      <c r="AG23" s="45">
        <f t="shared" si="6"/>
        <v>0</v>
      </c>
      <c r="AH23" s="45">
        <f t="shared" ref="AH23:AP23" si="23">AH24+AH25+AH39+AH30+AH34+AH46+AH47+AH48+AH66+AH76+AH81+AH88</f>
        <v>0</v>
      </c>
      <c r="AI23" s="45">
        <f t="shared" si="23"/>
        <v>0</v>
      </c>
      <c r="AJ23" s="45">
        <f t="shared" si="23"/>
        <v>0</v>
      </c>
      <c r="AK23" s="45">
        <f t="shared" si="23"/>
        <v>0</v>
      </c>
      <c r="AL23" s="45">
        <f t="shared" si="23"/>
        <v>0</v>
      </c>
      <c r="AM23" s="45">
        <f t="shared" si="23"/>
        <v>0</v>
      </c>
      <c r="AN23" s="45">
        <f t="shared" si="23"/>
        <v>0</v>
      </c>
      <c r="AO23" s="45">
        <f t="shared" si="23"/>
        <v>0</v>
      </c>
      <c r="AP23" s="45">
        <f t="shared" si="23"/>
        <v>0</v>
      </c>
      <c r="AQ23" s="45">
        <f t="shared" si="7"/>
        <v>0</v>
      </c>
    </row>
    <row r="24" spans="1:43" ht="18" customHeight="1" x14ac:dyDescent="0.25">
      <c r="A24" s="56"/>
      <c r="B24" s="156" t="s">
        <v>57</v>
      </c>
      <c r="C24" s="145" t="e">
        <f>#REF!+#REF!+#REF!+#REF!</f>
        <v>#REF!</v>
      </c>
      <c r="D24" s="54"/>
      <c r="E24" s="54"/>
      <c r="F24" s="54"/>
      <c r="G24" s="54"/>
      <c r="H24" s="54"/>
      <c r="I24" s="54">
        <f>G24-E24</f>
        <v>0</v>
      </c>
      <c r="J24" s="54">
        <f>H24-F24</f>
        <v>0</v>
      </c>
      <c r="K24" s="54"/>
      <c r="L24" s="54">
        <f>D24+H24</f>
        <v>0</v>
      </c>
      <c r="M24" s="54">
        <f t="shared" si="4"/>
        <v>0</v>
      </c>
      <c r="N24" s="54"/>
      <c r="O24" s="55"/>
      <c r="P24" s="55"/>
      <c r="Q24" s="55"/>
      <c r="R24" s="55"/>
      <c r="S24" s="54">
        <f>Q24-O24</f>
        <v>0</v>
      </c>
      <c r="T24" s="54">
        <f>R24-P24</f>
        <v>0</v>
      </c>
      <c r="U24" s="55"/>
      <c r="V24" s="49">
        <f>N24+R24</f>
        <v>0</v>
      </c>
      <c r="W24" s="54">
        <f t="shared" si="5"/>
        <v>0</v>
      </c>
      <c r="X24" s="49"/>
      <c r="Y24" s="50"/>
      <c r="Z24" s="50"/>
      <c r="AA24" s="50"/>
      <c r="AB24" s="50"/>
      <c r="AC24" s="54">
        <f>AA24-Y24</f>
        <v>0</v>
      </c>
      <c r="AD24" s="54">
        <f>AB24-Z24</f>
        <v>0</v>
      </c>
      <c r="AE24" s="50"/>
      <c r="AF24" s="49">
        <f t="shared" si="17"/>
        <v>0</v>
      </c>
      <c r="AG24" s="54">
        <f t="shared" si="6"/>
        <v>0</v>
      </c>
      <c r="AH24" s="54"/>
      <c r="AI24" s="54"/>
      <c r="AJ24" s="54"/>
      <c r="AK24" s="54"/>
      <c r="AL24" s="54"/>
      <c r="AM24" s="54">
        <f>AK24-AI24</f>
        <v>0</v>
      </c>
      <c r="AN24" s="54">
        <f>AL24-AJ24</f>
        <v>0</v>
      </c>
      <c r="AO24" s="54"/>
      <c r="AP24" s="54">
        <f>AH24+AL24</f>
        <v>0</v>
      </c>
      <c r="AQ24" s="54">
        <f t="shared" si="7"/>
        <v>0</v>
      </c>
    </row>
    <row r="25" spans="1:43" ht="18" customHeight="1" x14ac:dyDescent="0.25">
      <c r="A25" s="56"/>
      <c r="B25" s="156" t="s">
        <v>58</v>
      </c>
      <c r="C25" s="147" t="e">
        <f>C26+C27+C28+C29</f>
        <v>#REF!</v>
      </c>
      <c r="D25" s="54">
        <f t="shared" ref="D25:L25" si="24">SUM(D26:D29)</f>
        <v>0</v>
      </c>
      <c r="E25" s="54">
        <f t="shared" si="24"/>
        <v>0</v>
      </c>
      <c r="F25" s="54">
        <f t="shared" si="24"/>
        <v>0</v>
      </c>
      <c r="G25" s="54">
        <f t="shared" si="24"/>
        <v>0</v>
      </c>
      <c r="H25" s="54">
        <f t="shared" si="24"/>
        <v>0</v>
      </c>
      <c r="I25" s="54">
        <f t="shared" si="24"/>
        <v>0</v>
      </c>
      <c r="J25" s="54">
        <f t="shared" si="24"/>
        <v>0</v>
      </c>
      <c r="K25" s="54">
        <f t="shared" si="24"/>
        <v>0</v>
      </c>
      <c r="L25" s="54">
        <f t="shared" si="24"/>
        <v>0</v>
      </c>
      <c r="M25" s="54">
        <f t="shared" si="4"/>
        <v>0</v>
      </c>
      <c r="N25" s="54">
        <f t="shared" ref="N25:V25" si="25">SUM(N26:N29)</f>
        <v>0</v>
      </c>
      <c r="O25" s="54">
        <f t="shared" si="25"/>
        <v>0</v>
      </c>
      <c r="P25" s="55">
        <f t="shared" si="25"/>
        <v>0</v>
      </c>
      <c r="Q25" s="54">
        <f t="shared" si="25"/>
        <v>0</v>
      </c>
      <c r="R25" s="55">
        <f t="shared" si="25"/>
        <v>0</v>
      </c>
      <c r="S25" s="54">
        <f t="shared" si="25"/>
        <v>0</v>
      </c>
      <c r="T25" s="54">
        <f t="shared" si="25"/>
        <v>0</v>
      </c>
      <c r="U25" s="55">
        <f t="shared" si="25"/>
        <v>0</v>
      </c>
      <c r="V25" s="54">
        <f t="shared" si="25"/>
        <v>0</v>
      </c>
      <c r="W25" s="54">
        <f t="shared" si="5"/>
        <v>0</v>
      </c>
      <c r="X25" s="54">
        <f t="shared" ref="X25:AF25" si="26">SUM(X26:X29)</f>
        <v>0</v>
      </c>
      <c r="Y25" s="54">
        <f t="shared" si="26"/>
        <v>0</v>
      </c>
      <c r="Z25" s="55">
        <f>SUM(Z26:Z29)</f>
        <v>0</v>
      </c>
      <c r="AA25" s="55">
        <f t="shared" si="26"/>
        <v>0</v>
      </c>
      <c r="AB25" s="55">
        <f>SUM(AB26:AB29)</f>
        <v>0</v>
      </c>
      <c r="AC25" s="54">
        <f t="shared" si="26"/>
        <v>0</v>
      </c>
      <c r="AD25" s="54">
        <f t="shared" si="26"/>
        <v>0</v>
      </c>
      <c r="AE25" s="55">
        <f t="shared" si="26"/>
        <v>0</v>
      </c>
      <c r="AF25" s="54">
        <f t="shared" si="26"/>
        <v>0</v>
      </c>
      <c r="AG25" s="54">
        <f t="shared" si="6"/>
        <v>0</v>
      </c>
      <c r="AH25" s="54">
        <f t="shared" ref="AH25:AN25" si="27">SUM(AH26:AH29)</f>
        <v>0</v>
      </c>
      <c r="AI25" s="54">
        <f t="shared" si="27"/>
        <v>0</v>
      </c>
      <c r="AJ25" s="54">
        <f t="shared" si="27"/>
        <v>0</v>
      </c>
      <c r="AK25" s="54">
        <f t="shared" si="27"/>
        <v>0</v>
      </c>
      <c r="AL25" s="54">
        <f t="shared" si="27"/>
        <v>0</v>
      </c>
      <c r="AM25" s="54">
        <f t="shared" si="27"/>
        <v>0</v>
      </c>
      <c r="AN25" s="54">
        <f t="shared" si="27"/>
        <v>0</v>
      </c>
      <c r="AO25" s="54"/>
      <c r="AP25" s="54">
        <f>SUM(AP26:AP29)</f>
        <v>0</v>
      </c>
      <c r="AQ25" s="54">
        <f t="shared" si="7"/>
        <v>0</v>
      </c>
    </row>
    <row r="26" spans="1:43" ht="18" customHeight="1" x14ac:dyDescent="0.25">
      <c r="A26" s="56"/>
      <c r="B26" s="159" t="s">
        <v>59</v>
      </c>
      <c r="C26" s="145"/>
      <c r="D26" s="54"/>
      <c r="E26" s="54"/>
      <c r="F26" s="54"/>
      <c r="G26" s="54"/>
      <c r="H26" s="54"/>
      <c r="I26" s="54">
        <f t="shared" ref="I26:J29" si="28">G26-E26</f>
        <v>0</v>
      </c>
      <c r="J26" s="54">
        <f t="shared" si="28"/>
        <v>0</v>
      </c>
      <c r="K26" s="54"/>
      <c r="L26" s="54">
        <f>D26+H26</f>
        <v>0</v>
      </c>
      <c r="M26" s="54">
        <f t="shared" si="4"/>
        <v>0</v>
      </c>
      <c r="N26" s="54"/>
      <c r="O26" s="54"/>
      <c r="P26" s="55"/>
      <c r="Q26" s="54"/>
      <c r="R26" s="55"/>
      <c r="S26" s="54">
        <f t="shared" ref="S26:T29" si="29">Q26-O26</f>
        <v>0</v>
      </c>
      <c r="T26" s="54">
        <f t="shared" si="29"/>
        <v>0</v>
      </c>
      <c r="U26" s="55"/>
      <c r="V26" s="54">
        <f>N26+R26</f>
        <v>0</v>
      </c>
      <c r="W26" s="54">
        <f t="shared" si="5"/>
        <v>0</v>
      </c>
      <c r="X26" s="49"/>
      <c r="Y26" s="50"/>
      <c r="Z26" s="50"/>
      <c r="AA26" s="50"/>
      <c r="AB26" s="50"/>
      <c r="AC26" s="54">
        <f t="shared" ref="AC26:AD29" si="30">AA26-Y26</f>
        <v>0</v>
      </c>
      <c r="AD26" s="54">
        <f t="shared" si="30"/>
        <v>0</v>
      </c>
      <c r="AE26" s="50"/>
      <c r="AF26" s="49">
        <f t="shared" si="17"/>
        <v>0</v>
      </c>
      <c r="AG26" s="54">
        <f t="shared" si="6"/>
        <v>0</v>
      </c>
      <c r="AH26" s="54"/>
      <c r="AI26" s="54"/>
      <c r="AJ26" s="54"/>
      <c r="AK26" s="54"/>
      <c r="AL26" s="54"/>
      <c r="AM26" s="54">
        <f t="shared" ref="AM26:AN29" si="31">AK26-AI26</f>
        <v>0</v>
      </c>
      <c r="AN26" s="54">
        <f t="shared" si="31"/>
        <v>0</v>
      </c>
      <c r="AO26" s="54"/>
      <c r="AP26" s="54">
        <f>AH26+AL26</f>
        <v>0</v>
      </c>
      <c r="AQ26" s="54">
        <f t="shared" si="7"/>
        <v>0</v>
      </c>
    </row>
    <row r="27" spans="1:43" ht="18" customHeight="1" x14ac:dyDescent="0.25">
      <c r="A27" s="56"/>
      <c r="B27" s="159" t="s">
        <v>292</v>
      </c>
      <c r="C27" s="145" t="e">
        <f>#REF!-#REF!-#REF!-#REF!</f>
        <v>#REF!</v>
      </c>
      <c r="D27" s="54"/>
      <c r="E27" s="54"/>
      <c r="F27" s="54"/>
      <c r="G27" s="54"/>
      <c r="H27" s="54"/>
      <c r="I27" s="54">
        <f t="shared" si="28"/>
        <v>0</v>
      </c>
      <c r="J27" s="54">
        <f t="shared" si="28"/>
        <v>0</v>
      </c>
      <c r="K27" s="54"/>
      <c r="L27" s="54">
        <f>D27+H27</f>
        <v>0</v>
      </c>
      <c r="M27" s="54">
        <f t="shared" si="4"/>
        <v>0</v>
      </c>
      <c r="N27" s="54"/>
      <c r="O27" s="54"/>
      <c r="P27" s="55"/>
      <c r="Q27" s="54"/>
      <c r="R27" s="55"/>
      <c r="S27" s="54">
        <f t="shared" si="29"/>
        <v>0</v>
      </c>
      <c r="T27" s="54">
        <f t="shared" si="29"/>
        <v>0</v>
      </c>
      <c r="U27" s="55"/>
      <c r="V27" s="54">
        <f>N27+R27</f>
        <v>0</v>
      </c>
      <c r="W27" s="54">
        <f t="shared" si="5"/>
        <v>0</v>
      </c>
      <c r="X27" s="49"/>
      <c r="Y27" s="50"/>
      <c r="Z27" s="50"/>
      <c r="AA27" s="50"/>
      <c r="AB27" s="50"/>
      <c r="AC27" s="54">
        <f t="shared" si="30"/>
        <v>0</v>
      </c>
      <c r="AD27" s="54">
        <f t="shared" si="30"/>
        <v>0</v>
      </c>
      <c r="AE27" s="50"/>
      <c r="AF27" s="49">
        <f t="shared" si="17"/>
        <v>0</v>
      </c>
      <c r="AG27" s="54">
        <f t="shared" si="6"/>
        <v>0</v>
      </c>
      <c r="AH27" s="54"/>
      <c r="AI27" s="54"/>
      <c r="AJ27" s="54"/>
      <c r="AK27" s="54"/>
      <c r="AL27" s="54"/>
      <c r="AM27" s="54">
        <f t="shared" si="31"/>
        <v>0</v>
      </c>
      <c r="AN27" s="54">
        <f t="shared" si="31"/>
        <v>0</v>
      </c>
      <c r="AO27" s="54"/>
      <c r="AP27" s="54">
        <f>AH27+AL27</f>
        <v>0</v>
      </c>
      <c r="AQ27" s="54">
        <f t="shared" si="7"/>
        <v>0</v>
      </c>
    </row>
    <row r="28" spans="1:43" ht="18" customHeight="1" x14ac:dyDescent="0.25">
      <c r="A28" s="56"/>
      <c r="B28" s="159" t="s">
        <v>60</v>
      </c>
      <c r="C28" s="145" t="e">
        <f>#REF!</f>
        <v>#REF!</v>
      </c>
      <c r="D28" s="54"/>
      <c r="E28" s="54"/>
      <c r="F28" s="54"/>
      <c r="G28" s="54"/>
      <c r="H28" s="54"/>
      <c r="I28" s="54">
        <f t="shared" si="28"/>
        <v>0</v>
      </c>
      <c r="J28" s="54">
        <f t="shared" si="28"/>
        <v>0</v>
      </c>
      <c r="K28" s="54"/>
      <c r="L28" s="54">
        <f>D28+H28</f>
        <v>0</v>
      </c>
      <c r="M28" s="54">
        <f t="shared" si="4"/>
        <v>0</v>
      </c>
      <c r="N28" s="54"/>
      <c r="O28" s="54"/>
      <c r="P28" s="55"/>
      <c r="Q28" s="54"/>
      <c r="R28" s="55"/>
      <c r="S28" s="54">
        <f t="shared" si="29"/>
        <v>0</v>
      </c>
      <c r="T28" s="54">
        <f t="shared" si="29"/>
        <v>0</v>
      </c>
      <c r="U28" s="55"/>
      <c r="V28" s="54">
        <f>N28+R28</f>
        <v>0</v>
      </c>
      <c r="W28" s="54">
        <f t="shared" si="5"/>
        <v>0</v>
      </c>
      <c r="X28" s="49"/>
      <c r="Y28" s="50"/>
      <c r="Z28" s="50"/>
      <c r="AA28" s="50"/>
      <c r="AB28" s="50"/>
      <c r="AC28" s="54">
        <f t="shared" si="30"/>
        <v>0</v>
      </c>
      <c r="AD28" s="54">
        <f t="shared" si="30"/>
        <v>0</v>
      </c>
      <c r="AE28" s="50"/>
      <c r="AF28" s="49">
        <f t="shared" si="17"/>
        <v>0</v>
      </c>
      <c r="AG28" s="54">
        <f t="shared" si="6"/>
        <v>0</v>
      </c>
      <c r="AH28" s="54"/>
      <c r="AI28" s="54"/>
      <c r="AJ28" s="54"/>
      <c r="AK28" s="54"/>
      <c r="AL28" s="54"/>
      <c r="AM28" s="54">
        <f t="shared" si="31"/>
        <v>0</v>
      </c>
      <c r="AN28" s="54">
        <f t="shared" si="31"/>
        <v>0</v>
      </c>
      <c r="AO28" s="54"/>
      <c r="AP28" s="54">
        <f>AH28+AL28</f>
        <v>0</v>
      </c>
      <c r="AQ28" s="54">
        <f t="shared" si="7"/>
        <v>0</v>
      </c>
    </row>
    <row r="29" spans="1:43" ht="18" customHeight="1" x14ac:dyDescent="0.25">
      <c r="A29" s="56"/>
      <c r="B29" s="159" t="s">
        <v>61</v>
      </c>
      <c r="C29" s="145" t="e">
        <f>#REF!+#REF!</f>
        <v>#REF!</v>
      </c>
      <c r="D29" s="54"/>
      <c r="E29" s="54"/>
      <c r="F29" s="54"/>
      <c r="G29" s="54"/>
      <c r="H29" s="54"/>
      <c r="I29" s="54">
        <f t="shared" si="28"/>
        <v>0</v>
      </c>
      <c r="J29" s="54">
        <f t="shared" si="28"/>
        <v>0</v>
      </c>
      <c r="K29" s="54"/>
      <c r="L29" s="54">
        <f>D29+H29</f>
        <v>0</v>
      </c>
      <c r="M29" s="54">
        <f t="shared" si="4"/>
        <v>0</v>
      </c>
      <c r="N29" s="54"/>
      <c r="O29" s="54"/>
      <c r="P29" s="55"/>
      <c r="Q29" s="54"/>
      <c r="R29" s="55"/>
      <c r="S29" s="54">
        <f t="shared" si="29"/>
        <v>0</v>
      </c>
      <c r="T29" s="54">
        <f t="shared" si="29"/>
        <v>0</v>
      </c>
      <c r="U29" s="55"/>
      <c r="V29" s="54">
        <f>R29</f>
        <v>0</v>
      </c>
      <c r="W29" s="54">
        <f t="shared" si="5"/>
        <v>0</v>
      </c>
      <c r="X29" s="49"/>
      <c r="Y29" s="50"/>
      <c r="Z29" s="50"/>
      <c r="AA29" s="50"/>
      <c r="AB29" s="50"/>
      <c r="AC29" s="54">
        <f t="shared" si="30"/>
        <v>0</v>
      </c>
      <c r="AD29" s="54">
        <f t="shared" si="30"/>
        <v>0</v>
      </c>
      <c r="AE29" s="50"/>
      <c r="AF29" s="49">
        <f t="shared" si="17"/>
        <v>0</v>
      </c>
      <c r="AG29" s="54">
        <f t="shared" si="6"/>
        <v>0</v>
      </c>
      <c r="AH29" s="54"/>
      <c r="AI29" s="54"/>
      <c r="AJ29" s="54"/>
      <c r="AK29" s="54"/>
      <c r="AL29" s="54"/>
      <c r="AM29" s="54">
        <f t="shared" si="31"/>
        <v>0</v>
      </c>
      <c r="AN29" s="54">
        <f t="shared" si="31"/>
        <v>0</v>
      </c>
      <c r="AO29" s="54"/>
      <c r="AP29" s="54">
        <f>AH29+AL29</f>
        <v>0</v>
      </c>
      <c r="AQ29" s="54">
        <f t="shared" si="7"/>
        <v>0</v>
      </c>
    </row>
    <row r="30" spans="1:43" ht="18" customHeight="1" x14ac:dyDescent="0.25">
      <c r="A30" s="56"/>
      <c r="B30" s="156" t="s">
        <v>62</v>
      </c>
      <c r="C30" s="147" t="e">
        <f>SUM(C31:C33)</f>
        <v>#REF!</v>
      </c>
      <c r="D30" s="54">
        <f t="shared" ref="D30:L30" si="32">SUM(D31:D33)</f>
        <v>0</v>
      </c>
      <c r="E30" s="54">
        <f t="shared" si="32"/>
        <v>0</v>
      </c>
      <c r="F30" s="54">
        <f t="shared" si="32"/>
        <v>0</v>
      </c>
      <c r="G30" s="54">
        <f t="shared" si="32"/>
        <v>0</v>
      </c>
      <c r="H30" s="54">
        <f t="shared" si="32"/>
        <v>0</v>
      </c>
      <c r="I30" s="54">
        <f t="shared" si="32"/>
        <v>0</v>
      </c>
      <c r="J30" s="54">
        <f t="shared" si="32"/>
        <v>0</v>
      </c>
      <c r="K30" s="54">
        <f t="shared" si="32"/>
        <v>0</v>
      </c>
      <c r="L30" s="54">
        <f t="shared" si="32"/>
        <v>0</v>
      </c>
      <c r="M30" s="54">
        <f t="shared" si="4"/>
        <v>0</v>
      </c>
      <c r="N30" s="54">
        <f t="shared" ref="N30:V30" si="33">SUM(N31:N33)</f>
        <v>0</v>
      </c>
      <c r="O30" s="54">
        <f t="shared" si="33"/>
        <v>0</v>
      </c>
      <c r="P30" s="55">
        <f t="shared" si="33"/>
        <v>0</v>
      </c>
      <c r="Q30" s="54">
        <f t="shared" si="33"/>
        <v>0</v>
      </c>
      <c r="R30" s="55">
        <f t="shared" si="33"/>
        <v>0</v>
      </c>
      <c r="S30" s="54">
        <f t="shared" si="33"/>
        <v>0</v>
      </c>
      <c r="T30" s="54">
        <f t="shared" si="33"/>
        <v>0</v>
      </c>
      <c r="U30" s="55">
        <f t="shared" si="33"/>
        <v>0</v>
      </c>
      <c r="V30" s="54">
        <f t="shared" si="33"/>
        <v>0</v>
      </c>
      <c r="W30" s="54">
        <f t="shared" si="5"/>
        <v>0</v>
      </c>
      <c r="X30" s="54">
        <f t="shared" ref="X30:AF30" si="34">SUM(X31:X33)</f>
        <v>0</v>
      </c>
      <c r="Y30" s="54">
        <f t="shared" si="34"/>
        <v>0</v>
      </c>
      <c r="Z30" s="55">
        <f>SUM(Z31:Z33)</f>
        <v>0</v>
      </c>
      <c r="AA30" s="55">
        <f t="shared" si="34"/>
        <v>0</v>
      </c>
      <c r="AB30" s="55">
        <f>SUM(AB31:AB33)</f>
        <v>0</v>
      </c>
      <c r="AC30" s="54">
        <f t="shared" si="34"/>
        <v>0</v>
      </c>
      <c r="AD30" s="54">
        <f t="shared" si="34"/>
        <v>0</v>
      </c>
      <c r="AE30" s="55">
        <f t="shared" si="34"/>
        <v>0</v>
      </c>
      <c r="AF30" s="54">
        <f t="shared" si="34"/>
        <v>0</v>
      </c>
      <c r="AG30" s="54">
        <f t="shared" si="6"/>
        <v>0</v>
      </c>
      <c r="AH30" s="54">
        <f t="shared" ref="AH30:AP30" si="35">SUM(AH31:AH33)</f>
        <v>0</v>
      </c>
      <c r="AI30" s="54">
        <f t="shared" si="35"/>
        <v>0</v>
      </c>
      <c r="AJ30" s="54">
        <f t="shared" si="35"/>
        <v>0</v>
      </c>
      <c r="AK30" s="54">
        <f t="shared" si="35"/>
        <v>0</v>
      </c>
      <c r="AL30" s="54">
        <f t="shared" si="35"/>
        <v>0</v>
      </c>
      <c r="AM30" s="54">
        <f t="shared" si="35"/>
        <v>0</v>
      </c>
      <c r="AN30" s="54">
        <f t="shared" si="35"/>
        <v>0</v>
      </c>
      <c r="AO30" s="54"/>
      <c r="AP30" s="54">
        <f t="shared" si="35"/>
        <v>0</v>
      </c>
      <c r="AQ30" s="54">
        <f t="shared" si="7"/>
        <v>0</v>
      </c>
    </row>
    <row r="31" spans="1:43" ht="18" customHeight="1" x14ac:dyDescent="0.25">
      <c r="A31" s="56"/>
      <c r="B31" s="159" t="s">
        <v>63</v>
      </c>
      <c r="C31" s="145"/>
      <c r="D31" s="54"/>
      <c r="E31" s="54"/>
      <c r="F31" s="54"/>
      <c r="G31" s="54"/>
      <c r="H31" s="54"/>
      <c r="I31" s="54">
        <f t="shared" ref="I31:J33" si="36">G31-E31</f>
        <v>0</v>
      </c>
      <c r="J31" s="54">
        <f t="shared" si="36"/>
        <v>0</v>
      </c>
      <c r="K31" s="54"/>
      <c r="L31" s="54">
        <f>D31+H31</f>
        <v>0</v>
      </c>
      <c r="M31" s="54">
        <f t="shared" si="4"/>
        <v>0</v>
      </c>
      <c r="N31" s="54"/>
      <c r="O31" s="54"/>
      <c r="P31" s="55"/>
      <c r="Q31" s="54"/>
      <c r="R31" s="55"/>
      <c r="S31" s="54">
        <f t="shared" ref="S31:T33" si="37">Q31-O31</f>
        <v>0</v>
      </c>
      <c r="T31" s="54">
        <f t="shared" si="37"/>
        <v>0</v>
      </c>
      <c r="U31" s="55"/>
      <c r="V31" s="54">
        <f>N31+R31</f>
        <v>0</v>
      </c>
      <c r="W31" s="54">
        <f t="shared" si="5"/>
        <v>0</v>
      </c>
      <c r="X31" s="49"/>
      <c r="Y31" s="50"/>
      <c r="Z31" s="50"/>
      <c r="AA31" s="50"/>
      <c r="AB31" s="50"/>
      <c r="AC31" s="54">
        <f t="shared" ref="AC31:AD33" si="38">AA31-Y31</f>
        <v>0</v>
      </c>
      <c r="AD31" s="54">
        <f t="shared" si="38"/>
        <v>0</v>
      </c>
      <c r="AE31" s="50"/>
      <c r="AF31" s="49">
        <f t="shared" si="17"/>
        <v>0</v>
      </c>
      <c r="AG31" s="54">
        <f t="shared" si="6"/>
        <v>0</v>
      </c>
      <c r="AH31" s="54"/>
      <c r="AI31" s="54"/>
      <c r="AJ31" s="54"/>
      <c r="AK31" s="54"/>
      <c r="AL31" s="54"/>
      <c r="AM31" s="54">
        <f t="shared" ref="AM31:AN33" si="39">AK31-AI31</f>
        <v>0</v>
      </c>
      <c r="AN31" s="54">
        <f t="shared" si="39"/>
        <v>0</v>
      </c>
      <c r="AO31" s="54"/>
      <c r="AP31" s="54">
        <f>AH31+AL31</f>
        <v>0</v>
      </c>
      <c r="AQ31" s="54">
        <f t="shared" si="7"/>
        <v>0</v>
      </c>
    </row>
    <row r="32" spans="1:43" ht="18" customHeight="1" x14ac:dyDescent="0.25">
      <c r="A32" s="56"/>
      <c r="B32" s="159" t="s">
        <v>64</v>
      </c>
      <c r="C32" s="145" t="e">
        <f>#REF!+#REF!</f>
        <v>#REF!</v>
      </c>
      <c r="D32" s="54"/>
      <c r="E32" s="54"/>
      <c r="F32" s="54"/>
      <c r="G32" s="54"/>
      <c r="H32" s="54"/>
      <c r="I32" s="54">
        <f t="shared" si="36"/>
        <v>0</v>
      </c>
      <c r="J32" s="54">
        <f t="shared" si="36"/>
        <v>0</v>
      </c>
      <c r="K32" s="54"/>
      <c r="L32" s="54">
        <f>D32+H32</f>
        <v>0</v>
      </c>
      <c r="M32" s="54">
        <f t="shared" si="4"/>
        <v>0</v>
      </c>
      <c r="N32" s="54"/>
      <c r="O32" s="54"/>
      <c r="P32" s="55"/>
      <c r="Q32" s="54"/>
      <c r="R32" s="55"/>
      <c r="S32" s="54">
        <f t="shared" si="37"/>
        <v>0</v>
      </c>
      <c r="T32" s="54">
        <f t="shared" si="37"/>
        <v>0</v>
      </c>
      <c r="U32" s="55"/>
      <c r="V32" s="54">
        <f>N32+R32</f>
        <v>0</v>
      </c>
      <c r="W32" s="54">
        <f t="shared" si="5"/>
        <v>0</v>
      </c>
      <c r="X32" s="49"/>
      <c r="Y32" s="50"/>
      <c r="Z32" s="50"/>
      <c r="AA32" s="50"/>
      <c r="AB32" s="50"/>
      <c r="AC32" s="54">
        <f t="shared" si="38"/>
        <v>0</v>
      </c>
      <c r="AD32" s="54">
        <f t="shared" si="38"/>
        <v>0</v>
      </c>
      <c r="AE32" s="50"/>
      <c r="AF32" s="49">
        <f t="shared" si="17"/>
        <v>0</v>
      </c>
      <c r="AG32" s="54">
        <f t="shared" si="6"/>
        <v>0</v>
      </c>
      <c r="AH32" s="54"/>
      <c r="AI32" s="54"/>
      <c r="AJ32" s="54"/>
      <c r="AK32" s="54"/>
      <c r="AL32" s="54"/>
      <c r="AM32" s="54">
        <f t="shared" si="39"/>
        <v>0</v>
      </c>
      <c r="AN32" s="54">
        <f t="shared" si="39"/>
        <v>0</v>
      </c>
      <c r="AO32" s="54"/>
      <c r="AP32" s="54">
        <f>AH32+AL32</f>
        <v>0</v>
      </c>
      <c r="AQ32" s="54">
        <f t="shared" si="7"/>
        <v>0</v>
      </c>
    </row>
    <row r="33" spans="1:43" ht="18" customHeight="1" x14ac:dyDescent="0.25">
      <c r="A33" s="56"/>
      <c r="B33" s="159" t="s">
        <v>65</v>
      </c>
      <c r="C33" s="145"/>
      <c r="D33" s="54"/>
      <c r="E33" s="54"/>
      <c r="F33" s="54"/>
      <c r="G33" s="54"/>
      <c r="H33" s="54"/>
      <c r="I33" s="54">
        <f t="shared" si="36"/>
        <v>0</v>
      </c>
      <c r="J33" s="54">
        <f t="shared" si="36"/>
        <v>0</v>
      </c>
      <c r="K33" s="54"/>
      <c r="L33" s="54">
        <f>D33+H33</f>
        <v>0</v>
      </c>
      <c r="M33" s="54">
        <f t="shared" si="4"/>
        <v>0</v>
      </c>
      <c r="N33" s="54"/>
      <c r="O33" s="54"/>
      <c r="P33" s="55"/>
      <c r="Q33" s="54"/>
      <c r="R33" s="55"/>
      <c r="S33" s="54">
        <f t="shared" si="37"/>
        <v>0</v>
      </c>
      <c r="T33" s="54">
        <f t="shared" si="37"/>
        <v>0</v>
      </c>
      <c r="U33" s="55"/>
      <c r="V33" s="54">
        <f>N33+R33</f>
        <v>0</v>
      </c>
      <c r="W33" s="54">
        <f t="shared" si="5"/>
        <v>0</v>
      </c>
      <c r="X33" s="49"/>
      <c r="Y33" s="50"/>
      <c r="Z33" s="50"/>
      <c r="AA33" s="50"/>
      <c r="AB33" s="50"/>
      <c r="AC33" s="54">
        <f t="shared" si="38"/>
        <v>0</v>
      </c>
      <c r="AD33" s="54">
        <f t="shared" si="38"/>
        <v>0</v>
      </c>
      <c r="AE33" s="50"/>
      <c r="AF33" s="49">
        <f t="shared" si="17"/>
        <v>0</v>
      </c>
      <c r="AG33" s="54">
        <f t="shared" si="6"/>
        <v>0</v>
      </c>
      <c r="AH33" s="54"/>
      <c r="AI33" s="54"/>
      <c r="AJ33" s="54"/>
      <c r="AK33" s="54"/>
      <c r="AL33" s="54"/>
      <c r="AM33" s="54">
        <f t="shared" si="39"/>
        <v>0</v>
      </c>
      <c r="AN33" s="54">
        <f t="shared" si="39"/>
        <v>0</v>
      </c>
      <c r="AO33" s="54"/>
      <c r="AP33" s="54">
        <f>AH33+AL33</f>
        <v>0</v>
      </c>
      <c r="AQ33" s="54">
        <f t="shared" si="7"/>
        <v>0</v>
      </c>
    </row>
    <row r="34" spans="1:43" ht="18" customHeight="1" x14ac:dyDescent="0.25">
      <c r="A34" s="56"/>
      <c r="B34" s="156" t="s">
        <v>66</v>
      </c>
      <c r="C34" s="147" t="e">
        <f>SUM(C35:C38)</f>
        <v>#REF!</v>
      </c>
      <c r="D34" s="54">
        <f t="shared" ref="D34:L34" si="40">SUM(D35:D38)</f>
        <v>0</v>
      </c>
      <c r="E34" s="54">
        <f t="shared" si="40"/>
        <v>0</v>
      </c>
      <c r="F34" s="54">
        <f t="shared" si="40"/>
        <v>0</v>
      </c>
      <c r="G34" s="54">
        <f t="shared" si="40"/>
        <v>0</v>
      </c>
      <c r="H34" s="54">
        <f t="shared" si="40"/>
        <v>0</v>
      </c>
      <c r="I34" s="54">
        <f t="shared" si="40"/>
        <v>0</v>
      </c>
      <c r="J34" s="54">
        <f t="shared" si="40"/>
        <v>0</v>
      </c>
      <c r="K34" s="54">
        <f t="shared" si="40"/>
        <v>0</v>
      </c>
      <c r="L34" s="54">
        <f t="shared" si="40"/>
        <v>0</v>
      </c>
      <c r="M34" s="54">
        <f t="shared" si="4"/>
        <v>0</v>
      </c>
      <c r="N34" s="54">
        <f t="shared" ref="N34:V34" si="41">SUM(N35:N38)</f>
        <v>0</v>
      </c>
      <c r="O34" s="54">
        <f t="shared" si="41"/>
        <v>0</v>
      </c>
      <c r="P34" s="55">
        <f t="shared" si="41"/>
        <v>0</v>
      </c>
      <c r="Q34" s="54">
        <f t="shared" si="41"/>
        <v>0</v>
      </c>
      <c r="R34" s="55">
        <f t="shared" si="41"/>
        <v>0</v>
      </c>
      <c r="S34" s="54">
        <f t="shared" si="41"/>
        <v>0</v>
      </c>
      <c r="T34" s="54">
        <f t="shared" si="41"/>
        <v>0</v>
      </c>
      <c r="U34" s="55">
        <f t="shared" si="41"/>
        <v>0</v>
      </c>
      <c r="V34" s="54">
        <f t="shared" si="41"/>
        <v>0</v>
      </c>
      <c r="W34" s="54">
        <f t="shared" si="5"/>
        <v>0</v>
      </c>
      <c r="X34" s="54">
        <f t="shared" ref="X34:AF34" si="42">SUM(X35:X38)</f>
        <v>0</v>
      </c>
      <c r="Y34" s="54">
        <f t="shared" si="42"/>
        <v>0</v>
      </c>
      <c r="Z34" s="55">
        <f>SUM(Z35:Z38)</f>
        <v>0</v>
      </c>
      <c r="AA34" s="55">
        <f t="shared" si="42"/>
        <v>0</v>
      </c>
      <c r="AB34" s="55">
        <f>SUM(AB35:AB38)</f>
        <v>0</v>
      </c>
      <c r="AC34" s="54">
        <f t="shared" si="42"/>
        <v>0</v>
      </c>
      <c r="AD34" s="54">
        <f t="shared" si="42"/>
        <v>0</v>
      </c>
      <c r="AE34" s="55">
        <f t="shared" si="42"/>
        <v>0</v>
      </c>
      <c r="AF34" s="54">
        <f t="shared" si="42"/>
        <v>0</v>
      </c>
      <c r="AG34" s="54">
        <f t="shared" si="6"/>
        <v>0</v>
      </c>
      <c r="AH34" s="54">
        <f t="shared" ref="AH34:AP34" si="43">SUM(AH35:AH38)</f>
        <v>0</v>
      </c>
      <c r="AI34" s="54">
        <f t="shared" si="43"/>
        <v>0</v>
      </c>
      <c r="AJ34" s="54">
        <f t="shared" si="43"/>
        <v>0</v>
      </c>
      <c r="AK34" s="54">
        <f t="shared" si="43"/>
        <v>0</v>
      </c>
      <c r="AL34" s="54">
        <f t="shared" si="43"/>
        <v>0</v>
      </c>
      <c r="AM34" s="54">
        <f t="shared" si="43"/>
        <v>0</v>
      </c>
      <c r="AN34" s="54">
        <f t="shared" si="43"/>
        <v>0</v>
      </c>
      <c r="AO34" s="54"/>
      <c r="AP34" s="54">
        <f t="shared" si="43"/>
        <v>0</v>
      </c>
      <c r="AQ34" s="54">
        <f t="shared" si="7"/>
        <v>0</v>
      </c>
    </row>
    <row r="35" spans="1:43" ht="18" customHeight="1" x14ac:dyDescent="0.25">
      <c r="A35" s="56"/>
      <c r="B35" s="159" t="s">
        <v>67</v>
      </c>
      <c r="C35" s="145" t="e">
        <f>#REF!</f>
        <v>#REF!</v>
      </c>
      <c r="D35" s="54"/>
      <c r="E35" s="54"/>
      <c r="F35" s="54"/>
      <c r="G35" s="54"/>
      <c r="H35" s="54"/>
      <c r="I35" s="54">
        <f t="shared" ref="I35:J38" si="44">G35-E35</f>
        <v>0</v>
      </c>
      <c r="J35" s="54">
        <f t="shared" si="44"/>
        <v>0</v>
      </c>
      <c r="K35" s="54"/>
      <c r="L35" s="54">
        <f>D35+H35</f>
        <v>0</v>
      </c>
      <c r="M35" s="54">
        <f t="shared" si="4"/>
        <v>0</v>
      </c>
      <c r="N35" s="54"/>
      <c r="O35" s="54"/>
      <c r="P35" s="55"/>
      <c r="Q35" s="54"/>
      <c r="R35" s="55"/>
      <c r="S35" s="54">
        <f t="shared" ref="S35:T38" si="45">Q35-O35</f>
        <v>0</v>
      </c>
      <c r="T35" s="54">
        <f t="shared" si="45"/>
        <v>0</v>
      </c>
      <c r="U35" s="55"/>
      <c r="V35" s="54">
        <f>N35+R35</f>
        <v>0</v>
      </c>
      <c r="W35" s="54">
        <f t="shared" si="5"/>
        <v>0</v>
      </c>
      <c r="X35" s="49"/>
      <c r="Y35" s="50"/>
      <c r="Z35" s="50"/>
      <c r="AA35" s="50"/>
      <c r="AB35" s="50"/>
      <c r="AC35" s="54">
        <f t="shared" ref="AC35:AD38" si="46">AA35-Y35</f>
        <v>0</v>
      </c>
      <c r="AD35" s="54">
        <f t="shared" si="46"/>
        <v>0</v>
      </c>
      <c r="AE35" s="50"/>
      <c r="AF35" s="49">
        <f t="shared" si="17"/>
        <v>0</v>
      </c>
      <c r="AG35" s="54">
        <f t="shared" si="6"/>
        <v>0</v>
      </c>
      <c r="AH35" s="54"/>
      <c r="AI35" s="54"/>
      <c r="AJ35" s="54"/>
      <c r="AK35" s="54"/>
      <c r="AL35" s="54"/>
      <c r="AM35" s="54">
        <f t="shared" ref="AM35:AN38" si="47">AK35-AI35</f>
        <v>0</v>
      </c>
      <c r="AN35" s="54">
        <f t="shared" si="47"/>
        <v>0</v>
      </c>
      <c r="AO35" s="54"/>
      <c r="AP35" s="54">
        <f>AH35+AL35</f>
        <v>0</v>
      </c>
      <c r="AQ35" s="54">
        <f t="shared" si="7"/>
        <v>0</v>
      </c>
    </row>
    <row r="36" spans="1:43" ht="18" customHeight="1" x14ac:dyDescent="0.25">
      <c r="A36" s="56"/>
      <c r="B36" s="159" t="s">
        <v>68</v>
      </c>
      <c r="C36" s="145"/>
      <c r="D36" s="54"/>
      <c r="E36" s="54"/>
      <c r="F36" s="54"/>
      <c r="G36" s="54"/>
      <c r="H36" s="54"/>
      <c r="I36" s="54">
        <f t="shared" si="44"/>
        <v>0</v>
      </c>
      <c r="J36" s="54">
        <f t="shared" si="44"/>
        <v>0</v>
      </c>
      <c r="K36" s="54"/>
      <c r="L36" s="54">
        <f>D36+H36</f>
        <v>0</v>
      </c>
      <c r="M36" s="54">
        <f t="shared" si="4"/>
        <v>0</v>
      </c>
      <c r="N36" s="54"/>
      <c r="O36" s="54"/>
      <c r="P36" s="55"/>
      <c r="Q36" s="54"/>
      <c r="R36" s="55"/>
      <c r="S36" s="54">
        <f t="shared" si="45"/>
        <v>0</v>
      </c>
      <c r="T36" s="54">
        <f t="shared" si="45"/>
        <v>0</v>
      </c>
      <c r="U36" s="55"/>
      <c r="V36" s="54">
        <f>N36+R36</f>
        <v>0</v>
      </c>
      <c r="W36" s="54">
        <f t="shared" si="5"/>
        <v>0</v>
      </c>
      <c r="X36" s="49"/>
      <c r="Y36" s="50"/>
      <c r="Z36" s="50"/>
      <c r="AA36" s="50"/>
      <c r="AB36" s="50"/>
      <c r="AC36" s="54">
        <f t="shared" si="46"/>
        <v>0</v>
      </c>
      <c r="AD36" s="54">
        <f t="shared" si="46"/>
        <v>0</v>
      </c>
      <c r="AE36" s="50"/>
      <c r="AF36" s="49">
        <f t="shared" si="17"/>
        <v>0</v>
      </c>
      <c r="AG36" s="54">
        <f t="shared" si="6"/>
        <v>0</v>
      </c>
      <c r="AH36" s="54"/>
      <c r="AI36" s="54"/>
      <c r="AJ36" s="54"/>
      <c r="AK36" s="54"/>
      <c r="AL36" s="54"/>
      <c r="AM36" s="54">
        <f t="shared" si="47"/>
        <v>0</v>
      </c>
      <c r="AN36" s="54">
        <f t="shared" si="47"/>
        <v>0</v>
      </c>
      <c r="AO36" s="54"/>
      <c r="AP36" s="54">
        <f>AH36+AL36</f>
        <v>0</v>
      </c>
      <c r="AQ36" s="54">
        <f t="shared" si="7"/>
        <v>0</v>
      </c>
    </row>
    <row r="37" spans="1:43" ht="18" customHeight="1" x14ac:dyDescent="0.25">
      <c r="A37" s="56"/>
      <c r="B37" s="159" t="s">
        <v>69</v>
      </c>
      <c r="C37" s="145" t="e">
        <f>#REF!</f>
        <v>#REF!</v>
      </c>
      <c r="D37" s="54"/>
      <c r="E37" s="54"/>
      <c r="F37" s="54"/>
      <c r="G37" s="54"/>
      <c r="H37" s="54"/>
      <c r="I37" s="54">
        <f t="shared" si="44"/>
        <v>0</v>
      </c>
      <c r="J37" s="54">
        <f t="shared" si="44"/>
        <v>0</v>
      </c>
      <c r="K37" s="54"/>
      <c r="L37" s="54">
        <f>D37+H37</f>
        <v>0</v>
      </c>
      <c r="M37" s="54">
        <f t="shared" si="4"/>
        <v>0</v>
      </c>
      <c r="N37" s="54"/>
      <c r="O37" s="54"/>
      <c r="P37" s="55"/>
      <c r="Q37" s="54"/>
      <c r="R37" s="55"/>
      <c r="S37" s="54">
        <f t="shared" si="45"/>
        <v>0</v>
      </c>
      <c r="T37" s="54">
        <f t="shared" si="45"/>
        <v>0</v>
      </c>
      <c r="U37" s="55"/>
      <c r="V37" s="54">
        <f>N37+R37</f>
        <v>0</v>
      </c>
      <c r="W37" s="54">
        <f t="shared" si="5"/>
        <v>0</v>
      </c>
      <c r="X37" s="49"/>
      <c r="Y37" s="50"/>
      <c r="Z37" s="50"/>
      <c r="AA37" s="50"/>
      <c r="AB37" s="50"/>
      <c r="AC37" s="54">
        <f t="shared" si="46"/>
        <v>0</v>
      </c>
      <c r="AD37" s="54">
        <f t="shared" si="46"/>
        <v>0</v>
      </c>
      <c r="AE37" s="50"/>
      <c r="AF37" s="49">
        <f t="shared" si="17"/>
        <v>0</v>
      </c>
      <c r="AG37" s="54">
        <f t="shared" si="6"/>
        <v>0</v>
      </c>
      <c r="AH37" s="54"/>
      <c r="AI37" s="54"/>
      <c r="AJ37" s="54"/>
      <c r="AK37" s="54"/>
      <c r="AL37" s="54"/>
      <c r="AM37" s="54">
        <f t="shared" si="47"/>
        <v>0</v>
      </c>
      <c r="AN37" s="54">
        <f t="shared" si="47"/>
        <v>0</v>
      </c>
      <c r="AO37" s="54"/>
      <c r="AP37" s="54">
        <f>AH37+AL37</f>
        <v>0</v>
      </c>
      <c r="AQ37" s="54">
        <f t="shared" si="7"/>
        <v>0</v>
      </c>
    </row>
    <row r="38" spans="1:43" ht="18" customHeight="1" x14ac:dyDescent="0.25">
      <c r="A38" s="56"/>
      <c r="B38" s="159" t="s">
        <v>70</v>
      </c>
      <c r="C38" s="145"/>
      <c r="D38" s="54"/>
      <c r="E38" s="54"/>
      <c r="F38" s="54"/>
      <c r="G38" s="54"/>
      <c r="H38" s="54"/>
      <c r="I38" s="54">
        <f t="shared" si="44"/>
        <v>0</v>
      </c>
      <c r="J38" s="54">
        <f t="shared" si="44"/>
        <v>0</v>
      </c>
      <c r="K38" s="54"/>
      <c r="L38" s="54">
        <f>D38+H38</f>
        <v>0</v>
      </c>
      <c r="M38" s="54">
        <f t="shared" si="4"/>
        <v>0</v>
      </c>
      <c r="N38" s="54"/>
      <c r="O38" s="54"/>
      <c r="P38" s="55"/>
      <c r="Q38" s="54"/>
      <c r="R38" s="55"/>
      <c r="S38" s="54">
        <f t="shared" si="45"/>
        <v>0</v>
      </c>
      <c r="T38" s="54">
        <f t="shared" si="45"/>
        <v>0</v>
      </c>
      <c r="U38" s="55"/>
      <c r="V38" s="54">
        <f>N38+R38</f>
        <v>0</v>
      </c>
      <c r="W38" s="54">
        <f t="shared" si="5"/>
        <v>0</v>
      </c>
      <c r="X38" s="49"/>
      <c r="Y38" s="50"/>
      <c r="Z38" s="50"/>
      <c r="AA38" s="50"/>
      <c r="AB38" s="50"/>
      <c r="AC38" s="54">
        <f t="shared" si="46"/>
        <v>0</v>
      </c>
      <c r="AD38" s="54">
        <f t="shared" si="46"/>
        <v>0</v>
      </c>
      <c r="AE38" s="50"/>
      <c r="AF38" s="49">
        <f t="shared" si="17"/>
        <v>0</v>
      </c>
      <c r="AG38" s="54">
        <f t="shared" si="6"/>
        <v>0</v>
      </c>
      <c r="AH38" s="54"/>
      <c r="AI38" s="54"/>
      <c r="AJ38" s="54"/>
      <c r="AK38" s="54"/>
      <c r="AL38" s="54"/>
      <c r="AM38" s="54">
        <f t="shared" si="47"/>
        <v>0</v>
      </c>
      <c r="AN38" s="54">
        <f t="shared" si="47"/>
        <v>0</v>
      </c>
      <c r="AO38" s="54"/>
      <c r="AP38" s="54">
        <f>AH38+AL38</f>
        <v>0</v>
      </c>
      <c r="AQ38" s="54">
        <f t="shared" si="7"/>
        <v>0</v>
      </c>
    </row>
    <row r="39" spans="1:43" ht="18" customHeight="1" x14ac:dyDescent="0.25">
      <c r="A39" s="56"/>
      <c r="B39" s="156" t="s">
        <v>71</v>
      </c>
      <c r="C39" s="147" t="e">
        <f>SUM(C40:C45)</f>
        <v>#REF!</v>
      </c>
      <c r="D39" s="54">
        <f t="shared" ref="D39:L39" si="48">SUM(D40:D45)</f>
        <v>0</v>
      </c>
      <c r="E39" s="54">
        <f t="shared" si="48"/>
        <v>0</v>
      </c>
      <c r="F39" s="54">
        <f t="shared" si="48"/>
        <v>0</v>
      </c>
      <c r="G39" s="54">
        <f t="shared" si="48"/>
        <v>0</v>
      </c>
      <c r="H39" s="54">
        <f t="shared" si="48"/>
        <v>0</v>
      </c>
      <c r="I39" s="54">
        <f t="shared" si="48"/>
        <v>0</v>
      </c>
      <c r="J39" s="54">
        <f t="shared" si="48"/>
        <v>0</v>
      </c>
      <c r="K39" s="54">
        <f t="shared" si="48"/>
        <v>0</v>
      </c>
      <c r="L39" s="54">
        <f t="shared" si="48"/>
        <v>0</v>
      </c>
      <c r="M39" s="54">
        <f t="shared" si="4"/>
        <v>0</v>
      </c>
      <c r="N39" s="54">
        <f t="shared" ref="N39:V39" si="49">SUM(N40:N45)</f>
        <v>0</v>
      </c>
      <c r="O39" s="54">
        <f t="shared" si="49"/>
        <v>0</v>
      </c>
      <c r="P39" s="55">
        <f t="shared" si="49"/>
        <v>0</v>
      </c>
      <c r="Q39" s="54">
        <f t="shared" si="49"/>
        <v>0</v>
      </c>
      <c r="R39" s="55">
        <f t="shared" si="49"/>
        <v>0</v>
      </c>
      <c r="S39" s="54">
        <f t="shared" si="49"/>
        <v>0</v>
      </c>
      <c r="T39" s="54">
        <f t="shared" si="49"/>
        <v>0</v>
      </c>
      <c r="U39" s="55">
        <f t="shared" si="49"/>
        <v>0</v>
      </c>
      <c r="V39" s="54">
        <f t="shared" si="49"/>
        <v>0</v>
      </c>
      <c r="W39" s="54">
        <f t="shared" si="5"/>
        <v>0</v>
      </c>
      <c r="X39" s="54">
        <f t="shared" ref="X39:AF39" si="50">SUM(X40:X45)</f>
        <v>0</v>
      </c>
      <c r="Y39" s="54">
        <f t="shared" si="50"/>
        <v>0</v>
      </c>
      <c r="Z39" s="55">
        <f>SUM(Z40:Z45)</f>
        <v>0</v>
      </c>
      <c r="AA39" s="55">
        <f t="shared" si="50"/>
        <v>0</v>
      </c>
      <c r="AB39" s="55">
        <f>SUM(AB40:AB45)</f>
        <v>0</v>
      </c>
      <c r="AC39" s="54">
        <f t="shared" si="50"/>
        <v>0</v>
      </c>
      <c r="AD39" s="54">
        <f t="shared" si="50"/>
        <v>0</v>
      </c>
      <c r="AE39" s="55">
        <f t="shared" si="50"/>
        <v>0</v>
      </c>
      <c r="AF39" s="54">
        <f t="shared" si="50"/>
        <v>0</v>
      </c>
      <c r="AG39" s="54">
        <f t="shared" si="6"/>
        <v>0</v>
      </c>
      <c r="AH39" s="54">
        <f t="shared" ref="AH39:AP39" si="51">SUM(AH40:AH45)</f>
        <v>0</v>
      </c>
      <c r="AI39" s="54">
        <f t="shared" si="51"/>
        <v>0</v>
      </c>
      <c r="AJ39" s="54">
        <f t="shared" si="51"/>
        <v>0</v>
      </c>
      <c r="AK39" s="54">
        <f t="shared" si="51"/>
        <v>0</v>
      </c>
      <c r="AL39" s="54">
        <f t="shared" si="51"/>
        <v>0</v>
      </c>
      <c r="AM39" s="54">
        <f t="shared" si="51"/>
        <v>0</v>
      </c>
      <c r="AN39" s="54">
        <f t="shared" si="51"/>
        <v>0</v>
      </c>
      <c r="AO39" s="54"/>
      <c r="AP39" s="54">
        <f t="shared" si="51"/>
        <v>0</v>
      </c>
      <c r="AQ39" s="54">
        <f t="shared" si="7"/>
        <v>0</v>
      </c>
    </row>
    <row r="40" spans="1:43" ht="18" customHeight="1" x14ac:dyDescent="0.25">
      <c r="A40" s="56"/>
      <c r="B40" s="159" t="s">
        <v>72</v>
      </c>
      <c r="C40" s="145" t="e">
        <f>#REF!</f>
        <v>#REF!</v>
      </c>
      <c r="D40" s="54"/>
      <c r="E40" s="54"/>
      <c r="F40" s="54"/>
      <c r="G40" s="54"/>
      <c r="H40" s="54"/>
      <c r="I40" s="54">
        <f t="shared" ref="I40:J47" si="52">G40-E40</f>
        <v>0</v>
      </c>
      <c r="J40" s="54">
        <f t="shared" si="52"/>
        <v>0</v>
      </c>
      <c r="K40" s="54"/>
      <c r="L40" s="54">
        <f t="shared" ref="L40:L47" si="53">D40+H40</f>
        <v>0</v>
      </c>
      <c r="M40" s="54">
        <f t="shared" si="4"/>
        <v>0</v>
      </c>
      <c r="N40" s="54"/>
      <c r="O40" s="54"/>
      <c r="P40" s="55"/>
      <c r="Q40" s="54"/>
      <c r="R40" s="55"/>
      <c r="S40" s="54">
        <f t="shared" ref="S40:T47" si="54">Q40-O40</f>
        <v>0</v>
      </c>
      <c r="T40" s="54">
        <f t="shared" si="54"/>
        <v>0</v>
      </c>
      <c r="U40" s="55"/>
      <c r="V40" s="54">
        <f t="shared" ref="V40:V47" si="55">N40+R40</f>
        <v>0</v>
      </c>
      <c r="W40" s="54">
        <f t="shared" si="5"/>
        <v>0</v>
      </c>
      <c r="X40" s="49"/>
      <c r="Y40" s="50"/>
      <c r="Z40" s="50"/>
      <c r="AA40" s="50"/>
      <c r="AB40" s="50"/>
      <c r="AC40" s="54">
        <f t="shared" ref="AC40:AD47" si="56">AA40-Y40</f>
        <v>0</v>
      </c>
      <c r="AD40" s="54">
        <f t="shared" si="56"/>
        <v>0</v>
      </c>
      <c r="AE40" s="50"/>
      <c r="AF40" s="49">
        <f t="shared" si="17"/>
        <v>0</v>
      </c>
      <c r="AG40" s="54">
        <f t="shared" si="6"/>
        <v>0</v>
      </c>
      <c r="AH40" s="54"/>
      <c r="AI40" s="54"/>
      <c r="AJ40" s="54"/>
      <c r="AK40" s="54"/>
      <c r="AL40" s="54"/>
      <c r="AM40" s="54">
        <f t="shared" ref="AM40:AN47" si="57">AK40-AI40</f>
        <v>0</v>
      </c>
      <c r="AN40" s="54">
        <f t="shared" si="57"/>
        <v>0</v>
      </c>
      <c r="AO40" s="54"/>
      <c r="AP40" s="54">
        <f t="shared" ref="AP40:AP47" si="58">AH40+AL40</f>
        <v>0</v>
      </c>
      <c r="AQ40" s="54">
        <f t="shared" si="7"/>
        <v>0</v>
      </c>
    </row>
    <row r="41" spans="1:43" ht="18" customHeight="1" x14ac:dyDescent="0.25">
      <c r="A41" s="56"/>
      <c r="B41" s="159" t="s">
        <v>73</v>
      </c>
      <c r="C41" s="145"/>
      <c r="D41" s="54"/>
      <c r="E41" s="54"/>
      <c r="F41" s="54"/>
      <c r="G41" s="54"/>
      <c r="H41" s="54"/>
      <c r="I41" s="54">
        <f t="shared" si="52"/>
        <v>0</v>
      </c>
      <c r="J41" s="54">
        <f t="shared" si="52"/>
        <v>0</v>
      </c>
      <c r="K41" s="54"/>
      <c r="L41" s="54">
        <f t="shared" si="53"/>
        <v>0</v>
      </c>
      <c r="M41" s="54">
        <f t="shared" si="4"/>
        <v>0</v>
      </c>
      <c r="N41" s="54"/>
      <c r="O41" s="54"/>
      <c r="P41" s="55"/>
      <c r="Q41" s="54"/>
      <c r="R41" s="55"/>
      <c r="S41" s="54">
        <f t="shared" si="54"/>
        <v>0</v>
      </c>
      <c r="T41" s="54">
        <f t="shared" si="54"/>
        <v>0</v>
      </c>
      <c r="U41" s="55"/>
      <c r="V41" s="54">
        <f>R41</f>
        <v>0</v>
      </c>
      <c r="W41" s="54">
        <f t="shared" si="5"/>
        <v>0</v>
      </c>
      <c r="X41" s="49"/>
      <c r="Y41" s="50"/>
      <c r="Z41" s="50"/>
      <c r="AA41" s="50"/>
      <c r="AB41" s="50"/>
      <c r="AC41" s="54">
        <f t="shared" si="56"/>
        <v>0</v>
      </c>
      <c r="AD41" s="54">
        <f t="shared" si="56"/>
        <v>0</v>
      </c>
      <c r="AE41" s="50"/>
      <c r="AF41" s="49">
        <f t="shared" si="17"/>
        <v>0</v>
      </c>
      <c r="AG41" s="54">
        <f t="shared" si="6"/>
        <v>0</v>
      </c>
      <c r="AH41" s="54"/>
      <c r="AI41" s="54"/>
      <c r="AJ41" s="54"/>
      <c r="AK41" s="54"/>
      <c r="AL41" s="54"/>
      <c r="AM41" s="54">
        <f t="shared" si="57"/>
        <v>0</v>
      </c>
      <c r="AN41" s="54">
        <f t="shared" si="57"/>
        <v>0</v>
      </c>
      <c r="AO41" s="54"/>
      <c r="AP41" s="54">
        <f t="shared" si="58"/>
        <v>0</v>
      </c>
      <c r="AQ41" s="54">
        <f t="shared" si="7"/>
        <v>0</v>
      </c>
    </row>
    <row r="42" spans="1:43" ht="32.450000000000003" customHeight="1" x14ac:dyDescent="0.25">
      <c r="A42" s="56"/>
      <c r="B42" s="159" t="s">
        <v>74</v>
      </c>
      <c r="C42" s="145" t="e">
        <f>#REF!+#REF!</f>
        <v>#REF!</v>
      </c>
      <c r="D42" s="54"/>
      <c r="E42" s="54"/>
      <c r="F42" s="54"/>
      <c r="G42" s="54"/>
      <c r="H42" s="54"/>
      <c r="I42" s="54">
        <f t="shared" si="52"/>
        <v>0</v>
      </c>
      <c r="J42" s="54">
        <f t="shared" si="52"/>
        <v>0</v>
      </c>
      <c r="K42" s="54"/>
      <c r="L42" s="54">
        <f t="shared" si="53"/>
        <v>0</v>
      </c>
      <c r="M42" s="54">
        <f t="shared" si="4"/>
        <v>0</v>
      </c>
      <c r="N42" s="54"/>
      <c r="O42" s="54"/>
      <c r="P42" s="55"/>
      <c r="Q42" s="54"/>
      <c r="R42" s="55"/>
      <c r="S42" s="54">
        <f t="shared" si="54"/>
        <v>0</v>
      </c>
      <c r="T42" s="54">
        <f t="shared" si="54"/>
        <v>0</v>
      </c>
      <c r="U42" s="55"/>
      <c r="V42" s="54">
        <f t="shared" si="55"/>
        <v>0</v>
      </c>
      <c r="W42" s="54">
        <f t="shared" si="5"/>
        <v>0</v>
      </c>
      <c r="X42" s="49"/>
      <c r="Y42" s="50"/>
      <c r="Z42" s="50"/>
      <c r="AA42" s="50"/>
      <c r="AB42" s="50"/>
      <c r="AC42" s="54">
        <f t="shared" si="56"/>
        <v>0</v>
      </c>
      <c r="AD42" s="54">
        <f t="shared" si="56"/>
        <v>0</v>
      </c>
      <c r="AE42" s="50"/>
      <c r="AF42" s="49">
        <f t="shared" si="17"/>
        <v>0</v>
      </c>
      <c r="AG42" s="54">
        <f t="shared" si="6"/>
        <v>0</v>
      </c>
      <c r="AH42" s="54"/>
      <c r="AI42" s="54"/>
      <c r="AJ42" s="54"/>
      <c r="AK42" s="54"/>
      <c r="AL42" s="54"/>
      <c r="AM42" s="54">
        <f t="shared" si="57"/>
        <v>0</v>
      </c>
      <c r="AN42" s="54">
        <f t="shared" si="57"/>
        <v>0</v>
      </c>
      <c r="AO42" s="54"/>
      <c r="AP42" s="54">
        <f t="shared" si="58"/>
        <v>0</v>
      </c>
      <c r="AQ42" s="54">
        <f t="shared" si="7"/>
        <v>0</v>
      </c>
    </row>
    <row r="43" spans="1:43" ht="18" customHeight="1" x14ac:dyDescent="0.25">
      <c r="A43" s="56"/>
      <c r="B43" s="159" t="s">
        <v>52</v>
      </c>
      <c r="C43" s="145" t="e">
        <f>#REF!</f>
        <v>#REF!</v>
      </c>
      <c r="D43" s="54"/>
      <c r="E43" s="54"/>
      <c r="F43" s="54"/>
      <c r="G43" s="54"/>
      <c r="H43" s="54"/>
      <c r="I43" s="54">
        <f t="shared" si="52"/>
        <v>0</v>
      </c>
      <c r="J43" s="54">
        <f t="shared" si="52"/>
        <v>0</v>
      </c>
      <c r="K43" s="54"/>
      <c r="L43" s="54">
        <f t="shared" si="53"/>
        <v>0</v>
      </c>
      <c r="M43" s="54">
        <f t="shared" si="4"/>
        <v>0</v>
      </c>
      <c r="N43" s="54"/>
      <c r="O43" s="54"/>
      <c r="P43" s="55"/>
      <c r="Q43" s="54"/>
      <c r="R43" s="55"/>
      <c r="S43" s="54">
        <f t="shared" si="54"/>
        <v>0</v>
      </c>
      <c r="T43" s="54">
        <f t="shared" si="54"/>
        <v>0</v>
      </c>
      <c r="U43" s="55"/>
      <c r="V43" s="54">
        <f t="shared" si="55"/>
        <v>0</v>
      </c>
      <c r="W43" s="54">
        <f t="shared" si="5"/>
        <v>0</v>
      </c>
      <c r="X43" s="49"/>
      <c r="Y43" s="50"/>
      <c r="Z43" s="50"/>
      <c r="AA43" s="50"/>
      <c r="AB43" s="50"/>
      <c r="AC43" s="54">
        <f t="shared" si="56"/>
        <v>0</v>
      </c>
      <c r="AD43" s="54">
        <f t="shared" si="56"/>
        <v>0</v>
      </c>
      <c r="AE43" s="50"/>
      <c r="AF43" s="49">
        <f t="shared" si="17"/>
        <v>0</v>
      </c>
      <c r="AG43" s="54">
        <f t="shared" si="6"/>
        <v>0</v>
      </c>
      <c r="AH43" s="54"/>
      <c r="AI43" s="54"/>
      <c r="AJ43" s="54"/>
      <c r="AK43" s="54"/>
      <c r="AL43" s="54"/>
      <c r="AM43" s="54">
        <f t="shared" si="57"/>
        <v>0</v>
      </c>
      <c r="AN43" s="54">
        <f t="shared" si="57"/>
        <v>0</v>
      </c>
      <c r="AO43" s="54"/>
      <c r="AP43" s="54">
        <f t="shared" si="58"/>
        <v>0</v>
      </c>
      <c r="AQ43" s="54">
        <f t="shared" si="7"/>
        <v>0</v>
      </c>
    </row>
    <row r="44" spans="1:43" ht="18" customHeight="1" x14ac:dyDescent="0.25">
      <c r="A44" s="56"/>
      <c r="B44" s="159" t="s">
        <v>75</v>
      </c>
      <c r="C44" s="148"/>
      <c r="D44" s="54"/>
      <c r="E44" s="54"/>
      <c r="F44" s="54"/>
      <c r="G44" s="54"/>
      <c r="H44" s="54"/>
      <c r="I44" s="54">
        <f t="shared" si="52"/>
        <v>0</v>
      </c>
      <c r="J44" s="54">
        <f t="shared" si="52"/>
        <v>0</v>
      </c>
      <c r="K44" s="54"/>
      <c r="L44" s="54">
        <f t="shared" si="53"/>
        <v>0</v>
      </c>
      <c r="M44" s="54">
        <f t="shared" si="4"/>
        <v>0</v>
      </c>
      <c r="N44" s="54"/>
      <c r="O44" s="54"/>
      <c r="P44" s="55"/>
      <c r="Q44" s="54"/>
      <c r="R44" s="55"/>
      <c r="S44" s="54">
        <f t="shared" si="54"/>
        <v>0</v>
      </c>
      <c r="T44" s="54">
        <f t="shared" si="54"/>
        <v>0</v>
      </c>
      <c r="U44" s="55"/>
      <c r="V44" s="54">
        <f t="shared" si="55"/>
        <v>0</v>
      </c>
      <c r="W44" s="54">
        <f t="shared" si="5"/>
        <v>0</v>
      </c>
      <c r="X44" s="49"/>
      <c r="Y44" s="50"/>
      <c r="Z44" s="50"/>
      <c r="AA44" s="50"/>
      <c r="AB44" s="50"/>
      <c r="AC44" s="54">
        <f t="shared" si="56"/>
        <v>0</v>
      </c>
      <c r="AD44" s="54">
        <f t="shared" si="56"/>
        <v>0</v>
      </c>
      <c r="AE44" s="50"/>
      <c r="AF44" s="49">
        <f t="shared" si="17"/>
        <v>0</v>
      </c>
      <c r="AG44" s="54">
        <f t="shared" si="6"/>
        <v>0</v>
      </c>
      <c r="AH44" s="54"/>
      <c r="AI44" s="54"/>
      <c r="AJ44" s="54"/>
      <c r="AK44" s="54"/>
      <c r="AL44" s="54"/>
      <c r="AM44" s="54">
        <f t="shared" si="57"/>
        <v>0</v>
      </c>
      <c r="AN44" s="54">
        <f t="shared" si="57"/>
        <v>0</v>
      </c>
      <c r="AO44" s="54"/>
      <c r="AP44" s="54">
        <f t="shared" si="58"/>
        <v>0</v>
      </c>
      <c r="AQ44" s="54">
        <f t="shared" si="7"/>
        <v>0</v>
      </c>
    </row>
    <row r="45" spans="1:43" ht="18" customHeight="1" x14ac:dyDescent="0.25">
      <c r="A45" s="56"/>
      <c r="B45" s="159" t="s">
        <v>76</v>
      </c>
      <c r="C45" s="145"/>
      <c r="D45" s="54"/>
      <c r="E45" s="54"/>
      <c r="F45" s="54"/>
      <c r="G45" s="54"/>
      <c r="H45" s="54"/>
      <c r="I45" s="54">
        <f t="shared" si="52"/>
        <v>0</v>
      </c>
      <c r="J45" s="54">
        <f t="shared" si="52"/>
        <v>0</v>
      </c>
      <c r="K45" s="54"/>
      <c r="L45" s="54">
        <f t="shared" si="53"/>
        <v>0</v>
      </c>
      <c r="M45" s="54">
        <f t="shared" si="4"/>
        <v>0</v>
      </c>
      <c r="N45" s="54"/>
      <c r="O45" s="55"/>
      <c r="P45" s="55"/>
      <c r="Q45" s="55"/>
      <c r="R45" s="55"/>
      <c r="S45" s="54">
        <f t="shared" si="54"/>
        <v>0</v>
      </c>
      <c r="T45" s="54">
        <f t="shared" si="54"/>
        <v>0</v>
      </c>
      <c r="U45" s="55"/>
      <c r="V45" s="54">
        <f t="shared" si="55"/>
        <v>0</v>
      </c>
      <c r="W45" s="54">
        <f t="shared" si="5"/>
        <v>0</v>
      </c>
      <c r="X45" s="49"/>
      <c r="Y45" s="50"/>
      <c r="Z45" s="50"/>
      <c r="AA45" s="50"/>
      <c r="AB45" s="50"/>
      <c r="AC45" s="54">
        <f t="shared" si="56"/>
        <v>0</v>
      </c>
      <c r="AD45" s="54">
        <f t="shared" si="56"/>
        <v>0</v>
      </c>
      <c r="AE45" s="50"/>
      <c r="AF45" s="49">
        <f t="shared" si="17"/>
        <v>0</v>
      </c>
      <c r="AG45" s="54">
        <f t="shared" si="6"/>
        <v>0</v>
      </c>
      <c r="AH45" s="54"/>
      <c r="AI45" s="54"/>
      <c r="AJ45" s="54"/>
      <c r="AK45" s="54"/>
      <c r="AL45" s="54"/>
      <c r="AM45" s="54">
        <f t="shared" si="57"/>
        <v>0</v>
      </c>
      <c r="AN45" s="54">
        <f t="shared" si="57"/>
        <v>0</v>
      </c>
      <c r="AO45" s="54"/>
      <c r="AP45" s="54">
        <f t="shared" si="58"/>
        <v>0</v>
      </c>
      <c r="AQ45" s="54">
        <f t="shared" si="7"/>
        <v>0</v>
      </c>
    </row>
    <row r="46" spans="1:43" ht="18" customHeight="1" x14ac:dyDescent="0.25">
      <c r="A46" s="56"/>
      <c r="B46" s="156" t="s">
        <v>77</v>
      </c>
      <c r="C46" s="145" t="e">
        <f>#REF!</f>
        <v>#REF!</v>
      </c>
      <c r="D46" s="54"/>
      <c r="E46" s="54"/>
      <c r="F46" s="54"/>
      <c r="G46" s="54"/>
      <c r="H46" s="54"/>
      <c r="I46" s="54">
        <f t="shared" si="52"/>
        <v>0</v>
      </c>
      <c r="J46" s="54">
        <f t="shared" si="52"/>
        <v>0</v>
      </c>
      <c r="K46" s="54"/>
      <c r="L46" s="54">
        <f t="shared" si="53"/>
        <v>0</v>
      </c>
      <c r="M46" s="54">
        <f t="shared" si="4"/>
        <v>0</v>
      </c>
      <c r="N46" s="54"/>
      <c r="O46" s="54"/>
      <c r="P46" s="55"/>
      <c r="Q46" s="54"/>
      <c r="R46" s="55"/>
      <c r="S46" s="54">
        <f t="shared" si="54"/>
        <v>0</v>
      </c>
      <c r="T46" s="54">
        <f t="shared" si="54"/>
        <v>0</v>
      </c>
      <c r="U46" s="55"/>
      <c r="V46" s="54">
        <f t="shared" si="55"/>
        <v>0</v>
      </c>
      <c r="W46" s="54">
        <f t="shared" si="5"/>
        <v>0</v>
      </c>
      <c r="X46" s="49"/>
      <c r="Y46" s="50"/>
      <c r="Z46" s="50"/>
      <c r="AA46" s="50"/>
      <c r="AB46" s="50"/>
      <c r="AC46" s="54">
        <f t="shared" si="56"/>
        <v>0</v>
      </c>
      <c r="AD46" s="54">
        <f t="shared" si="56"/>
        <v>0</v>
      </c>
      <c r="AE46" s="50"/>
      <c r="AF46" s="49">
        <f t="shared" si="17"/>
        <v>0</v>
      </c>
      <c r="AG46" s="54">
        <f t="shared" si="6"/>
        <v>0</v>
      </c>
      <c r="AH46" s="54"/>
      <c r="AI46" s="54"/>
      <c r="AJ46" s="54"/>
      <c r="AK46" s="54"/>
      <c r="AL46" s="54"/>
      <c r="AM46" s="54">
        <f t="shared" si="57"/>
        <v>0</v>
      </c>
      <c r="AN46" s="54">
        <f t="shared" si="57"/>
        <v>0</v>
      </c>
      <c r="AO46" s="54"/>
      <c r="AP46" s="54">
        <f t="shared" si="58"/>
        <v>0</v>
      </c>
      <c r="AQ46" s="54">
        <f t="shared" si="7"/>
        <v>0</v>
      </c>
    </row>
    <row r="47" spans="1:43" ht="18" customHeight="1" x14ac:dyDescent="0.25">
      <c r="A47" s="56"/>
      <c r="B47" s="156" t="s">
        <v>78</v>
      </c>
      <c r="C47" s="145" t="e">
        <f>#REF!</f>
        <v>#REF!</v>
      </c>
      <c r="D47" s="54"/>
      <c r="E47" s="54"/>
      <c r="F47" s="54"/>
      <c r="G47" s="54"/>
      <c r="H47" s="54"/>
      <c r="I47" s="54">
        <f t="shared" si="52"/>
        <v>0</v>
      </c>
      <c r="J47" s="54">
        <f t="shared" si="52"/>
        <v>0</v>
      </c>
      <c r="K47" s="54"/>
      <c r="L47" s="54">
        <f t="shared" si="53"/>
        <v>0</v>
      </c>
      <c r="M47" s="54">
        <f t="shared" si="4"/>
        <v>0</v>
      </c>
      <c r="N47" s="54"/>
      <c r="O47" s="54"/>
      <c r="P47" s="55"/>
      <c r="Q47" s="54"/>
      <c r="R47" s="55"/>
      <c r="S47" s="54">
        <f t="shared" si="54"/>
        <v>0</v>
      </c>
      <c r="T47" s="54">
        <f t="shared" si="54"/>
        <v>0</v>
      </c>
      <c r="U47" s="55"/>
      <c r="V47" s="54">
        <f t="shared" si="55"/>
        <v>0</v>
      </c>
      <c r="W47" s="54">
        <f t="shared" si="5"/>
        <v>0</v>
      </c>
      <c r="X47" s="49"/>
      <c r="Y47" s="50"/>
      <c r="Z47" s="50"/>
      <c r="AA47" s="50"/>
      <c r="AB47" s="50"/>
      <c r="AC47" s="54">
        <f t="shared" si="56"/>
        <v>0</v>
      </c>
      <c r="AD47" s="54">
        <f t="shared" si="56"/>
        <v>0</v>
      </c>
      <c r="AE47" s="50"/>
      <c r="AF47" s="49">
        <f t="shared" si="17"/>
        <v>0</v>
      </c>
      <c r="AG47" s="54">
        <f t="shared" si="6"/>
        <v>0</v>
      </c>
      <c r="AH47" s="54"/>
      <c r="AI47" s="54"/>
      <c r="AJ47" s="54"/>
      <c r="AK47" s="54"/>
      <c r="AL47" s="54"/>
      <c r="AM47" s="54">
        <f t="shared" si="57"/>
        <v>0</v>
      </c>
      <c r="AN47" s="54">
        <f t="shared" si="57"/>
        <v>0</v>
      </c>
      <c r="AO47" s="54"/>
      <c r="AP47" s="54">
        <f t="shared" si="58"/>
        <v>0</v>
      </c>
      <c r="AQ47" s="54">
        <f t="shared" si="7"/>
        <v>0</v>
      </c>
    </row>
    <row r="48" spans="1:43" ht="18" customHeight="1" x14ac:dyDescent="0.25">
      <c r="A48" s="56"/>
      <c r="B48" s="156" t="s">
        <v>79</v>
      </c>
      <c r="C48" s="147" t="e">
        <f>SUM(C49:C65)</f>
        <v>#REF!</v>
      </c>
      <c r="D48" s="54">
        <f t="shared" ref="D48:L48" si="59">SUM(D49:D65)</f>
        <v>0</v>
      </c>
      <c r="E48" s="54">
        <f t="shared" si="59"/>
        <v>0</v>
      </c>
      <c r="F48" s="54">
        <f t="shared" si="59"/>
        <v>0</v>
      </c>
      <c r="G48" s="54">
        <f t="shared" si="59"/>
        <v>0</v>
      </c>
      <c r="H48" s="54">
        <f t="shared" si="59"/>
        <v>0</v>
      </c>
      <c r="I48" s="54">
        <f t="shared" si="59"/>
        <v>0</v>
      </c>
      <c r="J48" s="54">
        <f t="shared" si="59"/>
        <v>0</v>
      </c>
      <c r="K48" s="54">
        <f t="shared" si="59"/>
        <v>0</v>
      </c>
      <c r="L48" s="54">
        <f t="shared" si="59"/>
        <v>0</v>
      </c>
      <c r="M48" s="54">
        <f t="shared" si="4"/>
        <v>0</v>
      </c>
      <c r="N48" s="55">
        <f t="shared" ref="N48:V48" si="60">SUM(N49:N65)</f>
        <v>0</v>
      </c>
      <c r="O48" s="55">
        <f t="shared" si="60"/>
        <v>0</v>
      </c>
      <c r="P48" s="55">
        <f t="shared" si="60"/>
        <v>0</v>
      </c>
      <c r="Q48" s="55">
        <f t="shared" si="60"/>
        <v>0</v>
      </c>
      <c r="R48" s="55">
        <f t="shared" si="60"/>
        <v>0</v>
      </c>
      <c r="S48" s="54">
        <f t="shared" si="60"/>
        <v>0</v>
      </c>
      <c r="T48" s="54">
        <f t="shared" si="60"/>
        <v>0</v>
      </c>
      <c r="U48" s="55">
        <f t="shared" si="60"/>
        <v>0</v>
      </c>
      <c r="V48" s="54">
        <f t="shared" si="60"/>
        <v>0</v>
      </c>
      <c r="W48" s="54">
        <f t="shared" si="5"/>
        <v>0</v>
      </c>
      <c r="X48" s="54">
        <f t="shared" ref="X48:AF48" si="61">SUM(X49:X65)</f>
        <v>0</v>
      </c>
      <c r="Y48" s="54">
        <f t="shared" si="61"/>
        <v>0</v>
      </c>
      <c r="Z48" s="55">
        <f>SUM(Z49:Z65)</f>
        <v>0</v>
      </c>
      <c r="AA48" s="55">
        <f>SUM(AA49:AA65)</f>
        <v>0</v>
      </c>
      <c r="AB48" s="55">
        <f>SUM(AB49:AB65)</f>
        <v>0</v>
      </c>
      <c r="AC48" s="54">
        <f t="shared" si="61"/>
        <v>0</v>
      </c>
      <c r="AD48" s="54">
        <f t="shared" si="61"/>
        <v>0</v>
      </c>
      <c r="AE48" s="55">
        <f>SUM(AE49:AE65)</f>
        <v>0</v>
      </c>
      <c r="AF48" s="54">
        <f t="shared" si="61"/>
        <v>0</v>
      </c>
      <c r="AG48" s="54">
        <f t="shared" si="6"/>
        <v>0</v>
      </c>
      <c r="AH48" s="54">
        <f t="shared" ref="AH48:AO48" si="62">SUM(AH49:AH65)</f>
        <v>0</v>
      </c>
      <c r="AI48" s="54">
        <f t="shared" si="62"/>
        <v>0</v>
      </c>
      <c r="AJ48" s="54">
        <f t="shared" si="62"/>
        <v>0</v>
      </c>
      <c r="AK48" s="54">
        <f t="shared" si="62"/>
        <v>0</v>
      </c>
      <c r="AL48" s="54">
        <f t="shared" si="62"/>
        <v>0</v>
      </c>
      <c r="AM48" s="54">
        <f t="shared" si="62"/>
        <v>0</v>
      </c>
      <c r="AN48" s="54">
        <f t="shared" si="62"/>
        <v>0</v>
      </c>
      <c r="AO48" s="54">
        <f t="shared" si="62"/>
        <v>0</v>
      </c>
      <c r="AP48" s="54">
        <f>SUM(AP49:AP65)</f>
        <v>0</v>
      </c>
      <c r="AQ48" s="54">
        <f t="shared" si="7"/>
        <v>0</v>
      </c>
    </row>
    <row r="49" spans="1:43" ht="18" customHeight="1" x14ac:dyDescent="0.25">
      <c r="A49" s="56"/>
      <c r="B49" s="159" t="s">
        <v>80</v>
      </c>
      <c r="C49" s="145" t="e">
        <f>#REF!</f>
        <v>#REF!</v>
      </c>
      <c r="D49" s="54"/>
      <c r="E49" s="54"/>
      <c r="F49" s="54"/>
      <c r="G49" s="54"/>
      <c r="H49" s="54"/>
      <c r="I49" s="54">
        <f t="shared" ref="I49:J65" si="63">G49-E49</f>
        <v>0</v>
      </c>
      <c r="J49" s="54">
        <f t="shared" si="63"/>
        <v>0</v>
      </c>
      <c r="K49" s="54"/>
      <c r="L49" s="54">
        <f t="shared" ref="L49:L65" si="64">D49+H49</f>
        <v>0</v>
      </c>
      <c r="M49" s="54">
        <f t="shared" si="4"/>
        <v>0</v>
      </c>
      <c r="N49" s="54"/>
      <c r="O49" s="54"/>
      <c r="P49" s="55"/>
      <c r="Q49" s="54"/>
      <c r="R49" s="55"/>
      <c r="S49" s="54">
        <f t="shared" ref="S49:T65" si="65">Q49-O49</f>
        <v>0</v>
      </c>
      <c r="T49" s="54">
        <f t="shared" si="65"/>
        <v>0</v>
      </c>
      <c r="U49" s="55"/>
      <c r="V49" s="54">
        <f t="shared" ref="V49:V65" si="66">N49+R49</f>
        <v>0</v>
      </c>
      <c r="W49" s="54">
        <f t="shared" si="5"/>
        <v>0</v>
      </c>
      <c r="X49" s="49"/>
      <c r="Y49" s="50"/>
      <c r="Z49" s="50"/>
      <c r="AA49" s="50"/>
      <c r="AB49" s="50"/>
      <c r="AC49" s="54">
        <f t="shared" ref="AC49:AD65" si="67">AA49-Y49</f>
        <v>0</v>
      </c>
      <c r="AD49" s="54">
        <f t="shared" si="67"/>
        <v>0</v>
      </c>
      <c r="AE49" s="50"/>
      <c r="AF49" s="49">
        <f t="shared" si="17"/>
        <v>0</v>
      </c>
      <c r="AG49" s="54">
        <f t="shared" si="6"/>
        <v>0</v>
      </c>
      <c r="AH49" s="54"/>
      <c r="AI49" s="54"/>
      <c r="AJ49" s="54"/>
      <c r="AK49" s="54"/>
      <c r="AL49" s="54"/>
      <c r="AM49" s="54">
        <f t="shared" ref="AM49:AN65" si="68">AK49-AI49</f>
        <v>0</v>
      </c>
      <c r="AN49" s="54">
        <f t="shared" si="68"/>
        <v>0</v>
      </c>
      <c r="AO49" s="54"/>
      <c r="AP49" s="54">
        <f t="shared" ref="AP49:AP64" si="69">AH49+AL49</f>
        <v>0</v>
      </c>
      <c r="AQ49" s="54">
        <f t="shared" si="7"/>
        <v>0</v>
      </c>
    </row>
    <row r="50" spans="1:43" ht="18" customHeight="1" x14ac:dyDescent="0.25">
      <c r="A50" s="56"/>
      <c r="B50" s="159" t="s">
        <v>81</v>
      </c>
      <c r="C50" s="145" t="e">
        <f>#REF!</f>
        <v>#REF!</v>
      </c>
      <c r="D50" s="54"/>
      <c r="E50" s="54"/>
      <c r="F50" s="54"/>
      <c r="G50" s="54"/>
      <c r="H50" s="54"/>
      <c r="I50" s="54">
        <f t="shared" si="63"/>
        <v>0</v>
      </c>
      <c r="J50" s="54">
        <f t="shared" si="63"/>
        <v>0</v>
      </c>
      <c r="K50" s="54"/>
      <c r="L50" s="54">
        <f t="shared" si="64"/>
        <v>0</v>
      </c>
      <c r="M50" s="54">
        <f t="shared" si="4"/>
        <v>0</v>
      </c>
      <c r="N50" s="54"/>
      <c r="O50" s="54"/>
      <c r="P50" s="55"/>
      <c r="Q50" s="54"/>
      <c r="R50" s="55"/>
      <c r="S50" s="54">
        <f t="shared" si="65"/>
        <v>0</v>
      </c>
      <c r="T50" s="54">
        <f t="shared" si="65"/>
        <v>0</v>
      </c>
      <c r="U50" s="55"/>
      <c r="V50" s="54">
        <f t="shared" si="66"/>
        <v>0</v>
      </c>
      <c r="W50" s="54">
        <f t="shared" si="5"/>
        <v>0</v>
      </c>
      <c r="X50" s="49"/>
      <c r="Y50" s="50"/>
      <c r="Z50" s="50"/>
      <c r="AA50" s="50"/>
      <c r="AB50" s="50"/>
      <c r="AC50" s="54">
        <f t="shared" si="67"/>
        <v>0</v>
      </c>
      <c r="AD50" s="54">
        <f t="shared" si="67"/>
        <v>0</v>
      </c>
      <c r="AE50" s="50"/>
      <c r="AF50" s="49">
        <f t="shared" si="17"/>
        <v>0</v>
      </c>
      <c r="AG50" s="54">
        <f t="shared" si="6"/>
        <v>0</v>
      </c>
      <c r="AH50" s="54"/>
      <c r="AI50" s="54"/>
      <c r="AJ50" s="54"/>
      <c r="AK50" s="54"/>
      <c r="AL50" s="54"/>
      <c r="AM50" s="54">
        <f t="shared" si="68"/>
        <v>0</v>
      </c>
      <c r="AN50" s="54">
        <f t="shared" si="68"/>
        <v>0</v>
      </c>
      <c r="AO50" s="54"/>
      <c r="AP50" s="54">
        <f t="shared" si="69"/>
        <v>0</v>
      </c>
      <c r="AQ50" s="54">
        <f t="shared" si="7"/>
        <v>0</v>
      </c>
    </row>
    <row r="51" spans="1:43" ht="18" customHeight="1" x14ac:dyDescent="0.25">
      <c r="A51" s="56"/>
      <c r="B51" s="159" t="s">
        <v>82</v>
      </c>
      <c r="C51" s="145" t="e">
        <f>#REF!+#REF!</f>
        <v>#REF!</v>
      </c>
      <c r="D51" s="54"/>
      <c r="E51" s="54"/>
      <c r="F51" s="54"/>
      <c r="G51" s="54"/>
      <c r="H51" s="54"/>
      <c r="I51" s="54">
        <f t="shared" si="63"/>
        <v>0</v>
      </c>
      <c r="J51" s="54">
        <f t="shared" si="63"/>
        <v>0</v>
      </c>
      <c r="K51" s="54"/>
      <c r="L51" s="54">
        <f t="shared" si="64"/>
        <v>0</v>
      </c>
      <c r="M51" s="54">
        <f t="shared" si="4"/>
        <v>0</v>
      </c>
      <c r="N51" s="54"/>
      <c r="O51" s="54"/>
      <c r="P51" s="55"/>
      <c r="Q51" s="54"/>
      <c r="R51" s="55"/>
      <c r="S51" s="54">
        <f t="shared" si="65"/>
        <v>0</v>
      </c>
      <c r="T51" s="54">
        <f t="shared" si="65"/>
        <v>0</v>
      </c>
      <c r="U51" s="55"/>
      <c r="V51" s="54">
        <f t="shared" si="66"/>
        <v>0</v>
      </c>
      <c r="W51" s="54">
        <f t="shared" si="5"/>
        <v>0</v>
      </c>
      <c r="X51" s="49"/>
      <c r="Y51" s="50"/>
      <c r="Z51" s="50"/>
      <c r="AA51" s="50"/>
      <c r="AB51" s="50"/>
      <c r="AC51" s="54">
        <f t="shared" si="67"/>
        <v>0</v>
      </c>
      <c r="AD51" s="54">
        <f t="shared" si="67"/>
        <v>0</v>
      </c>
      <c r="AE51" s="50"/>
      <c r="AF51" s="49">
        <f t="shared" si="17"/>
        <v>0</v>
      </c>
      <c r="AG51" s="54">
        <f t="shared" si="6"/>
        <v>0</v>
      </c>
      <c r="AH51" s="54"/>
      <c r="AI51" s="54"/>
      <c r="AJ51" s="54"/>
      <c r="AK51" s="54"/>
      <c r="AL51" s="54"/>
      <c r="AM51" s="54">
        <f t="shared" si="68"/>
        <v>0</v>
      </c>
      <c r="AN51" s="54">
        <f t="shared" si="68"/>
        <v>0</v>
      </c>
      <c r="AO51" s="54"/>
      <c r="AP51" s="54">
        <f t="shared" si="69"/>
        <v>0</v>
      </c>
      <c r="AQ51" s="54">
        <f t="shared" si="7"/>
        <v>0</v>
      </c>
    </row>
    <row r="52" spans="1:43" ht="18" customHeight="1" x14ac:dyDescent="0.25">
      <c r="A52" s="56"/>
      <c r="B52" s="159" t="s">
        <v>83</v>
      </c>
      <c r="C52" s="145" t="e">
        <f>#REF!+#REF!+#REF!+#REF!+#REF!+#REF!+#REF!</f>
        <v>#REF!</v>
      </c>
      <c r="D52" s="54"/>
      <c r="E52" s="54"/>
      <c r="F52" s="54"/>
      <c r="G52" s="54"/>
      <c r="H52" s="54"/>
      <c r="I52" s="54">
        <f t="shared" si="63"/>
        <v>0</v>
      </c>
      <c r="J52" s="54">
        <f t="shared" si="63"/>
        <v>0</v>
      </c>
      <c r="K52" s="54"/>
      <c r="L52" s="54">
        <f t="shared" si="64"/>
        <v>0</v>
      </c>
      <c r="M52" s="54">
        <f t="shared" si="4"/>
        <v>0</v>
      </c>
      <c r="N52" s="54"/>
      <c r="O52" s="54"/>
      <c r="P52" s="55"/>
      <c r="Q52" s="54"/>
      <c r="R52" s="55"/>
      <c r="S52" s="54">
        <f t="shared" si="65"/>
        <v>0</v>
      </c>
      <c r="T52" s="54">
        <f t="shared" si="65"/>
        <v>0</v>
      </c>
      <c r="U52" s="55"/>
      <c r="V52" s="54">
        <f t="shared" si="66"/>
        <v>0</v>
      </c>
      <c r="W52" s="54">
        <f t="shared" si="5"/>
        <v>0</v>
      </c>
      <c r="X52" s="49"/>
      <c r="Y52" s="50"/>
      <c r="Z52" s="50"/>
      <c r="AA52" s="50"/>
      <c r="AB52" s="50"/>
      <c r="AC52" s="54">
        <f t="shared" si="67"/>
        <v>0</v>
      </c>
      <c r="AD52" s="54">
        <f t="shared" si="67"/>
        <v>0</v>
      </c>
      <c r="AE52" s="50"/>
      <c r="AF52" s="49">
        <f t="shared" si="17"/>
        <v>0</v>
      </c>
      <c r="AG52" s="54">
        <f t="shared" si="6"/>
        <v>0</v>
      </c>
      <c r="AH52" s="54"/>
      <c r="AI52" s="54"/>
      <c r="AJ52" s="54"/>
      <c r="AK52" s="54"/>
      <c r="AL52" s="54"/>
      <c r="AM52" s="54">
        <f t="shared" si="68"/>
        <v>0</v>
      </c>
      <c r="AN52" s="54">
        <f t="shared" si="68"/>
        <v>0</v>
      </c>
      <c r="AO52" s="54"/>
      <c r="AP52" s="54">
        <f t="shared" si="69"/>
        <v>0</v>
      </c>
      <c r="AQ52" s="54">
        <f t="shared" si="7"/>
        <v>0</v>
      </c>
    </row>
    <row r="53" spans="1:43" ht="18" customHeight="1" x14ac:dyDescent="0.25">
      <c r="A53" s="56"/>
      <c r="B53" s="159" t="s">
        <v>84</v>
      </c>
      <c r="C53" s="145" t="e">
        <f>#REF!+#REF!+#REF!</f>
        <v>#REF!</v>
      </c>
      <c r="D53" s="54"/>
      <c r="E53" s="54"/>
      <c r="F53" s="54"/>
      <c r="G53" s="54"/>
      <c r="H53" s="54"/>
      <c r="I53" s="54">
        <f t="shared" si="63"/>
        <v>0</v>
      </c>
      <c r="J53" s="54">
        <f t="shared" si="63"/>
        <v>0</v>
      </c>
      <c r="K53" s="54"/>
      <c r="L53" s="54">
        <f t="shared" si="64"/>
        <v>0</v>
      </c>
      <c r="M53" s="54">
        <f t="shared" si="4"/>
        <v>0</v>
      </c>
      <c r="N53" s="54"/>
      <c r="O53" s="54"/>
      <c r="P53" s="55"/>
      <c r="Q53" s="54"/>
      <c r="R53" s="55"/>
      <c r="S53" s="54">
        <f t="shared" si="65"/>
        <v>0</v>
      </c>
      <c r="T53" s="54">
        <f t="shared" si="65"/>
        <v>0</v>
      </c>
      <c r="U53" s="55"/>
      <c r="V53" s="54">
        <f t="shared" si="66"/>
        <v>0</v>
      </c>
      <c r="W53" s="54">
        <f t="shared" si="5"/>
        <v>0</v>
      </c>
      <c r="X53" s="49"/>
      <c r="Y53" s="50"/>
      <c r="Z53" s="50"/>
      <c r="AA53" s="50"/>
      <c r="AB53" s="50"/>
      <c r="AC53" s="54">
        <f t="shared" si="67"/>
        <v>0</v>
      </c>
      <c r="AD53" s="54">
        <f t="shared" si="67"/>
        <v>0</v>
      </c>
      <c r="AE53" s="50"/>
      <c r="AF53" s="49">
        <f t="shared" si="17"/>
        <v>0</v>
      </c>
      <c r="AG53" s="54">
        <f t="shared" si="6"/>
        <v>0</v>
      </c>
      <c r="AH53" s="54"/>
      <c r="AI53" s="54"/>
      <c r="AJ53" s="54"/>
      <c r="AK53" s="54"/>
      <c r="AL53" s="54"/>
      <c r="AM53" s="54">
        <f t="shared" si="68"/>
        <v>0</v>
      </c>
      <c r="AN53" s="54">
        <f t="shared" si="68"/>
        <v>0</v>
      </c>
      <c r="AO53" s="54"/>
      <c r="AP53" s="54">
        <f t="shared" si="69"/>
        <v>0</v>
      </c>
      <c r="AQ53" s="54">
        <f t="shared" si="7"/>
        <v>0</v>
      </c>
    </row>
    <row r="54" spans="1:43" ht="18" customHeight="1" x14ac:dyDescent="0.25">
      <c r="A54" s="56"/>
      <c r="B54" s="159" t="s">
        <v>85</v>
      </c>
      <c r="C54" s="145"/>
      <c r="D54" s="54"/>
      <c r="E54" s="54"/>
      <c r="F54" s="54"/>
      <c r="G54" s="54"/>
      <c r="H54" s="54"/>
      <c r="I54" s="54">
        <f t="shared" si="63"/>
        <v>0</v>
      </c>
      <c r="J54" s="54">
        <f t="shared" si="63"/>
        <v>0</v>
      </c>
      <c r="K54" s="54"/>
      <c r="L54" s="54">
        <f t="shared" si="64"/>
        <v>0</v>
      </c>
      <c r="M54" s="54">
        <f t="shared" si="4"/>
        <v>0</v>
      </c>
      <c r="N54" s="54"/>
      <c r="O54" s="54"/>
      <c r="P54" s="55"/>
      <c r="Q54" s="54"/>
      <c r="R54" s="55"/>
      <c r="S54" s="54">
        <f t="shared" si="65"/>
        <v>0</v>
      </c>
      <c r="T54" s="54">
        <f t="shared" si="65"/>
        <v>0</v>
      </c>
      <c r="U54" s="55"/>
      <c r="V54" s="54">
        <f t="shared" si="66"/>
        <v>0</v>
      </c>
      <c r="W54" s="54">
        <f t="shared" si="5"/>
        <v>0</v>
      </c>
      <c r="X54" s="49"/>
      <c r="Y54" s="50"/>
      <c r="Z54" s="50"/>
      <c r="AA54" s="50"/>
      <c r="AB54" s="50"/>
      <c r="AC54" s="54">
        <f t="shared" si="67"/>
        <v>0</v>
      </c>
      <c r="AD54" s="54">
        <f t="shared" si="67"/>
        <v>0</v>
      </c>
      <c r="AE54" s="50"/>
      <c r="AF54" s="49">
        <f t="shared" si="17"/>
        <v>0</v>
      </c>
      <c r="AG54" s="54">
        <f t="shared" si="6"/>
        <v>0</v>
      </c>
      <c r="AH54" s="54"/>
      <c r="AI54" s="54"/>
      <c r="AJ54" s="54"/>
      <c r="AK54" s="54"/>
      <c r="AL54" s="54"/>
      <c r="AM54" s="54">
        <f t="shared" si="68"/>
        <v>0</v>
      </c>
      <c r="AN54" s="54">
        <f t="shared" si="68"/>
        <v>0</v>
      </c>
      <c r="AO54" s="54"/>
      <c r="AP54" s="54">
        <f t="shared" si="69"/>
        <v>0</v>
      </c>
      <c r="AQ54" s="54">
        <f t="shared" si="7"/>
        <v>0</v>
      </c>
    </row>
    <row r="55" spans="1:43" ht="18" customHeight="1" x14ac:dyDescent="0.25">
      <c r="A55" s="56"/>
      <c r="B55" s="159" t="s">
        <v>86</v>
      </c>
      <c r="C55" s="145" t="e">
        <f>#REF!</f>
        <v>#REF!</v>
      </c>
      <c r="D55" s="54"/>
      <c r="E55" s="54"/>
      <c r="F55" s="54"/>
      <c r="G55" s="54"/>
      <c r="H55" s="54"/>
      <c r="I55" s="54">
        <f t="shared" si="63"/>
        <v>0</v>
      </c>
      <c r="J55" s="54">
        <f t="shared" si="63"/>
        <v>0</v>
      </c>
      <c r="K55" s="54"/>
      <c r="L55" s="54">
        <f t="shared" si="64"/>
        <v>0</v>
      </c>
      <c r="M55" s="54">
        <f t="shared" si="4"/>
        <v>0</v>
      </c>
      <c r="N55" s="54"/>
      <c r="O55" s="54"/>
      <c r="P55" s="55"/>
      <c r="Q55" s="54"/>
      <c r="R55" s="55"/>
      <c r="S55" s="54">
        <f t="shared" si="65"/>
        <v>0</v>
      </c>
      <c r="T55" s="54">
        <f t="shared" si="65"/>
        <v>0</v>
      </c>
      <c r="U55" s="55"/>
      <c r="V55" s="54">
        <f t="shared" si="66"/>
        <v>0</v>
      </c>
      <c r="W55" s="54">
        <f t="shared" si="5"/>
        <v>0</v>
      </c>
      <c r="X55" s="49"/>
      <c r="Y55" s="50"/>
      <c r="Z55" s="50"/>
      <c r="AA55" s="50"/>
      <c r="AB55" s="50"/>
      <c r="AC55" s="54">
        <f t="shared" si="67"/>
        <v>0</v>
      </c>
      <c r="AD55" s="54">
        <f t="shared" si="67"/>
        <v>0</v>
      </c>
      <c r="AE55" s="50"/>
      <c r="AF55" s="49">
        <f t="shared" si="17"/>
        <v>0</v>
      </c>
      <c r="AG55" s="54">
        <f t="shared" si="6"/>
        <v>0</v>
      </c>
      <c r="AH55" s="54"/>
      <c r="AI55" s="54"/>
      <c r="AJ55" s="54"/>
      <c r="AK55" s="54"/>
      <c r="AL55" s="54"/>
      <c r="AM55" s="54">
        <f t="shared" si="68"/>
        <v>0</v>
      </c>
      <c r="AN55" s="54">
        <f t="shared" si="68"/>
        <v>0</v>
      </c>
      <c r="AO55" s="54"/>
      <c r="AP55" s="54">
        <f t="shared" si="69"/>
        <v>0</v>
      </c>
      <c r="AQ55" s="54">
        <f t="shared" si="7"/>
        <v>0</v>
      </c>
    </row>
    <row r="56" spans="1:43" ht="18" customHeight="1" x14ac:dyDescent="0.25">
      <c r="A56" s="56"/>
      <c r="B56" s="159" t="s">
        <v>87</v>
      </c>
      <c r="C56" s="145" t="e">
        <f>#REF!</f>
        <v>#REF!</v>
      </c>
      <c r="D56" s="58"/>
      <c r="E56" s="54"/>
      <c r="F56" s="54"/>
      <c r="G56" s="54"/>
      <c r="H56" s="54"/>
      <c r="I56" s="54">
        <f t="shared" si="63"/>
        <v>0</v>
      </c>
      <c r="J56" s="54">
        <f t="shared" si="63"/>
        <v>0</v>
      </c>
      <c r="K56" s="54"/>
      <c r="L56" s="54">
        <f t="shared" si="64"/>
        <v>0</v>
      </c>
      <c r="M56" s="54">
        <f t="shared" si="4"/>
        <v>0</v>
      </c>
      <c r="N56" s="54"/>
      <c r="O56" s="54"/>
      <c r="P56" s="55"/>
      <c r="Q56" s="54"/>
      <c r="R56" s="55"/>
      <c r="S56" s="54">
        <f t="shared" si="65"/>
        <v>0</v>
      </c>
      <c r="T56" s="54">
        <f t="shared" si="65"/>
        <v>0</v>
      </c>
      <c r="U56" s="55"/>
      <c r="V56" s="54">
        <f t="shared" si="66"/>
        <v>0</v>
      </c>
      <c r="W56" s="54">
        <f t="shared" si="5"/>
        <v>0</v>
      </c>
      <c r="X56" s="49"/>
      <c r="Y56" s="50"/>
      <c r="Z56" s="50"/>
      <c r="AA56" s="50"/>
      <c r="AB56" s="50"/>
      <c r="AC56" s="54">
        <f>AA56-Y56</f>
        <v>0</v>
      </c>
      <c r="AD56" s="54">
        <f>AB56-Z56</f>
        <v>0</v>
      </c>
      <c r="AE56" s="50"/>
      <c r="AF56" s="49">
        <f t="shared" si="17"/>
        <v>0</v>
      </c>
      <c r="AG56" s="54">
        <f t="shared" si="6"/>
        <v>0</v>
      </c>
      <c r="AH56" s="54"/>
      <c r="AI56" s="59"/>
      <c r="AJ56" s="59"/>
      <c r="AK56" s="59"/>
      <c r="AL56" s="59"/>
      <c r="AM56" s="54">
        <f t="shared" si="68"/>
        <v>0</v>
      </c>
      <c r="AN56" s="54">
        <f t="shared" si="68"/>
        <v>0</v>
      </c>
      <c r="AO56" s="59"/>
      <c r="AP56" s="54">
        <f t="shared" si="69"/>
        <v>0</v>
      </c>
      <c r="AQ56" s="54">
        <f t="shared" si="7"/>
        <v>0</v>
      </c>
    </row>
    <row r="57" spans="1:43" ht="18" customHeight="1" x14ac:dyDescent="0.25">
      <c r="A57" s="56"/>
      <c r="B57" s="159" t="s">
        <v>88</v>
      </c>
      <c r="C57" s="145" t="e">
        <f>#REF!</f>
        <v>#REF!</v>
      </c>
      <c r="D57" s="54"/>
      <c r="E57" s="54"/>
      <c r="F57" s="54"/>
      <c r="G57" s="54"/>
      <c r="H57" s="54"/>
      <c r="I57" s="54">
        <f t="shared" si="63"/>
        <v>0</v>
      </c>
      <c r="J57" s="54">
        <f t="shared" si="63"/>
        <v>0</v>
      </c>
      <c r="K57" s="54"/>
      <c r="L57" s="54">
        <f t="shared" si="64"/>
        <v>0</v>
      </c>
      <c r="M57" s="54">
        <f t="shared" si="4"/>
        <v>0</v>
      </c>
      <c r="N57" s="54"/>
      <c r="O57" s="54"/>
      <c r="P57" s="55"/>
      <c r="Q57" s="54"/>
      <c r="R57" s="55"/>
      <c r="S57" s="54">
        <f t="shared" si="65"/>
        <v>0</v>
      </c>
      <c r="T57" s="54">
        <f t="shared" si="65"/>
        <v>0</v>
      </c>
      <c r="U57" s="55"/>
      <c r="V57" s="54">
        <f t="shared" si="66"/>
        <v>0</v>
      </c>
      <c r="W57" s="54">
        <f t="shared" si="5"/>
        <v>0</v>
      </c>
      <c r="X57" s="49"/>
      <c r="Y57" s="50"/>
      <c r="Z57" s="50"/>
      <c r="AA57" s="50"/>
      <c r="AB57" s="50"/>
      <c r="AC57" s="54">
        <f t="shared" si="67"/>
        <v>0</v>
      </c>
      <c r="AD57" s="54">
        <f t="shared" si="67"/>
        <v>0</v>
      </c>
      <c r="AE57" s="50"/>
      <c r="AF57" s="49">
        <f t="shared" si="17"/>
        <v>0</v>
      </c>
      <c r="AG57" s="54">
        <f t="shared" si="6"/>
        <v>0</v>
      </c>
      <c r="AH57" s="54"/>
      <c r="AI57" s="54"/>
      <c r="AJ57" s="54"/>
      <c r="AK57" s="54"/>
      <c r="AL57" s="54"/>
      <c r="AM57" s="54">
        <f t="shared" si="68"/>
        <v>0</v>
      </c>
      <c r="AN57" s="54">
        <f t="shared" si="68"/>
        <v>0</v>
      </c>
      <c r="AO57" s="54"/>
      <c r="AP57" s="54">
        <f t="shared" si="69"/>
        <v>0</v>
      </c>
      <c r="AQ57" s="54">
        <f t="shared" si="7"/>
        <v>0</v>
      </c>
    </row>
    <row r="58" spans="1:43" ht="18" customHeight="1" x14ac:dyDescent="0.25">
      <c r="A58" s="56"/>
      <c r="B58" s="159" t="s">
        <v>89</v>
      </c>
      <c r="C58" s="145" t="e">
        <f>#REF!</f>
        <v>#REF!</v>
      </c>
      <c r="D58" s="54"/>
      <c r="E58" s="54"/>
      <c r="F58" s="54"/>
      <c r="G58" s="54"/>
      <c r="H58" s="54"/>
      <c r="I58" s="54">
        <f t="shared" si="63"/>
        <v>0</v>
      </c>
      <c r="J58" s="54">
        <f t="shared" si="63"/>
        <v>0</v>
      </c>
      <c r="K58" s="54"/>
      <c r="L58" s="54">
        <f t="shared" si="64"/>
        <v>0</v>
      </c>
      <c r="M58" s="54">
        <f t="shared" si="4"/>
        <v>0</v>
      </c>
      <c r="N58" s="54"/>
      <c r="O58" s="54"/>
      <c r="P58" s="55"/>
      <c r="Q58" s="54"/>
      <c r="R58" s="55"/>
      <c r="S58" s="54">
        <f t="shared" si="65"/>
        <v>0</v>
      </c>
      <c r="T58" s="54">
        <f t="shared" si="65"/>
        <v>0</v>
      </c>
      <c r="U58" s="55"/>
      <c r="V58" s="54">
        <f>R58</f>
        <v>0</v>
      </c>
      <c r="W58" s="54">
        <f t="shared" si="5"/>
        <v>0</v>
      </c>
      <c r="X58" s="49"/>
      <c r="Y58" s="50"/>
      <c r="Z58" s="50"/>
      <c r="AA58" s="50"/>
      <c r="AB58" s="50"/>
      <c r="AC58" s="54">
        <f t="shared" si="67"/>
        <v>0</v>
      </c>
      <c r="AD58" s="54">
        <f t="shared" si="67"/>
        <v>0</v>
      </c>
      <c r="AE58" s="50"/>
      <c r="AF58" s="49">
        <f t="shared" si="17"/>
        <v>0</v>
      </c>
      <c r="AG58" s="54">
        <f t="shared" si="6"/>
        <v>0</v>
      </c>
      <c r="AH58" s="54"/>
      <c r="AI58" s="54"/>
      <c r="AJ58" s="54"/>
      <c r="AK58" s="54"/>
      <c r="AL58" s="54"/>
      <c r="AM58" s="54">
        <f t="shared" si="68"/>
        <v>0</v>
      </c>
      <c r="AN58" s="54">
        <f t="shared" si="68"/>
        <v>0</v>
      </c>
      <c r="AO58" s="54"/>
      <c r="AP58" s="54">
        <f t="shared" si="69"/>
        <v>0</v>
      </c>
      <c r="AQ58" s="54">
        <f t="shared" si="7"/>
        <v>0</v>
      </c>
    </row>
    <row r="59" spans="1:43" ht="18" customHeight="1" x14ac:dyDescent="0.25">
      <c r="A59" s="56"/>
      <c r="B59" s="159" t="s">
        <v>90</v>
      </c>
      <c r="C59" s="145" t="e">
        <f>#REF!</f>
        <v>#REF!</v>
      </c>
      <c r="D59" s="54"/>
      <c r="E59" s="54"/>
      <c r="F59" s="54"/>
      <c r="G59" s="54"/>
      <c r="H59" s="54"/>
      <c r="I59" s="54">
        <f t="shared" si="63"/>
        <v>0</v>
      </c>
      <c r="J59" s="54">
        <f t="shared" si="63"/>
        <v>0</v>
      </c>
      <c r="K59" s="54"/>
      <c r="L59" s="54">
        <f t="shared" si="64"/>
        <v>0</v>
      </c>
      <c r="M59" s="54">
        <f t="shared" si="4"/>
        <v>0</v>
      </c>
      <c r="N59" s="54"/>
      <c r="O59" s="54"/>
      <c r="P59" s="55"/>
      <c r="Q59" s="54"/>
      <c r="R59" s="55"/>
      <c r="S59" s="54">
        <f t="shared" si="65"/>
        <v>0</v>
      </c>
      <c r="T59" s="54">
        <f t="shared" si="65"/>
        <v>0</v>
      </c>
      <c r="U59" s="55"/>
      <c r="V59" s="54">
        <f t="shared" si="66"/>
        <v>0</v>
      </c>
      <c r="W59" s="54">
        <f t="shared" si="5"/>
        <v>0</v>
      </c>
      <c r="X59" s="49"/>
      <c r="Y59" s="50"/>
      <c r="Z59" s="50"/>
      <c r="AA59" s="50"/>
      <c r="AB59" s="50"/>
      <c r="AC59" s="54">
        <f t="shared" si="67"/>
        <v>0</v>
      </c>
      <c r="AD59" s="54">
        <f t="shared" si="67"/>
        <v>0</v>
      </c>
      <c r="AE59" s="50"/>
      <c r="AF59" s="49">
        <f t="shared" si="17"/>
        <v>0</v>
      </c>
      <c r="AG59" s="54">
        <f t="shared" si="6"/>
        <v>0</v>
      </c>
      <c r="AH59" s="54"/>
      <c r="AI59" s="54"/>
      <c r="AJ59" s="54"/>
      <c r="AK59" s="54"/>
      <c r="AL59" s="54"/>
      <c r="AM59" s="54">
        <f t="shared" si="68"/>
        <v>0</v>
      </c>
      <c r="AN59" s="54">
        <f t="shared" si="68"/>
        <v>0</v>
      </c>
      <c r="AO59" s="54"/>
      <c r="AP59" s="54">
        <f t="shared" si="69"/>
        <v>0</v>
      </c>
      <c r="AQ59" s="54">
        <f t="shared" si="7"/>
        <v>0</v>
      </c>
    </row>
    <row r="60" spans="1:43" ht="18" customHeight="1" x14ac:dyDescent="0.25">
      <c r="A60" s="56"/>
      <c r="B60" s="159" t="s">
        <v>91</v>
      </c>
      <c r="C60" s="145" t="e">
        <f>#REF!</f>
        <v>#REF!</v>
      </c>
      <c r="D60" s="54"/>
      <c r="E60" s="54"/>
      <c r="F60" s="54"/>
      <c r="G60" s="54"/>
      <c r="H60" s="54"/>
      <c r="I60" s="54">
        <f t="shared" si="63"/>
        <v>0</v>
      </c>
      <c r="J60" s="54">
        <f t="shared" si="63"/>
        <v>0</v>
      </c>
      <c r="K60" s="54"/>
      <c r="L60" s="54">
        <f t="shared" si="64"/>
        <v>0</v>
      </c>
      <c r="M60" s="54">
        <f t="shared" si="4"/>
        <v>0</v>
      </c>
      <c r="N60" s="54"/>
      <c r="O60" s="54"/>
      <c r="P60" s="55"/>
      <c r="Q60" s="54"/>
      <c r="R60" s="55"/>
      <c r="S60" s="54">
        <f t="shared" si="65"/>
        <v>0</v>
      </c>
      <c r="T60" s="54">
        <f t="shared" si="65"/>
        <v>0</v>
      </c>
      <c r="U60" s="55"/>
      <c r="V60" s="54">
        <f t="shared" si="66"/>
        <v>0</v>
      </c>
      <c r="W60" s="54">
        <f t="shared" si="5"/>
        <v>0</v>
      </c>
      <c r="X60" s="49"/>
      <c r="Y60" s="50"/>
      <c r="Z60" s="50"/>
      <c r="AA60" s="50"/>
      <c r="AB60" s="50"/>
      <c r="AC60" s="54">
        <f t="shared" si="67"/>
        <v>0</v>
      </c>
      <c r="AD60" s="54">
        <f t="shared" si="67"/>
        <v>0</v>
      </c>
      <c r="AE60" s="50"/>
      <c r="AF60" s="49">
        <f t="shared" si="17"/>
        <v>0</v>
      </c>
      <c r="AG60" s="54">
        <f t="shared" si="6"/>
        <v>0</v>
      </c>
      <c r="AH60" s="54"/>
      <c r="AI60" s="54"/>
      <c r="AJ60" s="54"/>
      <c r="AK60" s="54"/>
      <c r="AL60" s="54"/>
      <c r="AM60" s="54">
        <f t="shared" si="68"/>
        <v>0</v>
      </c>
      <c r="AN60" s="54">
        <f t="shared" si="68"/>
        <v>0</v>
      </c>
      <c r="AO60" s="54"/>
      <c r="AP60" s="54">
        <f t="shared" si="69"/>
        <v>0</v>
      </c>
      <c r="AQ60" s="54">
        <f t="shared" si="7"/>
        <v>0</v>
      </c>
    </row>
    <row r="61" spans="1:43" ht="18" customHeight="1" x14ac:dyDescent="0.25">
      <c r="A61" s="56"/>
      <c r="B61" s="159" t="s">
        <v>92</v>
      </c>
      <c r="C61" s="145">
        <v>0</v>
      </c>
      <c r="D61" s="54"/>
      <c r="E61" s="54"/>
      <c r="F61" s="54"/>
      <c r="G61" s="54"/>
      <c r="H61" s="54"/>
      <c r="I61" s="54">
        <f t="shared" si="63"/>
        <v>0</v>
      </c>
      <c r="J61" s="54">
        <f t="shared" si="63"/>
        <v>0</v>
      </c>
      <c r="K61" s="54"/>
      <c r="L61" s="54">
        <f t="shared" si="64"/>
        <v>0</v>
      </c>
      <c r="M61" s="54">
        <f t="shared" si="4"/>
        <v>0</v>
      </c>
      <c r="N61" s="54"/>
      <c r="O61" s="54"/>
      <c r="P61" s="55"/>
      <c r="Q61" s="54"/>
      <c r="R61" s="55"/>
      <c r="S61" s="54">
        <f t="shared" si="65"/>
        <v>0</v>
      </c>
      <c r="T61" s="54">
        <f t="shared" si="65"/>
        <v>0</v>
      </c>
      <c r="U61" s="55"/>
      <c r="V61" s="54">
        <f t="shared" si="66"/>
        <v>0</v>
      </c>
      <c r="W61" s="54">
        <f t="shared" si="5"/>
        <v>0</v>
      </c>
      <c r="X61" s="49"/>
      <c r="Y61" s="50"/>
      <c r="Z61" s="50"/>
      <c r="AA61" s="50"/>
      <c r="AB61" s="50"/>
      <c r="AC61" s="54">
        <f t="shared" si="67"/>
        <v>0</v>
      </c>
      <c r="AD61" s="54">
        <f t="shared" si="67"/>
        <v>0</v>
      </c>
      <c r="AE61" s="50"/>
      <c r="AF61" s="49">
        <f t="shared" si="17"/>
        <v>0</v>
      </c>
      <c r="AG61" s="54">
        <f t="shared" si="6"/>
        <v>0</v>
      </c>
      <c r="AH61" s="54"/>
      <c r="AI61" s="54"/>
      <c r="AJ61" s="54"/>
      <c r="AK61" s="54"/>
      <c r="AL61" s="54"/>
      <c r="AM61" s="54">
        <f t="shared" si="68"/>
        <v>0</v>
      </c>
      <c r="AN61" s="54">
        <f t="shared" si="68"/>
        <v>0</v>
      </c>
      <c r="AO61" s="54"/>
      <c r="AP61" s="54">
        <f t="shared" si="69"/>
        <v>0</v>
      </c>
      <c r="AQ61" s="54">
        <f t="shared" si="7"/>
        <v>0</v>
      </c>
    </row>
    <row r="62" spans="1:43" ht="18" customHeight="1" x14ac:dyDescent="0.25">
      <c r="A62" s="56"/>
      <c r="B62" s="159" t="s">
        <v>93</v>
      </c>
      <c r="C62" s="145" t="e">
        <f>#REF!</f>
        <v>#REF!</v>
      </c>
      <c r="D62" s="54"/>
      <c r="E62" s="54"/>
      <c r="F62" s="54"/>
      <c r="G62" s="54"/>
      <c r="H62" s="54"/>
      <c r="I62" s="54">
        <f t="shared" si="63"/>
        <v>0</v>
      </c>
      <c r="J62" s="54">
        <f t="shared" si="63"/>
        <v>0</v>
      </c>
      <c r="K62" s="54"/>
      <c r="L62" s="54">
        <f t="shared" si="64"/>
        <v>0</v>
      </c>
      <c r="M62" s="54">
        <f t="shared" si="4"/>
        <v>0</v>
      </c>
      <c r="N62" s="54"/>
      <c r="O62" s="54"/>
      <c r="P62" s="55"/>
      <c r="Q62" s="54"/>
      <c r="R62" s="55"/>
      <c r="S62" s="54">
        <f t="shared" si="65"/>
        <v>0</v>
      </c>
      <c r="T62" s="54">
        <f t="shared" si="65"/>
        <v>0</v>
      </c>
      <c r="U62" s="55"/>
      <c r="V62" s="54">
        <f t="shared" si="66"/>
        <v>0</v>
      </c>
      <c r="W62" s="54">
        <f t="shared" si="5"/>
        <v>0</v>
      </c>
      <c r="X62" s="49"/>
      <c r="Y62" s="50"/>
      <c r="Z62" s="50"/>
      <c r="AA62" s="50"/>
      <c r="AB62" s="50"/>
      <c r="AC62" s="54">
        <f t="shared" si="67"/>
        <v>0</v>
      </c>
      <c r="AD62" s="54">
        <f t="shared" si="67"/>
        <v>0</v>
      </c>
      <c r="AE62" s="50"/>
      <c r="AF62" s="49">
        <f t="shared" si="17"/>
        <v>0</v>
      </c>
      <c r="AG62" s="54">
        <f t="shared" si="6"/>
        <v>0</v>
      </c>
      <c r="AH62" s="54"/>
      <c r="AI62" s="54"/>
      <c r="AJ62" s="54"/>
      <c r="AK62" s="54"/>
      <c r="AL62" s="54"/>
      <c r="AM62" s="54">
        <f t="shared" si="68"/>
        <v>0</v>
      </c>
      <c r="AN62" s="54">
        <f t="shared" si="68"/>
        <v>0</v>
      </c>
      <c r="AO62" s="54"/>
      <c r="AP62" s="54">
        <f t="shared" si="69"/>
        <v>0</v>
      </c>
      <c r="AQ62" s="54">
        <f t="shared" si="7"/>
        <v>0</v>
      </c>
    </row>
    <row r="63" spans="1:43" ht="18" customHeight="1" x14ac:dyDescent="0.25">
      <c r="A63" s="56"/>
      <c r="B63" s="159" t="s">
        <v>94</v>
      </c>
      <c r="C63" s="145" t="e">
        <f>#REF!+#REF!</f>
        <v>#REF!</v>
      </c>
      <c r="D63" s="54"/>
      <c r="E63" s="54"/>
      <c r="F63" s="54"/>
      <c r="G63" s="54"/>
      <c r="H63" s="54"/>
      <c r="I63" s="54">
        <f t="shared" si="63"/>
        <v>0</v>
      </c>
      <c r="J63" s="54">
        <f t="shared" si="63"/>
        <v>0</v>
      </c>
      <c r="K63" s="54"/>
      <c r="L63" s="54">
        <f t="shared" si="64"/>
        <v>0</v>
      </c>
      <c r="M63" s="54">
        <f t="shared" si="4"/>
        <v>0</v>
      </c>
      <c r="N63" s="54"/>
      <c r="O63" s="54"/>
      <c r="P63" s="55"/>
      <c r="Q63" s="54"/>
      <c r="R63" s="55"/>
      <c r="S63" s="54">
        <f t="shared" si="65"/>
        <v>0</v>
      </c>
      <c r="T63" s="54">
        <f t="shared" si="65"/>
        <v>0</v>
      </c>
      <c r="U63" s="55"/>
      <c r="V63" s="54">
        <f t="shared" si="66"/>
        <v>0</v>
      </c>
      <c r="W63" s="54">
        <f t="shared" si="5"/>
        <v>0</v>
      </c>
      <c r="X63" s="49"/>
      <c r="Y63" s="50"/>
      <c r="Z63" s="50"/>
      <c r="AA63" s="50"/>
      <c r="AB63" s="50"/>
      <c r="AC63" s="54">
        <f t="shared" si="67"/>
        <v>0</v>
      </c>
      <c r="AD63" s="54">
        <f t="shared" si="67"/>
        <v>0</v>
      </c>
      <c r="AE63" s="50"/>
      <c r="AF63" s="49">
        <f t="shared" si="17"/>
        <v>0</v>
      </c>
      <c r="AG63" s="54">
        <f t="shared" si="6"/>
        <v>0</v>
      </c>
      <c r="AH63" s="54"/>
      <c r="AI63" s="54"/>
      <c r="AJ63" s="54"/>
      <c r="AK63" s="54"/>
      <c r="AL63" s="54"/>
      <c r="AM63" s="54">
        <f t="shared" si="68"/>
        <v>0</v>
      </c>
      <c r="AN63" s="54">
        <f t="shared" si="68"/>
        <v>0</v>
      </c>
      <c r="AO63" s="54"/>
      <c r="AP63" s="54">
        <f t="shared" si="69"/>
        <v>0</v>
      </c>
      <c r="AQ63" s="54">
        <f t="shared" si="7"/>
        <v>0</v>
      </c>
    </row>
    <row r="64" spans="1:43" ht="18" customHeight="1" x14ac:dyDescent="0.25">
      <c r="A64" s="56"/>
      <c r="B64" s="159" t="s">
        <v>95</v>
      </c>
      <c r="C64" s="145"/>
      <c r="D64" s="54"/>
      <c r="E64" s="54"/>
      <c r="F64" s="54"/>
      <c r="G64" s="54"/>
      <c r="H64" s="54"/>
      <c r="I64" s="54">
        <f t="shared" si="63"/>
        <v>0</v>
      </c>
      <c r="J64" s="54">
        <f t="shared" si="63"/>
        <v>0</v>
      </c>
      <c r="K64" s="54"/>
      <c r="L64" s="54">
        <f t="shared" si="64"/>
        <v>0</v>
      </c>
      <c r="M64" s="54">
        <f t="shared" si="4"/>
        <v>0</v>
      </c>
      <c r="N64" s="54"/>
      <c r="O64" s="54"/>
      <c r="P64" s="55"/>
      <c r="Q64" s="54"/>
      <c r="R64" s="55"/>
      <c r="S64" s="54">
        <f t="shared" si="65"/>
        <v>0</v>
      </c>
      <c r="T64" s="54">
        <f t="shared" si="65"/>
        <v>0</v>
      </c>
      <c r="U64" s="55"/>
      <c r="V64" s="54">
        <f t="shared" si="66"/>
        <v>0</v>
      </c>
      <c r="W64" s="54">
        <f t="shared" si="5"/>
        <v>0</v>
      </c>
      <c r="X64" s="49"/>
      <c r="Y64" s="50"/>
      <c r="Z64" s="50"/>
      <c r="AA64" s="50"/>
      <c r="AB64" s="50"/>
      <c r="AC64" s="54">
        <f t="shared" si="67"/>
        <v>0</v>
      </c>
      <c r="AD64" s="54">
        <f t="shared" si="67"/>
        <v>0</v>
      </c>
      <c r="AE64" s="50"/>
      <c r="AF64" s="49">
        <f t="shared" si="17"/>
        <v>0</v>
      </c>
      <c r="AG64" s="54">
        <f t="shared" si="6"/>
        <v>0</v>
      </c>
      <c r="AH64" s="54"/>
      <c r="AI64" s="54"/>
      <c r="AJ64" s="54"/>
      <c r="AK64" s="54"/>
      <c r="AL64" s="54"/>
      <c r="AM64" s="54">
        <f t="shared" si="68"/>
        <v>0</v>
      </c>
      <c r="AN64" s="54">
        <f t="shared" si="68"/>
        <v>0</v>
      </c>
      <c r="AO64" s="54"/>
      <c r="AP64" s="54">
        <f t="shared" si="69"/>
        <v>0</v>
      </c>
      <c r="AQ64" s="54">
        <f t="shared" si="7"/>
        <v>0</v>
      </c>
    </row>
    <row r="65" spans="1:43" ht="18" customHeight="1" x14ac:dyDescent="0.25">
      <c r="A65" s="56"/>
      <c r="B65" s="159" t="s">
        <v>96</v>
      </c>
      <c r="C65" s="145" t="e">
        <f>#REF!+#REF!+#REF!+#REF!+#REF!+#REF!+#REF!+#REF!+#REF!+#REF!-78286</f>
        <v>#REF!</v>
      </c>
      <c r="D65" s="54"/>
      <c r="E65" s="54"/>
      <c r="F65" s="54"/>
      <c r="G65" s="54"/>
      <c r="H65" s="54"/>
      <c r="I65" s="54">
        <f t="shared" si="63"/>
        <v>0</v>
      </c>
      <c r="J65" s="54">
        <f t="shared" si="63"/>
        <v>0</v>
      </c>
      <c r="K65" s="54"/>
      <c r="L65" s="54">
        <f t="shared" si="64"/>
        <v>0</v>
      </c>
      <c r="M65" s="54">
        <f t="shared" si="4"/>
        <v>0</v>
      </c>
      <c r="N65" s="54"/>
      <c r="O65" s="54"/>
      <c r="P65" s="55"/>
      <c r="Q65" s="54"/>
      <c r="R65" s="55"/>
      <c r="S65" s="54">
        <f t="shared" si="65"/>
        <v>0</v>
      </c>
      <c r="T65" s="54">
        <f t="shared" si="65"/>
        <v>0</v>
      </c>
      <c r="U65" s="55"/>
      <c r="V65" s="54">
        <f t="shared" si="66"/>
        <v>0</v>
      </c>
      <c r="W65" s="54">
        <f t="shared" si="5"/>
        <v>0</v>
      </c>
      <c r="X65" s="49"/>
      <c r="Y65" s="50"/>
      <c r="Z65" s="50"/>
      <c r="AA65" s="50"/>
      <c r="AB65" s="50"/>
      <c r="AC65" s="54">
        <f t="shared" si="67"/>
        <v>0</v>
      </c>
      <c r="AD65" s="54">
        <f t="shared" si="67"/>
        <v>0</v>
      </c>
      <c r="AE65" s="50"/>
      <c r="AF65" s="49">
        <f t="shared" si="17"/>
        <v>0</v>
      </c>
      <c r="AG65" s="54">
        <f t="shared" si="6"/>
        <v>0</v>
      </c>
      <c r="AH65" s="54"/>
      <c r="AI65" s="54"/>
      <c r="AJ65" s="54"/>
      <c r="AK65" s="54"/>
      <c r="AL65" s="54"/>
      <c r="AM65" s="54">
        <f t="shared" si="68"/>
        <v>0</v>
      </c>
      <c r="AN65" s="54">
        <f t="shared" si="68"/>
        <v>0</v>
      </c>
      <c r="AO65" s="54"/>
      <c r="AP65" s="54">
        <f>AL65</f>
        <v>0</v>
      </c>
      <c r="AQ65" s="54">
        <f t="shared" si="7"/>
        <v>0</v>
      </c>
    </row>
    <row r="66" spans="1:43" ht="18" customHeight="1" x14ac:dyDescent="0.25">
      <c r="A66" s="56"/>
      <c r="B66" s="156" t="s">
        <v>97</v>
      </c>
      <c r="C66" s="147" t="e">
        <f>SUM(C67:C75)</f>
        <v>#REF!</v>
      </c>
      <c r="D66" s="54">
        <f t="shared" ref="D66:L66" si="70">SUM(D67:D75)</f>
        <v>0</v>
      </c>
      <c r="E66" s="54">
        <f t="shared" si="70"/>
        <v>0</v>
      </c>
      <c r="F66" s="54">
        <f t="shared" si="70"/>
        <v>0</v>
      </c>
      <c r="G66" s="54">
        <f t="shared" si="70"/>
        <v>0</v>
      </c>
      <c r="H66" s="54">
        <f t="shared" si="70"/>
        <v>0</v>
      </c>
      <c r="I66" s="54">
        <f t="shared" si="70"/>
        <v>0</v>
      </c>
      <c r="J66" s="54">
        <f t="shared" si="70"/>
        <v>0</v>
      </c>
      <c r="K66" s="54">
        <f t="shared" si="70"/>
        <v>0</v>
      </c>
      <c r="L66" s="54">
        <f t="shared" si="70"/>
        <v>0</v>
      </c>
      <c r="M66" s="54">
        <f t="shared" si="4"/>
        <v>0</v>
      </c>
      <c r="N66" s="54">
        <f t="shared" ref="N66:V66" si="71">SUM(N67:N75)</f>
        <v>0</v>
      </c>
      <c r="O66" s="54">
        <f t="shared" si="71"/>
        <v>0</v>
      </c>
      <c r="P66" s="55">
        <f>SUM(P67:P75)</f>
        <v>0</v>
      </c>
      <c r="Q66" s="54">
        <f t="shared" si="71"/>
        <v>0</v>
      </c>
      <c r="R66" s="55">
        <f>SUM(R67:R75)</f>
        <v>0</v>
      </c>
      <c r="S66" s="54">
        <f t="shared" si="71"/>
        <v>0</v>
      </c>
      <c r="T66" s="54">
        <f t="shared" si="71"/>
        <v>0</v>
      </c>
      <c r="U66" s="55">
        <f>SUM(U67:U75)</f>
        <v>0</v>
      </c>
      <c r="V66" s="54">
        <f t="shared" si="71"/>
        <v>0</v>
      </c>
      <c r="W66" s="54">
        <f t="shared" si="5"/>
        <v>0</v>
      </c>
      <c r="X66" s="54">
        <f t="shared" ref="X66:AF66" si="72">SUM(X67:X75)</f>
        <v>0</v>
      </c>
      <c r="Y66" s="54">
        <f t="shared" si="72"/>
        <v>0</v>
      </c>
      <c r="Z66" s="55">
        <f>SUM(Z67:Z75)</f>
        <v>0</v>
      </c>
      <c r="AA66" s="55">
        <f>SUM(AA67:AA75)</f>
        <v>0</v>
      </c>
      <c r="AB66" s="55">
        <f>SUM(AB67:AB75)</f>
        <v>0</v>
      </c>
      <c r="AC66" s="54">
        <f t="shared" si="72"/>
        <v>0</v>
      </c>
      <c r="AD66" s="54">
        <f t="shared" si="72"/>
        <v>0</v>
      </c>
      <c r="AE66" s="55">
        <f>SUM(AE67:AE75)</f>
        <v>0</v>
      </c>
      <c r="AF66" s="54">
        <f t="shared" si="72"/>
        <v>0</v>
      </c>
      <c r="AG66" s="54">
        <f t="shared" si="6"/>
        <v>0</v>
      </c>
      <c r="AH66" s="54">
        <f t="shared" ref="AH66:AP66" si="73">SUM(AH67:AH75)</f>
        <v>0</v>
      </c>
      <c r="AI66" s="54">
        <f t="shared" si="73"/>
        <v>0</v>
      </c>
      <c r="AJ66" s="54">
        <f t="shared" si="73"/>
        <v>0</v>
      </c>
      <c r="AK66" s="54">
        <f t="shared" si="73"/>
        <v>0</v>
      </c>
      <c r="AL66" s="54">
        <f t="shared" si="73"/>
        <v>0</v>
      </c>
      <c r="AM66" s="54">
        <f t="shared" si="73"/>
        <v>0</v>
      </c>
      <c r="AN66" s="54">
        <f t="shared" si="73"/>
        <v>0</v>
      </c>
      <c r="AO66" s="54"/>
      <c r="AP66" s="54">
        <f t="shared" si="73"/>
        <v>0</v>
      </c>
      <c r="AQ66" s="54">
        <f t="shared" si="7"/>
        <v>0</v>
      </c>
    </row>
    <row r="67" spans="1:43" ht="18" customHeight="1" x14ac:dyDescent="0.25">
      <c r="A67" s="56"/>
      <c r="B67" s="159" t="s">
        <v>98</v>
      </c>
      <c r="C67" s="145" t="e">
        <f>#REF!</f>
        <v>#REF!</v>
      </c>
      <c r="D67" s="54"/>
      <c r="E67" s="54"/>
      <c r="F67" s="54"/>
      <c r="G67" s="54"/>
      <c r="H67" s="54"/>
      <c r="I67" s="54">
        <f t="shared" ref="I67:J75" si="74">G67-E67</f>
        <v>0</v>
      </c>
      <c r="J67" s="54">
        <f t="shared" si="74"/>
        <v>0</v>
      </c>
      <c r="K67" s="54"/>
      <c r="L67" s="54">
        <f t="shared" ref="L67:L75" si="75">D67+H67</f>
        <v>0</v>
      </c>
      <c r="M67" s="54">
        <f t="shared" si="4"/>
        <v>0</v>
      </c>
      <c r="N67" s="54"/>
      <c r="O67" s="54"/>
      <c r="P67" s="55"/>
      <c r="Q67" s="54"/>
      <c r="R67" s="55"/>
      <c r="S67" s="54">
        <f t="shared" ref="S67:T75" si="76">Q67-O67</f>
        <v>0</v>
      </c>
      <c r="T67" s="54">
        <f t="shared" si="76"/>
        <v>0</v>
      </c>
      <c r="U67" s="55"/>
      <c r="V67" s="54">
        <f t="shared" ref="V67:V75" si="77">N67+R67</f>
        <v>0</v>
      </c>
      <c r="W67" s="54">
        <f t="shared" si="5"/>
        <v>0</v>
      </c>
      <c r="X67" s="49"/>
      <c r="Y67" s="50"/>
      <c r="Z67" s="50"/>
      <c r="AA67" s="50"/>
      <c r="AB67" s="50"/>
      <c r="AC67" s="54">
        <f t="shared" ref="AC67:AD75" si="78">AA67-Y67</f>
        <v>0</v>
      </c>
      <c r="AD67" s="54">
        <f t="shared" si="78"/>
        <v>0</v>
      </c>
      <c r="AE67" s="50"/>
      <c r="AF67" s="49">
        <f t="shared" si="17"/>
        <v>0</v>
      </c>
      <c r="AG67" s="54">
        <f t="shared" si="6"/>
        <v>0</v>
      </c>
      <c r="AH67" s="54"/>
      <c r="AI67" s="54"/>
      <c r="AJ67" s="54"/>
      <c r="AK67" s="54"/>
      <c r="AL67" s="54"/>
      <c r="AM67" s="54">
        <f t="shared" ref="AM67:AN75" si="79">AK67-AI67</f>
        <v>0</v>
      </c>
      <c r="AN67" s="54">
        <f t="shared" si="79"/>
        <v>0</v>
      </c>
      <c r="AO67" s="54"/>
      <c r="AP67" s="54">
        <f t="shared" ref="AP67:AP75" si="80">AH67+AL67</f>
        <v>0</v>
      </c>
      <c r="AQ67" s="54">
        <f t="shared" si="7"/>
        <v>0</v>
      </c>
    </row>
    <row r="68" spans="1:43" ht="18" customHeight="1" x14ac:dyDescent="0.25">
      <c r="A68" s="56"/>
      <c r="B68" s="159" t="s">
        <v>99</v>
      </c>
      <c r="C68" s="145" t="e">
        <f>#REF!</f>
        <v>#REF!</v>
      </c>
      <c r="D68" s="54"/>
      <c r="E68" s="54"/>
      <c r="F68" s="54"/>
      <c r="G68" s="54"/>
      <c r="H68" s="54"/>
      <c r="I68" s="54">
        <f t="shared" si="74"/>
        <v>0</v>
      </c>
      <c r="J68" s="54">
        <f t="shared" si="74"/>
        <v>0</v>
      </c>
      <c r="K68" s="54"/>
      <c r="L68" s="54">
        <f t="shared" si="75"/>
        <v>0</v>
      </c>
      <c r="M68" s="54">
        <f t="shared" si="4"/>
        <v>0</v>
      </c>
      <c r="N68" s="54"/>
      <c r="O68" s="54"/>
      <c r="P68" s="55"/>
      <c r="Q68" s="54"/>
      <c r="R68" s="55"/>
      <c r="S68" s="54">
        <f t="shared" si="76"/>
        <v>0</v>
      </c>
      <c r="T68" s="54">
        <f t="shared" si="76"/>
        <v>0</v>
      </c>
      <c r="U68" s="55"/>
      <c r="V68" s="54">
        <f t="shared" si="77"/>
        <v>0</v>
      </c>
      <c r="W68" s="54">
        <f t="shared" si="5"/>
        <v>0</v>
      </c>
      <c r="X68" s="49"/>
      <c r="Y68" s="50"/>
      <c r="Z68" s="50"/>
      <c r="AA68" s="50"/>
      <c r="AB68" s="50"/>
      <c r="AC68" s="54">
        <f t="shared" si="78"/>
        <v>0</v>
      </c>
      <c r="AD68" s="54">
        <f t="shared" si="78"/>
        <v>0</v>
      </c>
      <c r="AE68" s="50"/>
      <c r="AF68" s="49">
        <f t="shared" si="17"/>
        <v>0</v>
      </c>
      <c r="AG68" s="54">
        <f t="shared" si="6"/>
        <v>0</v>
      </c>
      <c r="AH68" s="54"/>
      <c r="AI68" s="54"/>
      <c r="AJ68" s="54"/>
      <c r="AK68" s="54"/>
      <c r="AL68" s="54"/>
      <c r="AM68" s="54">
        <f t="shared" si="79"/>
        <v>0</v>
      </c>
      <c r="AN68" s="54">
        <f t="shared" si="79"/>
        <v>0</v>
      </c>
      <c r="AO68" s="54"/>
      <c r="AP68" s="54">
        <f t="shared" si="80"/>
        <v>0</v>
      </c>
      <c r="AQ68" s="54">
        <f t="shared" si="7"/>
        <v>0</v>
      </c>
    </row>
    <row r="69" spans="1:43" ht="18" customHeight="1" x14ac:dyDescent="0.25">
      <c r="A69" s="56"/>
      <c r="B69" s="159" t="s">
        <v>100</v>
      </c>
      <c r="C69" s="145" t="e">
        <f>#REF!</f>
        <v>#REF!</v>
      </c>
      <c r="D69" s="54"/>
      <c r="E69" s="54"/>
      <c r="F69" s="54"/>
      <c r="G69" s="54"/>
      <c r="H69" s="54"/>
      <c r="I69" s="54">
        <f t="shared" si="74"/>
        <v>0</v>
      </c>
      <c r="J69" s="54">
        <f t="shared" si="74"/>
        <v>0</v>
      </c>
      <c r="K69" s="54"/>
      <c r="L69" s="54">
        <f t="shared" si="75"/>
        <v>0</v>
      </c>
      <c r="M69" s="54">
        <f t="shared" si="4"/>
        <v>0</v>
      </c>
      <c r="N69" s="54"/>
      <c r="O69" s="54"/>
      <c r="P69" s="55"/>
      <c r="Q69" s="54"/>
      <c r="R69" s="55"/>
      <c r="S69" s="54">
        <f t="shared" si="76"/>
        <v>0</v>
      </c>
      <c r="T69" s="54">
        <f t="shared" si="76"/>
        <v>0</v>
      </c>
      <c r="U69" s="55"/>
      <c r="V69" s="54">
        <f t="shared" si="77"/>
        <v>0</v>
      </c>
      <c r="W69" s="54">
        <f t="shared" si="5"/>
        <v>0</v>
      </c>
      <c r="X69" s="49"/>
      <c r="Y69" s="50"/>
      <c r="Z69" s="50"/>
      <c r="AA69" s="50"/>
      <c r="AB69" s="50"/>
      <c r="AC69" s="54">
        <f t="shared" si="78"/>
        <v>0</v>
      </c>
      <c r="AD69" s="54">
        <f t="shared" si="78"/>
        <v>0</v>
      </c>
      <c r="AE69" s="50"/>
      <c r="AF69" s="49">
        <f t="shared" si="17"/>
        <v>0</v>
      </c>
      <c r="AG69" s="54">
        <f t="shared" si="6"/>
        <v>0</v>
      </c>
      <c r="AH69" s="54"/>
      <c r="AI69" s="54"/>
      <c r="AJ69" s="54"/>
      <c r="AK69" s="54"/>
      <c r="AL69" s="54"/>
      <c r="AM69" s="54">
        <f t="shared" si="79"/>
        <v>0</v>
      </c>
      <c r="AN69" s="54">
        <f t="shared" si="79"/>
        <v>0</v>
      </c>
      <c r="AO69" s="54"/>
      <c r="AP69" s="54">
        <f t="shared" si="80"/>
        <v>0</v>
      </c>
      <c r="AQ69" s="54">
        <f t="shared" si="7"/>
        <v>0</v>
      </c>
    </row>
    <row r="70" spans="1:43" ht="18" customHeight="1" x14ac:dyDescent="0.25">
      <c r="A70" s="56"/>
      <c r="B70" s="159" t="s">
        <v>101</v>
      </c>
      <c r="C70" s="145">
        <v>0</v>
      </c>
      <c r="D70" s="54"/>
      <c r="E70" s="54"/>
      <c r="F70" s="54"/>
      <c r="G70" s="54"/>
      <c r="H70" s="54"/>
      <c r="I70" s="54">
        <f t="shared" si="74"/>
        <v>0</v>
      </c>
      <c r="J70" s="54">
        <f t="shared" si="74"/>
        <v>0</v>
      </c>
      <c r="K70" s="54"/>
      <c r="L70" s="54">
        <f t="shared" si="75"/>
        <v>0</v>
      </c>
      <c r="M70" s="54">
        <f t="shared" si="4"/>
        <v>0</v>
      </c>
      <c r="N70" s="54"/>
      <c r="O70" s="54"/>
      <c r="P70" s="55"/>
      <c r="Q70" s="54"/>
      <c r="R70" s="55"/>
      <c r="S70" s="54">
        <f t="shared" si="76"/>
        <v>0</v>
      </c>
      <c r="T70" s="54">
        <f t="shared" si="76"/>
        <v>0</v>
      </c>
      <c r="U70" s="55"/>
      <c r="V70" s="54">
        <f t="shared" si="77"/>
        <v>0</v>
      </c>
      <c r="W70" s="54">
        <f t="shared" si="5"/>
        <v>0</v>
      </c>
      <c r="X70" s="49"/>
      <c r="Y70" s="50"/>
      <c r="Z70" s="50"/>
      <c r="AA70" s="50"/>
      <c r="AB70" s="50"/>
      <c r="AC70" s="54">
        <f t="shared" si="78"/>
        <v>0</v>
      </c>
      <c r="AD70" s="54">
        <f t="shared" si="78"/>
        <v>0</v>
      </c>
      <c r="AE70" s="50"/>
      <c r="AF70" s="49">
        <f t="shared" si="17"/>
        <v>0</v>
      </c>
      <c r="AG70" s="54">
        <f t="shared" si="6"/>
        <v>0</v>
      </c>
      <c r="AH70" s="54"/>
      <c r="AI70" s="54"/>
      <c r="AJ70" s="54"/>
      <c r="AK70" s="54"/>
      <c r="AL70" s="54"/>
      <c r="AM70" s="54">
        <f t="shared" si="79"/>
        <v>0</v>
      </c>
      <c r="AN70" s="54">
        <f t="shared" si="79"/>
        <v>0</v>
      </c>
      <c r="AO70" s="54"/>
      <c r="AP70" s="54">
        <f t="shared" si="80"/>
        <v>0</v>
      </c>
      <c r="AQ70" s="54">
        <f t="shared" si="7"/>
        <v>0</v>
      </c>
    </row>
    <row r="71" spans="1:43" ht="18" customHeight="1" x14ac:dyDescent="0.25">
      <c r="A71" s="56"/>
      <c r="B71" s="159" t="s">
        <v>102</v>
      </c>
      <c r="C71" s="145" t="e">
        <f>#REF!</f>
        <v>#REF!</v>
      </c>
      <c r="D71" s="54"/>
      <c r="E71" s="54"/>
      <c r="F71" s="54"/>
      <c r="G71" s="54"/>
      <c r="H71" s="54"/>
      <c r="I71" s="54">
        <f t="shared" si="74"/>
        <v>0</v>
      </c>
      <c r="J71" s="54">
        <f t="shared" si="74"/>
        <v>0</v>
      </c>
      <c r="K71" s="54"/>
      <c r="L71" s="54">
        <f t="shared" si="75"/>
        <v>0</v>
      </c>
      <c r="M71" s="54">
        <f t="shared" si="4"/>
        <v>0</v>
      </c>
      <c r="N71" s="54"/>
      <c r="O71" s="54"/>
      <c r="P71" s="55"/>
      <c r="Q71" s="54"/>
      <c r="R71" s="55"/>
      <c r="S71" s="54">
        <f t="shared" si="76"/>
        <v>0</v>
      </c>
      <c r="T71" s="54">
        <f t="shared" si="76"/>
        <v>0</v>
      </c>
      <c r="U71" s="55"/>
      <c r="V71" s="54">
        <f t="shared" si="77"/>
        <v>0</v>
      </c>
      <c r="W71" s="54">
        <f t="shared" si="5"/>
        <v>0</v>
      </c>
      <c r="X71" s="49"/>
      <c r="Y71" s="50"/>
      <c r="Z71" s="50"/>
      <c r="AA71" s="50"/>
      <c r="AB71" s="50"/>
      <c r="AC71" s="54">
        <f t="shared" si="78"/>
        <v>0</v>
      </c>
      <c r="AD71" s="54">
        <f t="shared" si="78"/>
        <v>0</v>
      </c>
      <c r="AE71" s="50"/>
      <c r="AF71" s="49">
        <f t="shared" si="17"/>
        <v>0</v>
      </c>
      <c r="AG71" s="54">
        <f t="shared" si="6"/>
        <v>0</v>
      </c>
      <c r="AH71" s="54"/>
      <c r="AI71" s="54"/>
      <c r="AJ71" s="54"/>
      <c r="AK71" s="54"/>
      <c r="AL71" s="54"/>
      <c r="AM71" s="54">
        <f t="shared" si="79"/>
        <v>0</v>
      </c>
      <c r="AN71" s="54">
        <f t="shared" si="79"/>
        <v>0</v>
      </c>
      <c r="AO71" s="54"/>
      <c r="AP71" s="54">
        <f t="shared" si="80"/>
        <v>0</v>
      </c>
      <c r="AQ71" s="54">
        <f t="shared" si="7"/>
        <v>0</v>
      </c>
    </row>
    <row r="72" spans="1:43" ht="18" customHeight="1" x14ac:dyDescent="0.25">
      <c r="A72" s="56"/>
      <c r="B72" s="159" t="s">
        <v>103</v>
      </c>
      <c r="C72" s="145" t="e">
        <f>#REF!</f>
        <v>#REF!</v>
      </c>
      <c r="D72" s="54"/>
      <c r="E72" s="54"/>
      <c r="F72" s="54"/>
      <c r="G72" s="54"/>
      <c r="H72" s="54"/>
      <c r="I72" s="54">
        <f t="shared" si="74"/>
        <v>0</v>
      </c>
      <c r="J72" s="54">
        <f t="shared" si="74"/>
        <v>0</v>
      </c>
      <c r="K72" s="54"/>
      <c r="L72" s="54">
        <f t="shared" si="75"/>
        <v>0</v>
      </c>
      <c r="M72" s="54">
        <f t="shared" si="4"/>
        <v>0</v>
      </c>
      <c r="N72" s="54"/>
      <c r="O72" s="54"/>
      <c r="P72" s="55"/>
      <c r="Q72" s="54"/>
      <c r="R72" s="55"/>
      <c r="S72" s="54">
        <f t="shared" si="76"/>
        <v>0</v>
      </c>
      <c r="T72" s="54">
        <f t="shared" si="76"/>
        <v>0</v>
      </c>
      <c r="U72" s="55"/>
      <c r="V72" s="54">
        <f t="shared" si="77"/>
        <v>0</v>
      </c>
      <c r="W72" s="54">
        <f t="shared" si="5"/>
        <v>0</v>
      </c>
      <c r="X72" s="49"/>
      <c r="Y72" s="50"/>
      <c r="Z72" s="50"/>
      <c r="AA72" s="50"/>
      <c r="AB72" s="50"/>
      <c r="AC72" s="54">
        <f t="shared" si="78"/>
        <v>0</v>
      </c>
      <c r="AD72" s="54">
        <f t="shared" si="78"/>
        <v>0</v>
      </c>
      <c r="AE72" s="50"/>
      <c r="AF72" s="49">
        <f t="shared" si="17"/>
        <v>0</v>
      </c>
      <c r="AG72" s="54">
        <f t="shared" si="6"/>
        <v>0</v>
      </c>
      <c r="AH72" s="54"/>
      <c r="AI72" s="54"/>
      <c r="AJ72" s="54"/>
      <c r="AK72" s="54"/>
      <c r="AL72" s="54"/>
      <c r="AM72" s="54">
        <f t="shared" si="79"/>
        <v>0</v>
      </c>
      <c r="AN72" s="54">
        <f t="shared" si="79"/>
        <v>0</v>
      </c>
      <c r="AO72" s="54"/>
      <c r="AP72" s="54">
        <f t="shared" si="80"/>
        <v>0</v>
      </c>
      <c r="AQ72" s="54">
        <f t="shared" si="7"/>
        <v>0</v>
      </c>
    </row>
    <row r="73" spans="1:43" ht="18" customHeight="1" x14ac:dyDescent="0.25">
      <c r="A73" s="56"/>
      <c r="B73" s="159" t="s">
        <v>104</v>
      </c>
      <c r="C73" s="145" t="e">
        <f>#REF!</f>
        <v>#REF!</v>
      </c>
      <c r="D73" s="54"/>
      <c r="E73" s="54"/>
      <c r="F73" s="54"/>
      <c r="G73" s="54"/>
      <c r="H73" s="54"/>
      <c r="I73" s="54">
        <f t="shared" si="74"/>
        <v>0</v>
      </c>
      <c r="J73" s="54">
        <f t="shared" si="74"/>
        <v>0</v>
      </c>
      <c r="K73" s="54"/>
      <c r="L73" s="54">
        <f t="shared" si="75"/>
        <v>0</v>
      </c>
      <c r="M73" s="54">
        <f t="shared" si="4"/>
        <v>0</v>
      </c>
      <c r="N73" s="54"/>
      <c r="O73" s="54"/>
      <c r="P73" s="55"/>
      <c r="Q73" s="54"/>
      <c r="R73" s="55"/>
      <c r="S73" s="54">
        <f t="shared" si="76"/>
        <v>0</v>
      </c>
      <c r="T73" s="54">
        <f t="shared" si="76"/>
        <v>0</v>
      </c>
      <c r="U73" s="55"/>
      <c r="V73" s="54">
        <f t="shared" si="77"/>
        <v>0</v>
      </c>
      <c r="W73" s="54">
        <f t="shared" si="5"/>
        <v>0</v>
      </c>
      <c r="X73" s="49"/>
      <c r="Y73" s="50"/>
      <c r="Z73" s="50"/>
      <c r="AA73" s="50"/>
      <c r="AB73" s="50"/>
      <c r="AC73" s="54">
        <f t="shared" si="78"/>
        <v>0</v>
      </c>
      <c r="AD73" s="54">
        <f t="shared" si="78"/>
        <v>0</v>
      </c>
      <c r="AE73" s="50"/>
      <c r="AF73" s="49">
        <f t="shared" si="17"/>
        <v>0</v>
      </c>
      <c r="AG73" s="54">
        <f t="shared" si="6"/>
        <v>0</v>
      </c>
      <c r="AH73" s="54"/>
      <c r="AI73" s="54"/>
      <c r="AJ73" s="54"/>
      <c r="AK73" s="54"/>
      <c r="AL73" s="54"/>
      <c r="AM73" s="54">
        <f t="shared" si="79"/>
        <v>0</v>
      </c>
      <c r="AN73" s="54">
        <f t="shared" si="79"/>
        <v>0</v>
      </c>
      <c r="AO73" s="54"/>
      <c r="AP73" s="54">
        <f t="shared" si="80"/>
        <v>0</v>
      </c>
      <c r="AQ73" s="54">
        <f t="shared" si="7"/>
        <v>0</v>
      </c>
    </row>
    <row r="74" spans="1:43" ht="18" customHeight="1" x14ac:dyDescent="0.25">
      <c r="A74" s="56"/>
      <c r="B74" s="159" t="s">
        <v>105</v>
      </c>
      <c r="C74" s="145" t="e">
        <f>#REF!</f>
        <v>#REF!</v>
      </c>
      <c r="D74" s="54"/>
      <c r="E74" s="54"/>
      <c r="F74" s="54"/>
      <c r="G74" s="54"/>
      <c r="H74" s="54"/>
      <c r="I74" s="54">
        <f t="shared" si="74"/>
        <v>0</v>
      </c>
      <c r="J74" s="54">
        <f t="shared" si="74"/>
        <v>0</v>
      </c>
      <c r="K74" s="54"/>
      <c r="L74" s="54">
        <f t="shared" si="75"/>
        <v>0</v>
      </c>
      <c r="M74" s="54">
        <f t="shared" si="4"/>
        <v>0</v>
      </c>
      <c r="N74" s="54"/>
      <c r="O74" s="54"/>
      <c r="P74" s="55"/>
      <c r="Q74" s="54"/>
      <c r="R74" s="55"/>
      <c r="S74" s="54">
        <f t="shared" si="76"/>
        <v>0</v>
      </c>
      <c r="T74" s="54">
        <f t="shared" si="76"/>
        <v>0</v>
      </c>
      <c r="U74" s="55"/>
      <c r="V74" s="54">
        <f t="shared" si="77"/>
        <v>0</v>
      </c>
      <c r="W74" s="54">
        <f t="shared" si="5"/>
        <v>0</v>
      </c>
      <c r="X74" s="49"/>
      <c r="Y74" s="50"/>
      <c r="Z74" s="50"/>
      <c r="AA74" s="50"/>
      <c r="AB74" s="50"/>
      <c r="AC74" s="54">
        <f t="shared" si="78"/>
        <v>0</v>
      </c>
      <c r="AD74" s="54">
        <f t="shared" si="78"/>
        <v>0</v>
      </c>
      <c r="AE74" s="50"/>
      <c r="AF74" s="49">
        <f t="shared" si="17"/>
        <v>0</v>
      </c>
      <c r="AG74" s="54">
        <f t="shared" si="6"/>
        <v>0</v>
      </c>
      <c r="AH74" s="54"/>
      <c r="AI74" s="54"/>
      <c r="AJ74" s="54"/>
      <c r="AK74" s="54"/>
      <c r="AL74" s="54"/>
      <c r="AM74" s="54">
        <f t="shared" si="79"/>
        <v>0</v>
      </c>
      <c r="AN74" s="54">
        <f t="shared" si="79"/>
        <v>0</v>
      </c>
      <c r="AO74" s="54"/>
      <c r="AP74" s="54">
        <f t="shared" si="80"/>
        <v>0</v>
      </c>
      <c r="AQ74" s="54">
        <f t="shared" si="7"/>
        <v>0</v>
      </c>
    </row>
    <row r="75" spans="1:43" ht="18" customHeight="1" x14ac:dyDescent="0.25">
      <c r="A75" s="56"/>
      <c r="B75" s="159" t="s">
        <v>106</v>
      </c>
      <c r="C75" s="145"/>
      <c r="D75" s="54"/>
      <c r="E75" s="54"/>
      <c r="F75" s="54"/>
      <c r="G75" s="54"/>
      <c r="H75" s="54"/>
      <c r="I75" s="54">
        <f t="shared" si="74"/>
        <v>0</v>
      </c>
      <c r="J75" s="54">
        <f t="shared" si="74"/>
        <v>0</v>
      </c>
      <c r="K75" s="54"/>
      <c r="L75" s="54">
        <f t="shared" si="75"/>
        <v>0</v>
      </c>
      <c r="M75" s="54">
        <f t="shared" si="4"/>
        <v>0</v>
      </c>
      <c r="N75" s="54"/>
      <c r="O75" s="54"/>
      <c r="P75" s="55"/>
      <c r="Q75" s="54"/>
      <c r="R75" s="55"/>
      <c r="S75" s="54">
        <f t="shared" si="76"/>
        <v>0</v>
      </c>
      <c r="T75" s="54">
        <f t="shared" si="76"/>
        <v>0</v>
      </c>
      <c r="U75" s="55"/>
      <c r="V75" s="54">
        <f t="shared" si="77"/>
        <v>0</v>
      </c>
      <c r="W75" s="54">
        <f t="shared" si="5"/>
        <v>0</v>
      </c>
      <c r="X75" s="49"/>
      <c r="Y75" s="50"/>
      <c r="Z75" s="50"/>
      <c r="AA75" s="50"/>
      <c r="AB75" s="50"/>
      <c r="AC75" s="54">
        <f t="shared" si="78"/>
        <v>0</v>
      </c>
      <c r="AD75" s="54">
        <f t="shared" si="78"/>
        <v>0</v>
      </c>
      <c r="AE75" s="50"/>
      <c r="AF75" s="49">
        <f t="shared" si="17"/>
        <v>0</v>
      </c>
      <c r="AG75" s="54">
        <f t="shared" si="6"/>
        <v>0</v>
      </c>
      <c r="AH75" s="54"/>
      <c r="AI75" s="54"/>
      <c r="AJ75" s="54"/>
      <c r="AK75" s="54"/>
      <c r="AL75" s="54"/>
      <c r="AM75" s="54">
        <f t="shared" si="79"/>
        <v>0</v>
      </c>
      <c r="AN75" s="54">
        <f t="shared" si="79"/>
        <v>0</v>
      </c>
      <c r="AO75" s="54"/>
      <c r="AP75" s="54">
        <f t="shared" si="80"/>
        <v>0</v>
      </c>
      <c r="AQ75" s="54">
        <f t="shared" si="7"/>
        <v>0</v>
      </c>
    </row>
    <row r="76" spans="1:43" ht="18" customHeight="1" x14ac:dyDescent="0.25">
      <c r="A76" s="56"/>
      <c r="B76" s="156" t="s">
        <v>107</v>
      </c>
      <c r="C76" s="147" t="e">
        <f>SUM(C77:C80)</f>
        <v>#REF!</v>
      </c>
      <c r="D76" s="54">
        <f t="shared" ref="D76:L76" si="81">SUM(D77:D80)</f>
        <v>0</v>
      </c>
      <c r="E76" s="54">
        <f t="shared" si="81"/>
        <v>0</v>
      </c>
      <c r="F76" s="54">
        <f t="shared" si="81"/>
        <v>0</v>
      </c>
      <c r="G76" s="54">
        <f t="shared" si="81"/>
        <v>0</v>
      </c>
      <c r="H76" s="54">
        <f t="shared" si="81"/>
        <v>0</v>
      </c>
      <c r="I76" s="54">
        <f t="shared" si="81"/>
        <v>0</v>
      </c>
      <c r="J76" s="54">
        <f t="shared" si="81"/>
        <v>0</v>
      </c>
      <c r="K76" s="54">
        <f t="shared" si="81"/>
        <v>0</v>
      </c>
      <c r="L76" s="54">
        <f t="shared" si="81"/>
        <v>0</v>
      </c>
      <c r="M76" s="54">
        <f t="shared" si="4"/>
        <v>0</v>
      </c>
      <c r="N76" s="54">
        <f t="shared" ref="N76:V76" si="82">SUM(N77:N80)</f>
        <v>0</v>
      </c>
      <c r="O76" s="54">
        <f t="shared" si="82"/>
        <v>0</v>
      </c>
      <c r="P76" s="55">
        <f t="shared" si="82"/>
        <v>0</v>
      </c>
      <c r="Q76" s="54">
        <f t="shared" si="82"/>
        <v>0</v>
      </c>
      <c r="R76" s="55">
        <f t="shared" si="82"/>
        <v>0</v>
      </c>
      <c r="S76" s="54">
        <f t="shared" si="82"/>
        <v>0</v>
      </c>
      <c r="T76" s="54">
        <f t="shared" si="82"/>
        <v>0</v>
      </c>
      <c r="U76" s="55">
        <f t="shared" si="82"/>
        <v>0</v>
      </c>
      <c r="V76" s="54">
        <f t="shared" si="82"/>
        <v>0</v>
      </c>
      <c r="W76" s="54">
        <f t="shared" si="5"/>
        <v>0</v>
      </c>
      <c r="X76" s="54">
        <f t="shared" ref="X76:AF76" si="83">SUM(X77:X80)</f>
        <v>0</v>
      </c>
      <c r="Y76" s="54">
        <f t="shared" si="83"/>
        <v>0</v>
      </c>
      <c r="Z76" s="55">
        <f>SUM(Z77:Z80)</f>
        <v>0</v>
      </c>
      <c r="AA76" s="55">
        <f>SUM(AA77:AA80)</f>
        <v>0</v>
      </c>
      <c r="AB76" s="55">
        <f>SUM(AB77:AB80)</f>
        <v>0</v>
      </c>
      <c r="AC76" s="54">
        <f t="shared" si="83"/>
        <v>0</v>
      </c>
      <c r="AD76" s="54">
        <f t="shared" si="83"/>
        <v>0</v>
      </c>
      <c r="AE76" s="55">
        <f>SUM(AE77:AE80)</f>
        <v>0</v>
      </c>
      <c r="AF76" s="54">
        <f t="shared" si="83"/>
        <v>0</v>
      </c>
      <c r="AG76" s="54">
        <f t="shared" si="6"/>
        <v>0</v>
      </c>
      <c r="AH76" s="54">
        <f t="shared" ref="AH76:AN76" si="84">SUM(AH77:AH80)</f>
        <v>0</v>
      </c>
      <c r="AI76" s="54">
        <f t="shared" si="84"/>
        <v>0</v>
      </c>
      <c r="AJ76" s="54">
        <f t="shared" si="84"/>
        <v>0</v>
      </c>
      <c r="AK76" s="54">
        <f t="shared" si="84"/>
        <v>0</v>
      </c>
      <c r="AL76" s="54">
        <f t="shared" si="84"/>
        <v>0</v>
      </c>
      <c r="AM76" s="54">
        <f t="shared" si="84"/>
        <v>0</v>
      </c>
      <c r="AN76" s="54">
        <f t="shared" si="84"/>
        <v>0</v>
      </c>
      <c r="AO76" s="54"/>
      <c r="AP76" s="54">
        <f>SUM(AP77:AP80)</f>
        <v>0</v>
      </c>
      <c r="AQ76" s="54">
        <f t="shared" si="7"/>
        <v>0</v>
      </c>
    </row>
    <row r="77" spans="1:43" ht="18" customHeight="1" x14ac:dyDescent="0.25">
      <c r="A77" s="56"/>
      <c r="B77" s="159" t="s">
        <v>108</v>
      </c>
      <c r="C77" s="145" t="e">
        <f>#REF!</f>
        <v>#REF!</v>
      </c>
      <c r="D77" s="54"/>
      <c r="E77" s="54"/>
      <c r="F77" s="54"/>
      <c r="G77" s="54"/>
      <c r="H77" s="54"/>
      <c r="I77" s="54">
        <f t="shared" ref="I77:J80" si="85">G77-E77</f>
        <v>0</v>
      </c>
      <c r="J77" s="54">
        <f t="shared" si="85"/>
        <v>0</v>
      </c>
      <c r="K77" s="54"/>
      <c r="L77" s="54">
        <f>D77+H77</f>
        <v>0</v>
      </c>
      <c r="M77" s="54">
        <f t="shared" si="4"/>
        <v>0</v>
      </c>
      <c r="N77" s="54"/>
      <c r="O77" s="54"/>
      <c r="P77" s="55"/>
      <c r="Q77" s="54"/>
      <c r="R77" s="55"/>
      <c r="S77" s="54">
        <f t="shared" ref="S77:T80" si="86">Q77-O77</f>
        <v>0</v>
      </c>
      <c r="T77" s="54">
        <f t="shared" si="86"/>
        <v>0</v>
      </c>
      <c r="U77" s="55"/>
      <c r="V77" s="54">
        <f>N77+R77</f>
        <v>0</v>
      </c>
      <c r="W77" s="54">
        <f t="shared" si="5"/>
        <v>0</v>
      </c>
      <c r="X77" s="49"/>
      <c r="Y77" s="50"/>
      <c r="Z77" s="50"/>
      <c r="AA77" s="50"/>
      <c r="AB77" s="50"/>
      <c r="AC77" s="54">
        <f t="shared" ref="AC77:AD80" si="87">AA77-Y77</f>
        <v>0</v>
      </c>
      <c r="AD77" s="54">
        <f t="shared" si="87"/>
        <v>0</v>
      </c>
      <c r="AE77" s="50"/>
      <c r="AF77" s="49">
        <f t="shared" si="17"/>
        <v>0</v>
      </c>
      <c r="AG77" s="54">
        <f t="shared" si="6"/>
        <v>0</v>
      </c>
      <c r="AH77" s="54"/>
      <c r="AI77" s="54"/>
      <c r="AJ77" s="54"/>
      <c r="AK77" s="54"/>
      <c r="AL77" s="54"/>
      <c r="AM77" s="54">
        <f t="shared" ref="AM77:AN80" si="88">AK77-AI77</f>
        <v>0</v>
      </c>
      <c r="AN77" s="54">
        <f t="shared" si="88"/>
        <v>0</v>
      </c>
      <c r="AO77" s="54"/>
      <c r="AP77" s="54">
        <f>AH77+AL77</f>
        <v>0</v>
      </c>
      <c r="AQ77" s="54">
        <f t="shared" si="7"/>
        <v>0</v>
      </c>
    </row>
    <row r="78" spans="1:43" ht="18" customHeight="1" x14ac:dyDescent="0.25">
      <c r="A78" s="56"/>
      <c r="B78" s="159" t="s">
        <v>109</v>
      </c>
      <c r="C78" s="145" t="e">
        <f>#REF!</f>
        <v>#REF!</v>
      </c>
      <c r="D78" s="54"/>
      <c r="E78" s="54"/>
      <c r="F78" s="54"/>
      <c r="G78" s="54"/>
      <c r="H78" s="54"/>
      <c r="I78" s="54">
        <f t="shared" si="85"/>
        <v>0</v>
      </c>
      <c r="J78" s="54">
        <f t="shared" si="85"/>
        <v>0</v>
      </c>
      <c r="K78" s="54"/>
      <c r="L78" s="54">
        <f>D78+H78</f>
        <v>0</v>
      </c>
      <c r="M78" s="54">
        <f t="shared" ref="M78:M125" si="89">L78-K78</f>
        <v>0</v>
      </c>
      <c r="N78" s="54"/>
      <c r="O78" s="54"/>
      <c r="P78" s="55"/>
      <c r="Q78" s="54"/>
      <c r="R78" s="55"/>
      <c r="S78" s="54">
        <f t="shared" si="86"/>
        <v>0</v>
      </c>
      <c r="T78" s="54">
        <f t="shared" si="86"/>
        <v>0</v>
      </c>
      <c r="U78" s="55"/>
      <c r="V78" s="54">
        <f>R78</f>
        <v>0</v>
      </c>
      <c r="W78" s="54">
        <f t="shared" ref="W78:W125" si="90">V78-U78</f>
        <v>0</v>
      </c>
      <c r="X78" s="49"/>
      <c r="Y78" s="50"/>
      <c r="Z78" s="50"/>
      <c r="AA78" s="50"/>
      <c r="AB78" s="50"/>
      <c r="AC78" s="54">
        <f t="shared" si="87"/>
        <v>0</v>
      </c>
      <c r="AD78" s="54">
        <f t="shared" si="87"/>
        <v>0</v>
      </c>
      <c r="AE78" s="50"/>
      <c r="AF78" s="49">
        <f t="shared" si="17"/>
        <v>0</v>
      </c>
      <c r="AG78" s="54">
        <f t="shared" ref="AG78:AG125" si="91">AF78-AE78</f>
        <v>0</v>
      </c>
      <c r="AH78" s="54"/>
      <c r="AI78" s="54"/>
      <c r="AJ78" s="54"/>
      <c r="AK78" s="54"/>
      <c r="AL78" s="54"/>
      <c r="AM78" s="54">
        <f t="shared" si="88"/>
        <v>0</v>
      </c>
      <c r="AN78" s="54">
        <f t="shared" si="88"/>
        <v>0</v>
      </c>
      <c r="AO78" s="54"/>
      <c r="AP78" s="54">
        <f>AH78+AL78</f>
        <v>0</v>
      </c>
      <c r="AQ78" s="54">
        <f t="shared" ref="AQ78:AQ125" si="92">AP78-AO78</f>
        <v>0</v>
      </c>
    </row>
    <row r="79" spans="1:43" ht="18" customHeight="1" x14ac:dyDescent="0.25">
      <c r="A79" s="56"/>
      <c r="B79" s="159" t="s">
        <v>110</v>
      </c>
      <c r="C79" s="145"/>
      <c r="D79" s="54"/>
      <c r="E79" s="54"/>
      <c r="F79" s="54"/>
      <c r="G79" s="54"/>
      <c r="H79" s="54"/>
      <c r="I79" s="54">
        <f t="shared" si="85"/>
        <v>0</v>
      </c>
      <c r="J79" s="54">
        <f t="shared" si="85"/>
        <v>0</v>
      </c>
      <c r="K79" s="54"/>
      <c r="L79" s="54">
        <f>D79+H79</f>
        <v>0</v>
      </c>
      <c r="M79" s="54">
        <f t="shared" si="89"/>
        <v>0</v>
      </c>
      <c r="N79" s="54"/>
      <c r="O79" s="55"/>
      <c r="P79" s="55"/>
      <c r="Q79" s="55"/>
      <c r="R79" s="55"/>
      <c r="S79" s="54">
        <f t="shared" si="86"/>
        <v>0</v>
      </c>
      <c r="T79" s="54">
        <f t="shared" si="86"/>
        <v>0</v>
      </c>
      <c r="U79" s="55"/>
      <c r="V79" s="49">
        <f>N79+R79</f>
        <v>0</v>
      </c>
      <c r="W79" s="54">
        <f t="shared" si="90"/>
        <v>0</v>
      </c>
      <c r="X79" s="49"/>
      <c r="Y79" s="50"/>
      <c r="Z79" s="50"/>
      <c r="AA79" s="50"/>
      <c r="AB79" s="50"/>
      <c r="AC79" s="54">
        <f t="shared" si="87"/>
        <v>0</v>
      </c>
      <c r="AD79" s="54">
        <f t="shared" si="87"/>
        <v>0</v>
      </c>
      <c r="AE79" s="50"/>
      <c r="AF79" s="49">
        <f t="shared" si="17"/>
        <v>0</v>
      </c>
      <c r="AG79" s="54">
        <f t="shared" si="91"/>
        <v>0</v>
      </c>
      <c r="AH79" s="54"/>
      <c r="AI79" s="54"/>
      <c r="AJ79" s="54"/>
      <c r="AK79" s="54"/>
      <c r="AL79" s="54"/>
      <c r="AM79" s="54">
        <f t="shared" si="88"/>
        <v>0</v>
      </c>
      <c r="AN79" s="54">
        <f t="shared" si="88"/>
        <v>0</v>
      </c>
      <c r="AO79" s="54"/>
      <c r="AP79" s="54">
        <f>AH79+AL79</f>
        <v>0</v>
      </c>
      <c r="AQ79" s="54">
        <f t="shared" si="92"/>
        <v>0</v>
      </c>
    </row>
    <row r="80" spans="1:43" ht="18" customHeight="1" x14ac:dyDescent="0.25">
      <c r="A80" s="56"/>
      <c r="B80" s="159" t="s">
        <v>111</v>
      </c>
      <c r="C80" s="145" t="e">
        <f>#REF!</f>
        <v>#REF!</v>
      </c>
      <c r="D80" s="54"/>
      <c r="E80" s="54"/>
      <c r="F80" s="54"/>
      <c r="G80" s="54"/>
      <c r="H80" s="54"/>
      <c r="I80" s="54">
        <f t="shared" si="85"/>
        <v>0</v>
      </c>
      <c r="J80" s="54">
        <f t="shared" si="85"/>
        <v>0</v>
      </c>
      <c r="K80" s="54"/>
      <c r="L80" s="54">
        <f>D80+H80</f>
        <v>0</v>
      </c>
      <c r="M80" s="54">
        <f t="shared" si="89"/>
        <v>0</v>
      </c>
      <c r="N80" s="54"/>
      <c r="O80" s="54"/>
      <c r="P80" s="55"/>
      <c r="Q80" s="54"/>
      <c r="R80" s="55"/>
      <c r="S80" s="54">
        <f t="shared" si="86"/>
        <v>0</v>
      </c>
      <c r="T80" s="54">
        <f t="shared" si="86"/>
        <v>0</v>
      </c>
      <c r="U80" s="55"/>
      <c r="V80" s="54">
        <f>N80+R80</f>
        <v>0</v>
      </c>
      <c r="W80" s="54">
        <f t="shared" si="90"/>
        <v>0</v>
      </c>
      <c r="X80" s="49"/>
      <c r="Y80" s="50"/>
      <c r="Z80" s="50"/>
      <c r="AA80" s="50"/>
      <c r="AB80" s="50"/>
      <c r="AC80" s="54">
        <f t="shared" si="87"/>
        <v>0</v>
      </c>
      <c r="AD80" s="54">
        <f t="shared" si="87"/>
        <v>0</v>
      </c>
      <c r="AE80" s="50"/>
      <c r="AF80" s="49">
        <f t="shared" si="17"/>
        <v>0</v>
      </c>
      <c r="AG80" s="54">
        <f t="shared" si="91"/>
        <v>0</v>
      </c>
      <c r="AH80" s="54"/>
      <c r="AI80" s="54"/>
      <c r="AJ80" s="54"/>
      <c r="AK80" s="54"/>
      <c r="AL80" s="54"/>
      <c r="AM80" s="54">
        <f t="shared" si="88"/>
        <v>0</v>
      </c>
      <c r="AN80" s="54">
        <f t="shared" si="88"/>
        <v>0</v>
      </c>
      <c r="AO80" s="54"/>
      <c r="AP80" s="54">
        <f>AH80+AL80</f>
        <v>0</v>
      </c>
      <c r="AQ80" s="54">
        <f t="shared" si="92"/>
        <v>0</v>
      </c>
    </row>
    <row r="81" spans="1:43" ht="18" customHeight="1" x14ac:dyDescent="0.25">
      <c r="A81" s="56"/>
      <c r="B81" s="156" t="s">
        <v>112</v>
      </c>
      <c r="C81" s="147" t="e">
        <f>SUM(C82:C87)</f>
        <v>#REF!</v>
      </c>
      <c r="D81" s="54">
        <f t="shared" ref="D81:L81" si="93">SUM(D82:D87)</f>
        <v>0</v>
      </c>
      <c r="E81" s="54">
        <f t="shared" si="93"/>
        <v>0</v>
      </c>
      <c r="F81" s="54">
        <f t="shared" si="93"/>
        <v>0</v>
      </c>
      <c r="G81" s="54">
        <f t="shared" si="93"/>
        <v>0</v>
      </c>
      <c r="H81" s="54">
        <f t="shared" si="93"/>
        <v>0</v>
      </c>
      <c r="I81" s="54">
        <f t="shared" si="93"/>
        <v>0</v>
      </c>
      <c r="J81" s="54">
        <f t="shared" si="93"/>
        <v>0</v>
      </c>
      <c r="K81" s="54">
        <f t="shared" si="93"/>
        <v>0</v>
      </c>
      <c r="L81" s="54">
        <f t="shared" si="93"/>
        <v>0</v>
      </c>
      <c r="M81" s="54">
        <f t="shared" si="89"/>
        <v>0</v>
      </c>
      <c r="N81" s="54">
        <f t="shared" ref="N81:V81" si="94">SUM(N82:N87)</f>
        <v>0</v>
      </c>
      <c r="O81" s="54">
        <f t="shared" si="94"/>
        <v>0</v>
      </c>
      <c r="P81" s="55">
        <f t="shared" si="94"/>
        <v>0</v>
      </c>
      <c r="Q81" s="54">
        <f t="shared" si="94"/>
        <v>0</v>
      </c>
      <c r="R81" s="55">
        <f t="shared" si="94"/>
        <v>0</v>
      </c>
      <c r="S81" s="54">
        <f t="shared" si="94"/>
        <v>0</v>
      </c>
      <c r="T81" s="54">
        <f t="shared" si="94"/>
        <v>0</v>
      </c>
      <c r="U81" s="55">
        <f t="shared" si="94"/>
        <v>0</v>
      </c>
      <c r="V81" s="54">
        <f t="shared" si="94"/>
        <v>0</v>
      </c>
      <c r="W81" s="54">
        <f t="shared" si="90"/>
        <v>0</v>
      </c>
      <c r="X81" s="54">
        <f t="shared" ref="X81:AF81" si="95">SUM(X82:X87)</f>
        <v>0</v>
      </c>
      <c r="Y81" s="54">
        <f t="shared" si="95"/>
        <v>0</v>
      </c>
      <c r="Z81" s="55">
        <f>SUM(Z82:Z87)</f>
        <v>0</v>
      </c>
      <c r="AA81" s="55">
        <f t="shared" si="95"/>
        <v>0</v>
      </c>
      <c r="AB81" s="55">
        <f>SUM(AB82:AB87)</f>
        <v>0</v>
      </c>
      <c r="AC81" s="54">
        <f t="shared" si="95"/>
        <v>0</v>
      </c>
      <c r="AD81" s="54">
        <f t="shared" si="95"/>
        <v>0</v>
      </c>
      <c r="AE81" s="55">
        <f t="shared" si="95"/>
        <v>0</v>
      </c>
      <c r="AF81" s="54">
        <f t="shared" si="95"/>
        <v>0</v>
      </c>
      <c r="AG81" s="54">
        <f t="shared" si="91"/>
        <v>0</v>
      </c>
      <c r="AH81" s="54">
        <f t="shared" ref="AH81:AP81" si="96">SUM(AH82:AH87)</f>
        <v>0</v>
      </c>
      <c r="AI81" s="54">
        <f t="shared" si="96"/>
        <v>0</v>
      </c>
      <c r="AJ81" s="54">
        <f t="shared" si="96"/>
        <v>0</v>
      </c>
      <c r="AK81" s="54">
        <f t="shared" si="96"/>
        <v>0</v>
      </c>
      <c r="AL81" s="54">
        <f t="shared" si="96"/>
        <v>0</v>
      </c>
      <c r="AM81" s="54">
        <f t="shared" si="96"/>
        <v>0</v>
      </c>
      <c r="AN81" s="54">
        <f t="shared" si="96"/>
        <v>0</v>
      </c>
      <c r="AO81" s="54"/>
      <c r="AP81" s="54">
        <f t="shared" si="96"/>
        <v>0</v>
      </c>
      <c r="AQ81" s="54">
        <f t="shared" si="92"/>
        <v>0</v>
      </c>
    </row>
    <row r="82" spans="1:43" ht="18" customHeight="1" x14ac:dyDescent="0.25">
      <c r="A82" s="56"/>
      <c r="B82" s="159" t="s">
        <v>113</v>
      </c>
      <c r="C82" s="145"/>
      <c r="D82" s="54"/>
      <c r="E82" s="54"/>
      <c r="F82" s="54"/>
      <c r="G82" s="54"/>
      <c r="H82" s="54"/>
      <c r="I82" s="54">
        <f t="shared" ref="I82:J87" si="97">G82-E82</f>
        <v>0</v>
      </c>
      <c r="J82" s="54">
        <f t="shared" si="97"/>
        <v>0</v>
      </c>
      <c r="K82" s="54"/>
      <c r="L82" s="54">
        <f t="shared" ref="L82:L87" si="98">D82+H82</f>
        <v>0</v>
      </c>
      <c r="M82" s="54">
        <f t="shared" si="89"/>
        <v>0</v>
      </c>
      <c r="N82" s="54"/>
      <c r="O82" s="54"/>
      <c r="P82" s="55"/>
      <c r="Q82" s="54"/>
      <c r="R82" s="55"/>
      <c r="S82" s="54">
        <f t="shared" ref="S82:T87" si="99">Q82-O82</f>
        <v>0</v>
      </c>
      <c r="T82" s="54">
        <f t="shared" si="99"/>
        <v>0</v>
      </c>
      <c r="U82" s="55"/>
      <c r="V82" s="54">
        <f t="shared" ref="V82:V87" si="100">N82+R82</f>
        <v>0</v>
      </c>
      <c r="W82" s="54">
        <f t="shared" si="90"/>
        <v>0</v>
      </c>
      <c r="X82" s="49"/>
      <c r="Y82" s="50"/>
      <c r="Z82" s="50"/>
      <c r="AA82" s="50"/>
      <c r="AB82" s="50"/>
      <c r="AC82" s="54">
        <f t="shared" ref="AC82:AD87" si="101">AA82-Y82</f>
        <v>0</v>
      </c>
      <c r="AD82" s="54">
        <f t="shared" si="101"/>
        <v>0</v>
      </c>
      <c r="AE82" s="50"/>
      <c r="AF82" s="49">
        <f t="shared" si="17"/>
        <v>0</v>
      </c>
      <c r="AG82" s="54">
        <f t="shared" si="91"/>
        <v>0</v>
      </c>
      <c r="AH82" s="54"/>
      <c r="AI82" s="54"/>
      <c r="AJ82" s="54"/>
      <c r="AK82" s="54"/>
      <c r="AL82" s="54"/>
      <c r="AM82" s="54">
        <f t="shared" ref="AM82:AN87" si="102">AK82-AI82</f>
        <v>0</v>
      </c>
      <c r="AN82" s="54">
        <f t="shared" si="102"/>
        <v>0</v>
      </c>
      <c r="AO82" s="54"/>
      <c r="AP82" s="54">
        <f t="shared" ref="AP82:AP87" si="103">AH82+AL82</f>
        <v>0</v>
      </c>
      <c r="AQ82" s="54">
        <f t="shared" si="92"/>
        <v>0</v>
      </c>
    </row>
    <row r="83" spans="1:43" ht="18" customHeight="1" x14ac:dyDescent="0.25">
      <c r="A83" s="56"/>
      <c r="B83" s="159" t="s">
        <v>114</v>
      </c>
      <c r="C83" s="145"/>
      <c r="D83" s="54"/>
      <c r="E83" s="54"/>
      <c r="F83" s="54"/>
      <c r="G83" s="54"/>
      <c r="H83" s="54"/>
      <c r="I83" s="54">
        <f t="shared" si="97"/>
        <v>0</v>
      </c>
      <c r="J83" s="54">
        <f t="shared" si="97"/>
        <v>0</v>
      </c>
      <c r="K83" s="54"/>
      <c r="L83" s="54">
        <f t="shared" si="98"/>
        <v>0</v>
      </c>
      <c r="M83" s="54">
        <f t="shared" si="89"/>
        <v>0</v>
      </c>
      <c r="N83" s="54"/>
      <c r="O83" s="54"/>
      <c r="P83" s="55"/>
      <c r="Q83" s="54"/>
      <c r="R83" s="55"/>
      <c r="S83" s="54">
        <f t="shared" si="99"/>
        <v>0</v>
      </c>
      <c r="T83" s="54">
        <f t="shared" si="99"/>
        <v>0</v>
      </c>
      <c r="U83" s="55"/>
      <c r="V83" s="54">
        <f t="shared" si="100"/>
        <v>0</v>
      </c>
      <c r="W83" s="54">
        <f t="shared" si="90"/>
        <v>0</v>
      </c>
      <c r="X83" s="49"/>
      <c r="Y83" s="50"/>
      <c r="Z83" s="50"/>
      <c r="AA83" s="50"/>
      <c r="AB83" s="50"/>
      <c r="AC83" s="54">
        <f t="shared" si="101"/>
        <v>0</v>
      </c>
      <c r="AD83" s="54">
        <f t="shared" si="101"/>
        <v>0</v>
      </c>
      <c r="AE83" s="50"/>
      <c r="AF83" s="49">
        <f t="shared" ref="AF83:AF91" si="104">X83+AB83</f>
        <v>0</v>
      </c>
      <c r="AG83" s="54">
        <f t="shared" si="91"/>
        <v>0</v>
      </c>
      <c r="AH83" s="54"/>
      <c r="AI83" s="54"/>
      <c r="AJ83" s="54"/>
      <c r="AK83" s="54"/>
      <c r="AL83" s="54"/>
      <c r="AM83" s="54">
        <f t="shared" si="102"/>
        <v>0</v>
      </c>
      <c r="AN83" s="54">
        <f t="shared" si="102"/>
        <v>0</v>
      </c>
      <c r="AO83" s="54"/>
      <c r="AP83" s="54">
        <f t="shared" si="103"/>
        <v>0</v>
      </c>
      <c r="AQ83" s="54">
        <f t="shared" si="92"/>
        <v>0</v>
      </c>
    </row>
    <row r="84" spans="1:43" ht="18" customHeight="1" x14ac:dyDescent="0.25">
      <c r="A84" s="56"/>
      <c r="B84" s="159" t="s">
        <v>112</v>
      </c>
      <c r="C84" s="145"/>
      <c r="D84" s="54"/>
      <c r="E84" s="54"/>
      <c r="F84" s="54"/>
      <c r="G84" s="54"/>
      <c r="H84" s="54"/>
      <c r="I84" s="54">
        <f t="shared" si="97"/>
        <v>0</v>
      </c>
      <c r="J84" s="54">
        <f t="shared" si="97"/>
        <v>0</v>
      </c>
      <c r="K84" s="54"/>
      <c r="L84" s="54">
        <f t="shared" si="98"/>
        <v>0</v>
      </c>
      <c r="M84" s="54">
        <f t="shared" si="89"/>
        <v>0</v>
      </c>
      <c r="N84" s="54"/>
      <c r="O84" s="54"/>
      <c r="P84" s="55"/>
      <c r="Q84" s="54"/>
      <c r="R84" s="55"/>
      <c r="S84" s="54">
        <f t="shared" si="99"/>
        <v>0</v>
      </c>
      <c r="T84" s="54">
        <f t="shared" si="99"/>
        <v>0</v>
      </c>
      <c r="U84" s="55"/>
      <c r="V84" s="54">
        <f t="shared" si="100"/>
        <v>0</v>
      </c>
      <c r="W84" s="54">
        <f t="shared" si="90"/>
        <v>0</v>
      </c>
      <c r="X84" s="49"/>
      <c r="Y84" s="50"/>
      <c r="Z84" s="50"/>
      <c r="AA84" s="50"/>
      <c r="AB84" s="50"/>
      <c r="AC84" s="54">
        <f t="shared" si="101"/>
        <v>0</v>
      </c>
      <c r="AD84" s="54">
        <f t="shared" si="101"/>
        <v>0</v>
      </c>
      <c r="AE84" s="50"/>
      <c r="AF84" s="49">
        <f t="shared" si="104"/>
        <v>0</v>
      </c>
      <c r="AG84" s="54">
        <f t="shared" si="91"/>
        <v>0</v>
      </c>
      <c r="AH84" s="54"/>
      <c r="AI84" s="54"/>
      <c r="AJ84" s="54"/>
      <c r="AK84" s="54"/>
      <c r="AL84" s="54"/>
      <c r="AM84" s="54">
        <f t="shared" si="102"/>
        <v>0</v>
      </c>
      <c r="AN84" s="54">
        <f t="shared" si="102"/>
        <v>0</v>
      </c>
      <c r="AO84" s="54"/>
      <c r="AP84" s="54">
        <f t="shared" si="103"/>
        <v>0</v>
      </c>
      <c r="AQ84" s="54">
        <f t="shared" si="92"/>
        <v>0</v>
      </c>
    </row>
    <row r="85" spans="1:43" ht="18" customHeight="1" x14ac:dyDescent="0.25">
      <c r="A85" s="56"/>
      <c r="B85" s="159" t="s">
        <v>115</v>
      </c>
      <c r="C85" s="145"/>
      <c r="D85" s="54"/>
      <c r="E85" s="54"/>
      <c r="F85" s="54"/>
      <c r="G85" s="54"/>
      <c r="H85" s="54"/>
      <c r="I85" s="54">
        <f t="shared" si="97"/>
        <v>0</v>
      </c>
      <c r="J85" s="54">
        <f t="shared" si="97"/>
        <v>0</v>
      </c>
      <c r="K85" s="54"/>
      <c r="L85" s="54">
        <f t="shared" si="98"/>
        <v>0</v>
      </c>
      <c r="M85" s="54">
        <f t="shared" si="89"/>
        <v>0</v>
      </c>
      <c r="N85" s="54"/>
      <c r="O85" s="54"/>
      <c r="P85" s="55"/>
      <c r="Q85" s="54"/>
      <c r="R85" s="55"/>
      <c r="S85" s="54">
        <f t="shared" si="99"/>
        <v>0</v>
      </c>
      <c r="T85" s="54">
        <f t="shared" si="99"/>
        <v>0</v>
      </c>
      <c r="U85" s="55"/>
      <c r="V85" s="54">
        <f t="shared" si="100"/>
        <v>0</v>
      </c>
      <c r="W85" s="54">
        <f t="shared" si="90"/>
        <v>0</v>
      </c>
      <c r="X85" s="49"/>
      <c r="Y85" s="50"/>
      <c r="Z85" s="50"/>
      <c r="AA85" s="50"/>
      <c r="AB85" s="50"/>
      <c r="AC85" s="54">
        <f t="shared" si="101"/>
        <v>0</v>
      </c>
      <c r="AD85" s="54">
        <f t="shared" si="101"/>
        <v>0</v>
      </c>
      <c r="AE85" s="50"/>
      <c r="AF85" s="49">
        <f t="shared" si="104"/>
        <v>0</v>
      </c>
      <c r="AG85" s="54">
        <f t="shared" si="91"/>
        <v>0</v>
      </c>
      <c r="AH85" s="54"/>
      <c r="AI85" s="54"/>
      <c r="AJ85" s="54"/>
      <c r="AK85" s="54"/>
      <c r="AL85" s="54"/>
      <c r="AM85" s="54">
        <f t="shared" si="102"/>
        <v>0</v>
      </c>
      <c r="AN85" s="54">
        <f t="shared" si="102"/>
        <v>0</v>
      </c>
      <c r="AO85" s="54"/>
      <c r="AP85" s="54">
        <f t="shared" si="103"/>
        <v>0</v>
      </c>
      <c r="AQ85" s="54">
        <f t="shared" si="92"/>
        <v>0</v>
      </c>
    </row>
    <row r="86" spans="1:43" ht="18" customHeight="1" x14ac:dyDescent="0.25">
      <c r="A86" s="56"/>
      <c r="B86" s="159" t="s">
        <v>116</v>
      </c>
      <c r="C86" s="145"/>
      <c r="D86" s="54"/>
      <c r="E86" s="54"/>
      <c r="F86" s="54"/>
      <c r="G86" s="54"/>
      <c r="H86" s="54"/>
      <c r="I86" s="54">
        <f t="shared" si="97"/>
        <v>0</v>
      </c>
      <c r="J86" s="54">
        <f t="shared" si="97"/>
        <v>0</v>
      </c>
      <c r="K86" s="54"/>
      <c r="L86" s="54">
        <f t="shared" si="98"/>
        <v>0</v>
      </c>
      <c r="M86" s="54">
        <f t="shared" si="89"/>
        <v>0</v>
      </c>
      <c r="N86" s="54"/>
      <c r="O86" s="54"/>
      <c r="P86" s="55"/>
      <c r="Q86" s="54"/>
      <c r="R86" s="55"/>
      <c r="S86" s="54">
        <f t="shared" si="99"/>
        <v>0</v>
      </c>
      <c r="T86" s="54">
        <f t="shared" si="99"/>
        <v>0</v>
      </c>
      <c r="U86" s="55"/>
      <c r="V86" s="54">
        <f t="shared" si="100"/>
        <v>0</v>
      </c>
      <c r="W86" s="54">
        <f t="shared" si="90"/>
        <v>0</v>
      </c>
      <c r="X86" s="49"/>
      <c r="Y86" s="50"/>
      <c r="Z86" s="50"/>
      <c r="AA86" s="50"/>
      <c r="AB86" s="50"/>
      <c r="AC86" s="54">
        <f t="shared" si="101"/>
        <v>0</v>
      </c>
      <c r="AD86" s="54">
        <f t="shared" si="101"/>
        <v>0</v>
      </c>
      <c r="AE86" s="50"/>
      <c r="AF86" s="49">
        <f t="shared" si="104"/>
        <v>0</v>
      </c>
      <c r="AG86" s="54">
        <f t="shared" si="91"/>
        <v>0</v>
      </c>
      <c r="AH86" s="54"/>
      <c r="AI86" s="54"/>
      <c r="AJ86" s="54"/>
      <c r="AK86" s="54"/>
      <c r="AL86" s="54"/>
      <c r="AM86" s="54">
        <f t="shared" si="102"/>
        <v>0</v>
      </c>
      <c r="AN86" s="54">
        <f t="shared" si="102"/>
        <v>0</v>
      </c>
      <c r="AO86" s="54"/>
      <c r="AP86" s="54">
        <f t="shared" si="103"/>
        <v>0</v>
      </c>
      <c r="AQ86" s="54">
        <f t="shared" si="92"/>
        <v>0</v>
      </c>
    </row>
    <row r="87" spans="1:43" ht="18" customHeight="1" x14ac:dyDescent="0.25">
      <c r="A87" s="56"/>
      <c r="B87" s="159" t="s">
        <v>117</v>
      </c>
      <c r="C87" s="145" t="e">
        <f>#REF!</f>
        <v>#REF!</v>
      </c>
      <c r="D87" s="54"/>
      <c r="E87" s="54"/>
      <c r="F87" s="54"/>
      <c r="G87" s="54"/>
      <c r="H87" s="54"/>
      <c r="I87" s="54">
        <f t="shared" si="97"/>
        <v>0</v>
      </c>
      <c r="J87" s="54">
        <f t="shared" si="97"/>
        <v>0</v>
      </c>
      <c r="K87" s="54"/>
      <c r="L87" s="54">
        <f t="shared" si="98"/>
        <v>0</v>
      </c>
      <c r="M87" s="54">
        <f t="shared" si="89"/>
        <v>0</v>
      </c>
      <c r="N87" s="54"/>
      <c r="O87" s="54"/>
      <c r="P87" s="55"/>
      <c r="Q87" s="54"/>
      <c r="R87" s="55"/>
      <c r="S87" s="54">
        <f t="shared" si="99"/>
        <v>0</v>
      </c>
      <c r="T87" s="54">
        <f t="shared" si="99"/>
        <v>0</v>
      </c>
      <c r="U87" s="55"/>
      <c r="V87" s="54">
        <f t="shared" si="100"/>
        <v>0</v>
      </c>
      <c r="W87" s="54">
        <f t="shared" si="90"/>
        <v>0</v>
      </c>
      <c r="X87" s="49"/>
      <c r="Y87" s="50"/>
      <c r="Z87" s="50"/>
      <c r="AA87" s="50"/>
      <c r="AB87" s="50"/>
      <c r="AC87" s="54">
        <f t="shared" si="101"/>
        <v>0</v>
      </c>
      <c r="AD87" s="54">
        <f t="shared" si="101"/>
        <v>0</v>
      </c>
      <c r="AE87" s="50"/>
      <c r="AF87" s="49">
        <f t="shared" si="104"/>
        <v>0</v>
      </c>
      <c r="AG87" s="54">
        <f t="shared" si="91"/>
        <v>0</v>
      </c>
      <c r="AH87" s="54"/>
      <c r="AI87" s="54"/>
      <c r="AJ87" s="54"/>
      <c r="AK87" s="54"/>
      <c r="AL87" s="54"/>
      <c r="AM87" s="54">
        <f t="shared" si="102"/>
        <v>0</v>
      </c>
      <c r="AN87" s="54">
        <f t="shared" si="102"/>
        <v>0</v>
      </c>
      <c r="AO87" s="54"/>
      <c r="AP87" s="54">
        <f t="shared" si="103"/>
        <v>0</v>
      </c>
      <c r="AQ87" s="54">
        <f t="shared" si="92"/>
        <v>0</v>
      </c>
    </row>
    <row r="88" spans="1:43" ht="18" customHeight="1" x14ac:dyDescent="0.25">
      <c r="A88" s="56"/>
      <c r="B88" s="156" t="s">
        <v>118</v>
      </c>
      <c r="C88" s="147" t="e">
        <f>SUM(C89:C91)-C90</f>
        <v>#REF!</v>
      </c>
      <c r="D88" s="54">
        <f t="shared" ref="D88:L88" si="105">SUM(D89:D91)-D90</f>
        <v>0</v>
      </c>
      <c r="E88" s="54">
        <f t="shared" si="105"/>
        <v>0</v>
      </c>
      <c r="F88" s="54">
        <f t="shared" si="105"/>
        <v>0</v>
      </c>
      <c r="G88" s="54">
        <f t="shared" si="105"/>
        <v>0</v>
      </c>
      <c r="H88" s="54">
        <f t="shared" si="105"/>
        <v>0</v>
      </c>
      <c r="I88" s="54">
        <f t="shared" si="105"/>
        <v>0</v>
      </c>
      <c r="J88" s="54">
        <f t="shared" si="105"/>
        <v>0</v>
      </c>
      <c r="K88" s="54">
        <f t="shared" si="105"/>
        <v>0</v>
      </c>
      <c r="L88" s="54">
        <f t="shared" si="105"/>
        <v>0</v>
      </c>
      <c r="M88" s="54">
        <f t="shared" si="89"/>
        <v>0</v>
      </c>
      <c r="N88" s="54">
        <f t="shared" ref="N88:V88" si="106">SUM(N89:N91)-N90</f>
        <v>0</v>
      </c>
      <c r="O88" s="54">
        <f t="shared" si="106"/>
        <v>0</v>
      </c>
      <c r="P88" s="55">
        <f>SUM(P89:P91)-P90</f>
        <v>0</v>
      </c>
      <c r="Q88" s="54">
        <f t="shared" si="106"/>
        <v>0</v>
      </c>
      <c r="R88" s="55">
        <f>SUM(R89:R91)-R90</f>
        <v>0</v>
      </c>
      <c r="S88" s="54">
        <f t="shared" si="106"/>
        <v>0</v>
      </c>
      <c r="T88" s="54">
        <f t="shared" si="106"/>
        <v>0</v>
      </c>
      <c r="U88" s="55">
        <f>SUM(U89:U91)-U90</f>
        <v>0</v>
      </c>
      <c r="V88" s="54">
        <f t="shared" si="106"/>
        <v>0</v>
      </c>
      <c r="W88" s="54">
        <f t="shared" si="90"/>
        <v>0</v>
      </c>
      <c r="X88" s="54">
        <f t="shared" ref="X88:AF88" si="107">SUM(X89:X91)-X90</f>
        <v>0</v>
      </c>
      <c r="Y88" s="54">
        <f t="shared" si="107"/>
        <v>0</v>
      </c>
      <c r="Z88" s="55">
        <f t="shared" si="107"/>
        <v>0</v>
      </c>
      <c r="AA88" s="55">
        <f>SUM(AA89:AA91)-AA90</f>
        <v>0</v>
      </c>
      <c r="AB88" s="55">
        <f>SUM(AB89:AB91)-AB90</f>
        <v>0</v>
      </c>
      <c r="AC88" s="54">
        <f t="shared" si="107"/>
        <v>0</v>
      </c>
      <c r="AD88" s="54">
        <f t="shared" si="107"/>
        <v>0</v>
      </c>
      <c r="AE88" s="55">
        <f>SUM(AE89:AE91)-AE90</f>
        <v>0</v>
      </c>
      <c r="AF88" s="54">
        <f t="shared" si="107"/>
        <v>0</v>
      </c>
      <c r="AG88" s="54">
        <f t="shared" si="91"/>
        <v>0</v>
      </c>
      <c r="AH88" s="54">
        <f t="shared" ref="AH88:AN88" si="108">SUM(AH89:AH91)-AH90</f>
        <v>0</v>
      </c>
      <c r="AI88" s="54">
        <f t="shared" si="108"/>
        <v>0</v>
      </c>
      <c r="AJ88" s="54">
        <f t="shared" si="108"/>
        <v>0</v>
      </c>
      <c r="AK88" s="54">
        <f t="shared" si="108"/>
        <v>0</v>
      </c>
      <c r="AL88" s="54">
        <f t="shared" si="108"/>
        <v>0</v>
      </c>
      <c r="AM88" s="54">
        <f t="shared" si="108"/>
        <v>0</v>
      </c>
      <c r="AN88" s="54">
        <f t="shared" si="108"/>
        <v>0</v>
      </c>
      <c r="AO88" s="54"/>
      <c r="AP88" s="54">
        <f>SUM(AP89:AP91)-AP90</f>
        <v>0</v>
      </c>
      <c r="AQ88" s="54">
        <f t="shared" si="92"/>
        <v>0</v>
      </c>
    </row>
    <row r="89" spans="1:43" ht="18" customHeight="1" x14ac:dyDescent="0.25">
      <c r="A89" s="56"/>
      <c r="B89" s="159" t="s">
        <v>119</v>
      </c>
      <c r="C89" s="149"/>
      <c r="D89" s="54"/>
      <c r="E89" s="49">
        <f>F89</f>
        <v>0</v>
      </c>
      <c r="F89" s="49"/>
      <c r="G89" s="49">
        <f>H89</f>
        <v>0</v>
      </c>
      <c r="H89" s="49"/>
      <c r="I89" s="54">
        <f t="shared" ref="I89:J91" si="109">G89-E89</f>
        <v>0</v>
      </c>
      <c r="J89" s="54">
        <f t="shared" si="109"/>
        <v>0</v>
      </c>
      <c r="K89" s="54"/>
      <c r="L89" s="54">
        <f>D89+H89</f>
        <v>0</v>
      </c>
      <c r="M89" s="54">
        <f t="shared" si="89"/>
        <v>0</v>
      </c>
      <c r="N89" s="54"/>
      <c r="O89" s="49">
        <f>P89</f>
        <v>0</v>
      </c>
      <c r="P89" s="49"/>
      <c r="Q89" s="49">
        <f>R89</f>
        <v>0</v>
      </c>
      <c r="R89" s="49"/>
      <c r="S89" s="54">
        <f t="shared" ref="S89:T91" si="110">Q89-O89</f>
        <v>0</v>
      </c>
      <c r="T89" s="54">
        <f t="shared" si="110"/>
        <v>0</v>
      </c>
      <c r="U89" s="55"/>
      <c r="V89" s="54">
        <f>N89+R89</f>
        <v>0</v>
      </c>
      <c r="W89" s="54">
        <f t="shared" si="90"/>
        <v>0</v>
      </c>
      <c r="X89" s="49"/>
      <c r="Y89" s="50"/>
      <c r="Z89" s="50"/>
      <c r="AA89" s="50"/>
      <c r="AB89" s="50"/>
      <c r="AC89" s="54">
        <f t="shared" ref="AC89:AD91" si="111">AA89-Y89</f>
        <v>0</v>
      </c>
      <c r="AD89" s="54">
        <f t="shared" si="111"/>
        <v>0</v>
      </c>
      <c r="AE89" s="50"/>
      <c r="AF89" s="49">
        <f t="shared" si="104"/>
        <v>0</v>
      </c>
      <c r="AG89" s="54">
        <f t="shared" si="91"/>
        <v>0</v>
      </c>
      <c r="AH89" s="54"/>
      <c r="AI89" s="54"/>
      <c r="AJ89" s="54"/>
      <c r="AK89" s="54"/>
      <c r="AL89" s="54"/>
      <c r="AM89" s="54">
        <f t="shared" ref="AM89:AN91" si="112">AK89-AI89</f>
        <v>0</v>
      </c>
      <c r="AN89" s="54">
        <f t="shared" si="112"/>
        <v>0</v>
      </c>
      <c r="AO89" s="54"/>
      <c r="AP89" s="54">
        <f>AH89+AL89</f>
        <v>0</v>
      </c>
      <c r="AQ89" s="54">
        <f t="shared" si="92"/>
        <v>0</v>
      </c>
    </row>
    <row r="90" spans="1:43" ht="18" customHeight="1" x14ac:dyDescent="0.25">
      <c r="A90" s="56"/>
      <c r="B90" s="159" t="s">
        <v>120</v>
      </c>
      <c r="C90" s="149"/>
      <c r="D90" s="54"/>
      <c r="E90" s="49">
        <f>F90</f>
        <v>0</v>
      </c>
      <c r="F90" s="49"/>
      <c r="G90" s="49">
        <f>H90</f>
        <v>0</v>
      </c>
      <c r="H90" s="49"/>
      <c r="I90" s="54">
        <f t="shared" si="109"/>
        <v>0</v>
      </c>
      <c r="J90" s="54">
        <f t="shared" si="109"/>
        <v>0</v>
      </c>
      <c r="K90" s="54"/>
      <c r="L90" s="54">
        <f>D90+H90</f>
        <v>0</v>
      </c>
      <c r="M90" s="54">
        <f t="shared" si="89"/>
        <v>0</v>
      </c>
      <c r="N90" s="54"/>
      <c r="O90" s="49">
        <f>P90</f>
        <v>0</v>
      </c>
      <c r="P90" s="49"/>
      <c r="Q90" s="49">
        <f>R90</f>
        <v>0</v>
      </c>
      <c r="R90" s="49"/>
      <c r="S90" s="54">
        <f t="shared" si="110"/>
        <v>0</v>
      </c>
      <c r="T90" s="54">
        <f t="shared" si="110"/>
        <v>0</v>
      </c>
      <c r="U90" s="55"/>
      <c r="V90" s="54">
        <f>N90+R90</f>
        <v>0</v>
      </c>
      <c r="W90" s="54">
        <f t="shared" si="90"/>
        <v>0</v>
      </c>
      <c r="X90" s="49"/>
      <c r="Y90" s="50"/>
      <c r="Z90" s="50"/>
      <c r="AA90" s="50"/>
      <c r="AB90" s="50"/>
      <c r="AC90" s="54">
        <f t="shared" si="111"/>
        <v>0</v>
      </c>
      <c r="AD90" s="54">
        <f t="shared" si="111"/>
        <v>0</v>
      </c>
      <c r="AE90" s="50"/>
      <c r="AF90" s="49">
        <f t="shared" si="104"/>
        <v>0</v>
      </c>
      <c r="AG90" s="54">
        <f t="shared" si="91"/>
        <v>0</v>
      </c>
      <c r="AH90" s="54"/>
      <c r="AI90" s="54"/>
      <c r="AJ90" s="54"/>
      <c r="AK90" s="54"/>
      <c r="AL90" s="54"/>
      <c r="AM90" s="54">
        <f t="shared" si="112"/>
        <v>0</v>
      </c>
      <c r="AN90" s="54">
        <f t="shared" si="112"/>
        <v>0</v>
      </c>
      <c r="AO90" s="54"/>
      <c r="AP90" s="54">
        <f>AH90+AL90</f>
        <v>0</v>
      </c>
      <c r="AQ90" s="54">
        <f t="shared" si="92"/>
        <v>0</v>
      </c>
    </row>
    <row r="91" spans="1:43" ht="18" customHeight="1" thickBot="1" x14ac:dyDescent="0.3">
      <c r="A91" s="60"/>
      <c r="B91" s="159" t="s">
        <v>121</v>
      </c>
      <c r="C91" s="149" t="e">
        <f>#REF!</f>
        <v>#REF!</v>
      </c>
      <c r="D91" s="55"/>
      <c r="E91" s="49">
        <f>F91</f>
        <v>0</v>
      </c>
      <c r="F91" s="49"/>
      <c r="G91" s="49">
        <f>H91</f>
        <v>0</v>
      </c>
      <c r="H91" s="49"/>
      <c r="I91" s="54">
        <f t="shared" si="109"/>
        <v>0</v>
      </c>
      <c r="J91" s="54">
        <f t="shared" si="109"/>
        <v>0</v>
      </c>
      <c r="K91" s="54"/>
      <c r="L91" s="54">
        <f>D91+H91</f>
        <v>0</v>
      </c>
      <c r="M91" s="54">
        <f t="shared" si="89"/>
        <v>0</v>
      </c>
      <c r="N91" s="55"/>
      <c r="O91" s="49">
        <f>P91</f>
        <v>0</v>
      </c>
      <c r="P91" s="49"/>
      <c r="Q91" s="49">
        <f>R91</f>
        <v>0</v>
      </c>
      <c r="R91" s="49"/>
      <c r="S91" s="54">
        <f t="shared" si="110"/>
        <v>0</v>
      </c>
      <c r="T91" s="54">
        <f t="shared" si="110"/>
        <v>0</v>
      </c>
      <c r="U91" s="55"/>
      <c r="V91" s="54">
        <f>N91+R91</f>
        <v>0</v>
      </c>
      <c r="W91" s="54">
        <f t="shared" si="90"/>
        <v>0</v>
      </c>
      <c r="X91" s="49"/>
      <c r="Y91" s="50"/>
      <c r="Z91" s="50"/>
      <c r="AA91" s="50"/>
      <c r="AB91" s="50"/>
      <c r="AC91" s="54">
        <f t="shared" si="111"/>
        <v>0</v>
      </c>
      <c r="AD91" s="54">
        <f t="shared" si="111"/>
        <v>0</v>
      </c>
      <c r="AE91" s="50"/>
      <c r="AF91" s="49">
        <f t="shared" si="104"/>
        <v>0</v>
      </c>
      <c r="AG91" s="54">
        <f t="shared" si="91"/>
        <v>0</v>
      </c>
      <c r="AH91" s="54"/>
      <c r="AI91" s="54"/>
      <c r="AJ91" s="54"/>
      <c r="AK91" s="54"/>
      <c r="AL91" s="54"/>
      <c r="AM91" s="54">
        <f t="shared" si="112"/>
        <v>0</v>
      </c>
      <c r="AN91" s="54">
        <f t="shared" si="112"/>
        <v>0</v>
      </c>
      <c r="AO91" s="54"/>
      <c r="AP91" s="54">
        <f>AH91+AL91</f>
        <v>0</v>
      </c>
      <c r="AQ91" s="54">
        <f t="shared" si="92"/>
        <v>0</v>
      </c>
    </row>
    <row r="92" spans="1:43" ht="18" customHeight="1" thickBot="1" x14ac:dyDescent="0.3">
      <c r="A92" s="61" t="s">
        <v>122</v>
      </c>
      <c r="B92" s="154" t="s">
        <v>123</v>
      </c>
      <c r="C92" s="146" t="e">
        <f>C13-C23</f>
        <v>#REF!</v>
      </c>
      <c r="D92" s="45">
        <f t="shared" ref="D92:L92" si="113">D13-D23</f>
        <v>0</v>
      </c>
      <c r="E92" s="45" t="e">
        <f t="shared" si="113"/>
        <v>#REF!</v>
      </c>
      <c r="F92" s="45">
        <f t="shared" si="113"/>
        <v>0</v>
      </c>
      <c r="G92" s="45">
        <f t="shared" si="113"/>
        <v>0</v>
      </c>
      <c r="H92" s="45">
        <f t="shared" si="113"/>
        <v>0</v>
      </c>
      <c r="I92" s="45">
        <f t="shared" si="113"/>
        <v>0</v>
      </c>
      <c r="J92" s="45">
        <f t="shared" si="113"/>
        <v>0</v>
      </c>
      <c r="K92" s="45">
        <f t="shared" si="113"/>
        <v>0</v>
      </c>
      <c r="L92" s="45">
        <f t="shared" si="113"/>
        <v>0</v>
      </c>
      <c r="M92" s="45">
        <f t="shared" si="89"/>
        <v>0</v>
      </c>
      <c r="N92" s="45">
        <f t="shared" ref="N92:V92" si="114">N13-N23</f>
        <v>0</v>
      </c>
      <c r="O92" s="45">
        <f t="shared" si="114"/>
        <v>0</v>
      </c>
      <c r="P92" s="45">
        <f t="shared" si="114"/>
        <v>0</v>
      </c>
      <c r="Q92" s="45">
        <f t="shared" si="114"/>
        <v>0</v>
      </c>
      <c r="R92" s="45">
        <f t="shared" si="114"/>
        <v>0</v>
      </c>
      <c r="S92" s="45">
        <f t="shared" si="114"/>
        <v>0</v>
      </c>
      <c r="T92" s="45">
        <f t="shared" si="114"/>
        <v>0</v>
      </c>
      <c r="U92" s="45">
        <f t="shared" si="114"/>
        <v>0</v>
      </c>
      <c r="V92" s="45">
        <f t="shared" si="114"/>
        <v>0</v>
      </c>
      <c r="W92" s="45">
        <f t="shared" si="90"/>
        <v>0</v>
      </c>
      <c r="X92" s="45">
        <f t="shared" ref="X92:AF92" si="115">X13-X23</f>
        <v>0</v>
      </c>
      <c r="Y92" s="45">
        <f t="shared" si="115"/>
        <v>0</v>
      </c>
      <c r="Z92" s="46">
        <f>Z13-Z23</f>
        <v>0</v>
      </c>
      <c r="AA92" s="46">
        <f t="shared" si="115"/>
        <v>0</v>
      </c>
      <c r="AB92" s="46">
        <f>AB13-AB23</f>
        <v>0</v>
      </c>
      <c r="AC92" s="45">
        <f t="shared" si="115"/>
        <v>0</v>
      </c>
      <c r="AD92" s="45">
        <f t="shared" si="115"/>
        <v>0</v>
      </c>
      <c r="AE92" s="46">
        <f t="shared" si="115"/>
        <v>0</v>
      </c>
      <c r="AF92" s="45">
        <f t="shared" si="115"/>
        <v>0</v>
      </c>
      <c r="AG92" s="45">
        <f t="shared" si="91"/>
        <v>0</v>
      </c>
      <c r="AH92" s="45">
        <f t="shared" ref="AH92:AP92" si="116">AH13-AH23</f>
        <v>0</v>
      </c>
      <c r="AI92" s="45">
        <f t="shared" si="116"/>
        <v>0</v>
      </c>
      <c r="AJ92" s="45">
        <f t="shared" si="116"/>
        <v>0</v>
      </c>
      <c r="AK92" s="45">
        <f t="shared" si="116"/>
        <v>0</v>
      </c>
      <c r="AL92" s="45">
        <f t="shared" si="116"/>
        <v>0</v>
      </c>
      <c r="AM92" s="45">
        <f t="shared" si="116"/>
        <v>0</v>
      </c>
      <c r="AN92" s="45">
        <f t="shared" si="116"/>
        <v>0</v>
      </c>
      <c r="AO92" s="45">
        <f t="shared" si="116"/>
        <v>0</v>
      </c>
      <c r="AP92" s="45">
        <f t="shared" si="116"/>
        <v>0</v>
      </c>
      <c r="AQ92" s="45">
        <f t="shared" si="92"/>
        <v>0</v>
      </c>
    </row>
    <row r="93" spans="1:43" ht="18" customHeight="1" thickBot="1" x14ac:dyDescent="0.3">
      <c r="A93" s="64"/>
      <c r="B93" s="154" t="s">
        <v>124</v>
      </c>
      <c r="C93" s="160"/>
      <c r="D93" s="39"/>
      <c r="E93" s="40"/>
      <c r="F93" s="40"/>
      <c r="G93" s="40"/>
      <c r="H93" s="40"/>
      <c r="I93" s="40"/>
      <c r="J93" s="40"/>
      <c r="K93" s="40"/>
      <c r="L93" s="40"/>
      <c r="M93" s="40">
        <f t="shared" si="89"/>
        <v>0</v>
      </c>
      <c r="N93" s="39"/>
      <c r="O93" s="40"/>
      <c r="P93" s="40"/>
      <c r="Q93" s="40"/>
      <c r="R93" s="40"/>
      <c r="S93" s="40"/>
      <c r="T93" s="40"/>
      <c r="U93" s="40"/>
      <c r="V93" s="40"/>
      <c r="W93" s="40">
        <f t="shared" si="90"/>
        <v>0</v>
      </c>
      <c r="X93" s="39"/>
      <c r="Y93" s="40"/>
      <c r="Z93" s="115"/>
      <c r="AA93" s="115"/>
      <c r="AB93" s="115"/>
      <c r="AC93" s="40"/>
      <c r="AD93" s="40"/>
      <c r="AE93" s="115"/>
      <c r="AF93" s="40"/>
      <c r="AG93" s="40">
        <f t="shared" si="91"/>
        <v>0</v>
      </c>
      <c r="AH93" s="39"/>
      <c r="AI93" s="40"/>
      <c r="AJ93" s="40"/>
      <c r="AK93" s="40"/>
      <c r="AL93" s="40"/>
      <c r="AM93" s="40"/>
      <c r="AN93" s="40"/>
      <c r="AO93" s="40"/>
      <c r="AP93" s="40"/>
      <c r="AQ93" s="40">
        <f t="shared" si="92"/>
        <v>0</v>
      </c>
    </row>
    <row r="94" spans="1:43" ht="18" customHeight="1" x14ac:dyDescent="0.25">
      <c r="A94" s="43" t="s">
        <v>125</v>
      </c>
      <c r="B94" s="154" t="s">
        <v>126</v>
      </c>
      <c r="C94" s="146">
        <f>SUM(C95:C96)</f>
        <v>0</v>
      </c>
      <c r="D94" s="45">
        <f t="shared" ref="D94:L94" si="117">SUM(D95:D96)</f>
        <v>0</v>
      </c>
      <c r="E94" s="45">
        <f t="shared" si="117"/>
        <v>0</v>
      </c>
      <c r="F94" s="45">
        <f t="shared" si="117"/>
        <v>0</v>
      </c>
      <c r="G94" s="45">
        <f t="shared" si="117"/>
        <v>0</v>
      </c>
      <c r="H94" s="45">
        <f t="shared" si="117"/>
        <v>0</v>
      </c>
      <c r="I94" s="45">
        <f t="shared" si="117"/>
        <v>0</v>
      </c>
      <c r="J94" s="45">
        <f t="shared" si="117"/>
        <v>0</v>
      </c>
      <c r="K94" s="45">
        <f t="shared" si="117"/>
        <v>0</v>
      </c>
      <c r="L94" s="45">
        <f t="shared" si="117"/>
        <v>0</v>
      </c>
      <c r="M94" s="45">
        <f t="shared" si="89"/>
        <v>0</v>
      </c>
      <c r="N94" s="45">
        <f t="shared" ref="N94:V94" si="118">SUM(N95:N96)</f>
        <v>0</v>
      </c>
      <c r="O94" s="45">
        <f t="shared" si="118"/>
        <v>0</v>
      </c>
      <c r="P94" s="45">
        <f t="shared" si="118"/>
        <v>0</v>
      </c>
      <c r="Q94" s="45">
        <f t="shared" si="118"/>
        <v>0</v>
      </c>
      <c r="R94" s="45">
        <f t="shared" si="118"/>
        <v>0</v>
      </c>
      <c r="S94" s="45">
        <f t="shared" si="118"/>
        <v>0</v>
      </c>
      <c r="T94" s="45">
        <f t="shared" si="118"/>
        <v>0</v>
      </c>
      <c r="U94" s="45">
        <f t="shared" si="118"/>
        <v>0</v>
      </c>
      <c r="V94" s="45">
        <f t="shared" si="118"/>
        <v>0</v>
      </c>
      <c r="W94" s="45">
        <f t="shared" si="90"/>
        <v>0</v>
      </c>
      <c r="X94" s="45">
        <f t="shared" ref="X94:AF94" si="119">SUM(X95:X96)</f>
        <v>0</v>
      </c>
      <c r="Y94" s="45">
        <f t="shared" si="119"/>
        <v>0</v>
      </c>
      <c r="Z94" s="46">
        <f>SUM(Z95:Z96)</f>
        <v>0</v>
      </c>
      <c r="AA94" s="46">
        <f t="shared" si="119"/>
        <v>0</v>
      </c>
      <c r="AB94" s="46">
        <f>SUM(AB95:AB96)</f>
        <v>0</v>
      </c>
      <c r="AC94" s="45">
        <f t="shared" si="119"/>
        <v>0</v>
      </c>
      <c r="AD94" s="45">
        <f t="shared" si="119"/>
        <v>0</v>
      </c>
      <c r="AE94" s="46">
        <f t="shared" si="119"/>
        <v>0</v>
      </c>
      <c r="AF94" s="45">
        <f t="shared" si="119"/>
        <v>0</v>
      </c>
      <c r="AG94" s="45">
        <f t="shared" si="91"/>
        <v>0</v>
      </c>
      <c r="AH94" s="45">
        <f t="shared" ref="AH94:AP94" si="120">SUM(AH95:AH96)</f>
        <v>0</v>
      </c>
      <c r="AI94" s="45">
        <f t="shared" si="120"/>
        <v>0</v>
      </c>
      <c r="AJ94" s="45">
        <f t="shared" si="120"/>
        <v>0</v>
      </c>
      <c r="AK94" s="45">
        <f t="shared" si="120"/>
        <v>0</v>
      </c>
      <c r="AL94" s="45">
        <f t="shared" si="120"/>
        <v>0</v>
      </c>
      <c r="AM94" s="45">
        <f t="shared" si="120"/>
        <v>0</v>
      </c>
      <c r="AN94" s="45">
        <f t="shared" si="120"/>
        <v>0</v>
      </c>
      <c r="AO94" s="45"/>
      <c r="AP94" s="45">
        <f t="shared" si="120"/>
        <v>0</v>
      </c>
      <c r="AQ94" s="45">
        <f t="shared" si="92"/>
        <v>0</v>
      </c>
    </row>
    <row r="95" spans="1:43" ht="18" customHeight="1" x14ac:dyDescent="0.25">
      <c r="A95" s="47"/>
      <c r="B95" s="156" t="s">
        <v>127</v>
      </c>
      <c r="C95" s="145">
        <v>0</v>
      </c>
      <c r="D95" s="54"/>
      <c r="E95" s="54"/>
      <c r="F95" s="54"/>
      <c r="G95" s="54"/>
      <c r="H95" s="54"/>
      <c r="I95" s="54">
        <f>G95-E95</f>
        <v>0</v>
      </c>
      <c r="J95" s="54">
        <f>H95-F95</f>
        <v>0</v>
      </c>
      <c r="K95" s="54"/>
      <c r="L95" s="54">
        <f>D95+H95</f>
        <v>0</v>
      </c>
      <c r="M95" s="54">
        <f t="shared" si="89"/>
        <v>0</v>
      </c>
      <c r="N95" s="54"/>
      <c r="O95" s="54"/>
      <c r="P95" s="54"/>
      <c r="Q95" s="54"/>
      <c r="R95" s="54"/>
      <c r="S95" s="54">
        <f>Q95-O95</f>
        <v>0</v>
      </c>
      <c r="T95" s="54">
        <f>R95-P95</f>
        <v>0</v>
      </c>
      <c r="U95" s="55"/>
      <c r="V95" s="54">
        <f>N95+R95</f>
        <v>0</v>
      </c>
      <c r="W95" s="54">
        <f t="shared" si="90"/>
        <v>0</v>
      </c>
      <c r="X95" s="49"/>
      <c r="Y95" s="50"/>
      <c r="Z95" s="50"/>
      <c r="AA95" s="50"/>
      <c r="AB95" s="50"/>
      <c r="AC95" s="54">
        <f>AA95-Y95</f>
        <v>0</v>
      </c>
      <c r="AD95" s="54">
        <f>AB95-Z95</f>
        <v>0</v>
      </c>
      <c r="AE95" s="50"/>
      <c r="AF95" s="54">
        <f>X95+AB95</f>
        <v>0</v>
      </c>
      <c r="AG95" s="54">
        <f t="shared" si="91"/>
        <v>0</v>
      </c>
      <c r="AH95" s="54"/>
      <c r="AI95" s="54"/>
      <c r="AJ95" s="54"/>
      <c r="AK95" s="54"/>
      <c r="AL95" s="54"/>
      <c r="AM95" s="54">
        <f>AK95-AI95</f>
        <v>0</v>
      </c>
      <c r="AN95" s="54">
        <f>AL95-AJ95</f>
        <v>0</v>
      </c>
      <c r="AO95" s="54"/>
      <c r="AP95" s="54">
        <f>AH95+AL95</f>
        <v>0</v>
      </c>
      <c r="AQ95" s="54">
        <f t="shared" si="92"/>
        <v>0</v>
      </c>
    </row>
    <row r="96" spans="1:43" ht="18" customHeight="1" x14ac:dyDescent="0.25">
      <c r="A96" s="47"/>
      <c r="B96" s="156" t="s">
        <v>128</v>
      </c>
      <c r="C96" s="145"/>
      <c r="D96" s="54"/>
      <c r="E96" s="54"/>
      <c r="F96" s="54"/>
      <c r="G96" s="54"/>
      <c r="H96" s="54"/>
      <c r="I96" s="54">
        <f>G96-E96</f>
        <v>0</v>
      </c>
      <c r="J96" s="54">
        <f>H96-F96</f>
        <v>0</v>
      </c>
      <c r="K96" s="54"/>
      <c r="L96" s="54">
        <f>D96+H96</f>
        <v>0</v>
      </c>
      <c r="M96" s="54">
        <f t="shared" si="89"/>
        <v>0</v>
      </c>
      <c r="N96" s="54"/>
      <c r="O96" s="54"/>
      <c r="P96" s="54"/>
      <c r="Q96" s="54"/>
      <c r="R96" s="54"/>
      <c r="S96" s="54">
        <f>Q96-O96</f>
        <v>0</v>
      </c>
      <c r="T96" s="54">
        <f>R96-P96</f>
        <v>0</v>
      </c>
      <c r="U96" s="55"/>
      <c r="V96" s="54">
        <f>N96+R96</f>
        <v>0</v>
      </c>
      <c r="W96" s="54">
        <f t="shared" si="90"/>
        <v>0</v>
      </c>
      <c r="X96" s="49"/>
      <c r="Y96" s="50"/>
      <c r="Z96" s="50"/>
      <c r="AA96" s="50"/>
      <c r="AB96" s="50"/>
      <c r="AC96" s="54">
        <f>AA96-Y96</f>
        <v>0</v>
      </c>
      <c r="AD96" s="54">
        <f>AB96-Z96</f>
        <v>0</v>
      </c>
      <c r="AE96" s="50"/>
      <c r="AF96" s="54">
        <f>X96+AB96</f>
        <v>0</v>
      </c>
      <c r="AG96" s="54">
        <f t="shared" si="91"/>
        <v>0</v>
      </c>
      <c r="AH96" s="54"/>
      <c r="AI96" s="54"/>
      <c r="AJ96" s="54"/>
      <c r="AK96" s="54"/>
      <c r="AL96" s="54"/>
      <c r="AM96" s="54">
        <f>AK96-AI96</f>
        <v>0</v>
      </c>
      <c r="AN96" s="54">
        <f>AL96-AJ96</f>
        <v>0</v>
      </c>
      <c r="AO96" s="54"/>
      <c r="AP96" s="54">
        <f>AH96+AL96</f>
        <v>0</v>
      </c>
      <c r="AQ96" s="54">
        <f t="shared" si="92"/>
        <v>0</v>
      </c>
    </row>
    <row r="97" spans="1:43" ht="18" customHeight="1" x14ac:dyDescent="0.25">
      <c r="A97" s="56" t="s">
        <v>129</v>
      </c>
      <c r="B97" s="154" t="s">
        <v>130</v>
      </c>
      <c r="C97" s="146" t="e">
        <f>SUM(C98:C101)</f>
        <v>#REF!</v>
      </c>
      <c r="D97" s="45">
        <f t="shared" ref="D97:L97" si="121">SUM(D98:D101)</f>
        <v>0</v>
      </c>
      <c r="E97" s="45">
        <f t="shared" si="121"/>
        <v>0</v>
      </c>
      <c r="F97" s="45">
        <f t="shared" si="121"/>
        <v>0</v>
      </c>
      <c r="G97" s="45">
        <f t="shared" si="121"/>
        <v>0</v>
      </c>
      <c r="H97" s="45">
        <f t="shared" si="121"/>
        <v>0</v>
      </c>
      <c r="I97" s="45">
        <f t="shared" si="121"/>
        <v>0</v>
      </c>
      <c r="J97" s="45">
        <f t="shared" si="121"/>
        <v>0</v>
      </c>
      <c r="K97" s="45">
        <f t="shared" si="121"/>
        <v>0</v>
      </c>
      <c r="L97" s="45">
        <f t="shared" si="121"/>
        <v>0</v>
      </c>
      <c r="M97" s="45">
        <f t="shared" si="89"/>
        <v>0</v>
      </c>
      <c r="N97" s="45">
        <f t="shared" ref="N97:V97" si="122">SUM(N98:N101)</f>
        <v>0</v>
      </c>
      <c r="O97" s="45">
        <f t="shared" si="122"/>
        <v>0</v>
      </c>
      <c r="P97" s="45">
        <f t="shared" si="122"/>
        <v>0</v>
      </c>
      <c r="Q97" s="45">
        <f t="shared" si="122"/>
        <v>0</v>
      </c>
      <c r="R97" s="45">
        <f t="shared" si="122"/>
        <v>0</v>
      </c>
      <c r="S97" s="45">
        <f t="shared" si="122"/>
        <v>0</v>
      </c>
      <c r="T97" s="45">
        <f t="shared" si="122"/>
        <v>0</v>
      </c>
      <c r="U97" s="45">
        <f t="shared" si="122"/>
        <v>0</v>
      </c>
      <c r="V97" s="45">
        <f t="shared" si="122"/>
        <v>0</v>
      </c>
      <c r="W97" s="45">
        <f t="shared" si="90"/>
        <v>0</v>
      </c>
      <c r="X97" s="45">
        <f t="shared" ref="X97:AF97" si="123">SUM(X98:X101)</f>
        <v>0</v>
      </c>
      <c r="Y97" s="45">
        <f t="shared" si="123"/>
        <v>0</v>
      </c>
      <c r="Z97" s="46">
        <f>SUM(Z98:Z101)</f>
        <v>0</v>
      </c>
      <c r="AA97" s="46">
        <f>SUM(AA98:AA101)</f>
        <v>0</v>
      </c>
      <c r="AB97" s="46">
        <f>SUM(AB98:AB101)</f>
        <v>0</v>
      </c>
      <c r="AC97" s="45">
        <f t="shared" si="123"/>
        <v>0</v>
      </c>
      <c r="AD97" s="45">
        <f t="shared" si="123"/>
        <v>0</v>
      </c>
      <c r="AE97" s="46">
        <f>SUM(AE98:AE101)</f>
        <v>0</v>
      </c>
      <c r="AF97" s="45">
        <f t="shared" si="123"/>
        <v>0</v>
      </c>
      <c r="AG97" s="45">
        <f t="shared" si="91"/>
        <v>0</v>
      </c>
      <c r="AH97" s="45">
        <f t="shared" ref="AH97:AN97" si="124">SUM(AH98:AH101)</f>
        <v>0</v>
      </c>
      <c r="AI97" s="45">
        <f t="shared" si="124"/>
        <v>0</v>
      </c>
      <c r="AJ97" s="45">
        <f t="shared" si="124"/>
        <v>0</v>
      </c>
      <c r="AK97" s="45">
        <f t="shared" si="124"/>
        <v>0</v>
      </c>
      <c r="AL97" s="45">
        <f t="shared" si="124"/>
        <v>0</v>
      </c>
      <c r="AM97" s="45">
        <f t="shared" si="124"/>
        <v>0</v>
      </c>
      <c r="AN97" s="45">
        <f t="shared" si="124"/>
        <v>0</v>
      </c>
      <c r="AO97" s="45"/>
      <c r="AP97" s="45">
        <f>SUM(AP98:AP101)</f>
        <v>0</v>
      </c>
      <c r="AQ97" s="45">
        <f t="shared" si="92"/>
        <v>0</v>
      </c>
    </row>
    <row r="98" spans="1:43" ht="18" customHeight="1" x14ac:dyDescent="0.25">
      <c r="A98" s="47"/>
      <c r="B98" s="156" t="s">
        <v>131</v>
      </c>
      <c r="C98" s="145" t="e">
        <f>#REF!</f>
        <v>#REF!</v>
      </c>
      <c r="D98" s="54"/>
      <c r="E98" s="54"/>
      <c r="F98" s="54"/>
      <c r="G98" s="54"/>
      <c r="H98" s="54"/>
      <c r="I98" s="54">
        <f t="shared" ref="I98:J101" si="125">G98-E98</f>
        <v>0</v>
      </c>
      <c r="J98" s="54">
        <f t="shared" si="125"/>
        <v>0</v>
      </c>
      <c r="K98" s="54"/>
      <c r="L98" s="54">
        <f>D98+H98</f>
        <v>0</v>
      </c>
      <c r="M98" s="54">
        <f t="shared" si="89"/>
        <v>0</v>
      </c>
      <c r="N98" s="54"/>
      <c r="O98" s="54"/>
      <c r="P98" s="54"/>
      <c r="Q98" s="54"/>
      <c r="R98" s="54"/>
      <c r="S98" s="54">
        <f t="shared" ref="S98:T101" si="126">Q98-O98</f>
        <v>0</v>
      </c>
      <c r="T98" s="54">
        <f t="shared" si="126"/>
        <v>0</v>
      </c>
      <c r="U98" s="55"/>
      <c r="V98" s="54">
        <f>N98+R98</f>
        <v>0</v>
      </c>
      <c r="W98" s="54">
        <f t="shared" si="90"/>
        <v>0</v>
      </c>
      <c r="X98" s="49"/>
      <c r="Y98" s="50"/>
      <c r="Z98" s="50"/>
      <c r="AA98" s="50"/>
      <c r="AB98" s="50"/>
      <c r="AC98" s="54">
        <f t="shared" ref="AC98:AD101" si="127">AA98-Y98</f>
        <v>0</v>
      </c>
      <c r="AD98" s="54">
        <f t="shared" si="127"/>
        <v>0</v>
      </c>
      <c r="AE98" s="50"/>
      <c r="AF98" s="49">
        <f>X98+AB98</f>
        <v>0</v>
      </c>
      <c r="AG98" s="54">
        <f t="shared" si="91"/>
        <v>0</v>
      </c>
      <c r="AH98" s="54"/>
      <c r="AI98" s="54"/>
      <c r="AJ98" s="54"/>
      <c r="AK98" s="54"/>
      <c r="AL98" s="54"/>
      <c r="AM98" s="54">
        <f t="shared" ref="AM98:AN101" si="128">AK98-AI98</f>
        <v>0</v>
      </c>
      <c r="AN98" s="54">
        <f t="shared" si="128"/>
        <v>0</v>
      </c>
      <c r="AO98" s="54"/>
      <c r="AP98" s="54">
        <f>AH98+AL98</f>
        <v>0</v>
      </c>
      <c r="AQ98" s="54">
        <f t="shared" si="92"/>
        <v>0</v>
      </c>
    </row>
    <row r="99" spans="1:43" ht="18" customHeight="1" x14ac:dyDescent="0.25">
      <c r="A99" s="47"/>
      <c r="B99" s="156" t="s">
        <v>132</v>
      </c>
      <c r="C99" s="145" t="e">
        <f>#REF!</f>
        <v>#REF!</v>
      </c>
      <c r="D99" s="54"/>
      <c r="E99" s="54"/>
      <c r="F99" s="54"/>
      <c r="G99" s="54"/>
      <c r="H99" s="54"/>
      <c r="I99" s="54">
        <f t="shared" si="125"/>
        <v>0</v>
      </c>
      <c r="J99" s="54">
        <f t="shared" si="125"/>
        <v>0</v>
      </c>
      <c r="K99" s="54"/>
      <c r="L99" s="54">
        <f>D99+H99</f>
        <v>0</v>
      </c>
      <c r="M99" s="54">
        <f t="shared" si="89"/>
        <v>0</v>
      </c>
      <c r="N99" s="54"/>
      <c r="O99" s="54"/>
      <c r="P99" s="54"/>
      <c r="Q99" s="54"/>
      <c r="R99" s="54"/>
      <c r="S99" s="54">
        <f t="shared" si="126"/>
        <v>0</v>
      </c>
      <c r="T99" s="54">
        <f t="shared" si="126"/>
        <v>0</v>
      </c>
      <c r="U99" s="55"/>
      <c r="V99" s="49">
        <f>N99+R99</f>
        <v>0</v>
      </c>
      <c r="W99" s="54">
        <f t="shared" si="90"/>
        <v>0</v>
      </c>
      <c r="X99" s="49"/>
      <c r="Y99" s="50"/>
      <c r="Z99" s="50"/>
      <c r="AA99" s="50"/>
      <c r="AB99" s="50"/>
      <c r="AC99" s="54">
        <f t="shared" si="127"/>
        <v>0</v>
      </c>
      <c r="AD99" s="54">
        <f t="shared" si="127"/>
        <v>0</v>
      </c>
      <c r="AE99" s="50"/>
      <c r="AF99" s="49">
        <f>X99+AB99</f>
        <v>0</v>
      </c>
      <c r="AG99" s="54">
        <f t="shared" si="91"/>
        <v>0</v>
      </c>
      <c r="AH99" s="54"/>
      <c r="AI99" s="54"/>
      <c r="AJ99" s="54"/>
      <c r="AK99" s="54"/>
      <c r="AL99" s="54"/>
      <c r="AM99" s="54">
        <f t="shared" si="128"/>
        <v>0</v>
      </c>
      <c r="AN99" s="54">
        <f t="shared" si="128"/>
        <v>0</v>
      </c>
      <c r="AO99" s="54"/>
      <c r="AP99" s="54">
        <f>AH99+AL99</f>
        <v>0</v>
      </c>
      <c r="AQ99" s="54">
        <f t="shared" si="92"/>
        <v>0</v>
      </c>
    </row>
    <row r="100" spans="1:43" ht="18" customHeight="1" x14ac:dyDescent="0.25">
      <c r="A100" s="47"/>
      <c r="B100" s="156" t="s">
        <v>133</v>
      </c>
      <c r="C100" s="145"/>
      <c r="D100" s="52"/>
      <c r="E100" s="54"/>
      <c r="F100" s="52"/>
      <c r="G100" s="54"/>
      <c r="H100" s="52"/>
      <c r="I100" s="52">
        <f t="shared" si="125"/>
        <v>0</v>
      </c>
      <c r="J100" s="52">
        <f t="shared" si="125"/>
        <v>0</v>
      </c>
      <c r="K100" s="52"/>
      <c r="L100" s="52">
        <f>D100+H100</f>
        <v>0</v>
      </c>
      <c r="M100" s="52">
        <f t="shared" si="89"/>
        <v>0</v>
      </c>
      <c r="N100" s="52"/>
      <c r="O100" s="54"/>
      <c r="P100" s="52"/>
      <c r="Q100" s="54"/>
      <c r="R100" s="52"/>
      <c r="S100" s="52">
        <f t="shared" si="126"/>
        <v>0</v>
      </c>
      <c r="T100" s="52">
        <f t="shared" si="126"/>
        <v>0</v>
      </c>
      <c r="U100" s="55"/>
      <c r="V100" s="49">
        <f>N100+R100</f>
        <v>0</v>
      </c>
      <c r="W100" s="52">
        <f t="shared" si="90"/>
        <v>0</v>
      </c>
      <c r="X100" s="49"/>
      <c r="Y100" s="50"/>
      <c r="Z100" s="50"/>
      <c r="AA100" s="50"/>
      <c r="AB100" s="50"/>
      <c r="AC100" s="52">
        <f t="shared" si="127"/>
        <v>0</v>
      </c>
      <c r="AD100" s="52">
        <f t="shared" si="127"/>
        <v>0</v>
      </c>
      <c r="AE100" s="50"/>
      <c r="AF100" s="49">
        <f>X100+AB100</f>
        <v>0</v>
      </c>
      <c r="AG100" s="52">
        <f t="shared" si="91"/>
        <v>0</v>
      </c>
      <c r="AH100" s="52"/>
      <c r="AI100" s="52"/>
      <c r="AJ100" s="52"/>
      <c r="AK100" s="52"/>
      <c r="AL100" s="52"/>
      <c r="AM100" s="52">
        <f t="shared" si="128"/>
        <v>0</v>
      </c>
      <c r="AN100" s="52">
        <f t="shared" si="128"/>
        <v>0</v>
      </c>
      <c r="AO100" s="52"/>
      <c r="AP100" s="52">
        <f>AH100+AL100</f>
        <v>0</v>
      </c>
      <c r="AQ100" s="52">
        <f t="shared" si="92"/>
        <v>0</v>
      </c>
    </row>
    <row r="101" spans="1:43" ht="18" customHeight="1" thickBot="1" x14ac:dyDescent="0.3">
      <c r="A101" s="64"/>
      <c r="B101" s="156" t="s">
        <v>134</v>
      </c>
      <c r="C101" s="161" t="e">
        <f>#REF!+#REF!+#REF!+#REF!</f>
        <v>#REF!</v>
      </c>
      <c r="D101" s="52"/>
      <c r="E101" s="52"/>
      <c r="F101" s="52"/>
      <c r="G101" s="52"/>
      <c r="H101" s="52"/>
      <c r="I101" s="52">
        <f t="shared" si="125"/>
        <v>0</v>
      </c>
      <c r="J101" s="52">
        <f t="shared" si="125"/>
        <v>0</v>
      </c>
      <c r="K101" s="52"/>
      <c r="L101" s="52">
        <f>D101+H101</f>
        <v>0</v>
      </c>
      <c r="M101" s="52">
        <f t="shared" si="89"/>
        <v>0</v>
      </c>
      <c r="N101" s="52"/>
      <c r="O101" s="52"/>
      <c r="P101" s="52"/>
      <c r="Q101" s="52"/>
      <c r="R101" s="52"/>
      <c r="S101" s="52">
        <f t="shared" si="126"/>
        <v>0</v>
      </c>
      <c r="T101" s="52">
        <f t="shared" si="126"/>
        <v>0</v>
      </c>
      <c r="U101" s="55"/>
      <c r="V101" s="52">
        <f>N101+R101</f>
        <v>0</v>
      </c>
      <c r="W101" s="52">
        <f t="shared" si="90"/>
        <v>0</v>
      </c>
      <c r="X101" s="52"/>
      <c r="Y101" s="52"/>
      <c r="Z101" s="53"/>
      <c r="AA101" s="53"/>
      <c r="AB101" s="52"/>
      <c r="AC101" s="52">
        <f t="shared" si="127"/>
        <v>0</v>
      </c>
      <c r="AD101" s="52">
        <f t="shared" si="127"/>
        <v>0</v>
      </c>
      <c r="AE101" s="50"/>
      <c r="AF101" s="52">
        <f>X101+AB101</f>
        <v>0</v>
      </c>
      <c r="AG101" s="52">
        <f t="shared" si="91"/>
        <v>0</v>
      </c>
      <c r="AH101" s="52"/>
      <c r="AI101" s="52"/>
      <c r="AJ101" s="52"/>
      <c r="AK101" s="52"/>
      <c r="AL101" s="52"/>
      <c r="AM101" s="52">
        <f t="shared" si="128"/>
        <v>0</v>
      </c>
      <c r="AN101" s="52">
        <f t="shared" si="128"/>
        <v>0</v>
      </c>
      <c r="AO101" s="52"/>
      <c r="AP101" s="52">
        <f>AH101+AL101</f>
        <v>0</v>
      </c>
      <c r="AQ101" s="52">
        <f t="shared" si="92"/>
        <v>0</v>
      </c>
    </row>
    <row r="102" spans="1:43" ht="18" customHeight="1" thickBot="1" x14ac:dyDescent="0.3">
      <c r="A102" s="65" t="s">
        <v>135</v>
      </c>
      <c r="B102" s="154" t="s">
        <v>136</v>
      </c>
      <c r="C102" s="146" t="e">
        <f>C94-C97</f>
        <v>#REF!</v>
      </c>
      <c r="D102" s="45">
        <f>D94-D97</f>
        <v>0</v>
      </c>
      <c r="E102" s="45" t="e">
        <f>C97+C23-#REF!</f>
        <v>#REF!</v>
      </c>
      <c r="F102" s="45">
        <f t="shared" ref="F102:L102" si="129">F94-F97</f>
        <v>0</v>
      </c>
      <c r="G102" s="45">
        <f t="shared" si="129"/>
        <v>0</v>
      </c>
      <c r="H102" s="45">
        <f t="shared" si="129"/>
        <v>0</v>
      </c>
      <c r="I102" s="45">
        <f t="shared" si="129"/>
        <v>0</v>
      </c>
      <c r="J102" s="45">
        <f t="shared" si="129"/>
        <v>0</v>
      </c>
      <c r="K102" s="45">
        <f t="shared" si="129"/>
        <v>0</v>
      </c>
      <c r="L102" s="45">
        <f t="shared" si="129"/>
        <v>0</v>
      </c>
      <c r="M102" s="45">
        <f t="shared" si="89"/>
        <v>0</v>
      </c>
      <c r="N102" s="45">
        <f>N94-N97</f>
        <v>0</v>
      </c>
      <c r="O102" s="45">
        <f t="shared" ref="O102:V102" si="130">O94-O97</f>
        <v>0</v>
      </c>
      <c r="P102" s="45">
        <f t="shared" si="130"/>
        <v>0</v>
      </c>
      <c r="Q102" s="45">
        <f t="shared" si="130"/>
        <v>0</v>
      </c>
      <c r="R102" s="45">
        <f t="shared" si="130"/>
        <v>0</v>
      </c>
      <c r="S102" s="45">
        <f t="shared" si="130"/>
        <v>0</v>
      </c>
      <c r="T102" s="45">
        <f t="shared" si="130"/>
        <v>0</v>
      </c>
      <c r="U102" s="45">
        <f t="shared" si="130"/>
        <v>0</v>
      </c>
      <c r="V102" s="45">
        <f t="shared" si="130"/>
        <v>0</v>
      </c>
      <c r="W102" s="45">
        <f t="shared" si="90"/>
        <v>0</v>
      </c>
      <c r="X102" s="45">
        <f>X94-X97</f>
        <v>0</v>
      </c>
      <c r="Y102" s="45">
        <f t="shared" ref="Y102:AF102" si="131">Y94-Y97</f>
        <v>0</v>
      </c>
      <c r="Z102" s="45">
        <f t="shared" si="131"/>
        <v>0</v>
      </c>
      <c r="AA102" s="45">
        <f t="shared" si="131"/>
        <v>0</v>
      </c>
      <c r="AB102" s="45">
        <f t="shared" si="131"/>
        <v>0</v>
      </c>
      <c r="AC102" s="45">
        <f t="shared" si="131"/>
        <v>0</v>
      </c>
      <c r="AD102" s="45">
        <f t="shared" si="131"/>
        <v>0</v>
      </c>
      <c r="AE102" s="45">
        <f t="shared" si="131"/>
        <v>0</v>
      </c>
      <c r="AF102" s="45">
        <f t="shared" si="131"/>
        <v>0</v>
      </c>
      <c r="AG102" s="45">
        <f t="shared" si="91"/>
        <v>0</v>
      </c>
      <c r="AH102" s="45">
        <f t="shared" ref="AH102:AP102" si="132">AH94-AH97</f>
        <v>0</v>
      </c>
      <c r="AI102" s="45">
        <f t="shared" si="132"/>
        <v>0</v>
      </c>
      <c r="AJ102" s="45">
        <f t="shared" si="132"/>
        <v>0</v>
      </c>
      <c r="AK102" s="45">
        <f t="shared" si="132"/>
        <v>0</v>
      </c>
      <c r="AL102" s="45">
        <f t="shared" si="132"/>
        <v>0</v>
      </c>
      <c r="AM102" s="45">
        <f t="shared" si="132"/>
        <v>0</v>
      </c>
      <c r="AN102" s="45">
        <f t="shared" si="132"/>
        <v>0</v>
      </c>
      <c r="AO102" s="45"/>
      <c r="AP102" s="45">
        <f t="shared" si="132"/>
        <v>0</v>
      </c>
      <c r="AQ102" s="45">
        <f t="shared" si="92"/>
        <v>0</v>
      </c>
    </row>
    <row r="103" spans="1:43" ht="18" customHeight="1" thickBot="1" x14ac:dyDescent="0.3">
      <c r="A103" s="64"/>
      <c r="B103" s="154" t="s">
        <v>137</v>
      </c>
      <c r="C103" s="160"/>
      <c r="D103" s="39"/>
      <c r="E103" s="40"/>
      <c r="F103" s="40"/>
      <c r="G103" s="40"/>
      <c r="H103" s="40"/>
      <c r="I103" s="40"/>
      <c r="J103" s="40"/>
      <c r="K103" s="40"/>
      <c r="L103" s="40"/>
      <c r="M103" s="40">
        <f t="shared" si="89"/>
        <v>0</v>
      </c>
      <c r="N103" s="39"/>
      <c r="O103" s="40"/>
      <c r="P103" s="40"/>
      <c r="Q103" s="40"/>
      <c r="R103" s="40"/>
      <c r="S103" s="40"/>
      <c r="T103" s="40"/>
      <c r="U103" s="40"/>
      <c r="V103" s="40"/>
      <c r="W103" s="40">
        <f t="shared" si="90"/>
        <v>0</v>
      </c>
      <c r="X103" s="39"/>
      <c r="Y103" s="40"/>
      <c r="Z103" s="40"/>
      <c r="AA103" s="40"/>
      <c r="AB103" s="40"/>
      <c r="AC103" s="40"/>
      <c r="AD103" s="40"/>
      <c r="AE103" s="40"/>
      <c r="AF103" s="40"/>
      <c r="AG103" s="40">
        <f t="shared" si="91"/>
        <v>0</v>
      </c>
      <c r="AH103" s="39"/>
      <c r="AI103" s="40"/>
      <c r="AJ103" s="40"/>
      <c r="AK103" s="40"/>
      <c r="AL103" s="40"/>
      <c r="AM103" s="40"/>
      <c r="AN103" s="40"/>
      <c r="AO103" s="40"/>
      <c r="AP103" s="40"/>
      <c r="AQ103" s="40">
        <f t="shared" si="92"/>
        <v>0</v>
      </c>
    </row>
    <row r="104" spans="1:43" ht="18" customHeight="1" x14ac:dyDescent="0.25">
      <c r="A104" s="43" t="s">
        <v>138</v>
      </c>
      <c r="B104" s="154" t="s">
        <v>139</v>
      </c>
      <c r="C104" s="146">
        <f>SUM(C105:C111)-C106</f>
        <v>0</v>
      </c>
      <c r="D104" s="45">
        <f t="shared" ref="D104:L104" si="133">SUM(D105:D111)-D106</f>
        <v>0</v>
      </c>
      <c r="E104" s="45">
        <f t="shared" si="133"/>
        <v>0</v>
      </c>
      <c r="F104" s="45">
        <f t="shared" si="133"/>
        <v>0</v>
      </c>
      <c r="G104" s="45">
        <f t="shared" si="133"/>
        <v>0</v>
      </c>
      <c r="H104" s="45">
        <f t="shared" si="133"/>
        <v>0</v>
      </c>
      <c r="I104" s="45">
        <f t="shared" si="133"/>
        <v>0</v>
      </c>
      <c r="J104" s="45">
        <f t="shared" si="133"/>
        <v>0</v>
      </c>
      <c r="K104" s="45">
        <f t="shared" si="133"/>
        <v>0</v>
      </c>
      <c r="L104" s="45">
        <f t="shared" si="133"/>
        <v>0</v>
      </c>
      <c r="M104" s="45">
        <f t="shared" si="89"/>
        <v>0</v>
      </c>
      <c r="N104" s="45">
        <f t="shared" ref="N104:V104" si="134">SUM(N105:N111)-N106</f>
        <v>0</v>
      </c>
      <c r="O104" s="45">
        <f t="shared" si="134"/>
        <v>0</v>
      </c>
      <c r="P104" s="45">
        <f t="shared" si="134"/>
        <v>0</v>
      </c>
      <c r="Q104" s="45">
        <f t="shared" si="134"/>
        <v>0</v>
      </c>
      <c r="R104" s="45">
        <f t="shared" si="134"/>
        <v>0</v>
      </c>
      <c r="S104" s="45">
        <f t="shared" si="134"/>
        <v>0</v>
      </c>
      <c r="T104" s="45">
        <f t="shared" si="134"/>
        <v>0</v>
      </c>
      <c r="U104" s="45">
        <f t="shared" si="134"/>
        <v>0</v>
      </c>
      <c r="V104" s="45">
        <f t="shared" si="134"/>
        <v>0</v>
      </c>
      <c r="W104" s="45">
        <f t="shared" si="90"/>
        <v>0</v>
      </c>
      <c r="X104" s="45">
        <f t="shared" ref="X104:AF104" si="135">SUM(X105:X111)-X106</f>
        <v>0</v>
      </c>
      <c r="Y104" s="45">
        <f t="shared" si="135"/>
        <v>0</v>
      </c>
      <c r="Z104" s="45">
        <f t="shared" si="135"/>
        <v>0</v>
      </c>
      <c r="AA104" s="45">
        <f t="shared" si="135"/>
        <v>0</v>
      </c>
      <c r="AB104" s="45">
        <f t="shared" si="135"/>
        <v>0</v>
      </c>
      <c r="AC104" s="45">
        <f t="shared" si="135"/>
        <v>0</v>
      </c>
      <c r="AD104" s="45">
        <f t="shared" si="135"/>
        <v>0</v>
      </c>
      <c r="AE104" s="45">
        <f t="shared" si="135"/>
        <v>0</v>
      </c>
      <c r="AF104" s="45">
        <f t="shared" si="135"/>
        <v>0</v>
      </c>
      <c r="AG104" s="45">
        <f t="shared" si="91"/>
        <v>0</v>
      </c>
      <c r="AH104" s="45">
        <f t="shared" ref="AH104:AN104" si="136">SUM(AH105:AH111)-AH106</f>
        <v>0</v>
      </c>
      <c r="AI104" s="45">
        <f t="shared" si="136"/>
        <v>0</v>
      </c>
      <c r="AJ104" s="45">
        <f t="shared" si="136"/>
        <v>0</v>
      </c>
      <c r="AK104" s="45">
        <f t="shared" si="136"/>
        <v>0</v>
      </c>
      <c r="AL104" s="45">
        <f t="shared" si="136"/>
        <v>0</v>
      </c>
      <c r="AM104" s="45">
        <f t="shared" si="136"/>
        <v>0</v>
      </c>
      <c r="AN104" s="45">
        <f t="shared" si="136"/>
        <v>0</v>
      </c>
      <c r="AO104" s="45"/>
      <c r="AP104" s="45">
        <f>SUM(AP105:AP111)-AP106</f>
        <v>0</v>
      </c>
      <c r="AQ104" s="45">
        <f t="shared" si="92"/>
        <v>0</v>
      </c>
    </row>
    <row r="105" spans="1:43" ht="18" customHeight="1" x14ac:dyDescent="0.25">
      <c r="A105" s="47"/>
      <c r="B105" s="156" t="s">
        <v>140</v>
      </c>
      <c r="C105" s="142"/>
      <c r="D105" s="49"/>
      <c r="E105" s="49"/>
      <c r="F105" s="49"/>
      <c r="G105" s="49"/>
      <c r="H105" s="49"/>
      <c r="I105" s="49">
        <f t="shared" ref="I105:J110" si="137">G105-E105</f>
        <v>0</v>
      </c>
      <c r="J105" s="49">
        <f t="shared" si="137"/>
        <v>0</v>
      </c>
      <c r="K105" s="49"/>
      <c r="L105" s="49">
        <f t="shared" ref="L105:L110" si="138">D105+H105</f>
        <v>0</v>
      </c>
      <c r="M105" s="49">
        <f t="shared" si="89"/>
        <v>0</v>
      </c>
      <c r="N105" s="49"/>
      <c r="O105" s="49"/>
      <c r="P105" s="49"/>
      <c r="Q105" s="49"/>
      <c r="R105" s="49"/>
      <c r="S105" s="49">
        <f t="shared" ref="S105:T110" si="139">Q105-O105</f>
        <v>0</v>
      </c>
      <c r="T105" s="49">
        <f t="shared" si="139"/>
        <v>0</v>
      </c>
      <c r="U105" s="55"/>
      <c r="V105" s="49">
        <f t="shared" ref="V105:V110" si="140">N105+R105</f>
        <v>0</v>
      </c>
      <c r="W105" s="49">
        <f t="shared" si="90"/>
        <v>0</v>
      </c>
      <c r="X105" s="49"/>
      <c r="Y105" s="50"/>
      <c r="Z105" s="50"/>
      <c r="AA105" s="50"/>
      <c r="AB105" s="50"/>
      <c r="AC105" s="49">
        <f t="shared" ref="AC105:AD110" si="141">AA105-Y105</f>
        <v>0</v>
      </c>
      <c r="AD105" s="49">
        <f t="shared" si="141"/>
        <v>0</v>
      </c>
      <c r="AE105" s="50"/>
      <c r="AF105" s="49">
        <f t="shared" ref="AF105:AF124" si="142">X105+AB105</f>
        <v>0</v>
      </c>
      <c r="AG105" s="49">
        <f t="shared" si="91"/>
        <v>0</v>
      </c>
      <c r="AH105" s="49"/>
      <c r="AI105" s="49"/>
      <c r="AJ105" s="49"/>
      <c r="AK105" s="49"/>
      <c r="AL105" s="49"/>
      <c r="AM105" s="49">
        <f t="shared" ref="AM105:AN110" si="143">AK105-AI105</f>
        <v>0</v>
      </c>
      <c r="AN105" s="49">
        <f t="shared" si="143"/>
        <v>0</v>
      </c>
      <c r="AO105" s="49"/>
      <c r="AP105" s="49">
        <f t="shared" ref="AP105:AP110" si="144">AH105+AL105</f>
        <v>0</v>
      </c>
      <c r="AQ105" s="49">
        <f t="shared" si="92"/>
        <v>0</v>
      </c>
    </row>
    <row r="106" spans="1:43" ht="18" customHeight="1" x14ac:dyDescent="0.25">
      <c r="A106" s="116"/>
      <c r="B106" s="162" t="s">
        <v>120</v>
      </c>
      <c r="C106" s="150"/>
      <c r="D106" s="50"/>
      <c r="E106" s="50"/>
      <c r="F106" s="50"/>
      <c r="G106" s="50"/>
      <c r="H106" s="50"/>
      <c r="I106" s="50">
        <f t="shared" si="137"/>
        <v>0</v>
      </c>
      <c r="J106" s="50">
        <f t="shared" si="137"/>
        <v>0</v>
      </c>
      <c r="K106" s="50"/>
      <c r="L106" s="50">
        <f t="shared" si="138"/>
        <v>0</v>
      </c>
      <c r="M106" s="50">
        <f t="shared" si="89"/>
        <v>0</v>
      </c>
      <c r="N106" s="50"/>
      <c r="O106" s="50"/>
      <c r="P106" s="50"/>
      <c r="Q106" s="50"/>
      <c r="R106" s="50"/>
      <c r="S106" s="50">
        <f t="shared" si="139"/>
        <v>0</v>
      </c>
      <c r="T106" s="50">
        <f t="shared" si="139"/>
        <v>0</v>
      </c>
      <c r="U106" s="55"/>
      <c r="V106" s="50">
        <f t="shared" si="140"/>
        <v>0</v>
      </c>
      <c r="W106" s="50">
        <f t="shared" si="90"/>
        <v>0</v>
      </c>
      <c r="X106" s="49"/>
      <c r="Y106" s="50"/>
      <c r="Z106" s="50"/>
      <c r="AA106" s="50"/>
      <c r="AB106" s="50"/>
      <c r="AC106" s="50">
        <f t="shared" si="141"/>
        <v>0</v>
      </c>
      <c r="AD106" s="50">
        <f t="shared" si="141"/>
        <v>0</v>
      </c>
      <c r="AE106" s="50"/>
      <c r="AF106" s="49">
        <f t="shared" si="142"/>
        <v>0</v>
      </c>
      <c r="AG106" s="50">
        <f t="shared" si="91"/>
        <v>0</v>
      </c>
      <c r="AH106" s="50"/>
      <c r="AI106" s="50"/>
      <c r="AJ106" s="50"/>
      <c r="AK106" s="50"/>
      <c r="AL106" s="50"/>
      <c r="AM106" s="50">
        <f t="shared" si="143"/>
        <v>0</v>
      </c>
      <c r="AN106" s="50">
        <f t="shared" si="143"/>
        <v>0</v>
      </c>
      <c r="AO106" s="50"/>
      <c r="AP106" s="50">
        <f t="shared" si="144"/>
        <v>0</v>
      </c>
      <c r="AQ106" s="50">
        <f t="shared" si="92"/>
        <v>0</v>
      </c>
    </row>
    <row r="107" spans="1:43" ht="18" customHeight="1" x14ac:dyDescent="0.25">
      <c r="A107" s="47"/>
      <c r="B107" s="156" t="s">
        <v>141</v>
      </c>
      <c r="C107" s="142"/>
      <c r="D107" s="49"/>
      <c r="E107" s="49"/>
      <c r="F107" s="49"/>
      <c r="G107" s="49"/>
      <c r="H107" s="49"/>
      <c r="I107" s="49">
        <f t="shared" si="137"/>
        <v>0</v>
      </c>
      <c r="J107" s="49">
        <f t="shared" si="137"/>
        <v>0</v>
      </c>
      <c r="K107" s="49"/>
      <c r="L107" s="49">
        <f t="shared" si="138"/>
        <v>0</v>
      </c>
      <c r="M107" s="49">
        <f t="shared" si="89"/>
        <v>0</v>
      </c>
      <c r="N107" s="49"/>
      <c r="O107" s="49"/>
      <c r="P107" s="49"/>
      <c r="Q107" s="49"/>
      <c r="R107" s="49"/>
      <c r="S107" s="49">
        <f t="shared" si="139"/>
        <v>0</v>
      </c>
      <c r="T107" s="49">
        <f t="shared" si="139"/>
        <v>0</v>
      </c>
      <c r="U107" s="55"/>
      <c r="V107" s="49">
        <f t="shared" si="140"/>
        <v>0</v>
      </c>
      <c r="W107" s="49">
        <f t="shared" si="90"/>
        <v>0</v>
      </c>
      <c r="X107" s="49"/>
      <c r="Y107" s="50"/>
      <c r="Z107" s="50"/>
      <c r="AA107" s="50"/>
      <c r="AB107" s="50"/>
      <c r="AC107" s="49">
        <f t="shared" si="141"/>
        <v>0</v>
      </c>
      <c r="AD107" s="49">
        <f t="shared" si="141"/>
        <v>0</v>
      </c>
      <c r="AE107" s="50"/>
      <c r="AF107" s="49">
        <f t="shared" si="142"/>
        <v>0</v>
      </c>
      <c r="AG107" s="49">
        <f t="shared" si="91"/>
        <v>0</v>
      </c>
      <c r="AH107" s="49"/>
      <c r="AI107" s="49"/>
      <c r="AJ107" s="49"/>
      <c r="AK107" s="49"/>
      <c r="AL107" s="49"/>
      <c r="AM107" s="49">
        <f t="shared" si="143"/>
        <v>0</v>
      </c>
      <c r="AN107" s="49">
        <f t="shared" si="143"/>
        <v>0</v>
      </c>
      <c r="AO107" s="49"/>
      <c r="AP107" s="49">
        <f t="shared" si="144"/>
        <v>0</v>
      </c>
      <c r="AQ107" s="49">
        <f t="shared" si="92"/>
        <v>0</v>
      </c>
    </row>
    <row r="108" spans="1:43" ht="18" customHeight="1" x14ac:dyDescent="0.25">
      <c r="A108" s="47"/>
      <c r="B108" s="156" t="s">
        <v>142</v>
      </c>
      <c r="C108" s="142"/>
      <c r="D108" s="49"/>
      <c r="E108" s="49"/>
      <c r="F108" s="49"/>
      <c r="G108" s="49"/>
      <c r="H108" s="49"/>
      <c r="I108" s="49">
        <f t="shared" si="137"/>
        <v>0</v>
      </c>
      <c r="J108" s="49">
        <f t="shared" si="137"/>
        <v>0</v>
      </c>
      <c r="K108" s="49"/>
      <c r="L108" s="49">
        <f t="shared" si="138"/>
        <v>0</v>
      </c>
      <c r="M108" s="49">
        <f t="shared" si="89"/>
        <v>0</v>
      </c>
      <c r="N108" s="49"/>
      <c r="O108" s="49"/>
      <c r="P108" s="49"/>
      <c r="Q108" s="49"/>
      <c r="R108" s="49"/>
      <c r="S108" s="49">
        <f t="shared" si="139"/>
        <v>0</v>
      </c>
      <c r="T108" s="49">
        <f t="shared" si="139"/>
        <v>0</v>
      </c>
      <c r="U108" s="55"/>
      <c r="V108" s="49">
        <f t="shared" si="140"/>
        <v>0</v>
      </c>
      <c r="W108" s="49">
        <f t="shared" si="90"/>
        <v>0</v>
      </c>
      <c r="X108" s="49"/>
      <c r="Y108" s="50"/>
      <c r="Z108" s="50"/>
      <c r="AA108" s="50"/>
      <c r="AB108" s="50"/>
      <c r="AC108" s="49">
        <f t="shared" si="141"/>
        <v>0</v>
      </c>
      <c r="AD108" s="49">
        <f t="shared" si="141"/>
        <v>0</v>
      </c>
      <c r="AE108" s="50"/>
      <c r="AF108" s="49">
        <f t="shared" si="142"/>
        <v>0</v>
      </c>
      <c r="AG108" s="49">
        <f t="shared" si="91"/>
        <v>0</v>
      </c>
      <c r="AH108" s="49"/>
      <c r="AI108" s="49"/>
      <c r="AJ108" s="49"/>
      <c r="AK108" s="49"/>
      <c r="AL108" s="49"/>
      <c r="AM108" s="49">
        <f t="shared" si="143"/>
        <v>0</v>
      </c>
      <c r="AN108" s="49">
        <f t="shared" si="143"/>
        <v>0</v>
      </c>
      <c r="AO108" s="49"/>
      <c r="AP108" s="49">
        <f t="shared" si="144"/>
        <v>0</v>
      </c>
      <c r="AQ108" s="49">
        <f t="shared" si="92"/>
        <v>0</v>
      </c>
    </row>
    <row r="109" spans="1:43" ht="18" customHeight="1" x14ac:dyDescent="0.25">
      <c r="A109" s="47"/>
      <c r="B109" s="156" t="s">
        <v>143</v>
      </c>
      <c r="C109" s="149"/>
      <c r="D109" s="49"/>
      <c r="E109" s="49">
        <f>F109</f>
        <v>0</v>
      </c>
      <c r="F109" s="49"/>
      <c r="G109" s="49">
        <f>H109</f>
        <v>0</v>
      </c>
      <c r="H109" s="49"/>
      <c r="I109" s="49">
        <f t="shared" si="137"/>
        <v>0</v>
      </c>
      <c r="J109" s="49">
        <f t="shared" si="137"/>
        <v>0</v>
      </c>
      <c r="K109" s="49"/>
      <c r="L109" s="49">
        <f t="shared" si="138"/>
        <v>0</v>
      </c>
      <c r="M109" s="49">
        <f t="shared" si="89"/>
        <v>0</v>
      </c>
      <c r="N109" s="49"/>
      <c r="O109" s="49">
        <f>P109</f>
        <v>0</v>
      </c>
      <c r="P109" s="49"/>
      <c r="Q109" s="49">
        <f>R109</f>
        <v>0</v>
      </c>
      <c r="R109" s="49"/>
      <c r="S109" s="49">
        <f t="shared" si="139"/>
        <v>0</v>
      </c>
      <c r="T109" s="49">
        <f t="shared" si="139"/>
        <v>0</v>
      </c>
      <c r="U109" s="55"/>
      <c r="V109" s="49">
        <f t="shared" si="140"/>
        <v>0</v>
      </c>
      <c r="W109" s="49">
        <f t="shared" si="90"/>
        <v>0</v>
      </c>
      <c r="X109" s="49"/>
      <c r="Y109" s="50"/>
      <c r="Z109" s="50"/>
      <c r="AA109" s="50"/>
      <c r="AB109" s="50"/>
      <c r="AC109" s="49">
        <f t="shared" si="141"/>
        <v>0</v>
      </c>
      <c r="AD109" s="49">
        <f t="shared" si="141"/>
        <v>0</v>
      </c>
      <c r="AE109" s="50"/>
      <c r="AF109" s="49">
        <f t="shared" si="142"/>
        <v>0</v>
      </c>
      <c r="AG109" s="49">
        <f t="shared" si="91"/>
        <v>0</v>
      </c>
      <c r="AH109" s="49"/>
      <c r="AI109" s="49"/>
      <c r="AJ109" s="49"/>
      <c r="AK109" s="49"/>
      <c r="AL109" s="49"/>
      <c r="AM109" s="49">
        <f t="shared" si="143"/>
        <v>0</v>
      </c>
      <c r="AN109" s="49">
        <f t="shared" si="143"/>
        <v>0</v>
      </c>
      <c r="AO109" s="49"/>
      <c r="AP109" s="49">
        <f t="shared" si="144"/>
        <v>0</v>
      </c>
      <c r="AQ109" s="49">
        <f t="shared" si="92"/>
        <v>0</v>
      </c>
    </row>
    <row r="110" spans="1:43" ht="18" customHeight="1" x14ac:dyDescent="0.25">
      <c r="A110" s="47"/>
      <c r="B110" s="156" t="s">
        <v>144</v>
      </c>
      <c r="C110" s="142"/>
      <c r="D110" s="49"/>
      <c r="E110" s="49"/>
      <c r="F110" s="49"/>
      <c r="G110" s="49"/>
      <c r="H110" s="49"/>
      <c r="I110" s="49">
        <f t="shared" si="137"/>
        <v>0</v>
      </c>
      <c r="J110" s="49">
        <f t="shared" si="137"/>
        <v>0</v>
      </c>
      <c r="K110" s="49"/>
      <c r="L110" s="49">
        <f t="shared" si="138"/>
        <v>0</v>
      </c>
      <c r="M110" s="49">
        <f t="shared" si="89"/>
        <v>0</v>
      </c>
      <c r="N110" s="49"/>
      <c r="O110" s="49"/>
      <c r="P110" s="49"/>
      <c r="Q110" s="49"/>
      <c r="R110" s="49"/>
      <c r="S110" s="49">
        <f t="shared" si="139"/>
        <v>0</v>
      </c>
      <c r="T110" s="49">
        <f t="shared" si="139"/>
        <v>0</v>
      </c>
      <c r="U110" s="55"/>
      <c r="V110" s="49">
        <f t="shared" si="140"/>
        <v>0</v>
      </c>
      <c r="W110" s="49">
        <f t="shared" si="90"/>
        <v>0</v>
      </c>
      <c r="X110" s="49"/>
      <c r="Y110" s="50"/>
      <c r="Z110" s="50"/>
      <c r="AA110" s="50"/>
      <c r="AB110" s="50"/>
      <c r="AC110" s="49">
        <f t="shared" si="141"/>
        <v>0</v>
      </c>
      <c r="AD110" s="49">
        <f t="shared" si="141"/>
        <v>0</v>
      </c>
      <c r="AE110" s="50"/>
      <c r="AF110" s="49">
        <f t="shared" si="142"/>
        <v>0</v>
      </c>
      <c r="AG110" s="49">
        <f t="shared" si="91"/>
        <v>0</v>
      </c>
      <c r="AH110" s="49"/>
      <c r="AI110" s="49"/>
      <c r="AJ110" s="49"/>
      <c r="AK110" s="49"/>
      <c r="AL110" s="49"/>
      <c r="AM110" s="49">
        <f t="shared" si="143"/>
        <v>0</v>
      </c>
      <c r="AN110" s="49">
        <f t="shared" si="143"/>
        <v>0</v>
      </c>
      <c r="AO110" s="49"/>
      <c r="AP110" s="49">
        <f t="shared" si="144"/>
        <v>0</v>
      </c>
      <c r="AQ110" s="49">
        <f t="shared" si="92"/>
        <v>0</v>
      </c>
    </row>
    <row r="111" spans="1:43" ht="18" customHeight="1" x14ac:dyDescent="0.25">
      <c r="A111" s="47"/>
      <c r="B111" s="156" t="s">
        <v>145</v>
      </c>
      <c r="C111" s="143">
        <f>SUM(C112:C114)</f>
        <v>0</v>
      </c>
      <c r="D111" s="52">
        <f t="shared" ref="D111:L111" si="145">SUM(D112:D114)</f>
        <v>0</v>
      </c>
      <c r="E111" s="52">
        <f t="shared" si="145"/>
        <v>0</v>
      </c>
      <c r="F111" s="52">
        <f t="shared" si="145"/>
        <v>0</v>
      </c>
      <c r="G111" s="52">
        <f t="shared" si="145"/>
        <v>0</v>
      </c>
      <c r="H111" s="52">
        <f t="shared" si="145"/>
        <v>0</v>
      </c>
      <c r="I111" s="52">
        <f t="shared" si="145"/>
        <v>0</v>
      </c>
      <c r="J111" s="52">
        <f t="shared" si="145"/>
        <v>0</v>
      </c>
      <c r="K111" s="52">
        <f t="shared" si="145"/>
        <v>0</v>
      </c>
      <c r="L111" s="52">
        <f t="shared" si="145"/>
        <v>0</v>
      </c>
      <c r="M111" s="52">
        <f t="shared" si="89"/>
        <v>0</v>
      </c>
      <c r="N111" s="52">
        <f t="shared" ref="N111:V111" si="146">SUM(N112:N114)</f>
        <v>0</v>
      </c>
      <c r="O111" s="52">
        <f t="shared" si="146"/>
        <v>0</v>
      </c>
      <c r="P111" s="52">
        <f t="shared" si="146"/>
        <v>0</v>
      </c>
      <c r="Q111" s="52">
        <f t="shared" si="146"/>
        <v>0</v>
      </c>
      <c r="R111" s="52">
        <f t="shared" si="146"/>
        <v>0</v>
      </c>
      <c r="S111" s="52">
        <f t="shared" si="146"/>
        <v>0</v>
      </c>
      <c r="T111" s="52">
        <f t="shared" si="146"/>
        <v>0</v>
      </c>
      <c r="U111" s="52">
        <f t="shared" si="146"/>
        <v>0</v>
      </c>
      <c r="V111" s="52">
        <f t="shared" si="146"/>
        <v>0</v>
      </c>
      <c r="W111" s="52">
        <f t="shared" si="90"/>
        <v>0</v>
      </c>
      <c r="X111" s="52">
        <f t="shared" ref="X111:AF111" si="147">SUM(X112:X114)</f>
        <v>0</v>
      </c>
      <c r="Y111" s="52">
        <f t="shared" si="147"/>
        <v>0</v>
      </c>
      <c r="Z111" s="52">
        <f t="shared" si="147"/>
        <v>0</v>
      </c>
      <c r="AA111" s="52">
        <f t="shared" si="147"/>
        <v>0</v>
      </c>
      <c r="AB111" s="52">
        <f t="shared" si="147"/>
        <v>0</v>
      </c>
      <c r="AC111" s="52">
        <f t="shared" si="147"/>
        <v>0</v>
      </c>
      <c r="AD111" s="52">
        <f t="shared" si="147"/>
        <v>0</v>
      </c>
      <c r="AE111" s="52">
        <f t="shared" si="147"/>
        <v>0</v>
      </c>
      <c r="AF111" s="52">
        <f t="shared" si="147"/>
        <v>0</v>
      </c>
      <c r="AG111" s="52">
        <f t="shared" si="91"/>
        <v>0</v>
      </c>
      <c r="AH111" s="52">
        <f t="shared" ref="AH111:AP111" si="148">SUM(AH112:AH114)</f>
        <v>0</v>
      </c>
      <c r="AI111" s="52">
        <f t="shared" si="148"/>
        <v>0</v>
      </c>
      <c r="AJ111" s="52">
        <f t="shared" si="148"/>
        <v>0</v>
      </c>
      <c r="AK111" s="52">
        <f t="shared" si="148"/>
        <v>0</v>
      </c>
      <c r="AL111" s="52">
        <f t="shared" si="148"/>
        <v>0</v>
      </c>
      <c r="AM111" s="52">
        <f t="shared" si="148"/>
        <v>0</v>
      </c>
      <c r="AN111" s="52">
        <f t="shared" si="148"/>
        <v>0</v>
      </c>
      <c r="AO111" s="52"/>
      <c r="AP111" s="52">
        <f t="shared" si="148"/>
        <v>0</v>
      </c>
      <c r="AQ111" s="52">
        <f t="shared" si="92"/>
        <v>0</v>
      </c>
    </row>
    <row r="112" spans="1:43" ht="18" customHeight="1" x14ac:dyDescent="0.25">
      <c r="A112" s="117"/>
      <c r="B112" s="158" t="s">
        <v>146</v>
      </c>
      <c r="C112" s="142"/>
      <c r="D112" s="49"/>
      <c r="E112" s="49"/>
      <c r="F112" s="49"/>
      <c r="G112" s="49"/>
      <c r="H112" s="49"/>
      <c r="I112" s="49">
        <f t="shared" ref="I112:J114" si="149">G112-E112</f>
        <v>0</v>
      </c>
      <c r="J112" s="49">
        <f t="shared" si="149"/>
        <v>0</v>
      </c>
      <c r="K112" s="49"/>
      <c r="L112" s="49">
        <f>D112+H112</f>
        <v>0</v>
      </c>
      <c r="M112" s="49">
        <f t="shared" si="89"/>
        <v>0</v>
      </c>
      <c r="N112" s="49"/>
      <c r="O112" s="49"/>
      <c r="P112" s="49"/>
      <c r="Q112" s="49"/>
      <c r="R112" s="49"/>
      <c r="S112" s="49">
        <f t="shared" ref="S112:T114" si="150">Q112-O112</f>
        <v>0</v>
      </c>
      <c r="T112" s="49">
        <f t="shared" si="150"/>
        <v>0</v>
      </c>
      <c r="U112" s="55"/>
      <c r="V112" s="49">
        <f>N112+R112</f>
        <v>0</v>
      </c>
      <c r="W112" s="49">
        <f t="shared" si="90"/>
        <v>0</v>
      </c>
      <c r="X112" s="49"/>
      <c r="Y112" s="50"/>
      <c r="Z112" s="50"/>
      <c r="AA112" s="50"/>
      <c r="AB112" s="50"/>
      <c r="AC112" s="49">
        <f t="shared" ref="AC112:AD114" si="151">AA112-Y112</f>
        <v>0</v>
      </c>
      <c r="AD112" s="49">
        <f t="shared" si="151"/>
        <v>0</v>
      </c>
      <c r="AE112" s="50"/>
      <c r="AF112" s="49">
        <f t="shared" si="142"/>
        <v>0</v>
      </c>
      <c r="AG112" s="49">
        <f t="shared" si="91"/>
        <v>0</v>
      </c>
      <c r="AH112" s="49"/>
      <c r="AI112" s="49"/>
      <c r="AJ112" s="49"/>
      <c r="AK112" s="49"/>
      <c r="AL112" s="49"/>
      <c r="AM112" s="49">
        <f t="shared" ref="AM112:AN114" si="152">AK112-AI112</f>
        <v>0</v>
      </c>
      <c r="AN112" s="49">
        <f t="shared" si="152"/>
        <v>0</v>
      </c>
      <c r="AO112" s="49"/>
      <c r="AP112" s="49">
        <f>AH112+AL112</f>
        <v>0</v>
      </c>
      <c r="AQ112" s="49">
        <f t="shared" si="92"/>
        <v>0</v>
      </c>
    </row>
    <row r="113" spans="1:43" ht="18" customHeight="1" x14ac:dyDescent="0.25">
      <c r="A113" s="117"/>
      <c r="B113" s="158" t="s">
        <v>147</v>
      </c>
      <c r="C113" s="142"/>
      <c r="D113" s="49"/>
      <c r="E113" s="49"/>
      <c r="F113" s="49"/>
      <c r="G113" s="49"/>
      <c r="H113" s="49"/>
      <c r="I113" s="49">
        <f t="shared" si="149"/>
        <v>0</v>
      </c>
      <c r="J113" s="49">
        <f t="shared" si="149"/>
        <v>0</v>
      </c>
      <c r="K113" s="49"/>
      <c r="L113" s="49">
        <f>D113+H113</f>
        <v>0</v>
      </c>
      <c r="M113" s="49">
        <f t="shared" si="89"/>
        <v>0</v>
      </c>
      <c r="N113" s="49"/>
      <c r="O113" s="49"/>
      <c r="P113" s="49"/>
      <c r="Q113" s="49"/>
      <c r="R113" s="49"/>
      <c r="S113" s="49">
        <f t="shared" si="150"/>
        <v>0</v>
      </c>
      <c r="T113" s="49">
        <f t="shared" si="150"/>
        <v>0</v>
      </c>
      <c r="U113" s="55"/>
      <c r="V113" s="49">
        <f>N113+R113</f>
        <v>0</v>
      </c>
      <c r="W113" s="49">
        <f t="shared" si="90"/>
        <v>0</v>
      </c>
      <c r="X113" s="49"/>
      <c r="Y113" s="50"/>
      <c r="Z113" s="50"/>
      <c r="AA113" s="50"/>
      <c r="AB113" s="50"/>
      <c r="AC113" s="49">
        <f t="shared" si="151"/>
        <v>0</v>
      </c>
      <c r="AD113" s="49">
        <f t="shared" si="151"/>
        <v>0</v>
      </c>
      <c r="AE113" s="50"/>
      <c r="AF113" s="49">
        <f t="shared" si="142"/>
        <v>0</v>
      </c>
      <c r="AG113" s="49">
        <f t="shared" si="91"/>
        <v>0</v>
      </c>
      <c r="AH113" s="49"/>
      <c r="AI113" s="49"/>
      <c r="AJ113" s="49"/>
      <c r="AK113" s="49"/>
      <c r="AL113" s="49"/>
      <c r="AM113" s="49">
        <f t="shared" si="152"/>
        <v>0</v>
      </c>
      <c r="AN113" s="49">
        <f t="shared" si="152"/>
        <v>0</v>
      </c>
      <c r="AO113" s="49"/>
      <c r="AP113" s="49">
        <f>AH113+AL113</f>
        <v>0</v>
      </c>
      <c r="AQ113" s="49">
        <f t="shared" si="92"/>
        <v>0</v>
      </c>
    </row>
    <row r="114" spans="1:43" ht="18" customHeight="1" x14ac:dyDescent="0.25">
      <c r="A114" s="117"/>
      <c r="B114" s="158" t="s">
        <v>148</v>
      </c>
      <c r="C114" s="142"/>
      <c r="D114" s="49"/>
      <c r="E114" s="49"/>
      <c r="F114" s="49"/>
      <c r="G114" s="49"/>
      <c r="H114" s="49"/>
      <c r="I114" s="49">
        <f t="shared" si="149"/>
        <v>0</v>
      </c>
      <c r="J114" s="49">
        <f t="shared" si="149"/>
        <v>0</v>
      </c>
      <c r="K114" s="49"/>
      <c r="L114" s="49">
        <f>D114+H114</f>
        <v>0</v>
      </c>
      <c r="M114" s="49">
        <f t="shared" si="89"/>
        <v>0</v>
      </c>
      <c r="N114" s="49"/>
      <c r="O114" s="49"/>
      <c r="P114" s="49"/>
      <c r="Q114" s="49"/>
      <c r="R114" s="49"/>
      <c r="S114" s="49">
        <f t="shared" si="150"/>
        <v>0</v>
      </c>
      <c r="T114" s="49">
        <f t="shared" si="150"/>
        <v>0</v>
      </c>
      <c r="U114" s="55"/>
      <c r="V114" s="49">
        <f>N114+R114</f>
        <v>0</v>
      </c>
      <c r="W114" s="49">
        <f t="shared" si="90"/>
        <v>0</v>
      </c>
      <c r="X114" s="49"/>
      <c r="Y114" s="50"/>
      <c r="Z114" s="50"/>
      <c r="AA114" s="50"/>
      <c r="AB114" s="50"/>
      <c r="AC114" s="49">
        <f t="shared" si="151"/>
        <v>0</v>
      </c>
      <c r="AD114" s="49">
        <f t="shared" si="151"/>
        <v>0</v>
      </c>
      <c r="AE114" s="50"/>
      <c r="AF114" s="49">
        <f t="shared" si="142"/>
        <v>0</v>
      </c>
      <c r="AG114" s="49">
        <f t="shared" si="91"/>
        <v>0</v>
      </c>
      <c r="AH114" s="49"/>
      <c r="AI114" s="49"/>
      <c r="AJ114" s="49"/>
      <c r="AK114" s="49"/>
      <c r="AL114" s="49"/>
      <c r="AM114" s="49">
        <f t="shared" si="152"/>
        <v>0</v>
      </c>
      <c r="AN114" s="49">
        <f t="shared" si="152"/>
        <v>0</v>
      </c>
      <c r="AO114" s="49"/>
      <c r="AP114" s="49">
        <f>AH114+AL114</f>
        <v>0</v>
      </c>
      <c r="AQ114" s="49">
        <f t="shared" si="92"/>
        <v>0</v>
      </c>
    </row>
    <row r="115" spans="1:43" ht="18" customHeight="1" x14ac:dyDescent="0.25">
      <c r="A115" s="56" t="s">
        <v>149</v>
      </c>
      <c r="B115" s="154" t="s">
        <v>150</v>
      </c>
      <c r="C115" s="146">
        <f>SUM(C116:C121)-C117</f>
        <v>0</v>
      </c>
      <c r="D115" s="45">
        <f t="shared" ref="D115:L115" si="153">SUM(D116:D121)-D117</f>
        <v>0</v>
      </c>
      <c r="E115" s="45">
        <f t="shared" si="153"/>
        <v>0</v>
      </c>
      <c r="F115" s="45">
        <f t="shared" si="153"/>
        <v>0</v>
      </c>
      <c r="G115" s="45">
        <f t="shared" si="153"/>
        <v>0</v>
      </c>
      <c r="H115" s="45">
        <f t="shared" si="153"/>
        <v>0</v>
      </c>
      <c r="I115" s="45">
        <f t="shared" si="153"/>
        <v>0</v>
      </c>
      <c r="J115" s="45">
        <f t="shared" si="153"/>
        <v>0</v>
      </c>
      <c r="K115" s="45">
        <f t="shared" si="153"/>
        <v>0</v>
      </c>
      <c r="L115" s="45">
        <f t="shared" si="153"/>
        <v>0</v>
      </c>
      <c r="M115" s="45">
        <f t="shared" si="89"/>
        <v>0</v>
      </c>
      <c r="N115" s="45">
        <f t="shared" ref="N115:V115" si="154">SUM(N116:N121)-N117</f>
        <v>0</v>
      </c>
      <c r="O115" s="45">
        <f t="shared" si="154"/>
        <v>0</v>
      </c>
      <c r="P115" s="45">
        <f t="shared" si="154"/>
        <v>0</v>
      </c>
      <c r="Q115" s="45">
        <f t="shared" si="154"/>
        <v>0</v>
      </c>
      <c r="R115" s="45">
        <f t="shared" si="154"/>
        <v>0</v>
      </c>
      <c r="S115" s="45">
        <f t="shared" si="154"/>
        <v>0</v>
      </c>
      <c r="T115" s="45">
        <f t="shared" si="154"/>
        <v>0</v>
      </c>
      <c r="U115" s="45">
        <f t="shared" si="154"/>
        <v>0</v>
      </c>
      <c r="V115" s="45">
        <f t="shared" si="154"/>
        <v>0</v>
      </c>
      <c r="W115" s="45">
        <f t="shared" si="90"/>
        <v>0</v>
      </c>
      <c r="X115" s="45">
        <f t="shared" ref="X115:AF115" si="155">SUM(X116:X121)-X117</f>
        <v>0</v>
      </c>
      <c r="Y115" s="45">
        <f t="shared" si="155"/>
        <v>0</v>
      </c>
      <c r="Z115" s="45">
        <f t="shared" si="155"/>
        <v>0</v>
      </c>
      <c r="AA115" s="45">
        <f t="shared" si="155"/>
        <v>0</v>
      </c>
      <c r="AB115" s="45">
        <f t="shared" si="155"/>
        <v>0</v>
      </c>
      <c r="AC115" s="45">
        <f t="shared" si="155"/>
        <v>0</v>
      </c>
      <c r="AD115" s="45">
        <f t="shared" si="155"/>
        <v>0</v>
      </c>
      <c r="AE115" s="45">
        <f t="shared" si="155"/>
        <v>0</v>
      </c>
      <c r="AF115" s="45">
        <f t="shared" si="155"/>
        <v>0</v>
      </c>
      <c r="AG115" s="45">
        <f t="shared" si="91"/>
        <v>0</v>
      </c>
      <c r="AH115" s="45">
        <f t="shared" ref="AH115:AN115" si="156">SUM(AH116:AH121)-AH117</f>
        <v>0</v>
      </c>
      <c r="AI115" s="45">
        <f t="shared" si="156"/>
        <v>0</v>
      </c>
      <c r="AJ115" s="45">
        <f t="shared" si="156"/>
        <v>0</v>
      </c>
      <c r="AK115" s="45" t="e">
        <f t="shared" si="156"/>
        <v>#REF!</v>
      </c>
      <c r="AL115" s="45">
        <f t="shared" si="156"/>
        <v>0</v>
      </c>
      <c r="AM115" s="45" t="e">
        <f t="shared" si="156"/>
        <v>#REF!</v>
      </c>
      <c r="AN115" s="45">
        <f t="shared" si="156"/>
        <v>0</v>
      </c>
      <c r="AO115" s="45"/>
      <c r="AP115" s="45">
        <f>SUM(AP116:AP121)-AP117</f>
        <v>0</v>
      </c>
      <c r="AQ115" s="45">
        <f t="shared" si="92"/>
        <v>0</v>
      </c>
    </row>
    <row r="116" spans="1:43" ht="18" customHeight="1" x14ac:dyDescent="0.25">
      <c r="A116" s="47"/>
      <c r="B116" s="156" t="s">
        <v>151</v>
      </c>
      <c r="C116" s="142"/>
      <c r="D116" s="49"/>
      <c r="E116" s="49"/>
      <c r="F116" s="49"/>
      <c r="G116" s="49"/>
      <c r="H116" s="49"/>
      <c r="I116" s="49">
        <f t="shared" ref="I116:J120" si="157">G116-E116</f>
        <v>0</v>
      </c>
      <c r="J116" s="49">
        <f t="shared" si="157"/>
        <v>0</v>
      </c>
      <c r="K116" s="49"/>
      <c r="L116" s="49">
        <f>D116+H116</f>
        <v>0</v>
      </c>
      <c r="M116" s="49">
        <f t="shared" si="89"/>
        <v>0</v>
      </c>
      <c r="N116" s="49"/>
      <c r="O116" s="49"/>
      <c r="P116" s="49"/>
      <c r="Q116" s="49"/>
      <c r="R116" s="49"/>
      <c r="S116" s="49">
        <f t="shared" ref="S116:T120" si="158">Q116-O116</f>
        <v>0</v>
      </c>
      <c r="T116" s="49">
        <f t="shared" si="158"/>
        <v>0</v>
      </c>
      <c r="U116" s="55"/>
      <c r="V116" s="49">
        <f>N116+R116</f>
        <v>0</v>
      </c>
      <c r="W116" s="49">
        <f t="shared" si="90"/>
        <v>0</v>
      </c>
      <c r="X116" s="49"/>
      <c r="Y116" s="50"/>
      <c r="Z116" s="50"/>
      <c r="AA116" s="50"/>
      <c r="AB116" s="50"/>
      <c r="AC116" s="49">
        <f t="shared" ref="AC116:AD120" si="159">AA116-Y116</f>
        <v>0</v>
      </c>
      <c r="AD116" s="49">
        <f t="shared" si="159"/>
        <v>0</v>
      </c>
      <c r="AE116" s="50"/>
      <c r="AF116" s="49">
        <f t="shared" si="142"/>
        <v>0</v>
      </c>
      <c r="AG116" s="49">
        <f t="shared" si="91"/>
        <v>0</v>
      </c>
      <c r="AH116" s="49"/>
      <c r="AI116" s="49"/>
      <c r="AJ116" s="49"/>
      <c r="AK116" s="49"/>
      <c r="AL116" s="49"/>
      <c r="AM116" s="49">
        <f t="shared" ref="AM116:AN120" si="160">AK116-AI116</f>
        <v>0</v>
      </c>
      <c r="AN116" s="49">
        <f t="shared" si="160"/>
        <v>0</v>
      </c>
      <c r="AO116" s="49"/>
      <c r="AP116" s="49">
        <f>AH116+AL116</f>
        <v>0</v>
      </c>
      <c r="AQ116" s="49">
        <f t="shared" si="92"/>
        <v>0</v>
      </c>
    </row>
    <row r="117" spans="1:43" ht="18" customHeight="1" x14ac:dyDescent="0.25">
      <c r="A117" s="116"/>
      <c r="B117" s="162" t="s">
        <v>152</v>
      </c>
      <c r="C117" s="150"/>
      <c r="D117" s="50"/>
      <c r="E117" s="50"/>
      <c r="F117" s="50"/>
      <c r="G117" s="50"/>
      <c r="H117" s="50"/>
      <c r="I117" s="50">
        <f t="shared" si="157"/>
        <v>0</v>
      </c>
      <c r="J117" s="50">
        <f t="shared" si="157"/>
        <v>0</v>
      </c>
      <c r="K117" s="50"/>
      <c r="L117" s="50">
        <f>D117+H117</f>
        <v>0</v>
      </c>
      <c r="M117" s="50">
        <f t="shared" si="89"/>
        <v>0</v>
      </c>
      <c r="N117" s="50"/>
      <c r="O117" s="50"/>
      <c r="P117" s="50"/>
      <c r="Q117" s="50"/>
      <c r="R117" s="50"/>
      <c r="S117" s="50">
        <f t="shared" si="158"/>
        <v>0</v>
      </c>
      <c r="T117" s="50">
        <f t="shared" si="158"/>
        <v>0</v>
      </c>
      <c r="U117" s="55"/>
      <c r="V117" s="50">
        <f>N117+R117</f>
        <v>0</v>
      </c>
      <c r="W117" s="50">
        <f t="shared" si="90"/>
        <v>0</v>
      </c>
      <c r="X117" s="49"/>
      <c r="Y117" s="50"/>
      <c r="Z117" s="50"/>
      <c r="AA117" s="50"/>
      <c r="AB117" s="50"/>
      <c r="AC117" s="50">
        <f t="shared" si="159"/>
        <v>0</v>
      </c>
      <c r="AD117" s="50">
        <f t="shared" si="159"/>
        <v>0</v>
      </c>
      <c r="AE117" s="50"/>
      <c r="AF117" s="49">
        <f t="shared" si="142"/>
        <v>0</v>
      </c>
      <c r="AG117" s="50">
        <f t="shared" si="91"/>
        <v>0</v>
      </c>
      <c r="AH117" s="50"/>
      <c r="AI117" s="50"/>
      <c r="AJ117" s="50"/>
      <c r="AK117" s="50"/>
      <c r="AL117" s="50"/>
      <c r="AM117" s="50">
        <f t="shared" si="160"/>
        <v>0</v>
      </c>
      <c r="AN117" s="50">
        <f t="shared" si="160"/>
        <v>0</v>
      </c>
      <c r="AO117" s="50"/>
      <c r="AP117" s="50">
        <f>AH117+AL117</f>
        <v>0</v>
      </c>
      <c r="AQ117" s="50">
        <f t="shared" si="92"/>
        <v>0</v>
      </c>
    </row>
    <row r="118" spans="1:43" ht="18" customHeight="1" x14ac:dyDescent="0.25">
      <c r="A118" s="47"/>
      <c r="B118" s="156" t="s">
        <v>153</v>
      </c>
      <c r="C118" s="142"/>
      <c r="D118" s="49"/>
      <c r="E118" s="49"/>
      <c r="F118" s="49"/>
      <c r="G118" s="49"/>
      <c r="H118" s="49"/>
      <c r="I118" s="49">
        <f t="shared" si="157"/>
        <v>0</v>
      </c>
      <c r="J118" s="49">
        <f t="shared" si="157"/>
        <v>0</v>
      </c>
      <c r="K118" s="49"/>
      <c r="L118" s="49">
        <f>D118+H118</f>
        <v>0</v>
      </c>
      <c r="M118" s="49">
        <f t="shared" si="89"/>
        <v>0</v>
      </c>
      <c r="N118" s="49"/>
      <c r="O118" s="49"/>
      <c r="P118" s="49"/>
      <c r="Q118" s="49"/>
      <c r="R118" s="49"/>
      <c r="S118" s="49">
        <f t="shared" si="158"/>
        <v>0</v>
      </c>
      <c r="T118" s="49">
        <f t="shared" si="158"/>
        <v>0</v>
      </c>
      <c r="U118" s="55"/>
      <c r="V118" s="49">
        <f>N118+R118</f>
        <v>0</v>
      </c>
      <c r="W118" s="49">
        <f t="shared" si="90"/>
        <v>0</v>
      </c>
      <c r="X118" s="49"/>
      <c r="Y118" s="50"/>
      <c r="Z118" s="50"/>
      <c r="AA118" s="50"/>
      <c r="AB118" s="50"/>
      <c r="AC118" s="49">
        <f t="shared" si="159"/>
        <v>0</v>
      </c>
      <c r="AD118" s="49">
        <f t="shared" si="159"/>
        <v>0</v>
      </c>
      <c r="AE118" s="50"/>
      <c r="AF118" s="49">
        <f t="shared" si="142"/>
        <v>0</v>
      </c>
      <c r="AG118" s="49">
        <f t="shared" si="91"/>
        <v>0</v>
      </c>
      <c r="AH118" s="49"/>
      <c r="AI118" s="49"/>
      <c r="AJ118" s="49"/>
      <c r="AK118" s="49"/>
      <c r="AL118" s="49"/>
      <c r="AM118" s="49">
        <f t="shared" si="160"/>
        <v>0</v>
      </c>
      <c r="AN118" s="49">
        <f t="shared" si="160"/>
        <v>0</v>
      </c>
      <c r="AO118" s="49"/>
      <c r="AP118" s="49">
        <f>AH118+AL118</f>
        <v>0</v>
      </c>
      <c r="AQ118" s="49">
        <f t="shared" si="92"/>
        <v>0</v>
      </c>
    </row>
    <row r="119" spans="1:43" ht="18" customHeight="1" x14ac:dyDescent="0.25">
      <c r="A119" s="47"/>
      <c r="B119" s="156" t="s">
        <v>154</v>
      </c>
      <c r="C119" s="142"/>
      <c r="D119" s="49"/>
      <c r="E119" s="49"/>
      <c r="F119" s="49"/>
      <c r="G119" s="49"/>
      <c r="H119" s="49"/>
      <c r="I119" s="49">
        <f t="shared" si="157"/>
        <v>0</v>
      </c>
      <c r="J119" s="49">
        <f t="shared" si="157"/>
        <v>0</v>
      </c>
      <c r="K119" s="49"/>
      <c r="L119" s="49">
        <f>D119+H119</f>
        <v>0</v>
      </c>
      <c r="M119" s="49">
        <f t="shared" si="89"/>
        <v>0</v>
      </c>
      <c r="N119" s="49"/>
      <c r="O119" s="49"/>
      <c r="P119" s="49"/>
      <c r="Q119" s="49"/>
      <c r="R119" s="49"/>
      <c r="S119" s="49">
        <f t="shared" si="158"/>
        <v>0</v>
      </c>
      <c r="T119" s="49">
        <f t="shared" si="158"/>
        <v>0</v>
      </c>
      <c r="U119" s="55"/>
      <c r="V119" s="49">
        <f>N119+R119</f>
        <v>0</v>
      </c>
      <c r="W119" s="49">
        <f t="shared" si="90"/>
        <v>0</v>
      </c>
      <c r="X119" s="49"/>
      <c r="Y119" s="50"/>
      <c r="Z119" s="50"/>
      <c r="AA119" s="50"/>
      <c r="AB119" s="50"/>
      <c r="AC119" s="49">
        <f t="shared" si="159"/>
        <v>0</v>
      </c>
      <c r="AD119" s="49">
        <f t="shared" si="159"/>
        <v>0</v>
      </c>
      <c r="AE119" s="50"/>
      <c r="AF119" s="49">
        <f t="shared" si="142"/>
        <v>0</v>
      </c>
      <c r="AG119" s="49">
        <f t="shared" si="91"/>
        <v>0</v>
      </c>
      <c r="AH119" s="49"/>
      <c r="AI119" s="49"/>
      <c r="AJ119" s="49"/>
      <c r="AK119" s="49"/>
      <c r="AL119" s="49"/>
      <c r="AM119" s="49">
        <f t="shared" si="160"/>
        <v>0</v>
      </c>
      <c r="AN119" s="49">
        <f t="shared" si="160"/>
        <v>0</v>
      </c>
      <c r="AO119" s="49"/>
      <c r="AP119" s="49">
        <f>AH119+AL119</f>
        <v>0</v>
      </c>
      <c r="AQ119" s="49">
        <f t="shared" si="92"/>
        <v>0</v>
      </c>
    </row>
    <row r="120" spans="1:43" ht="18" customHeight="1" x14ac:dyDescent="0.25">
      <c r="A120" s="47"/>
      <c r="B120" s="156" t="s">
        <v>155</v>
      </c>
      <c r="C120" s="142"/>
      <c r="D120" s="49"/>
      <c r="E120" s="49"/>
      <c r="F120" s="49"/>
      <c r="G120" s="49"/>
      <c r="H120" s="49"/>
      <c r="I120" s="49">
        <f t="shared" si="157"/>
        <v>0</v>
      </c>
      <c r="J120" s="49">
        <f t="shared" si="157"/>
        <v>0</v>
      </c>
      <c r="K120" s="49"/>
      <c r="L120" s="49">
        <f>D120+H120</f>
        <v>0</v>
      </c>
      <c r="M120" s="49">
        <f t="shared" si="89"/>
        <v>0</v>
      </c>
      <c r="N120" s="49"/>
      <c r="O120" s="49"/>
      <c r="P120" s="49"/>
      <c r="Q120" s="49"/>
      <c r="R120" s="49"/>
      <c r="S120" s="49">
        <f t="shared" si="158"/>
        <v>0</v>
      </c>
      <c r="T120" s="49">
        <f t="shared" si="158"/>
        <v>0</v>
      </c>
      <c r="U120" s="55"/>
      <c r="V120" s="49">
        <f>N120+R120</f>
        <v>0</v>
      </c>
      <c r="W120" s="49">
        <f t="shared" si="90"/>
        <v>0</v>
      </c>
      <c r="X120" s="49"/>
      <c r="Y120" s="50"/>
      <c r="Z120" s="50"/>
      <c r="AA120" s="50"/>
      <c r="AB120" s="50"/>
      <c r="AC120" s="49">
        <f t="shared" si="159"/>
        <v>0</v>
      </c>
      <c r="AD120" s="49">
        <f t="shared" si="159"/>
        <v>0</v>
      </c>
      <c r="AE120" s="50"/>
      <c r="AF120" s="49">
        <f t="shared" si="142"/>
        <v>0</v>
      </c>
      <c r="AG120" s="49">
        <f t="shared" si="91"/>
        <v>0</v>
      </c>
      <c r="AH120" s="49"/>
      <c r="AI120" s="49"/>
      <c r="AJ120" s="49"/>
      <c r="AK120" s="49"/>
      <c r="AL120" s="49"/>
      <c r="AM120" s="49">
        <f t="shared" si="160"/>
        <v>0</v>
      </c>
      <c r="AN120" s="49">
        <f t="shared" si="160"/>
        <v>0</v>
      </c>
      <c r="AO120" s="49"/>
      <c r="AP120" s="49">
        <f>AH120+AL120</f>
        <v>0</v>
      </c>
      <c r="AQ120" s="49">
        <f t="shared" si="92"/>
        <v>0</v>
      </c>
    </row>
    <row r="121" spans="1:43" ht="18" customHeight="1" x14ac:dyDescent="0.25">
      <c r="A121" s="47"/>
      <c r="B121" s="156" t="s">
        <v>156</v>
      </c>
      <c r="C121" s="143">
        <f>SUM(C122:C124)</f>
        <v>0</v>
      </c>
      <c r="D121" s="52">
        <f t="shared" ref="D121:L121" si="161">SUM(D122:D124)</f>
        <v>0</v>
      </c>
      <c r="E121" s="52">
        <f t="shared" si="161"/>
        <v>0</v>
      </c>
      <c r="F121" s="52">
        <f t="shared" si="161"/>
        <v>0</v>
      </c>
      <c r="G121" s="52">
        <f t="shared" si="161"/>
        <v>0</v>
      </c>
      <c r="H121" s="52">
        <f t="shared" si="161"/>
        <v>0</v>
      </c>
      <c r="I121" s="52">
        <f t="shared" si="161"/>
        <v>0</v>
      </c>
      <c r="J121" s="52">
        <f t="shared" si="161"/>
        <v>0</v>
      </c>
      <c r="K121" s="52"/>
      <c r="L121" s="52">
        <f t="shared" si="161"/>
        <v>0</v>
      </c>
      <c r="M121" s="52">
        <f t="shared" si="89"/>
        <v>0</v>
      </c>
      <c r="N121" s="52">
        <f t="shared" ref="N121:V121" si="162">SUM(N122:N124)</f>
        <v>0</v>
      </c>
      <c r="O121" s="52">
        <f t="shared" si="162"/>
        <v>0</v>
      </c>
      <c r="P121" s="52">
        <f t="shared" si="162"/>
        <v>0</v>
      </c>
      <c r="Q121" s="52">
        <f t="shared" si="162"/>
        <v>0</v>
      </c>
      <c r="R121" s="52">
        <f t="shared" si="162"/>
        <v>0</v>
      </c>
      <c r="S121" s="52">
        <f t="shared" si="162"/>
        <v>0</v>
      </c>
      <c r="T121" s="52">
        <f t="shared" si="162"/>
        <v>0</v>
      </c>
      <c r="U121" s="52">
        <f t="shared" si="162"/>
        <v>0</v>
      </c>
      <c r="V121" s="52">
        <f t="shared" si="162"/>
        <v>0</v>
      </c>
      <c r="W121" s="52">
        <f t="shared" si="90"/>
        <v>0</v>
      </c>
      <c r="X121" s="52">
        <f t="shared" ref="X121:AF121" si="163">SUM(X122:X124)</f>
        <v>0</v>
      </c>
      <c r="Y121" s="52">
        <f t="shared" si="163"/>
        <v>0</v>
      </c>
      <c r="Z121" s="52">
        <f t="shared" si="163"/>
        <v>0</v>
      </c>
      <c r="AA121" s="52">
        <f t="shared" si="163"/>
        <v>0</v>
      </c>
      <c r="AB121" s="52">
        <f t="shared" si="163"/>
        <v>0</v>
      </c>
      <c r="AC121" s="52">
        <f t="shared" si="163"/>
        <v>0</v>
      </c>
      <c r="AD121" s="52">
        <f t="shared" si="163"/>
        <v>0</v>
      </c>
      <c r="AE121" s="52">
        <f t="shared" si="163"/>
        <v>0</v>
      </c>
      <c r="AF121" s="52">
        <f t="shared" si="163"/>
        <v>0</v>
      </c>
      <c r="AG121" s="52">
        <f t="shared" si="91"/>
        <v>0</v>
      </c>
      <c r="AH121" s="52">
        <f t="shared" ref="AH121:AP121" si="164">SUM(AH122:AH124)</f>
        <v>0</v>
      </c>
      <c r="AI121" s="52">
        <f t="shared" si="164"/>
        <v>0</v>
      </c>
      <c r="AJ121" s="52">
        <f t="shared" si="164"/>
        <v>0</v>
      </c>
      <c r="AK121" s="52" t="e">
        <f t="shared" si="164"/>
        <v>#REF!</v>
      </c>
      <c r="AL121" s="52">
        <f t="shared" si="164"/>
        <v>0</v>
      </c>
      <c r="AM121" s="52" t="e">
        <f t="shared" si="164"/>
        <v>#REF!</v>
      </c>
      <c r="AN121" s="52">
        <f t="shared" si="164"/>
        <v>0</v>
      </c>
      <c r="AO121" s="52"/>
      <c r="AP121" s="52">
        <f t="shared" si="164"/>
        <v>0</v>
      </c>
      <c r="AQ121" s="52">
        <f t="shared" si="92"/>
        <v>0</v>
      </c>
    </row>
    <row r="122" spans="1:43" ht="18" customHeight="1" x14ac:dyDescent="0.25">
      <c r="A122" s="117"/>
      <c r="B122" s="158" t="s">
        <v>157</v>
      </c>
      <c r="C122" s="142"/>
      <c r="D122" s="49"/>
      <c r="E122" s="49"/>
      <c r="F122" s="49"/>
      <c r="G122" s="49"/>
      <c r="H122" s="49"/>
      <c r="I122" s="49">
        <f t="shared" ref="I122:J124" si="165">G122-E122</f>
        <v>0</v>
      </c>
      <c r="J122" s="49">
        <f t="shared" si="165"/>
        <v>0</v>
      </c>
      <c r="K122" s="49"/>
      <c r="L122" s="49">
        <f>D122+H122</f>
        <v>0</v>
      </c>
      <c r="M122" s="49">
        <f t="shared" si="89"/>
        <v>0</v>
      </c>
      <c r="N122" s="49"/>
      <c r="O122" s="49"/>
      <c r="P122" s="49"/>
      <c r="Q122" s="49"/>
      <c r="R122" s="49"/>
      <c r="S122" s="49">
        <f t="shared" ref="S122:T124" si="166">Q122-O122</f>
        <v>0</v>
      </c>
      <c r="T122" s="49">
        <f t="shared" si="166"/>
        <v>0</v>
      </c>
      <c r="U122" s="55"/>
      <c r="V122" s="49">
        <f>N122+R122</f>
        <v>0</v>
      </c>
      <c r="W122" s="49">
        <f t="shared" si="90"/>
        <v>0</v>
      </c>
      <c r="X122" s="49"/>
      <c r="Y122" s="50"/>
      <c r="Z122" s="50"/>
      <c r="AA122" s="50"/>
      <c r="AB122" s="50"/>
      <c r="AC122" s="49">
        <f t="shared" ref="AC122:AD124" si="167">AA122-Y122</f>
        <v>0</v>
      </c>
      <c r="AD122" s="49">
        <f t="shared" si="167"/>
        <v>0</v>
      </c>
      <c r="AE122" s="50"/>
      <c r="AF122" s="49">
        <f t="shared" si="142"/>
        <v>0</v>
      </c>
      <c r="AG122" s="49">
        <f t="shared" si="91"/>
        <v>0</v>
      </c>
      <c r="AH122" s="49"/>
      <c r="AI122" s="49"/>
      <c r="AJ122" s="49"/>
      <c r="AK122" s="49"/>
      <c r="AL122" s="49"/>
      <c r="AM122" s="49">
        <f t="shared" ref="AM122:AN124" si="168">AK122-AI122</f>
        <v>0</v>
      </c>
      <c r="AN122" s="49">
        <f t="shared" si="168"/>
        <v>0</v>
      </c>
      <c r="AO122" s="49"/>
      <c r="AP122" s="49">
        <f>AH122+AL122</f>
        <v>0</v>
      </c>
      <c r="AQ122" s="49">
        <f t="shared" si="92"/>
        <v>0</v>
      </c>
    </row>
    <row r="123" spans="1:43" ht="18" customHeight="1" x14ac:dyDescent="0.25">
      <c r="A123" s="117"/>
      <c r="B123" s="158" t="s">
        <v>158</v>
      </c>
      <c r="C123" s="142"/>
      <c r="D123" s="49"/>
      <c r="E123" s="49"/>
      <c r="F123" s="49"/>
      <c r="G123" s="49"/>
      <c r="H123" s="49"/>
      <c r="I123" s="49">
        <f t="shared" si="165"/>
        <v>0</v>
      </c>
      <c r="J123" s="49">
        <f t="shared" si="165"/>
        <v>0</v>
      </c>
      <c r="K123" s="49"/>
      <c r="L123" s="49">
        <f>D123+H123</f>
        <v>0</v>
      </c>
      <c r="M123" s="49">
        <f t="shared" si="89"/>
        <v>0</v>
      </c>
      <c r="N123" s="49"/>
      <c r="O123" s="49"/>
      <c r="P123" s="49"/>
      <c r="Q123" s="49"/>
      <c r="R123" s="49"/>
      <c r="S123" s="49">
        <f t="shared" si="166"/>
        <v>0</v>
      </c>
      <c r="T123" s="49">
        <f t="shared" si="166"/>
        <v>0</v>
      </c>
      <c r="U123" s="55"/>
      <c r="V123" s="49">
        <f>N123+R123</f>
        <v>0</v>
      </c>
      <c r="W123" s="49">
        <f t="shared" si="90"/>
        <v>0</v>
      </c>
      <c r="X123" s="49"/>
      <c r="Y123" s="50"/>
      <c r="Z123" s="50"/>
      <c r="AA123" s="50"/>
      <c r="AB123" s="50"/>
      <c r="AC123" s="49">
        <f t="shared" si="167"/>
        <v>0</v>
      </c>
      <c r="AD123" s="49">
        <f t="shared" si="167"/>
        <v>0</v>
      </c>
      <c r="AE123" s="50"/>
      <c r="AF123" s="49">
        <f t="shared" si="142"/>
        <v>0</v>
      </c>
      <c r="AG123" s="49">
        <f t="shared" si="91"/>
        <v>0</v>
      </c>
      <c r="AH123" s="49"/>
      <c r="AI123" s="49"/>
      <c r="AJ123" s="49"/>
      <c r="AK123" s="49"/>
      <c r="AL123" s="49"/>
      <c r="AM123" s="49">
        <f t="shared" si="168"/>
        <v>0</v>
      </c>
      <c r="AN123" s="49">
        <f t="shared" si="168"/>
        <v>0</v>
      </c>
      <c r="AO123" s="49"/>
      <c r="AP123" s="49">
        <f>AH123+AL123</f>
        <v>0</v>
      </c>
      <c r="AQ123" s="49">
        <f t="shared" si="92"/>
        <v>0</v>
      </c>
    </row>
    <row r="124" spans="1:43" ht="18" customHeight="1" thickBot="1" x14ac:dyDescent="0.3">
      <c r="A124" s="117"/>
      <c r="B124" s="158" t="s">
        <v>159</v>
      </c>
      <c r="C124" s="142"/>
      <c r="D124" s="49"/>
      <c r="E124" s="49"/>
      <c r="F124" s="49"/>
      <c r="G124" s="49"/>
      <c r="H124" s="49"/>
      <c r="I124" s="49">
        <f t="shared" si="165"/>
        <v>0</v>
      </c>
      <c r="J124" s="49">
        <f t="shared" si="165"/>
        <v>0</v>
      </c>
      <c r="K124" s="49"/>
      <c r="L124" s="49">
        <f>D124+H124</f>
        <v>0</v>
      </c>
      <c r="M124" s="49">
        <f t="shared" si="89"/>
        <v>0</v>
      </c>
      <c r="N124" s="49"/>
      <c r="O124" s="49"/>
      <c r="P124" s="49"/>
      <c r="Q124" s="49"/>
      <c r="R124" s="49"/>
      <c r="S124" s="49">
        <f t="shared" si="166"/>
        <v>0</v>
      </c>
      <c r="T124" s="49">
        <f t="shared" si="166"/>
        <v>0</v>
      </c>
      <c r="U124" s="55"/>
      <c r="V124" s="49">
        <f>N124+R124</f>
        <v>0</v>
      </c>
      <c r="W124" s="49">
        <f t="shared" si="90"/>
        <v>0</v>
      </c>
      <c r="X124" s="49"/>
      <c r="Y124" s="50"/>
      <c r="Z124" s="50"/>
      <c r="AA124" s="50"/>
      <c r="AB124" s="50"/>
      <c r="AC124" s="49">
        <f t="shared" si="167"/>
        <v>0</v>
      </c>
      <c r="AD124" s="49">
        <f t="shared" si="167"/>
        <v>0</v>
      </c>
      <c r="AE124" s="50"/>
      <c r="AF124" s="49">
        <f t="shared" si="142"/>
        <v>0</v>
      </c>
      <c r="AG124" s="49">
        <f t="shared" si="91"/>
        <v>0</v>
      </c>
      <c r="AH124" s="49"/>
      <c r="AI124" s="49"/>
      <c r="AJ124" s="49"/>
      <c r="AK124" s="49" t="e">
        <f>#REF!</f>
        <v>#REF!</v>
      </c>
      <c r="AL124" s="49"/>
      <c r="AM124" s="49" t="e">
        <f t="shared" si="168"/>
        <v>#REF!</v>
      </c>
      <c r="AN124" s="49">
        <f t="shared" si="168"/>
        <v>0</v>
      </c>
      <c r="AO124" s="49"/>
      <c r="AP124" s="49">
        <f>AH124+AL124</f>
        <v>0</v>
      </c>
      <c r="AQ124" s="49">
        <f t="shared" si="92"/>
        <v>0</v>
      </c>
    </row>
    <row r="125" spans="1:43" ht="18" customHeight="1" thickBot="1" x14ac:dyDescent="0.3">
      <c r="A125" s="61" t="s">
        <v>160</v>
      </c>
      <c r="B125" s="154" t="s">
        <v>161</v>
      </c>
      <c r="C125" s="146">
        <f>C104-C115</f>
        <v>0</v>
      </c>
      <c r="D125" s="45">
        <f>D104-D115</f>
        <v>0</v>
      </c>
      <c r="E125" s="45">
        <f t="shared" ref="E125:L125" si="169">E104-E115</f>
        <v>0</v>
      </c>
      <c r="F125" s="45">
        <f t="shared" si="169"/>
        <v>0</v>
      </c>
      <c r="G125" s="45">
        <f t="shared" si="169"/>
        <v>0</v>
      </c>
      <c r="H125" s="45">
        <f t="shared" si="169"/>
        <v>0</v>
      </c>
      <c r="I125" s="45">
        <f t="shared" si="169"/>
        <v>0</v>
      </c>
      <c r="J125" s="45">
        <f t="shared" si="169"/>
        <v>0</v>
      </c>
      <c r="K125" s="45">
        <f t="shared" si="169"/>
        <v>0</v>
      </c>
      <c r="L125" s="45">
        <f t="shared" si="169"/>
        <v>0</v>
      </c>
      <c r="M125" s="45">
        <f t="shared" si="89"/>
        <v>0</v>
      </c>
      <c r="N125" s="45">
        <f>N104-N115</f>
        <v>0</v>
      </c>
      <c r="O125" s="45">
        <f t="shared" ref="O125:V125" si="170">O104-O115</f>
        <v>0</v>
      </c>
      <c r="P125" s="45">
        <f t="shared" si="170"/>
        <v>0</v>
      </c>
      <c r="Q125" s="45">
        <f t="shared" si="170"/>
        <v>0</v>
      </c>
      <c r="R125" s="45">
        <f t="shared" si="170"/>
        <v>0</v>
      </c>
      <c r="S125" s="45">
        <f t="shared" si="170"/>
        <v>0</v>
      </c>
      <c r="T125" s="45">
        <f t="shared" si="170"/>
        <v>0</v>
      </c>
      <c r="U125" s="45">
        <f t="shared" si="170"/>
        <v>0</v>
      </c>
      <c r="V125" s="45">
        <f t="shared" si="170"/>
        <v>0</v>
      </c>
      <c r="W125" s="45">
        <f t="shared" si="90"/>
        <v>0</v>
      </c>
      <c r="X125" s="45">
        <f>X104-X115</f>
        <v>0</v>
      </c>
      <c r="Y125" s="45">
        <f t="shared" ref="Y125:AF125" si="171">Y104-Y115</f>
        <v>0</v>
      </c>
      <c r="Z125" s="45">
        <f t="shared" si="171"/>
        <v>0</v>
      </c>
      <c r="AA125" s="45">
        <f t="shared" si="171"/>
        <v>0</v>
      </c>
      <c r="AB125" s="45">
        <f t="shared" si="171"/>
        <v>0</v>
      </c>
      <c r="AC125" s="45">
        <f t="shared" si="171"/>
        <v>0</v>
      </c>
      <c r="AD125" s="45">
        <f t="shared" si="171"/>
        <v>0</v>
      </c>
      <c r="AE125" s="45">
        <f t="shared" si="171"/>
        <v>0</v>
      </c>
      <c r="AF125" s="45">
        <f t="shared" si="171"/>
        <v>0</v>
      </c>
      <c r="AG125" s="45">
        <f t="shared" si="91"/>
        <v>0</v>
      </c>
      <c r="AH125" s="45">
        <f t="shared" ref="AH125:AP125" si="172">AH104-AH115</f>
        <v>0</v>
      </c>
      <c r="AI125" s="45">
        <f t="shared" si="172"/>
        <v>0</v>
      </c>
      <c r="AJ125" s="45">
        <f t="shared" si="172"/>
        <v>0</v>
      </c>
      <c r="AK125" s="45" t="e">
        <f t="shared" si="172"/>
        <v>#REF!</v>
      </c>
      <c r="AL125" s="45">
        <f t="shared" si="172"/>
        <v>0</v>
      </c>
      <c r="AM125" s="45" t="e">
        <f t="shared" si="172"/>
        <v>#REF!</v>
      </c>
      <c r="AN125" s="45">
        <f t="shared" si="172"/>
        <v>0</v>
      </c>
      <c r="AO125" s="45">
        <f t="shared" si="172"/>
        <v>0</v>
      </c>
      <c r="AP125" s="45">
        <f t="shared" si="172"/>
        <v>0</v>
      </c>
      <c r="AQ125" s="45">
        <f t="shared" si="92"/>
        <v>0</v>
      </c>
    </row>
    <row r="126" spans="1:43" ht="18" customHeight="1" thickBot="1" x14ac:dyDescent="0.3">
      <c r="A126" s="66"/>
      <c r="B126" s="163"/>
      <c r="C126" s="146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</row>
    <row r="127" spans="1:43" ht="42.75" customHeight="1" thickBot="1" x14ac:dyDescent="0.3">
      <c r="A127" s="65" t="s">
        <v>162</v>
      </c>
      <c r="B127" s="154" t="s">
        <v>163</v>
      </c>
      <c r="C127" s="146" t="e">
        <f t="shared" ref="C127:H127" si="173">C92+C102+C125</f>
        <v>#REF!</v>
      </c>
      <c r="D127" s="45">
        <f t="shared" si="173"/>
        <v>0</v>
      </c>
      <c r="E127" s="45" t="e">
        <f t="shared" si="173"/>
        <v>#REF!</v>
      </c>
      <c r="F127" s="45">
        <f t="shared" si="173"/>
        <v>0</v>
      </c>
      <c r="G127" s="45">
        <f t="shared" si="173"/>
        <v>0</v>
      </c>
      <c r="H127" s="45">
        <f t="shared" si="173"/>
        <v>0</v>
      </c>
      <c r="I127" s="45" t="e">
        <f>G127-E127</f>
        <v>#REF!</v>
      </c>
      <c r="J127" s="45">
        <f>H127-F127</f>
        <v>0</v>
      </c>
      <c r="K127" s="45">
        <f>K92+K102+K125</f>
        <v>0</v>
      </c>
      <c r="L127" s="45">
        <f>L92+L102+L125</f>
        <v>0</v>
      </c>
      <c r="M127" s="45">
        <f>L127-K127</f>
        <v>0</v>
      </c>
      <c r="N127" s="45">
        <f>N92+N102+N125</f>
        <v>0</v>
      </c>
      <c r="O127" s="45">
        <f>O92+O102+O125</f>
        <v>0</v>
      </c>
      <c r="P127" s="45">
        <f>P92+P102+P125</f>
        <v>0</v>
      </c>
      <c r="Q127" s="45">
        <f>Q92+Q102+Q125</f>
        <v>0</v>
      </c>
      <c r="R127" s="45">
        <f>R92+R102+R125</f>
        <v>0</v>
      </c>
      <c r="S127" s="45">
        <f>Q127-O127</f>
        <v>0</v>
      </c>
      <c r="T127" s="45">
        <f>R127-P127</f>
        <v>0</v>
      </c>
      <c r="U127" s="45">
        <f>U92+U102+U125</f>
        <v>0</v>
      </c>
      <c r="V127" s="45">
        <f>V92+V102+V125</f>
        <v>0</v>
      </c>
      <c r="W127" s="45">
        <f>V127-U127</f>
        <v>0</v>
      </c>
      <c r="X127" s="45">
        <f>X92+X102+X125</f>
        <v>0</v>
      </c>
      <c r="Y127" s="45">
        <f>Y92+Y102+Y125</f>
        <v>0</v>
      </c>
      <c r="Z127" s="45">
        <f>Z92+Z102+Z125</f>
        <v>0</v>
      </c>
      <c r="AA127" s="45">
        <f>AA92+AA102+AA125</f>
        <v>0</v>
      </c>
      <c r="AB127" s="45">
        <f>AB92+AB102+AB125</f>
        <v>0</v>
      </c>
      <c r="AC127" s="45">
        <f>AA127-Y127</f>
        <v>0</v>
      </c>
      <c r="AD127" s="45">
        <f>AB127-Z127</f>
        <v>0</v>
      </c>
      <c r="AE127" s="45">
        <f>AE92+AE102+AE125</f>
        <v>0</v>
      </c>
      <c r="AF127" s="45">
        <f>AF92+AF102+AF125</f>
        <v>0</v>
      </c>
      <c r="AG127" s="45">
        <f>AF127-AE127</f>
        <v>0</v>
      </c>
      <c r="AH127" s="45">
        <f t="shared" ref="AH127:AO127" si="174">AH92+AH102+AH125</f>
        <v>0</v>
      </c>
      <c r="AI127" s="45">
        <f t="shared" si="174"/>
        <v>0</v>
      </c>
      <c r="AJ127" s="45">
        <f t="shared" si="174"/>
        <v>0</v>
      </c>
      <c r="AK127" s="45" t="e">
        <f t="shared" si="174"/>
        <v>#REF!</v>
      </c>
      <c r="AL127" s="45">
        <f t="shared" si="174"/>
        <v>0</v>
      </c>
      <c r="AM127" s="45" t="e">
        <f t="shared" si="174"/>
        <v>#REF!</v>
      </c>
      <c r="AN127" s="45">
        <f t="shared" si="174"/>
        <v>0</v>
      </c>
      <c r="AO127" s="45">
        <f t="shared" si="174"/>
        <v>0</v>
      </c>
      <c r="AP127" s="45">
        <f>AP92+AP102+AP125</f>
        <v>0</v>
      </c>
      <c r="AQ127" s="45">
        <f>AP127-AO127</f>
        <v>0</v>
      </c>
    </row>
    <row r="128" spans="1:43" ht="18" customHeight="1" thickBot="1" x14ac:dyDescent="0.3">
      <c r="A128" s="66"/>
      <c r="B128" s="164"/>
      <c r="C128" s="165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</row>
    <row r="129" spans="1:43" ht="18" customHeight="1" thickBot="1" x14ac:dyDescent="0.3">
      <c r="A129" s="43"/>
      <c r="B129" s="154" t="s">
        <v>164</v>
      </c>
      <c r="C129" s="146" t="e">
        <f>#REF!</f>
        <v>#REF!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</row>
    <row r="130" spans="1:43" ht="18" customHeight="1" thickBot="1" x14ac:dyDescent="0.3">
      <c r="A130" s="61"/>
      <c r="B130" s="166" t="s">
        <v>165</v>
      </c>
      <c r="C130" s="151" t="e">
        <f>#REF!</f>
        <v>#REF!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</row>
    <row r="131" spans="1:43" ht="18" customHeight="1" x14ac:dyDescent="0.25">
      <c r="A131" s="67"/>
      <c r="B131" s="67"/>
      <c r="C131" s="67" t="e">
        <f>C127+C129-C130</f>
        <v>#REF!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</row>
    <row r="132" spans="1:43" ht="18" customHeight="1" outlineLevel="1" x14ac:dyDescent="0.25">
      <c r="A132" s="67"/>
      <c r="B132" s="69" t="s">
        <v>166</v>
      </c>
      <c r="C132" s="67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</row>
    <row r="133" spans="1:43" ht="18" customHeight="1" outlineLevel="1" thickBot="1" x14ac:dyDescent="0.3">
      <c r="A133" s="67"/>
      <c r="B133" s="69" t="s">
        <v>167</v>
      </c>
      <c r="C133" s="67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</row>
    <row r="134" spans="1:43" ht="18" customHeight="1" outlineLevel="1" thickBot="1" x14ac:dyDescent="0.3">
      <c r="A134" s="118"/>
      <c r="B134" s="119" t="s">
        <v>168</v>
      </c>
      <c r="C134" s="120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</row>
    <row r="135" spans="1:43" ht="18" customHeight="1" outlineLevel="1" thickBot="1" x14ac:dyDescent="0.3">
      <c r="A135" s="70"/>
      <c r="B135" s="71" t="s">
        <v>164</v>
      </c>
      <c r="C135" s="67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</row>
    <row r="136" spans="1:43" ht="18" customHeight="1" outlineLevel="1" thickBot="1" x14ac:dyDescent="0.3">
      <c r="A136" s="61"/>
      <c r="B136" s="42" t="s">
        <v>165</v>
      </c>
      <c r="C136" s="67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</row>
    <row r="137" spans="1:43" ht="18" customHeight="1" outlineLevel="1" x14ac:dyDescent="0.25">
      <c r="A137" s="72"/>
      <c r="B137" s="73"/>
      <c r="C137" s="76"/>
      <c r="D137" s="77"/>
      <c r="E137" s="77"/>
      <c r="F137" s="77"/>
      <c r="G137" s="77"/>
      <c r="H137" s="77"/>
      <c r="I137" s="77"/>
      <c r="J137" s="68"/>
      <c r="K137" s="77"/>
      <c r="L137" s="68"/>
      <c r="M137" s="68"/>
      <c r="N137" s="77"/>
      <c r="O137" s="77"/>
      <c r="P137" s="77"/>
      <c r="Q137" s="77"/>
      <c r="R137" s="77"/>
      <c r="S137" s="77"/>
      <c r="T137" s="68"/>
      <c r="U137" s="77"/>
      <c r="V137" s="68"/>
      <c r="W137" s="68"/>
      <c r="X137" s="77"/>
      <c r="Y137" s="77"/>
      <c r="Z137" s="77"/>
      <c r="AA137" s="77"/>
      <c r="AB137" s="77"/>
      <c r="AC137" s="77"/>
      <c r="AD137" s="68"/>
      <c r="AE137" s="77"/>
      <c r="AF137" s="68"/>
      <c r="AG137" s="68"/>
      <c r="AH137" s="77"/>
      <c r="AI137" s="68"/>
      <c r="AJ137" s="68"/>
      <c r="AK137" s="68"/>
      <c r="AL137" s="68"/>
      <c r="AM137" s="68"/>
      <c r="AN137" s="68"/>
      <c r="AO137" s="77"/>
      <c r="AP137" s="68"/>
      <c r="AQ137" s="68"/>
    </row>
    <row r="138" spans="1:43" ht="18" customHeight="1" outlineLevel="1" thickBot="1" x14ac:dyDescent="0.3">
      <c r="A138" s="74"/>
      <c r="B138" s="75" t="s">
        <v>169</v>
      </c>
      <c r="C138" s="76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</row>
    <row r="139" spans="1:43" ht="18" customHeight="1" outlineLevel="1" thickBot="1" x14ac:dyDescent="0.3">
      <c r="A139" s="78"/>
      <c r="B139" s="79" t="s">
        <v>170</v>
      </c>
      <c r="C139" s="44" t="e">
        <f>C143</f>
        <v>#REF!</v>
      </c>
      <c r="D139" s="45">
        <f t="shared" ref="D139:AG139" si="175">D143</f>
        <v>0</v>
      </c>
      <c r="E139" s="45">
        <f t="shared" si="175"/>
        <v>0</v>
      </c>
      <c r="F139" s="45">
        <f t="shared" si="175"/>
        <v>0</v>
      </c>
      <c r="G139" s="45">
        <f t="shared" si="175"/>
        <v>0</v>
      </c>
      <c r="H139" s="45">
        <f t="shared" si="175"/>
        <v>0</v>
      </c>
      <c r="I139" s="45">
        <f t="shared" si="175"/>
        <v>0</v>
      </c>
      <c r="J139" s="45">
        <f t="shared" si="175"/>
        <v>0</v>
      </c>
      <c r="K139" s="45">
        <f t="shared" si="175"/>
        <v>0</v>
      </c>
      <c r="L139" s="45">
        <f t="shared" si="175"/>
        <v>0</v>
      </c>
      <c r="M139" s="45">
        <f t="shared" si="175"/>
        <v>0</v>
      </c>
      <c r="N139" s="45">
        <f t="shared" si="175"/>
        <v>2844785.9198808898</v>
      </c>
      <c r="O139" s="45">
        <f t="shared" si="175"/>
        <v>0</v>
      </c>
      <c r="P139" s="45">
        <f t="shared" si="175"/>
        <v>0</v>
      </c>
      <c r="Q139" s="45">
        <f t="shared" si="175"/>
        <v>0</v>
      </c>
      <c r="R139" s="45">
        <f t="shared" si="175"/>
        <v>0</v>
      </c>
      <c r="S139" s="45">
        <f t="shared" si="175"/>
        <v>0</v>
      </c>
      <c r="T139" s="45">
        <f t="shared" si="175"/>
        <v>0</v>
      </c>
      <c r="U139" s="45">
        <f t="shared" si="175"/>
        <v>0</v>
      </c>
      <c r="V139" s="45">
        <f t="shared" si="175"/>
        <v>2844785.9198808898</v>
      </c>
      <c r="W139" s="45">
        <f t="shared" si="175"/>
        <v>2844785.9198808898</v>
      </c>
      <c r="X139" s="45">
        <f t="shared" si="175"/>
        <v>0</v>
      </c>
      <c r="Y139" s="45">
        <f t="shared" si="175"/>
        <v>0</v>
      </c>
      <c r="Z139" s="45">
        <f t="shared" si="175"/>
        <v>0</v>
      </c>
      <c r="AA139" s="45">
        <f t="shared" si="175"/>
        <v>0</v>
      </c>
      <c r="AB139" s="45">
        <f t="shared" si="175"/>
        <v>0</v>
      </c>
      <c r="AC139" s="45">
        <f t="shared" si="175"/>
        <v>0</v>
      </c>
      <c r="AD139" s="45">
        <f t="shared" si="175"/>
        <v>0</v>
      </c>
      <c r="AE139" s="45">
        <f t="shared" si="175"/>
        <v>0</v>
      </c>
      <c r="AF139" s="45">
        <f t="shared" si="175"/>
        <v>0</v>
      </c>
      <c r="AG139" s="45">
        <f t="shared" si="175"/>
        <v>0</v>
      </c>
      <c r="AH139" s="45">
        <f>AH143</f>
        <v>0</v>
      </c>
      <c r="AI139" s="45">
        <f t="shared" ref="AI139:AO139" si="176">AI143</f>
        <v>0</v>
      </c>
      <c r="AJ139" s="45">
        <f t="shared" si="176"/>
        <v>0</v>
      </c>
      <c r="AK139" s="45">
        <f t="shared" si="176"/>
        <v>0</v>
      </c>
      <c r="AL139" s="45">
        <f t="shared" si="176"/>
        <v>0</v>
      </c>
      <c r="AM139" s="45">
        <f t="shared" si="176"/>
        <v>0</v>
      </c>
      <c r="AN139" s="45">
        <f t="shared" si="176"/>
        <v>0</v>
      </c>
      <c r="AO139" s="45">
        <f t="shared" si="176"/>
        <v>0</v>
      </c>
      <c r="AP139" s="45">
        <f>AP143</f>
        <v>0</v>
      </c>
      <c r="AQ139" s="45">
        <f>AQ143</f>
        <v>0</v>
      </c>
    </row>
    <row r="140" spans="1:43" ht="18" customHeight="1" outlineLevel="1" thickBot="1" x14ac:dyDescent="0.3">
      <c r="A140" s="80"/>
      <c r="B140" s="81" t="s">
        <v>171</v>
      </c>
      <c r="C140" s="97" t="e">
        <f t="shared" ref="C140:AG140" si="177">C155</f>
        <v>#REF!</v>
      </c>
      <c r="D140" s="45">
        <f t="shared" si="177"/>
        <v>0</v>
      </c>
      <c r="E140" s="45">
        <f t="shared" si="177"/>
        <v>0</v>
      </c>
      <c r="F140" s="45">
        <f t="shared" si="177"/>
        <v>0</v>
      </c>
      <c r="G140" s="45">
        <f t="shared" si="177"/>
        <v>0</v>
      </c>
      <c r="H140" s="45">
        <f t="shared" si="177"/>
        <v>0</v>
      </c>
      <c r="I140" s="45">
        <f t="shared" si="177"/>
        <v>0</v>
      </c>
      <c r="J140" s="45">
        <f t="shared" si="177"/>
        <v>0</v>
      </c>
      <c r="K140" s="45">
        <f t="shared" si="177"/>
        <v>0</v>
      </c>
      <c r="L140" s="45">
        <f t="shared" si="177"/>
        <v>0</v>
      </c>
      <c r="M140" s="45">
        <f t="shared" si="177"/>
        <v>0</v>
      </c>
      <c r="N140" s="45">
        <f t="shared" si="177"/>
        <v>0</v>
      </c>
      <c r="O140" s="45">
        <f t="shared" si="177"/>
        <v>0</v>
      </c>
      <c r="P140" s="45">
        <f t="shared" si="177"/>
        <v>0</v>
      </c>
      <c r="Q140" s="45">
        <f t="shared" si="177"/>
        <v>0</v>
      </c>
      <c r="R140" s="45">
        <f t="shared" si="177"/>
        <v>0</v>
      </c>
      <c r="S140" s="45">
        <f t="shared" si="177"/>
        <v>0</v>
      </c>
      <c r="T140" s="45">
        <f t="shared" si="177"/>
        <v>0</v>
      </c>
      <c r="U140" s="45">
        <f t="shared" si="177"/>
        <v>0</v>
      </c>
      <c r="V140" s="45">
        <f t="shared" si="177"/>
        <v>0</v>
      </c>
      <c r="W140" s="45">
        <f t="shared" si="177"/>
        <v>0</v>
      </c>
      <c r="X140" s="45">
        <f t="shared" si="177"/>
        <v>0</v>
      </c>
      <c r="Y140" s="45">
        <f t="shared" si="177"/>
        <v>0</v>
      </c>
      <c r="Z140" s="45">
        <f t="shared" si="177"/>
        <v>0</v>
      </c>
      <c r="AA140" s="45">
        <f t="shared" si="177"/>
        <v>0</v>
      </c>
      <c r="AB140" s="45">
        <f t="shared" si="177"/>
        <v>0</v>
      </c>
      <c r="AC140" s="45">
        <f t="shared" si="177"/>
        <v>0</v>
      </c>
      <c r="AD140" s="45">
        <f t="shared" si="177"/>
        <v>0</v>
      </c>
      <c r="AE140" s="45">
        <f t="shared" si="177"/>
        <v>0</v>
      </c>
      <c r="AF140" s="45">
        <f t="shared" si="177"/>
        <v>0</v>
      </c>
      <c r="AG140" s="45">
        <f t="shared" si="177"/>
        <v>0</v>
      </c>
      <c r="AH140" s="45">
        <f>AH155</f>
        <v>0</v>
      </c>
      <c r="AI140" s="45">
        <f t="shared" ref="AI140:AO140" si="178">AI155</f>
        <v>0</v>
      </c>
      <c r="AJ140" s="45">
        <f t="shared" si="178"/>
        <v>0</v>
      </c>
      <c r="AK140" s="45">
        <f t="shared" si="178"/>
        <v>0</v>
      </c>
      <c r="AL140" s="45">
        <f t="shared" si="178"/>
        <v>0</v>
      </c>
      <c r="AM140" s="45">
        <f t="shared" si="178"/>
        <v>0</v>
      </c>
      <c r="AN140" s="45">
        <f t="shared" si="178"/>
        <v>0</v>
      </c>
      <c r="AO140" s="45">
        <f t="shared" si="178"/>
        <v>0</v>
      </c>
      <c r="AP140" s="45">
        <f>AP155</f>
        <v>0</v>
      </c>
      <c r="AQ140" s="45">
        <f>AQ155</f>
        <v>0</v>
      </c>
    </row>
    <row r="141" spans="1:43" ht="18" customHeight="1" outlineLevel="1" thickBot="1" x14ac:dyDescent="0.3">
      <c r="A141" s="74"/>
      <c r="B141" s="75"/>
      <c r="C141" s="76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</row>
    <row r="142" spans="1:43" ht="18" customHeight="1" outlineLevel="1" x14ac:dyDescent="0.25">
      <c r="A142" s="82"/>
      <c r="B142" s="62" t="s">
        <v>169</v>
      </c>
      <c r="C142" s="44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</row>
    <row r="143" spans="1:43" ht="18" customHeight="1" outlineLevel="1" x14ac:dyDescent="0.25">
      <c r="A143" s="121"/>
      <c r="B143" s="63" t="s">
        <v>172</v>
      </c>
      <c r="C143" s="57" t="e">
        <f>SUM(C144:C153)</f>
        <v>#REF!</v>
      </c>
      <c r="D143" s="45">
        <f t="shared" ref="D143:AK143" si="179">SUM(D144:D153)</f>
        <v>0</v>
      </c>
      <c r="E143" s="45">
        <f t="shared" si="179"/>
        <v>0</v>
      </c>
      <c r="F143" s="45">
        <f t="shared" si="179"/>
        <v>0</v>
      </c>
      <c r="G143" s="45">
        <f t="shared" si="179"/>
        <v>0</v>
      </c>
      <c r="H143" s="45">
        <f t="shared" si="179"/>
        <v>0</v>
      </c>
      <c r="I143" s="45">
        <f t="shared" si="179"/>
        <v>0</v>
      </c>
      <c r="J143" s="45">
        <f t="shared" si="179"/>
        <v>0</v>
      </c>
      <c r="K143" s="45">
        <f t="shared" si="179"/>
        <v>0</v>
      </c>
      <c r="L143" s="45">
        <f t="shared" si="179"/>
        <v>0</v>
      </c>
      <c r="M143" s="45">
        <f t="shared" si="179"/>
        <v>0</v>
      </c>
      <c r="N143" s="45">
        <f t="shared" si="179"/>
        <v>2844785.9198808898</v>
      </c>
      <c r="O143" s="45">
        <f t="shared" si="179"/>
        <v>0</v>
      </c>
      <c r="P143" s="45">
        <f t="shared" si="179"/>
        <v>0</v>
      </c>
      <c r="Q143" s="45">
        <f t="shared" si="179"/>
        <v>0</v>
      </c>
      <c r="R143" s="45">
        <f t="shared" si="179"/>
        <v>0</v>
      </c>
      <c r="S143" s="45">
        <f t="shared" si="179"/>
        <v>0</v>
      </c>
      <c r="T143" s="45">
        <f t="shared" si="179"/>
        <v>0</v>
      </c>
      <c r="U143" s="45">
        <f t="shared" si="179"/>
        <v>0</v>
      </c>
      <c r="V143" s="45">
        <f t="shared" si="179"/>
        <v>2844785.9198808898</v>
      </c>
      <c r="W143" s="45">
        <f t="shared" si="179"/>
        <v>2844785.9198808898</v>
      </c>
      <c r="X143" s="45">
        <f t="shared" si="179"/>
        <v>0</v>
      </c>
      <c r="Y143" s="45">
        <f t="shared" si="179"/>
        <v>0</v>
      </c>
      <c r="Z143" s="45">
        <f t="shared" si="179"/>
        <v>0</v>
      </c>
      <c r="AA143" s="45">
        <f t="shared" si="179"/>
        <v>0</v>
      </c>
      <c r="AB143" s="45">
        <f t="shared" si="179"/>
        <v>0</v>
      </c>
      <c r="AC143" s="45">
        <f t="shared" si="179"/>
        <v>0</v>
      </c>
      <c r="AD143" s="45">
        <f t="shared" si="179"/>
        <v>0</v>
      </c>
      <c r="AE143" s="45">
        <f t="shared" si="179"/>
        <v>0</v>
      </c>
      <c r="AF143" s="45">
        <f t="shared" si="179"/>
        <v>0</v>
      </c>
      <c r="AG143" s="45">
        <f t="shared" si="179"/>
        <v>0</v>
      </c>
      <c r="AH143" s="45">
        <f t="shared" si="179"/>
        <v>0</v>
      </c>
      <c r="AI143" s="45">
        <f t="shared" si="179"/>
        <v>0</v>
      </c>
      <c r="AJ143" s="45">
        <f t="shared" si="179"/>
        <v>0</v>
      </c>
      <c r="AK143" s="45">
        <f t="shared" si="179"/>
        <v>0</v>
      </c>
      <c r="AL143" s="45">
        <f t="shared" ref="AL143:AQ143" si="180">SUM(AL144:AL153)</f>
        <v>0</v>
      </c>
      <c r="AM143" s="45">
        <f t="shared" si="180"/>
        <v>0</v>
      </c>
      <c r="AN143" s="45">
        <f t="shared" si="180"/>
        <v>0</v>
      </c>
      <c r="AO143" s="45">
        <f t="shared" si="180"/>
        <v>0</v>
      </c>
      <c r="AP143" s="45">
        <f t="shared" si="180"/>
        <v>0</v>
      </c>
      <c r="AQ143" s="45">
        <f t="shared" si="180"/>
        <v>0</v>
      </c>
    </row>
    <row r="144" spans="1:43" ht="18" customHeight="1" outlineLevel="1" x14ac:dyDescent="0.25">
      <c r="A144" s="122"/>
      <c r="B144" s="123" t="s">
        <v>173</v>
      </c>
      <c r="C144" s="48"/>
      <c r="D144" s="49"/>
      <c r="E144" s="49"/>
      <c r="F144" s="49"/>
      <c r="G144" s="49"/>
      <c r="H144" s="49"/>
      <c r="I144" s="49">
        <f>G144-E144</f>
        <v>0</v>
      </c>
      <c r="J144" s="49">
        <f>H144-F144</f>
        <v>0</v>
      </c>
      <c r="K144" s="49"/>
      <c r="L144" s="49">
        <f>D144+H144</f>
        <v>0</v>
      </c>
      <c r="M144" s="49">
        <f t="shared" ref="M144:M153" si="181">L144-K144</f>
        <v>0</v>
      </c>
      <c r="N144" s="124">
        <f>2844785.91988089-N145</f>
        <v>2844785.9198808898</v>
      </c>
      <c r="O144" s="125"/>
      <c r="P144" s="125"/>
      <c r="Q144" s="125"/>
      <c r="R144" s="125"/>
      <c r="S144" s="49">
        <f>Q144-O144</f>
        <v>0</v>
      </c>
      <c r="T144" s="49">
        <f>R144-P144</f>
        <v>0</v>
      </c>
      <c r="U144" s="55"/>
      <c r="V144" s="49">
        <f>N144+R144</f>
        <v>2844785.9198808898</v>
      </c>
      <c r="W144" s="49">
        <f t="shared" ref="W144:W153" si="182">V144-U144</f>
        <v>2844785.9198808898</v>
      </c>
      <c r="X144" s="49"/>
      <c r="Y144" s="50"/>
      <c r="Z144" s="50"/>
      <c r="AA144" s="50"/>
      <c r="AB144" s="50"/>
      <c r="AC144" s="49">
        <f>AA144-Y144</f>
        <v>0</v>
      </c>
      <c r="AD144" s="49">
        <f>AB144-Z144</f>
        <v>0</v>
      </c>
      <c r="AE144" s="50"/>
      <c r="AF144" s="49">
        <f t="shared" ref="AF144:AF153" si="183">X144+AB144</f>
        <v>0</v>
      </c>
      <c r="AG144" s="49">
        <f t="shared" ref="AG144:AG153" si="184">AF144-AE144</f>
        <v>0</v>
      </c>
      <c r="AH144" s="49"/>
      <c r="AI144" s="49"/>
      <c r="AJ144" s="49"/>
      <c r="AK144" s="49"/>
      <c r="AL144" s="49"/>
      <c r="AM144" s="49">
        <f>AK144-AI144</f>
        <v>0</v>
      </c>
      <c r="AN144" s="49">
        <f>AL144-AJ144</f>
        <v>0</v>
      </c>
      <c r="AO144" s="49"/>
      <c r="AP144" s="49">
        <f>AL144</f>
        <v>0</v>
      </c>
      <c r="AQ144" s="49">
        <f t="shared" ref="AQ144:AQ153" si="185">AP144-AO144</f>
        <v>0</v>
      </c>
    </row>
    <row r="145" spans="1:43" ht="18" customHeight="1" outlineLevel="1" x14ac:dyDescent="0.25">
      <c r="A145" s="122"/>
      <c r="B145" s="123" t="s">
        <v>174</v>
      </c>
      <c r="C145" s="94" t="e">
        <f>#REF!</f>
        <v>#REF!</v>
      </c>
      <c r="D145" s="49"/>
      <c r="E145" s="49"/>
      <c r="F145" s="49"/>
      <c r="G145" s="49"/>
      <c r="H145" s="49"/>
      <c r="I145" s="49">
        <f t="shared" ref="I145:J153" si="186">G145-E145</f>
        <v>0</v>
      </c>
      <c r="J145" s="49">
        <f t="shared" si="186"/>
        <v>0</v>
      </c>
      <c r="K145" s="49"/>
      <c r="L145" s="49">
        <f t="shared" ref="L145:L153" si="187">D145+H145</f>
        <v>0</v>
      </c>
      <c r="M145" s="49">
        <f t="shared" si="181"/>
        <v>0</v>
      </c>
      <c r="N145" s="49"/>
      <c r="O145" s="49"/>
      <c r="P145" s="49"/>
      <c r="Q145" s="49"/>
      <c r="R145" s="49"/>
      <c r="S145" s="49">
        <f t="shared" ref="S145:T153" si="188">Q145-O145</f>
        <v>0</v>
      </c>
      <c r="T145" s="49">
        <f t="shared" si="188"/>
        <v>0</v>
      </c>
      <c r="U145" s="49">
        <f t="shared" ref="U145:U153" si="189">P145</f>
        <v>0</v>
      </c>
      <c r="V145" s="49">
        <f t="shared" ref="V145:V153" si="190">N145+R145</f>
        <v>0</v>
      </c>
      <c r="W145" s="49">
        <f t="shared" si="182"/>
        <v>0</v>
      </c>
      <c r="X145" s="49"/>
      <c r="Y145" s="49"/>
      <c r="Z145" s="49"/>
      <c r="AA145" s="49"/>
      <c r="AB145" s="49"/>
      <c r="AC145" s="49">
        <f t="shared" ref="AC145:AD153" si="191">AA145-Y145</f>
        <v>0</v>
      </c>
      <c r="AD145" s="49">
        <f t="shared" si="191"/>
        <v>0</v>
      </c>
      <c r="AE145" s="49"/>
      <c r="AF145" s="49">
        <f t="shared" si="183"/>
        <v>0</v>
      </c>
      <c r="AG145" s="49">
        <f t="shared" si="184"/>
        <v>0</v>
      </c>
      <c r="AH145" s="49"/>
      <c r="AI145" s="49"/>
      <c r="AJ145" s="49"/>
      <c r="AK145" s="49"/>
      <c r="AL145" s="49"/>
      <c r="AM145" s="49">
        <f t="shared" ref="AM145:AN153" si="192">AK145-AI145</f>
        <v>0</v>
      </c>
      <c r="AN145" s="49">
        <f t="shared" si="192"/>
        <v>0</v>
      </c>
      <c r="AO145" s="49"/>
      <c r="AP145" s="49">
        <f t="shared" ref="AP145:AP153" si="193">AH145+AL145</f>
        <v>0</v>
      </c>
      <c r="AQ145" s="49">
        <f t="shared" si="185"/>
        <v>0</v>
      </c>
    </row>
    <row r="146" spans="1:43" ht="18" customHeight="1" outlineLevel="1" x14ac:dyDescent="0.25">
      <c r="A146" s="122"/>
      <c r="B146" s="123" t="s">
        <v>33</v>
      </c>
      <c r="C146" s="94">
        <f>G156</f>
        <v>0</v>
      </c>
      <c r="D146" s="49"/>
      <c r="E146" s="49"/>
      <c r="F146" s="49"/>
      <c r="G146" s="49"/>
      <c r="H146" s="49"/>
      <c r="I146" s="49">
        <f t="shared" si="186"/>
        <v>0</v>
      </c>
      <c r="J146" s="49">
        <f t="shared" si="186"/>
        <v>0</v>
      </c>
      <c r="K146" s="49"/>
      <c r="L146" s="49">
        <f t="shared" si="187"/>
        <v>0</v>
      </c>
      <c r="M146" s="49">
        <f t="shared" si="181"/>
        <v>0</v>
      </c>
      <c r="N146" s="49"/>
      <c r="O146" s="49"/>
      <c r="P146" s="49"/>
      <c r="Q146" s="49"/>
      <c r="R146" s="49"/>
      <c r="S146" s="49">
        <f t="shared" si="188"/>
        <v>0</v>
      </c>
      <c r="T146" s="49">
        <f t="shared" si="188"/>
        <v>0</v>
      </c>
      <c r="U146" s="49">
        <f t="shared" si="189"/>
        <v>0</v>
      </c>
      <c r="V146" s="49">
        <f t="shared" si="190"/>
        <v>0</v>
      </c>
      <c r="W146" s="49">
        <f t="shared" si="182"/>
        <v>0</v>
      </c>
      <c r="X146" s="49"/>
      <c r="Y146" s="49"/>
      <c r="Z146" s="49"/>
      <c r="AA146" s="49"/>
      <c r="AB146" s="49"/>
      <c r="AC146" s="49">
        <f t="shared" si="191"/>
        <v>0</v>
      </c>
      <c r="AD146" s="49">
        <f t="shared" si="191"/>
        <v>0</v>
      </c>
      <c r="AE146" s="49"/>
      <c r="AF146" s="49">
        <f t="shared" si="183"/>
        <v>0</v>
      </c>
      <c r="AG146" s="49">
        <f t="shared" si="184"/>
        <v>0</v>
      </c>
      <c r="AH146" s="49"/>
      <c r="AI146" s="49"/>
      <c r="AJ146" s="49"/>
      <c r="AK146" s="49"/>
      <c r="AL146" s="49">
        <f>H161</f>
        <v>0</v>
      </c>
      <c r="AM146" s="49">
        <f t="shared" si="192"/>
        <v>0</v>
      </c>
      <c r="AN146" s="49">
        <f t="shared" si="192"/>
        <v>0</v>
      </c>
      <c r="AO146" s="49"/>
      <c r="AP146" s="49">
        <f t="shared" si="193"/>
        <v>0</v>
      </c>
      <c r="AQ146" s="49">
        <f t="shared" si="185"/>
        <v>0</v>
      </c>
    </row>
    <row r="147" spans="1:43" ht="18" customHeight="1" outlineLevel="1" x14ac:dyDescent="0.25">
      <c r="A147" s="122"/>
      <c r="B147" s="123" t="s">
        <v>34</v>
      </c>
      <c r="C147" s="94">
        <f>Q156</f>
        <v>0</v>
      </c>
      <c r="D147" s="49"/>
      <c r="E147" s="49"/>
      <c r="F147" s="49"/>
      <c r="G147" s="49"/>
      <c r="H147" s="49"/>
      <c r="I147" s="49">
        <f t="shared" si="186"/>
        <v>0</v>
      </c>
      <c r="J147" s="49">
        <f t="shared" si="186"/>
        <v>0</v>
      </c>
      <c r="K147" s="49"/>
      <c r="L147" s="49">
        <f t="shared" si="187"/>
        <v>0</v>
      </c>
      <c r="M147" s="49">
        <f t="shared" si="181"/>
        <v>0</v>
      </c>
      <c r="N147" s="49"/>
      <c r="O147" s="49"/>
      <c r="P147" s="49"/>
      <c r="Q147" s="49"/>
      <c r="R147" s="49"/>
      <c r="S147" s="49">
        <f t="shared" si="188"/>
        <v>0</v>
      </c>
      <c r="T147" s="49">
        <f t="shared" si="188"/>
        <v>0</v>
      </c>
      <c r="U147" s="49">
        <f t="shared" si="189"/>
        <v>0</v>
      </c>
      <c r="V147" s="49">
        <f t="shared" si="190"/>
        <v>0</v>
      </c>
      <c r="W147" s="49">
        <f t="shared" si="182"/>
        <v>0</v>
      </c>
      <c r="X147" s="49"/>
      <c r="Y147" s="49"/>
      <c r="Z147" s="49"/>
      <c r="AA147" s="49"/>
      <c r="AB147" s="49"/>
      <c r="AC147" s="49">
        <f t="shared" si="191"/>
        <v>0</v>
      </c>
      <c r="AD147" s="49">
        <f t="shared" si="191"/>
        <v>0</v>
      </c>
      <c r="AE147" s="49"/>
      <c r="AF147" s="49">
        <f t="shared" si="183"/>
        <v>0</v>
      </c>
      <c r="AG147" s="49">
        <f t="shared" si="184"/>
        <v>0</v>
      </c>
      <c r="AH147" s="49">
        <f>N161</f>
        <v>0</v>
      </c>
      <c r="AI147" s="49">
        <f>O161</f>
        <v>0</v>
      </c>
      <c r="AJ147" s="49"/>
      <c r="AK147" s="49">
        <f>Q161</f>
        <v>0</v>
      </c>
      <c r="AL147" s="49">
        <f>R161</f>
        <v>0</v>
      </c>
      <c r="AM147" s="49">
        <f t="shared" si="192"/>
        <v>0</v>
      </c>
      <c r="AN147" s="49">
        <f t="shared" si="192"/>
        <v>0</v>
      </c>
      <c r="AO147" s="49"/>
      <c r="AP147" s="49">
        <f t="shared" si="193"/>
        <v>0</v>
      </c>
      <c r="AQ147" s="49">
        <f t="shared" si="185"/>
        <v>0</v>
      </c>
    </row>
    <row r="148" spans="1:43" ht="18" customHeight="1" outlineLevel="1" x14ac:dyDescent="0.25">
      <c r="A148" s="122"/>
      <c r="B148" s="123" t="s">
        <v>35</v>
      </c>
      <c r="C148" s="94">
        <f>AA156</f>
        <v>0</v>
      </c>
      <c r="D148" s="49"/>
      <c r="E148" s="49"/>
      <c r="F148" s="49"/>
      <c r="G148" s="49"/>
      <c r="H148" s="49"/>
      <c r="I148" s="49">
        <f t="shared" si="186"/>
        <v>0</v>
      </c>
      <c r="J148" s="49">
        <f t="shared" si="186"/>
        <v>0</v>
      </c>
      <c r="K148" s="49"/>
      <c r="L148" s="49">
        <f t="shared" si="187"/>
        <v>0</v>
      </c>
      <c r="M148" s="49">
        <f t="shared" si="181"/>
        <v>0</v>
      </c>
      <c r="N148" s="49"/>
      <c r="O148" s="49"/>
      <c r="P148" s="49"/>
      <c r="Q148" s="49"/>
      <c r="R148" s="49"/>
      <c r="S148" s="49">
        <f t="shared" si="188"/>
        <v>0</v>
      </c>
      <c r="T148" s="49">
        <f t="shared" si="188"/>
        <v>0</v>
      </c>
      <c r="U148" s="49">
        <f t="shared" si="189"/>
        <v>0</v>
      </c>
      <c r="V148" s="49">
        <f t="shared" si="190"/>
        <v>0</v>
      </c>
      <c r="W148" s="49">
        <f t="shared" si="182"/>
        <v>0</v>
      </c>
      <c r="X148" s="49"/>
      <c r="Y148" s="49"/>
      <c r="Z148" s="49"/>
      <c r="AA148" s="49"/>
      <c r="AB148" s="49"/>
      <c r="AC148" s="49">
        <f t="shared" si="191"/>
        <v>0</v>
      </c>
      <c r="AD148" s="49">
        <f t="shared" si="191"/>
        <v>0</v>
      </c>
      <c r="AE148" s="49"/>
      <c r="AF148" s="49">
        <f t="shared" si="183"/>
        <v>0</v>
      </c>
      <c r="AG148" s="49">
        <f t="shared" si="184"/>
        <v>0</v>
      </c>
      <c r="AH148" s="49"/>
      <c r="AI148" s="49"/>
      <c r="AJ148" s="49"/>
      <c r="AK148" s="49">
        <f>AA161</f>
        <v>0</v>
      </c>
      <c r="AL148" s="49">
        <f>AB161</f>
        <v>0</v>
      </c>
      <c r="AM148" s="49">
        <f t="shared" si="192"/>
        <v>0</v>
      </c>
      <c r="AN148" s="49">
        <f t="shared" si="192"/>
        <v>0</v>
      </c>
      <c r="AO148" s="49"/>
      <c r="AP148" s="49">
        <f t="shared" si="193"/>
        <v>0</v>
      </c>
      <c r="AQ148" s="49">
        <f t="shared" si="185"/>
        <v>0</v>
      </c>
    </row>
    <row r="149" spans="1:43" ht="18" customHeight="1" outlineLevel="1" x14ac:dyDescent="0.25">
      <c r="A149" s="122"/>
      <c r="B149" s="123" t="s">
        <v>175</v>
      </c>
      <c r="C149" s="48">
        <f>AK157</f>
        <v>0</v>
      </c>
      <c r="D149" s="49"/>
      <c r="E149" s="49"/>
      <c r="F149" s="49"/>
      <c r="G149" s="49"/>
      <c r="H149" s="49"/>
      <c r="I149" s="49">
        <f t="shared" si="186"/>
        <v>0</v>
      </c>
      <c r="J149" s="49">
        <f t="shared" si="186"/>
        <v>0</v>
      </c>
      <c r="K149" s="49"/>
      <c r="L149" s="49">
        <f t="shared" si="187"/>
        <v>0</v>
      </c>
      <c r="M149" s="49">
        <f t="shared" si="181"/>
        <v>0</v>
      </c>
      <c r="N149" s="49"/>
      <c r="O149" s="49"/>
      <c r="P149" s="49"/>
      <c r="Q149" s="49"/>
      <c r="R149" s="49"/>
      <c r="S149" s="49">
        <f t="shared" si="188"/>
        <v>0</v>
      </c>
      <c r="T149" s="49">
        <f t="shared" si="188"/>
        <v>0</v>
      </c>
      <c r="U149" s="49"/>
      <c r="V149" s="49">
        <f t="shared" si="190"/>
        <v>0</v>
      </c>
      <c r="W149" s="49">
        <f t="shared" si="182"/>
        <v>0</v>
      </c>
      <c r="X149" s="49"/>
      <c r="Y149" s="49"/>
      <c r="Z149" s="49"/>
      <c r="AA149" s="49"/>
      <c r="AB149" s="49"/>
      <c r="AC149" s="49">
        <f t="shared" si="191"/>
        <v>0</v>
      </c>
      <c r="AD149" s="49">
        <f t="shared" si="191"/>
        <v>0</v>
      </c>
      <c r="AE149" s="49"/>
      <c r="AF149" s="49">
        <f t="shared" si="183"/>
        <v>0</v>
      </c>
      <c r="AG149" s="49">
        <f t="shared" si="184"/>
        <v>0</v>
      </c>
      <c r="AH149" s="49"/>
      <c r="AI149" s="49"/>
      <c r="AJ149" s="49"/>
      <c r="AK149" s="49"/>
      <c r="AL149" s="49"/>
      <c r="AM149" s="49">
        <f t="shared" si="192"/>
        <v>0</v>
      </c>
      <c r="AN149" s="49">
        <f t="shared" si="192"/>
        <v>0</v>
      </c>
      <c r="AO149" s="49"/>
      <c r="AP149" s="49">
        <f t="shared" si="193"/>
        <v>0</v>
      </c>
      <c r="AQ149" s="49">
        <f t="shared" si="185"/>
        <v>0</v>
      </c>
    </row>
    <row r="150" spans="1:43" ht="18" customHeight="1" outlineLevel="1" x14ac:dyDescent="0.25">
      <c r="A150" s="122"/>
      <c r="B150" s="123" t="s">
        <v>290</v>
      </c>
      <c r="C150" s="48"/>
      <c r="D150" s="49"/>
      <c r="E150" s="49"/>
      <c r="F150" s="49"/>
      <c r="G150" s="49"/>
      <c r="H150" s="49"/>
      <c r="I150" s="49">
        <f t="shared" si="186"/>
        <v>0</v>
      </c>
      <c r="J150" s="49">
        <f t="shared" si="186"/>
        <v>0</v>
      </c>
      <c r="K150" s="49"/>
      <c r="L150" s="49">
        <f t="shared" si="187"/>
        <v>0</v>
      </c>
      <c r="M150" s="49">
        <f t="shared" si="181"/>
        <v>0</v>
      </c>
      <c r="N150" s="49"/>
      <c r="O150" s="49"/>
      <c r="P150" s="49"/>
      <c r="Q150" s="49"/>
      <c r="R150" s="49"/>
      <c r="S150" s="49">
        <f t="shared" si="188"/>
        <v>0</v>
      </c>
      <c r="T150" s="49">
        <f t="shared" si="188"/>
        <v>0</v>
      </c>
      <c r="U150" s="49">
        <f t="shared" si="189"/>
        <v>0</v>
      </c>
      <c r="V150" s="49">
        <f t="shared" si="190"/>
        <v>0</v>
      </c>
      <c r="W150" s="49">
        <f t="shared" si="182"/>
        <v>0</v>
      </c>
      <c r="X150" s="49"/>
      <c r="Y150" s="49"/>
      <c r="Z150" s="49"/>
      <c r="AA150" s="49"/>
      <c r="AB150" s="49"/>
      <c r="AC150" s="49">
        <f t="shared" si="191"/>
        <v>0</v>
      </c>
      <c r="AD150" s="49">
        <f t="shared" si="191"/>
        <v>0</v>
      </c>
      <c r="AE150" s="49"/>
      <c r="AF150" s="49">
        <f t="shared" si="183"/>
        <v>0</v>
      </c>
      <c r="AG150" s="49">
        <f t="shared" si="184"/>
        <v>0</v>
      </c>
      <c r="AH150" s="49"/>
      <c r="AI150" s="49"/>
      <c r="AJ150" s="49"/>
      <c r="AK150" s="49"/>
      <c r="AL150" s="49"/>
      <c r="AM150" s="49">
        <f t="shared" si="192"/>
        <v>0</v>
      </c>
      <c r="AN150" s="49">
        <f t="shared" si="192"/>
        <v>0</v>
      </c>
      <c r="AO150" s="49"/>
      <c r="AP150" s="49">
        <f t="shared" si="193"/>
        <v>0</v>
      </c>
      <c r="AQ150" s="49">
        <f t="shared" si="185"/>
        <v>0</v>
      </c>
    </row>
    <row r="151" spans="1:43" ht="18" customHeight="1" outlineLevel="1" x14ac:dyDescent="0.25">
      <c r="A151" s="122"/>
      <c r="B151" s="123" t="s">
        <v>177</v>
      </c>
      <c r="C151" s="48"/>
      <c r="D151" s="49"/>
      <c r="E151" s="49"/>
      <c r="F151" s="49"/>
      <c r="G151" s="49"/>
      <c r="H151" s="49"/>
      <c r="I151" s="49">
        <f t="shared" si="186"/>
        <v>0</v>
      </c>
      <c r="J151" s="49">
        <f t="shared" si="186"/>
        <v>0</v>
      </c>
      <c r="K151" s="49"/>
      <c r="L151" s="49">
        <f t="shared" si="187"/>
        <v>0</v>
      </c>
      <c r="M151" s="49">
        <f t="shared" si="181"/>
        <v>0</v>
      </c>
      <c r="N151" s="49"/>
      <c r="O151" s="49"/>
      <c r="P151" s="49"/>
      <c r="Q151" s="49"/>
      <c r="R151" s="49"/>
      <c r="S151" s="49">
        <f t="shared" si="188"/>
        <v>0</v>
      </c>
      <c r="T151" s="49">
        <f t="shared" si="188"/>
        <v>0</v>
      </c>
      <c r="U151" s="49">
        <f t="shared" si="189"/>
        <v>0</v>
      </c>
      <c r="V151" s="49">
        <f t="shared" si="190"/>
        <v>0</v>
      </c>
      <c r="W151" s="49">
        <f t="shared" si="182"/>
        <v>0</v>
      </c>
      <c r="X151" s="49"/>
      <c r="Y151" s="49"/>
      <c r="Z151" s="49"/>
      <c r="AA151" s="49"/>
      <c r="AB151" s="49"/>
      <c r="AC151" s="49">
        <f t="shared" si="191"/>
        <v>0</v>
      </c>
      <c r="AD151" s="49">
        <f t="shared" si="191"/>
        <v>0</v>
      </c>
      <c r="AE151" s="49"/>
      <c r="AF151" s="49">
        <f t="shared" si="183"/>
        <v>0</v>
      </c>
      <c r="AG151" s="49">
        <f t="shared" si="184"/>
        <v>0</v>
      </c>
      <c r="AH151" s="49"/>
      <c r="AI151" s="49"/>
      <c r="AJ151" s="49"/>
      <c r="AK151" s="49"/>
      <c r="AL151" s="49"/>
      <c r="AM151" s="49">
        <f t="shared" si="192"/>
        <v>0</v>
      </c>
      <c r="AN151" s="49">
        <f t="shared" si="192"/>
        <v>0</v>
      </c>
      <c r="AO151" s="49"/>
      <c r="AP151" s="49">
        <f t="shared" si="193"/>
        <v>0</v>
      </c>
      <c r="AQ151" s="49">
        <f t="shared" si="185"/>
        <v>0</v>
      </c>
    </row>
    <row r="152" spans="1:43" ht="18" customHeight="1" outlineLevel="1" x14ac:dyDescent="0.25">
      <c r="A152" s="122"/>
      <c r="B152" s="123" t="s">
        <v>178</v>
      </c>
      <c r="C152" s="48"/>
      <c r="D152" s="49"/>
      <c r="E152" s="49"/>
      <c r="F152" s="49"/>
      <c r="G152" s="49"/>
      <c r="H152" s="49"/>
      <c r="I152" s="49">
        <f t="shared" si="186"/>
        <v>0</v>
      </c>
      <c r="J152" s="49">
        <f t="shared" si="186"/>
        <v>0</v>
      </c>
      <c r="K152" s="49"/>
      <c r="L152" s="49">
        <f t="shared" si="187"/>
        <v>0</v>
      </c>
      <c r="M152" s="49">
        <f t="shared" si="181"/>
        <v>0</v>
      </c>
      <c r="N152" s="49"/>
      <c r="O152" s="49"/>
      <c r="P152" s="49"/>
      <c r="Q152" s="49"/>
      <c r="R152" s="49"/>
      <c r="S152" s="49">
        <f t="shared" si="188"/>
        <v>0</v>
      </c>
      <c r="T152" s="49">
        <f t="shared" si="188"/>
        <v>0</v>
      </c>
      <c r="U152" s="49">
        <f t="shared" si="189"/>
        <v>0</v>
      </c>
      <c r="V152" s="49">
        <f t="shared" si="190"/>
        <v>0</v>
      </c>
      <c r="W152" s="49">
        <f t="shared" si="182"/>
        <v>0</v>
      </c>
      <c r="X152" s="49"/>
      <c r="Y152" s="49"/>
      <c r="Z152" s="49"/>
      <c r="AA152" s="49"/>
      <c r="AB152" s="49"/>
      <c r="AC152" s="49">
        <f t="shared" si="191"/>
        <v>0</v>
      </c>
      <c r="AD152" s="49">
        <f t="shared" si="191"/>
        <v>0</v>
      </c>
      <c r="AE152" s="49"/>
      <c r="AF152" s="49">
        <f t="shared" si="183"/>
        <v>0</v>
      </c>
      <c r="AG152" s="49">
        <f t="shared" si="184"/>
        <v>0</v>
      </c>
      <c r="AH152" s="49"/>
      <c r="AI152" s="49"/>
      <c r="AJ152" s="49"/>
      <c r="AK152" s="49"/>
      <c r="AL152" s="49"/>
      <c r="AM152" s="49">
        <f t="shared" si="192"/>
        <v>0</v>
      </c>
      <c r="AN152" s="49">
        <f t="shared" si="192"/>
        <v>0</v>
      </c>
      <c r="AO152" s="49"/>
      <c r="AP152" s="49">
        <f t="shared" si="193"/>
        <v>0</v>
      </c>
      <c r="AQ152" s="49">
        <f t="shared" si="185"/>
        <v>0</v>
      </c>
    </row>
    <row r="153" spans="1:43" ht="18" customHeight="1" outlineLevel="1" thickBot="1" x14ac:dyDescent="0.3">
      <c r="A153" s="126"/>
      <c r="B153" s="127" t="s">
        <v>179</v>
      </c>
      <c r="C153" s="128"/>
      <c r="D153" s="49"/>
      <c r="E153" s="49"/>
      <c r="F153" s="49"/>
      <c r="G153" s="49"/>
      <c r="H153" s="49"/>
      <c r="I153" s="49">
        <f t="shared" si="186"/>
        <v>0</v>
      </c>
      <c r="J153" s="49">
        <f t="shared" si="186"/>
        <v>0</v>
      </c>
      <c r="K153" s="49"/>
      <c r="L153" s="49">
        <f t="shared" si="187"/>
        <v>0</v>
      </c>
      <c r="M153" s="49">
        <f t="shared" si="181"/>
        <v>0</v>
      </c>
      <c r="N153" s="49"/>
      <c r="O153" s="49"/>
      <c r="P153" s="49"/>
      <c r="Q153" s="49"/>
      <c r="R153" s="49"/>
      <c r="S153" s="49">
        <f t="shared" si="188"/>
        <v>0</v>
      </c>
      <c r="T153" s="49">
        <f t="shared" si="188"/>
        <v>0</v>
      </c>
      <c r="U153" s="49">
        <f t="shared" si="189"/>
        <v>0</v>
      </c>
      <c r="V153" s="49">
        <f t="shared" si="190"/>
        <v>0</v>
      </c>
      <c r="W153" s="49">
        <f t="shared" si="182"/>
        <v>0</v>
      </c>
      <c r="X153" s="49"/>
      <c r="Y153" s="49"/>
      <c r="Z153" s="49"/>
      <c r="AA153" s="49"/>
      <c r="AB153" s="49"/>
      <c r="AC153" s="49">
        <f t="shared" si="191"/>
        <v>0</v>
      </c>
      <c r="AD153" s="49">
        <f t="shared" si="191"/>
        <v>0</v>
      </c>
      <c r="AE153" s="49"/>
      <c r="AF153" s="49">
        <f t="shared" si="183"/>
        <v>0</v>
      </c>
      <c r="AG153" s="49">
        <f t="shared" si="184"/>
        <v>0</v>
      </c>
      <c r="AH153" s="49"/>
      <c r="AI153" s="49"/>
      <c r="AJ153" s="49"/>
      <c r="AK153" s="49"/>
      <c r="AL153" s="49"/>
      <c r="AM153" s="49">
        <f t="shared" si="192"/>
        <v>0</v>
      </c>
      <c r="AN153" s="49">
        <f t="shared" si="192"/>
        <v>0</v>
      </c>
      <c r="AO153" s="49"/>
      <c r="AP153" s="49">
        <f t="shared" si="193"/>
        <v>0</v>
      </c>
      <c r="AQ153" s="49">
        <f t="shared" si="185"/>
        <v>0</v>
      </c>
    </row>
    <row r="154" spans="1:43" ht="18" customHeight="1" outlineLevel="1" thickBot="1" x14ac:dyDescent="0.3">
      <c r="A154" s="83"/>
      <c r="B154" s="84"/>
      <c r="C154" s="11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</row>
    <row r="155" spans="1:43" ht="18" customHeight="1" outlineLevel="1" x14ac:dyDescent="0.25">
      <c r="A155" s="129"/>
      <c r="B155" s="62" t="s">
        <v>180</v>
      </c>
      <c r="C155" s="44" t="e">
        <f t="shared" ref="C155:AK155" si="194">SUM(C156:C165)</f>
        <v>#REF!</v>
      </c>
      <c r="D155" s="45">
        <f t="shared" si="194"/>
        <v>0</v>
      </c>
      <c r="E155" s="45">
        <f t="shared" si="194"/>
        <v>0</v>
      </c>
      <c r="F155" s="45">
        <f t="shared" si="194"/>
        <v>0</v>
      </c>
      <c r="G155" s="45">
        <f t="shared" si="194"/>
        <v>0</v>
      </c>
      <c r="H155" s="45">
        <f t="shared" si="194"/>
        <v>0</v>
      </c>
      <c r="I155" s="45">
        <f t="shared" si="194"/>
        <v>0</v>
      </c>
      <c r="J155" s="45">
        <f t="shared" si="194"/>
        <v>0</v>
      </c>
      <c r="K155" s="45">
        <f t="shared" si="194"/>
        <v>0</v>
      </c>
      <c r="L155" s="45">
        <f t="shared" si="194"/>
        <v>0</v>
      </c>
      <c r="M155" s="45">
        <f t="shared" si="194"/>
        <v>0</v>
      </c>
      <c r="N155" s="45">
        <f t="shared" si="194"/>
        <v>0</v>
      </c>
      <c r="O155" s="45">
        <f t="shared" si="194"/>
        <v>0</v>
      </c>
      <c r="P155" s="45">
        <f t="shared" si="194"/>
        <v>0</v>
      </c>
      <c r="Q155" s="45">
        <f t="shared" si="194"/>
        <v>0</v>
      </c>
      <c r="R155" s="45">
        <f>SUM(R156:R165)</f>
        <v>0</v>
      </c>
      <c r="S155" s="45">
        <f t="shared" si="194"/>
        <v>0</v>
      </c>
      <c r="T155" s="45">
        <f t="shared" si="194"/>
        <v>0</v>
      </c>
      <c r="U155" s="45">
        <f t="shared" si="194"/>
        <v>0</v>
      </c>
      <c r="V155" s="45">
        <f t="shared" si="194"/>
        <v>0</v>
      </c>
      <c r="W155" s="45">
        <f t="shared" si="194"/>
        <v>0</v>
      </c>
      <c r="X155" s="45">
        <f t="shared" si="194"/>
        <v>0</v>
      </c>
      <c r="Y155" s="45">
        <f t="shared" si="194"/>
        <v>0</v>
      </c>
      <c r="Z155" s="45">
        <f t="shared" si="194"/>
        <v>0</v>
      </c>
      <c r="AA155" s="45">
        <f t="shared" si="194"/>
        <v>0</v>
      </c>
      <c r="AB155" s="45">
        <f t="shared" si="194"/>
        <v>0</v>
      </c>
      <c r="AC155" s="45">
        <f>SUM(AC156:AC165)</f>
        <v>0</v>
      </c>
      <c r="AD155" s="45">
        <f t="shared" si="194"/>
        <v>0</v>
      </c>
      <c r="AE155" s="45">
        <f t="shared" si="194"/>
        <v>0</v>
      </c>
      <c r="AF155" s="45">
        <f t="shared" si="194"/>
        <v>0</v>
      </c>
      <c r="AG155" s="45">
        <f t="shared" si="194"/>
        <v>0</v>
      </c>
      <c r="AH155" s="45">
        <f t="shared" si="194"/>
        <v>0</v>
      </c>
      <c r="AI155" s="45">
        <f t="shared" si="194"/>
        <v>0</v>
      </c>
      <c r="AJ155" s="45">
        <f t="shared" si="194"/>
        <v>0</v>
      </c>
      <c r="AK155" s="45">
        <f t="shared" si="194"/>
        <v>0</v>
      </c>
      <c r="AL155" s="45">
        <f t="shared" ref="AL155:AQ155" si="195">SUM(AL156:AL165)</f>
        <v>0</v>
      </c>
      <c r="AM155" s="45">
        <f t="shared" si="195"/>
        <v>0</v>
      </c>
      <c r="AN155" s="45">
        <f t="shared" si="195"/>
        <v>0</v>
      </c>
      <c r="AO155" s="45">
        <f t="shared" si="195"/>
        <v>0</v>
      </c>
      <c r="AP155" s="45">
        <f t="shared" si="195"/>
        <v>0</v>
      </c>
      <c r="AQ155" s="45">
        <f t="shared" si="195"/>
        <v>0</v>
      </c>
    </row>
    <row r="156" spans="1:43" ht="18" customHeight="1" outlineLevel="1" x14ac:dyDescent="0.25">
      <c r="A156" s="122"/>
      <c r="B156" s="123" t="s">
        <v>173</v>
      </c>
      <c r="C156" s="48"/>
      <c r="D156" s="49"/>
      <c r="E156" s="49"/>
      <c r="F156" s="49"/>
      <c r="G156" s="49"/>
      <c r="H156" s="49"/>
      <c r="I156" s="49">
        <f>G156-E156</f>
        <v>0</v>
      </c>
      <c r="J156" s="49">
        <f>H156-F156</f>
        <v>0</v>
      </c>
      <c r="K156" s="49">
        <f>K23</f>
        <v>0</v>
      </c>
      <c r="L156" s="49">
        <f t="shared" ref="L156:L165" si="196">D156+H156</f>
        <v>0</v>
      </c>
      <c r="M156" s="49">
        <f t="shared" ref="M156:M165" si="197">L156-K156</f>
        <v>0</v>
      </c>
      <c r="N156" s="124"/>
      <c r="O156" s="125"/>
      <c r="P156" s="125"/>
      <c r="Q156" s="125"/>
      <c r="R156" s="125"/>
      <c r="S156" s="49">
        <f>Q156-O156</f>
        <v>0</v>
      </c>
      <c r="T156" s="49">
        <f>R156-P156</f>
        <v>0</v>
      </c>
      <c r="U156" s="55"/>
      <c r="V156" s="49">
        <f>N156+R156</f>
        <v>0</v>
      </c>
      <c r="W156" s="49">
        <f t="shared" ref="W156:W165" si="198">V156-U156</f>
        <v>0</v>
      </c>
      <c r="X156" s="49"/>
      <c r="Y156" s="50"/>
      <c r="Z156" s="50"/>
      <c r="AA156" s="50"/>
      <c r="AB156" s="50"/>
      <c r="AC156" s="49">
        <f>AA156-Y156</f>
        <v>0</v>
      </c>
      <c r="AD156" s="49">
        <f>AB156-Z156</f>
        <v>0</v>
      </c>
      <c r="AE156" s="50"/>
      <c r="AF156" s="49">
        <f t="shared" ref="AF156:AF165" si="199">X156+AB156</f>
        <v>0</v>
      </c>
      <c r="AG156" s="49">
        <f t="shared" ref="AG156:AG165" si="200">AF156-AE156</f>
        <v>0</v>
      </c>
      <c r="AH156" s="49"/>
      <c r="AI156" s="49"/>
      <c r="AJ156" s="49"/>
      <c r="AK156" s="49"/>
      <c r="AL156" s="49"/>
      <c r="AM156" s="49">
        <f>AK156-AI156</f>
        <v>0</v>
      </c>
      <c r="AN156" s="49">
        <f>AL156-AJ156</f>
        <v>0</v>
      </c>
      <c r="AO156" s="130"/>
      <c r="AP156" s="49">
        <f>AH156+AL156</f>
        <v>0</v>
      </c>
      <c r="AQ156" s="49">
        <f t="shared" ref="AQ156:AQ165" si="201">AP156-AO156</f>
        <v>0</v>
      </c>
    </row>
    <row r="157" spans="1:43" ht="18" customHeight="1" outlineLevel="1" x14ac:dyDescent="0.25">
      <c r="A157" s="122"/>
      <c r="B157" s="123" t="s">
        <v>174</v>
      </c>
      <c r="C157" s="94" t="e">
        <f>#REF!</f>
        <v>#REF!</v>
      </c>
      <c r="D157" s="49"/>
      <c r="E157" s="49"/>
      <c r="F157" s="49"/>
      <c r="G157" s="49"/>
      <c r="H157" s="49"/>
      <c r="I157" s="49">
        <f t="shared" ref="I157:J165" si="202">G157-E157</f>
        <v>0</v>
      </c>
      <c r="J157" s="49">
        <f t="shared" si="202"/>
        <v>0</v>
      </c>
      <c r="K157" s="49"/>
      <c r="L157" s="49">
        <f t="shared" si="196"/>
        <v>0</v>
      </c>
      <c r="M157" s="49">
        <f t="shared" si="197"/>
        <v>0</v>
      </c>
      <c r="N157" s="49"/>
      <c r="O157" s="49"/>
      <c r="P157" s="49"/>
      <c r="Q157" s="49"/>
      <c r="R157" s="49"/>
      <c r="S157" s="49">
        <f t="shared" ref="S157:T165" si="203">Q157-O157</f>
        <v>0</v>
      </c>
      <c r="T157" s="49">
        <f t="shared" si="203"/>
        <v>0</v>
      </c>
      <c r="U157" s="49"/>
      <c r="V157" s="49">
        <f t="shared" ref="V157:V165" si="204">N157+R157</f>
        <v>0</v>
      </c>
      <c r="W157" s="49">
        <f t="shared" si="198"/>
        <v>0</v>
      </c>
      <c r="X157" s="49"/>
      <c r="Y157" s="49"/>
      <c r="Z157" s="49"/>
      <c r="AA157" s="49"/>
      <c r="AB157" s="49"/>
      <c r="AC157" s="49">
        <f t="shared" ref="AC157:AD165" si="205">AA157-Y157</f>
        <v>0</v>
      </c>
      <c r="AD157" s="49">
        <f t="shared" si="205"/>
        <v>0</v>
      </c>
      <c r="AE157" s="49"/>
      <c r="AF157" s="49">
        <f t="shared" si="199"/>
        <v>0</v>
      </c>
      <c r="AG157" s="49">
        <f t="shared" si="200"/>
        <v>0</v>
      </c>
      <c r="AH157" s="49"/>
      <c r="AI157" s="49"/>
      <c r="AJ157" s="49"/>
      <c r="AK157" s="49"/>
      <c r="AL157" s="49"/>
      <c r="AM157" s="49">
        <f t="shared" ref="AM157:AN165" si="206">AK157-AI157</f>
        <v>0</v>
      </c>
      <c r="AN157" s="49">
        <f t="shared" si="206"/>
        <v>0</v>
      </c>
      <c r="AO157" s="49"/>
      <c r="AP157" s="49">
        <f>AL157</f>
        <v>0</v>
      </c>
      <c r="AQ157" s="49">
        <f t="shared" si="201"/>
        <v>0</v>
      </c>
    </row>
    <row r="158" spans="1:43" ht="18" customHeight="1" outlineLevel="1" x14ac:dyDescent="0.25">
      <c r="A158" s="122"/>
      <c r="B158" s="123" t="s">
        <v>33</v>
      </c>
      <c r="C158" s="94">
        <f>G146</f>
        <v>0</v>
      </c>
      <c r="D158" s="49"/>
      <c r="E158" s="49"/>
      <c r="F158" s="49"/>
      <c r="G158" s="49"/>
      <c r="H158" s="49"/>
      <c r="I158" s="49">
        <f t="shared" si="202"/>
        <v>0</v>
      </c>
      <c r="J158" s="49">
        <f t="shared" si="202"/>
        <v>0</v>
      </c>
      <c r="K158" s="49"/>
      <c r="L158" s="49">
        <f t="shared" si="196"/>
        <v>0</v>
      </c>
      <c r="M158" s="49">
        <f t="shared" si="197"/>
        <v>0</v>
      </c>
      <c r="N158" s="49"/>
      <c r="O158" s="49"/>
      <c r="P158" s="49"/>
      <c r="Q158" s="49"/>
      <c r="R158" s="49"/>
      <c r="S158" s="49">
        <f t="shared" si="203"/>
        <v>0</v>
      </c>
      <c r="T158" s="49">
        <f t="shared" si="203"/>
        <v>0</v>
      </c>
      <c r="U158" s="49"/>
      <c r="V158" s="49">
        <f t="shared" si="204"/>
        <v>0</v>
      </c>
      <c r="W158" s="49">
        <f t="shared" si="198"/>
        <v>0</v>
      </c>
      <c r="X158" s="49"/>
      <c r="Y158" s="49"/>
      <c r="Z158" s="49"/>
      <c r="AA158" s="49"/>
      <c r="AB158" s="49"/>
      <c r="AC158" s="49">
        <f t="shared" si="205"/>
        <v>0</v>
      </c>
      <c r="AD158" s="49">
        <f t="shared" si="205"/>
        <v>0</v>
      </c>
      <c r="AE158" s="49"/>
      <c r="AF158" s="49">
        <f t="shared" si="199"/>
        <v>0</v>
      </c>
      <c r="AG158" s="49">
        <f t="shared" si="200"/>
        <v>0</v>
      </c>
      <c r="AH158" s="49"/>
      <c r="AI158" s="49"/>
      <c r="AJ158" s="49"/>
      <c r="AK158" s="49"/>
      <c r="AL158" s="49"/>
      <c r="AM158" s="49">
        <f t="shared" si="206"/>
        <v>0</v>
      </c>
      <c r="AN158" s="49">
        <f t="shared" si="206"/>
        <v>0</v>
      </c>
      <c r="AO158" s="49"/>
      <c r="AP158" s="49">
        <f>AH158+AL158</f>
        <v>0</v>
      </c>
      <c r="AQ158" s="49">
        <f t="shared" si="201"/>
        <v>0</v>
      </c>
    </row>
    <row r="159" spans="1:43" ht="18" customHeight="1" outlineLevel="1" x14ac:dyDescent="0.25">
      <c r="A159" s="122"/>
      <c r="B159" s="123" t="s">
        <v>34</v>
      </c>
      <c r="C159" s="94">
        <f>Q144</f>
        <v>0</v>
      </c>
      <c r="D159" s="49"/>
      <c r="E159" s="49"/>
      <c r="F159" s="49"/>
      <c r="G159" s="49"/>
      <c r="H159" s="49"/>
      <c r="I159" s="49">
        <f t="shared" si="202"/>
        <v>0</v>
      </c>
      <c r="J159" s="49">
        <f t="shared" si="202"/>
        <v>0</v>
      </c>
      <c r="K159" s="49"/>
      <c r="L159" s="49">
        <f t="shared" si="196"/>
        <v>0</v>
      </c>
      <c r="M159" s="49">
        <f t="shared" si="197"/>
        <v>0</v>
      </c>
      <c r="N159" s="49"/>
      <c r="O159" s="49"/>
      <c r="P159" s="49"/>
      <c r="Q159" s="49"/>
      <c r="R159" s="49"/>
      <c r="S159" s="49">
        <f t="shared" si="203"/>
        <v>0</v>
      </c>
      <c r="T159" s="49">
        <f t="shared" si="203"/>
        <v>0</v>
      </c>
      <c r="U159" s="49"/>
      <c r="V159" s="49">
        <f t="shared" si="204"/>
        <v>0</v>
      </c>
      <c r="W159" s="49">
        <f t="shared" si="198"/>
        <v>0</v>
      </c>
      <c r="X159" s="49"/>
      <c r="Y159" s="49"/>
      <c r="Z159" s="49"/>
      <c r="AA159" s="49"/>
      <c r="AB159" s="49"/>
      <c r="AC159" s="49">
        <f t="shared" si="205"/>
        <v>0</v>
      </c>
      <c r="AD159" s="49">
        <f t="shared" si="205"/>
        <v>0</v>
      </c>
      <c r="AE159" s="49"/>
      <c r="AF159" s="49">
        <f t="shared" si="199"/>
        <v>0</v>
      </c>
      <c r="AG159" s="49">
        <f t="shared" si="200"/>
        <v>0</v>
      </c>
      <c r="AH159" s="49">
        <f>N149</f>
        <v>0</v>
      </c>
      <c r="AI159" s="49">
        <f>O149</f>
        <v>0</v>
      </c>
      <c r="AJ159" s="49"/>
      <c r="AK159" s="49">
        <f>Q149</f>
        <v>0</v>
      </c>
      <c r="AL159" s="49">
        <f>R149</f>
        <v>0</v>
      </c>
      <c r="AM159" s="49">
        <f t="shared" si="206"/>
        <v>0</v>
      </c>
      <c r="AN159" s="49">
        <f t="shared" si="206"/>
        <v>0</v>
      </c>
      <c r="AO159" s="49"/>
      <c r="AP159" s="49">
        <f>AH159+AL159</f>
        <v>0</v>
      </c>
      <c r="AQ159" s="49">
        <f t="shared" si="201"/>
        <v>0</v>
      </c>
    </row>
    <row r="160" spans="1:43" ht="18" customHeight="1" outlineLevel="1" x14ac:dyDescent="0.25">
      <c r="A160" s="122"/>
      <c r="B160" s="123" t="s">
        <v>35</v>
      </c>
      <c r="C160" s="94">
        <f>AA144</f>
        <v>0</v>
      </c>
      <c r="D160" s="49"/>
      <c r="E160" s="49"/>
      <c r="F160" s="49"/>
      <c r="G160" s="49"/>
      <c r="H160" s="49"/>
      <c r="I160" s="49">
        <f t="shared" si="202"/>
        <v>0</v>
      </c>
      <c r="J160" s="49">
        <f t="shared" si="202"/>
        <v>0</v>
      </c>
      <c r="K160" s="49"/>
      <c r="L160" s="49">
        <f t="shared" si="196"/>
        <v>0</v>
      </c>
      <c r="M160" s="49">
        <f t="shared" si="197"/>
        <v>0</v>
      </c>
      <c r="N160" s="49"/>
      <c r="O160" s="49"/>
      <c r="P160" s="49"/>
      <c r="Q160" s="49"/>
      <c r="R160" s="49"/>
      <c r="S160" s="49">
        <f t="shared" si="203"/>
        <v>0</v>
      </c>
      <c r="T160" s="49">
        <f t="shared" si="203"/>
        <v>0</v>
      </c>
      <c r="U160" s="49"/>
      <c r="V160" s="49">
        <f t="shared" si="204"/>
        <v>0</v>
      </c>
      <c r="W160" s="49">
        <f t="shared" si="198"/>
        <v>0</v>
      </c>
      <c r="X160" s="49"/>
      <c r="Y160" s="49"/>
      <c r="Z160" s="49"/>
      <c r="AA160" s="49"/>
      <c r="AB160" s="49"/>
      <c r="AC160" s="49">
        <f t="shared" si="205"/>
        <v>0</v>
      </c>
      <c r="AD160" s="49">
        <f t="shared" si="205"/>
        <v>0</v>
      </c>
      <c r="AE160" s="49"/>
      <c r="AF160" s="49">
        <f t="shared" si="199"/>
        <v>0</v>
      </c>
      <c r="AG160" s="49">
        <f t="shared" si="200"/>
        <v>0</v>
      </c>
      <c r="AH160" s="49"/>
      <c r="AI160" s="49"/>
      <c r="AJ160" s="49"/>
      <c r="AK160" s="49">
        <f>AA149</f>
        <v>0</v>
      </c>
      <c r="AL160" s="49">
        <f>AB149</f>
        <v>0</v>
      </c>
      <c r="AM160" s="49">
        <f t="shared" si="206"/>
        <v>0</v>
      </c>
      <c r="AN160" s="49">
        <f t="shared" si="206"/>
        <v>0</v>
      </c>
      <c r="AO160" s="49"/>
      <c r="AP160" s="49">
        <f t="shared" ref="AP160:AP165" si="207">AH160+AL160</f>
        <v>0</v>
      </c>
      <c r="AQ160" s="49">
        <f t="shared" si="201"/>
        <v>0</v>
      </c>
    </row>
    <row r="161" spans="1:43" ht="18" customHeight="1" outlineLevel="1" x14ac:dyDescent="0.25">
      <c r="A161" s="122"/>
      <c r="B161" s="123" t="s">
        <v>175</v>
      </c>
      <c r="C161" s="94">
        <f>AK144</f>
        <v>0</v>
      </c>
      <c r="D161" s="49"/>
      <c r="E161" s="49"/>
      <c r="F161" s="49"/>
      <c r="G161" s="49"/>
      <c r="H161" s="49"/>
      <c r="I161" s="49">
        <f t="shared" si="202"/>
        <v>0</v>
      </c>
      <c r="J161" s="49">
        <f t="shared" si="202"/>
        <v>0</v>
      </c>
      <c r="K161" s="49"/>
      <c r="L161" s="49">
        <f t="shared" si="196"/>
        <v>0</v>
      </c>
      <c r="M161" s="49">
        <f t="shared" si="197"/>
        <v>0</v>
      </c>
      <c r="N161" s="49"/>
      <c r="O161" s="131"/>
      <c r="P161" s="131"/>
      <c r="Q161" s="131"/>
      <c r="R161" s="131"/>
      <c r="S161" s="49">
        <f t="shared" si="203"/>
        <v>0</v>
      </c>
      <c r="T161" s="49">
        <f t="shared" si="203"/>
        <v>0</v>
      </c>
      <c r="U161" s="131"/>
      <c r="V161" s="49">
        <f t="shared" si="204"/>
        <v>0</v>
      </c>
      <c r="W161" s="49">
        <f t="shared" si="198"/>
        <v>0</v>
      </c>
      <c r="X161" s="49"/>
      <c r="Y161" s="49"/>
      <c r="Z161" s="49"/>
      <c r="AA161" s="49"/>
      <c r="AB161" s="49"/>
      <c r="AC161" s="49">
        <f t="shared" si="205"/>
        <v>0</v>
      </c>
      <c r="AD161" s="49">
        <f t="shared" si="205"/>
        <v>0</v>
      </c>
      <c r="AE161" s="49"/>
      <c r="AF161" s="49">
        <f t="shared" si="199"/>
        <v>0</v>
      </c>
      <c r="AG161" s="49">
        <f t="shared" si="200"/>
        <v>0</v>
      </c>
      <c r="AH161" s="49"/>
      <c r="AI161" s="49"/>
      <c r="AJ161" s="49"/>
      <c r="AK161" s="49"/>
      <c r="AL161" s="49"/>
      <c r="AM161" s="49">
        <f t="shared" si="206"/>
        <v>0</v>
      </c>
      <c r="AN161" s="49">
        <f t="shared" si="206"/>
        <v>0</v>
      </c>
      <c r="AO161" s="49"/>
      <c r="AP161" s="49">
        <f t="shared" si="207"/>
        <v>0</v>
      </c>
      <c r="AQ161" s="49">
        <f t="shared" si="201"/>
        <v>0</v>
      </c>
    </row>
    <row r="162" spans="1:43" ht="18" customHeight="1" outlineLevel="1" x14ac:dyDescent="0.25">
      <c r="A162" s="122"/>
      <c r="B162" s="123" t="s">
        <v>176</v>
      </c>
      <c r="C162" s="48"/>
      <c r="D162" s="49"/>
      <c r="E162" s="49"/>
      <c r="F162" s="49"/>
      <c r="G162" s="49"/>
      <c r="H162" s="49"/>
      <c r="I162" s="49">
        <f t="shared" si="202"/>
        <v>0</v>
      </c>
      <c r="J162" s="49">
        <f t="shared" si="202"/>
        <v>0</v>
      </c>
      <c r="K162" s="49"/>
      <c r="L162" s="49">
        <f t="shared" si="196"/>
        <v>0</v>
      </c>
      <c r="M162" s="49">
        <f t="shared" si="197"/>
        <v>0</v>
      </c>
      <c r="N162" s="49"/>
      <c r="O162" s="49"/>
      <c r="P162" s="49"/>
      <c r="Q162" s="49"/>
      <c r="R162" s="49"/>
      <c r="S162" s="49">
        <f t="shared" si="203"/>
        <v>0</v>
      </c>
      <c r="T162" s="49">
        <f t="shared" si="203"/>
        <v>0</v>
      </c>
      <c r="U162" s="49">
        <f>P162</f>
        <v>0</v>
      </c>
      <c r="V162" s="49">
        <f t="shared" si="204"/>
        <v>0</v>
      </c>
      <c r="W162" s="49">
        <f t="shared" si="198"/>
        <v>0</v>
      </c>
      <c r="X162" s="49"/>
      <c r="Y162" s="49"/>
      <c r="Z162" s="49"/>
      <c r="AA162" s="49"/>
      <c r="AB162" s="49"/>
      <c r="AC162" s="49">
        <f t="shared" si="205"/>
        <v>0</v>
      </c>
      <c r="AD162" s="49">
        <f t="shared" si="205"/>
        <v>0</v>
      </c>
      <c r="AE162" s="49"/>
      <c r="AF162" s="49">
        <f t="shared" si="199"/>
        <v>0</v>
      </c>
      <c r="AG162" s="49">
        <f t="shared" si="200"/>
        <v>0</v>
      </c>
      <c r="AH162" s="49"/>
      <c r="AI162" s="49"/>
      <c r="AJ162" s="49"/>
      <c r="AK162" s="49"/>
      <c r="AL162" s="49"/>
      <c r="AM162" s="49">
        <f t="shared" si="206"/>
        <v>0</v>
      </c>
      <c r="AN162" s="49">
        <f t="shared" si="206"/>
        <v>0</v>
      </c>
      <c r="AO162" s="49"/>
      <c r="AP162" s="49">
        <f t="shared" si="207"/>
        <v>0</v>
      </c>
      <c r="AQ162" s="49">
        <f t="shared" si="201"/>
        <v>0</v>
      </c>
    </row>
    <row r="163" spans="1:43" ht="18" customHeight="1" outlineLevel="1" x14ac:dyDescent="0.25">
      <c r="A163" s="122"/>
      <c r="B163" s="123" t="s">
        <v>177</v>
      </c>
      <c r="C163" s="48"/>
      <c r="D163" s="49"/>
      <c r="E163" s="49"/>
      <c r="F163" s="49"/>
      <c r="G163" s="49"/>
      <c r="H163" s="49"/>
      <c r="I163" s="49">
        <f t="shared" si="202"/>
        <v>0</v>
      </c>
      <c r="J163" s="49">
        <f t="shared" si="202"/>
        <v>0</v>
      </c>
      <c r="K163" s="49"/>
      <c r="L163" s="49">
        <f t="shared" si="196"/>
        <v>0</v>
      </c>
      <c r="M163" s="49">
        <f t="shared" si="197"/>
        <v>0</v>
      </c>
      <c r="N163" s="49"/>
      <c r="O163" s="49"/>
      <c r="P163" s="49"/>
      <c r="Q163" s="49"/>
      <c r="R163" s="49"/>
      <c r="S163" s="49">
        <f t="shared" si="203"/>
        <v>0</v>
      </c>
      <c r="T163" s="49">
        <f t="shared" si="203"/>
        <v>0</v>
      </c>
      <c r="U163" s="49">
        <f>P163</f>
        <v>0</v>
      </c>
      <c r="V163" s="49">
        <f t="shared" si="204"/>
        <v>0</v>
      </c>
      <c r="W163" s="49">
        <f t="shared" si="198"/>
        <v>0</v>
      </c>
      <c r="X163" s="49"/>
      <c r="Y163" s="49"/>
      <c r="Z163" s="49"/>
      <c r="AA163" s="49"/>
      <c r="AB163" s="49"/>
      <c r="AC163" s="49">
        <f t="shared" si="205"/>
        <v>0</v>
      </c>
      <c r="AD163" s="49">
        <f t="shared" si="205"/>
        <v>0</v>
      </c>
      <c r="AE163" s="49"/>
      <c r="AF163" s="49">
        <f t="shared" si="199"/>
        <v>0</v>
      </c>
      <c r="AG163" s="49">
        <f t="shared" si="200"/>
        <v>0</v>
      </c>
      <c r="AH163" s="49"/>
      <c r="AI163" s="49"/>
      <c r="AJ163" s="49"/>
      <c r="AK163" s="49"/>
      <c r="AL163" s="49"/>
      <c r="AM163" s="49">
        <f t="shared" si="206"/>
        <v>0</v>
      </c>
      <c r="AN163" s="49">
        <f t="shared" si="206"/>
        <v>0</v>
      </c>
      <c r="AO163" s="49"/>
      <c r="AP163" s="49">
        <f t="shared" si="207"/>
        <v>0</v>
      </c>
      <c r="AQ163" s="49">
        <f t="shared" si="201"/>
        <v>0</v>
      </c>
    </row>
    <row r="164" spans="1:43" ht="18" customHeight="1" outlineLevel="1" x14ac:dyDescent="0.25">
      <c r="A164" s="122"/>
      <c r="B164" s="123" t="s">
        <v>178</v>
      </c>
      <c r="C164" s="48"/>
      <c r="D164" s="49"/>
      <c r="E164" s="49"/>
      <c r="F164" s="49"/>
      <c r="G164" s="49"/>
      <c r="H164" s="49"/>
      <c r="I164" s="49">
        <f t="shared" si="202"/>
        <v>0</v>
      </c>
      <c r="J164" s="49">
        <f t="shared" si="202"/>
        <v>0</v>
      </c>
      <c r="K164" s="49"/>
      <c r="L164" s="49">
        <f t="shared" si="196"/>
        <v>0</v>
      </c>
      <c r="M164" s="49">
        <f t="shared" si="197"/>
        <v>0</v>
      </c>
      <c r="N164" s="49"/>
      <c r="O164" s="49"/>
      <c r="P164" s="49"/>
      <c r="Q164" s="49"/>
      <c r="R164" s="49"/>
      <c r="S164" s="49">
        <f t="shared" si="203"/>
        <v>0</v>
      </c>
      <c r="T164" s="49">
        <f t="shared" si="203"/>
        <v>0</v>
      </c>
      <c r="U164" s="49">
        <f>P164</f>
        <v>0</v>
      </c>
      <c r="V164" s="49">
        <f t="shared" si="204"/>
        <v>0</v>
      </c>
      <c r="W164" s="49">
        <f t="shared" si="198"/>
        <v>0</v>
      </c>
      <c r="X164" s="49"/>
      <c r="Y164" s="49"/>
      <c r="Z164" s="49"/>
      <c r="AA164" s="49"/>
      <c r="AB164" s="49"/>
      <c r="AC164" s="49">
        <f t="shared" si="205"/>
        <v>0</v>
      </c>
      <c r="AD164" s="49">
        <f t="shared" si="205"/>
        <v>0</v>
      </c>
      <c r="AE164" s="49"/>
      <c r="AF164" s="49">
        <f t="shared" si="199"/>
        <v>0</v>
      </c>
      <c r="AG164" s="49">
        <f t="shared" si="200"/>
        <v>0</v>
      </c>
      <c r="AH164" s="49"/>
      <c r="AI164" s="49"/>
      <c r="AJ164" s="49"/>
      <c r="AK164" s="49"/>
      <c r="AL164" s="49"/>
      <c r="AM164" s="49">
        <f t="shared" si="206"/>
        <v>0</v>
      </c>
      <c r="AN164" s="49">
        <f t="shared" si="206"/>
        <v>0</v>
      </c>
      <c r="AO164" s="49"/>
      <c r="AP164" s="49">
        <f t="shared" si="207"/>
        <v>0</v>
      </c>
      <c r="AQ164" s="49">
        <f t="shared" si="201"/>
        <v>0</v>
      </c>
    </row>
    <row r="165" spans="1:43" ht="18" customHeight="1" outlineLevel="1" thickBot="1" x14ac:dyDescent="0.3">
      <c r="A165" s="126"/>
      <c r="B165" s="127" t="s">
        <v>179</v>
      </c>
      <c r="C165" s="128"/>
      <c r="D165" s="49"/>
      <c r="E165" s="49"/>
      <c r="F165" s="49"/>
      <c r="G165" s="49"/>
      <c r="H165" s="49"/>
      <c r="I165" s="49">
        <f t="shared" si="202"/>
        <v>0</v>
      </c>
      <c r="J165" s="49">
        <f t="shared" si="202"/>
        <v>0</v>
      </c>
      <c r="K165" s="49"/>
      <c r="L165" s="49">
        <f t="shared" si="196"/>
        <v>0</v>
      </c>
      <c r="M165" s="49">
        <f t="shared" si="197"/>
        <v>0</v>
      </c>
      <c r="N165" s="49"/>
      <c r="O165" s="49"/>
      <c r="P165" s="49"/>
      <c r="Q165" s="49"/>
      <c r="R165" s="49"/>
      <c r="S165" s="49">
        <f t="shared" si="203"/>
        <v>0</v>
      </c>
      <c r="T165" s="49">
        <f t="shared" si="203"/>
        <v>0</v>
      </c>
      <c r="U165" s="49">
        <f>P165</f>
        <v>0</v>
      </c>
      <c r="V165" s="49">
        <f t="shared" si="204"/>
        <v>0</v>
      </c>
      <c r="W165" s="49">
        <f t="shared" si="198"/>
        <v>0</v>
      </c>
      <c r="X165" s="49"/>
      <c r="Y165" s="49"/>
      <c r="Z165" s="49"/>
      <c r="AA165" s="49"/>
      <c r="AB165" s="49"/>
      <c r="AC165" s="49">
        <f t="shared" si="205"/>
        <v>0</v>
      </c>
      <c r="AD165" s="49">
        <f t="shared" si="205"/>
        <v>0</v>
      </c>
      <c r="AE165" s="49"/>
      <c r="AF165" s="49">
        <f t="shared" si="199"/>
        <v>0</v>
      </c>
      <c r="AG165" s="49">
        <f t="shared" si="200"/>
        <v>0</v>
      </c>
      <c r="AH165" s="49"/>
      <c r="AI165" s="49"/>
      <c r="AJ165" s="49"/>
      <c r="AK165" s="49"/>
      <c r="AL165" s="49"/>
      <c r="AM165" s="49">
        <f t="shared" si="206"/>
        <v>0</v>
      </c>
      <c r="AN165" s="49">
        <f t="shared" si="206"/>
        <v>0</v>
      </c>
      <c r="AO165" s="49"/>
      <c r="AP165" s="49">
        <f t="shared" si="207"/>
        <v>0</v>
      </c>
      <c r="AQ165" s="49">
        <f t="shared" si="201"/>
        <v>0</v>
      </c>
    </row>
    <row r="166" spans="1:43" ht="18" customHeight="1" outlineLevel="1" x14ac:dyDescent="0.25">
      <c r="A166" s="83"/>
      <c r="B166" s="84"/>
      <c r="C166" s="93" t="e">
        <f t="shared" ref="C166:V166" si="208">C143-C155</f>
        <v>#REF!</v>
      </c>
      <c r="D166" s="40">
        <f t="shared" si="208"/>
        <v>0</v>
      </c>
      <c r="E166" s="40">
        <f t="shared" si="208"/>
        <v>0</v>
      </c>
      <c r="F166" s="40">
        <f t="shared" si="208"/>
        <v>0</v>
      </c>
      <c r="G166" s="40">
        <f t="shared" si="208"/>
        <v>0</v>
      </c>
      <c r="H166" s="40">
        <f t="shared" si="208"/>
        <v>0</v>
      </c>
      <c r="I166" s="40">
        <f t="shared" si="208"/>
        <v>0</v>
      </c>
      <c r="J166" s="40">
        <f t="shared" si="208"/>
        <v>0</v>
      </c>
      <c r="K166" s="40">
        <f t="shared" si="208"/>
        <v>0</v>
      </c>
      <c r="L166" s="40">
        <f t="shared" si="208"/>
        <v>0</v>
      </c>
      <c r="M166" s="40">
        <f t="shared" si="208"/>
        <v>0</v>
      </c>
      <c r="N166" s="40">
        <f t="shared" si="208"/>
        <v>2844785.9198808898</v>
      </c>
      <c r="O166" s="40">
        <f t="shared" si="208"/>
        <v>0</v>
      </c>
      <c r="P166" s="40">
        <f t="shared" si="208"/>
        <v>0</v>
      </c>
      <c r="Q166" s="40">
        <f t="shared" si="208"/>
        <v>0</v>
      </c>
      <c r="R166" s="40">
        <f t="shared" si="208"/>
        <v>0</v>
      </c>
      <c r="S166" s="40">
        <f t="shared" si="208"/>
        <v>0</v>
      </c>
      <c r="T166" s="40">
        <f t="shared" si="208"/>
        <v>0</v>
      </c>
      <c r="U166" s="40">
        <f t="shared" si="208"/>
        <v>0</v>
      </c>
      <c r="V166" s="40">
        <f t="shared" si="208"/>
        <v>2844785.9198808898</v>
      </c>
      <c r="W166" s="40">
        <f>W143-W155</f>
        <v>2844785.9198808898</v>
      </c>
      <c r="X166" s="40">
        <f t="shared" ref="X166:AF166" si="209">X143-X155</f>
        <v>0</v>
      </c>
      <c r="Y166" s="40">
        <f t="shared" si="209"/>
        <v>0</v>
      </c>
      <c r="Z166" s="40">
        <f t="shared" si="209"/>
        <v>0</v>
      </c>
      <c r="AA166" s="40">
        <f t="shared" si="209"/>
        <v>0</v>
      </c>
      <c r="AB166" s="40">
        <f t="shared" si="209"/>
        <v>0</v>
      </c>
      <c r="AC166" s="40">
        <f t="shared" si="209"/>
        <v>0</v>
      </c>
      <c r="AD166" s="40">
        <f t="shared" si="209"/>
        <v>0</v>
      </c>
      <c r="AE166" s="40">
        <f t="shared" si="209"/>
        <v>0</v>
      </c>
      <c r="AF166" s="40">
        <f t="shared" si="209"/>
        <v>0</v>
      </c>
      <c r="AG166" s="40">
        <f>AG143-AG155</f>
        <v>0</v>
      </c>
      <c r="AH166" s="40">
        <f t="shared" ref="AH166:AO166" si="210">AH143-AH155</f>
        <v>0</v>
      </c>
      <c r="AI166" s="40">
        <f t="shared" si="210"/>
        <v>0</v>
      </c>
      <c r="AJ166" s="40">
        <f t="shared" si="210"/>
        <v>0</v>
      </c>
      <c r="AK166" s="40">
        <f t="shared" si="210"/>
        <v>0</v>
      </c>
      <c r="AL166" s="40">
        <f t="shared" si="210"/>
        <v>0</v>
      </c>
      <c r="AM166" s="40">
        <f t="shared" si="210"/>
        <v>0</v>
      </c>
      <c r="AN166" s="40">
        <f t="shared" si="210"/>
        <v>0</v>
      </c>
      <c r="AO166" s="40">
        <f t="shared" si="210"/>
        <v>0</v>
      </c>
      <c r="AP166" s="40">
        <f>AP143-AP155</f>
        <v>0</v>
      </c>
      <c r="AQ166" s="40">
        <f>AQ143-AQ155</f>
        <v>0</v>
      </c>
    </row>
    <row r="167" spans="1:43" ht="18" customHeight="1" outlineLevel="1" x14ac:dyDescent="0.25">
      <c r="A167" s="85"/>
      <c r="B167" s="86" t="s">
        <v>181</v>
      </c>
      <c r="C167" s="98" t="e">
        <f>C166-C127</f>
        <v>#REF!</v>
      </c>
      <c r="D167" s="87">
        <f t="shared" ref="D167:J167" si="211">D166-D127</f>
        <v>0</v>
      </c>
      <c r="E167" s="88" t="e">
        <f>E166-E127</f>
        <v>#REF!</v>
      </c>
      <c r="F167" s="88">
        <f>F166-F127</f>
        <v>0</v>
      </c>
      <c r="G167" s="87">
        <f t="shared" si="211"/>
        <v>0</v>
      </c>
      <c r="H167" s="87">
        <f t="shared" si="211"/>
        <v>0</v>
      </c>
      <c r="I167" s="87" t="e">
        <f t="shared" si="211"/>
        <v>#REF!</v>
      </c>
      <c r="J167" s="87">
        <f t="shared" si="211"/>
        <v>0</v>
      </c>
      <c r="K167" s="87">
        <f>K166-K127</f>
        <v>0</v>
      </c>
      <c r="L167" s="87">
        <f>L166-L127</f>
        <v>0</v>
      </c>
      <c r="M167" s="87">
        <f>M166-M127</f>
        <v>0</v>
      </c>
      <c r="N167" s="87">
        <f t="shared" ref="N167:V167" si="212">N166-N127</f>
        <v>2844785.9198808898</v>
      </c>
      <c r="O167" s="87">
        <f t="shared" si="212"/>
        <v>0</v>
      </c>
      <c r="P167" s="87">
        <f t="shared" si="212"/>
        <v>0</v>
      </c>
      <c r="Q167" s="87">
        <f t="shared" si="212"/>
        <v>0</v>
      </c>
      <c r="R167" s="87">
        <f t="shared" si="212"/>
        <v>0</v>
      </c>
      <c r="S167" s="87">
        <f t="shared" si="212"/>
        <v>0</v>
      </c>
      <c r="T167" s="87">
        <f t="shared" si="212"/>
        <v>0</v>
      </c>
      <c r="U167" s="87">
        <f t="shared" si="212"/>
        <v>0</v>
      </c>
      <c r="V167" s="87">
        <f t="shared" si="212"/>
        <v>2844785.9198808898</v>
      </c>
      <c r="W167" s="87">
        <f>W166-W127</f>
        <v>2844785.9198808898</v>
      </c>
      <c r="X167" s="87">
        <f>X166-X127</f>
        <v>0</v>
      </c>
      <c r="Y167" s="87">
        <f t="shared" ref="Y167:AF167" si="213">Y166-Y127</f>
        <v>0</v>
      </c>
      <c r="Z167" s="87">
        <f t="shared" si="213"/>
        <v>0</v>
      </c>
      <c r="AA167" s="87">
        <f t="shared" si="213"/>
        <v>0</v>
      </c>
      <c r="AB167" s="87">
        <f t="shared" si="213"/>
        <v>0</v>
      </c>
      <c r="AC167" s="87">
        <f t="shared" si="213"/>
        <v>0</v>
      </c>
      <c r="AD167" s="87">
        <f t="shared" si="213"/>
        <v>0</v>
      </c>
      <c r="AE167" s="87">
        <f t="shared" si="213"/>
        <v>0</v>
      </c>
      <c r="AF167" s="87">
        <f t="shared" si="213"/>
        <v>0</v>
      </c>
      <c r="AG167" s="87">
        <f>AG166-AG127</f>
        <v>0</v>
      </c>
      <c r="AH167" s="87">
        <f t="shared" ref="AH167:AN167" si="214">AH166-AH127</f>
        <v>0</v>
      </c>
      <c r="AI167" s="87">
        <f t="shared" si="214"/>
        <v>0</v>
      </c>
      <c r="AJ167" s="87">
        <f t="shared" si="214"/>
        <v>0</v>
      </c>
      <c r="AK167" s="87" t="e">
        <f t="shared" si="214"/>
        <v>#REF!</v>
      </c>
      <c r="AL167" s="87">
        <f t="shared" si="214"/>
        <v>0</v>
      </c>
      <c r="AM167" s="87" t="e">
        <f t="shared" si="214"/>
        <v>#REF!</v>
      </c>
      <c r="AN167" s="87">
        <f t="shared" si="214"/>
        <v>0</v>
      </c>
      <c r="AO167" s="87">
        <f>AO166-AO127</f>
        <v>0</v>
      </c>
      <c r="AP167" s="87">
        <f>AP166-AP127</f>
        <v>0</v>
      </c>
      <c r="AQ167" s="87">
        <f>AQ166-AQ127</f>
        <v>0</v>
      </c>
    </row>
    <row r="168" spans="1:43" ht="18" customHeight="1" outlineLevel="1" x14ac:dyDescent="0.25">
      <c r="A168" s="132"/>
      <c r="B168" s="86" t="s">
        <v>182</v>
      </c>
      <c r="C168" s="96"/>
    </row>
    <row r="169" spans="1:43" ht="18" customHeight="1" outlineLevel="1" x14ac:dyDescent="0.25">
      <c r="A169" s="85"/>
      <c r="B169" s="101" t="s">
        <v>175</v>
      </c>
      <c r="C169" s="93"/>
      <c r="E169" s="91"/>
    </row>
    <row r="170" spans="1:43" ht="18" customHeight="1" outlineLevel="1" x14ac:dyDescent="0.25">
      <c r="A170" s="83"/>
      <c r="B170" s="101" t="s">
        <v>173</v>
      </c>
      <c r="C170" s="93"/>
    </row>
    <row r="171" spans="1:43" ht="18" customHeight="1" outlineLevel="1" x14ac:dyDescent="0.25">
      <c r="A171" s="100"/>
      <c r="B171" s="101" t="s">
        <v>34</v>
      </c>
      <c r="C171" s="100"/>
    </row>
    <row r="172" spans="1:43" ht="18" customHeight="1" outlineLevel="1" x14ac:dyDescent="0.25">
      <c r="A172" s="100"/>
      <c r="B172" s="101" t="s">
        <v>33</v>
      </c>
      <c r="C172" s="100"/>
    </row>
    <row r="173" spans="1:43" ht="18" customHeight="1" outlineLevel="1" x14ac:dyDescent="0.25">
      <c r="A173" s="100"/>
      <c r="B173" s="101" t="s">
        <v>174</v>
      </c>
      <c r="C173" s="100"/>
    </row>
    <row r="174" spans="1:43" ht="18" customHeight="1" outlineLevel="1" x14ac:dyDescent="0.25">
      <c r="A174" s="100"/>
      <c r="B174" s="101" t="s">
        <v>35</v>
      </c>
      <c r="C174" s="100"/>
    </row>
    <row r="175" spans="1:43" ht="18" customHeight="1" outlineLevel="1" x14ac:dyDescent="0.25">
      <c r="A175" s="100"/>
      <c r="B175" s="101"/>
      <c r="C175" s="100"/>
    </row>
    <row r="176" spans="1:43" ht="18" customHeight="1" outlineLevel="1" x14ac:dyDescent="0.25">
      <c r="A176" s="132"/>
      <c r="B176" s="86" t="s">
        <v>183</v>
      </c>
      <c r="C176" s="132"/>
    </row>
    <row r="177" spans="1:3" s="103" customFormat="1" ht="18" customHeight="1" outlineLevel="1" x14ac:dyDescent="0.25">
      <c r="A177" s="100"/>
      <c r="B177" s="101" t="s">
        <v>175</v>
      </c>
      <c r="C177" s="100"/>
    </row>
    <row r="178" spans="1:3" s="103" customFormat="1" ht="18" customHeight="1" outlineLevel="1" x14ac:dyDescent="0.25">
      <c r="A178" s="100"/>
      <c r="B178" s="101" t="s">
        <v>173</v>
      </c>
      <c r="C178" s="100"/>
    </row>
    <row r="179" spans="1:3" s="103" customFormat="1" ht="18" customHeight="1" outlineLevel="1" x14ac:dyDescent="0.25">
      <c r="A179" s="100"/>
      <c r="B179" s="101" t="s">
        <v>34</v>
      </c>
      <c r="C179" s="100"/>
    </row>
    <row r="180" spans="1:3" s="103" customFormat="1" ht="18" customHeight="1" outlineLevel="1" x14ac:dyDescent="0.25">
      <c r="A180" s="100"/>
      <c r="B180" s="101" t="s">
        <v>33</v>
      </c>
      <c r="C180" s="100"/>
    </row>
    <row r="181" spans="1:3" s="103" customFormat="1" ht="18" customHeight="1" outlineLevel="1" x14ac:dyDescent="0.25">
      <c r="A181" s="100"/>
      <c r="B181" s="101" t="s">
        <v>174</v>
      </c>
      <c r="C181" s="100"/>
    </row>
    <row r="182" spans="1:3" s="103" customFormat="1" ht="18" customHeight="1" outlineLevel="1" x14ac:dyDescent="0.25">
      <c r="A182" s="100"/>
      <c r="B182" s="101" t="s">
        <v>35</v>
      </c>
      <c r="C182" s="100"/>
    </row>
    <row r="187" spans="1:3" s="103" customFormat="1" ht="18" hidden="1" customHeight="1" x14ac:dyDescent="0.25">
      <c r="B187" s="133" t="s">
        <v>31</v>
      </c>
      <c r="C187" s="134"/>
    </row>
    <row r="188" spans="1:3" s="103" customFormat="1" ht="18" hidden="1" customHeight="1" x14ac:dyDescent="0.25">
      <c r="B188" s="135" t="s">
        <v>184</v>
      </c>
      <c r="C188" s="134"/>
    </row>
    <row r="189" spans="1:3" s="103" customFormat="1" ht="18" hidden="1" customHeight="1" x14ac:dyDescent="0.25">
      <c r="B189" s="135" t="s">
        <v>306</v>
      </c>
      <c r="C189" s="134"/>
    </row>
    <row r="190" spans="1:3" s="103" customFormat="1" ht="18" hidden="1" customHeight="1" x14ac:dyDescent="0.25">
      <c r="B190" s="133" t="s">
        <v>32</v>
      </c>
      <c r="C190" s="134"/>
    </row>
    <row r="191" spans="1:3" s="103" customFormat="1" ht="18" hidden="1" customHeight="1" x14ac:dyDescent="0.25">
      <c r="C191" s="134"/>
    </row>
    <row r="192" spans="1:3" s="103" customFormat="1" ht="18" hidden="1" customHeight="1" x14ac:dyDescent="0.25">
      <c r="A192" s="220"/>
      <c r="B192" s="220"/>
      <c r="C192" s="136"/>
    </row>
    <row r="193" spans="1:3" s="103" customFormat="1" ht="18" hidden="1" customHeight="1" x14ac:dyDescent="0.25">
      <c r="A193" s="220"/>
      <c r="B193" s="220"/>
      <c r="C193" s="136"/>
    </row>
    <row r="194" spans="1:3" s="103" customFormat="1" ht="18" hidden="1" customHeight="1" x14ac:dyDescent="0.25">
      <c r="A194" s="220"/>
      <c r="B194" s="220"/>
      <c r="C194" s="136" t="e">
        <f>#REF!</f>
        <v>#REF!</v>
      </c>
    </row>
    <row r="195" spans="1:3" s="103" customFormat="1" ht="18" hidden="1" customHeight="1" x14ac:dyDescent="0.25">
      <c r="B195" s="89" t="s">
        <v>185</v>
      </c>
      <c r="C195" s="137" t="s">
        <v>41</v>
      </c>
    </row>
    <row r="196" spans="1:3" s="103" customFormat="1" ht="18" hidden="1" customHeight="1" x14ac:dyDescent="0.25">
      <c r="A196" s="138" t="s">
        <v>44</v>
      </c>
      <c r="B196" s="89" t="s">
        <v>45</v>
      </c>
      <c r="C196" s="95" t="e">
        <f>C197+C198+C199+C202</f>
        <v>#REF!</v>
      </c>
    </row>
    <row r="197" spans="1:3" s="103" customFormat="1" ht="18" hidden="1" customHeight="1" x14ac:dyDescent="0.25">
      <c r="A197" s="103" t="s">
        <v>186</v>
      </c>
      <c r="B197" s="90" t="s">
        <v>187</v>
      </c>
      <c r="C197" s="99" t="e">
        <f>#REF!+#REF!-#REF!</f>
        <v>#REF!</v>
      </c>
    </row>
    <row r="198" spans="1:3" s="103" customFormat="1" ht="18" hidden="1" customHeight="1" x14ac:dyDescent="0.25">
      <c r="A198" s="103" t="s">
        <v>188</v>
      </c>
      <c r="B198" s="90" t="s">
        <v>189</v>
      </c>
      <c r="C198" s="99" t="e">
        <f>#REF!</f>
        <v>#REF!</v>
      </c>
    </row>
    <row r="199" spans="1:3" s="103" customFormat="1" ht="18" hidden="1" customHeight="1" x14ac:dyDescent="0.25">
      <c r="A199" s="103" t="s">
        <v>190</v>
      </c>
      <c r="B199" s="90" t="s">
        <v>191</v>
      </c>
      <c r="C199" s="99" t="e">
        <f>SUM(C200:C201)</f>
        <v>#REF!</v>
      </c>
    </row>
    <row r="200" spans="1:3" s="103" customFormat="1" ht="18" hidden="1" customHeight="1" x14ac:dyDescent="0.25">
      <c r="A200" s="103" t="s">
        <v>192</v>
      </c>
      <c r="B200" s="90" t="s">
        <v>193</v>
      </c>
      <c r="C200" s="99" t="e">
        <f>#REF!</f>
        <v>#REF!</v>
      </c>
    </row>
    <row r="201" spans="1:3" s="103" customFormat="1" ht="18" hidden="1" customHeight="1" x14ac:dyDescent="0.25">
      <c r="A201" s="103" t="s">
        <v>194</v>
      </c>
      <c r="B201" s="90" t="s">
        <v>195</v>
      </c>
      <c r="C201" s="99"/>
    </row>
    <row r="202" spans="1:3" s="103" customFormat="1" ht="18" hidden="1" customHeight="1" x14ac:dyDescent="0.25">
      <c r="A202" s="103" t="s">
        <v>196</v>
      </c>
      <c r="B202" s="90" t="s">
        <v>197</v>
      </c>
      <c r="C202" s="99" t="e">
        <f>#REF!</f>
        <v>#REF!</v>
      </c>
    </row>
    <row r="203" spans="1:3" s="103" customFormat="1" ht="18" hidden="1" customHeight="1" x14ac:dyDescent="0.25">
      <c r="A203" s="138" t="s">
        <v>55</v>
      </c>
      <c r="B203" s="89" t="s">
        <v>56</v>
      </c>
      <c r="C203" s="95" t="e">
        <f>C204+C205+C211+C214+C215+C216+C217+C218+C219+C233+C243+C244+C249</f>
        <v>#REF!</v>
      </c>
    </row>
    <row r="204" spans="1:3" s="103" customFormat="1" ht="18" hidden="1" customHeight="1" x14ac:dyDescent="0.25">
      <c r="A204" s="103" t="s">
        <v>198</v>
      </c>
      <c r="B204" s="90" t="s">
        <v>199</v>
      </c>
      <c r="C204" s="99" t="e">
        <f>#REF!</f>
        <v>#REF!</v>
      </c>
    </row>
    <row r="205" spans="1:3" s="103" customFormat="1" ht="18" hidden="1" customHeight="1" x14ac:dyDescent="0.25">
      <c r="A205" s="103" t="s">
        <v>200</v>
      </c>
      <c r="B205" s="90" t="s">
        <v>201</v>
      </c>
      <c r="C205" s="99" t="e">
        <f>SUM(C206:C210)</f>
        <v>#REF!</v>
      </c>
    </row>
    <row r="206" spans="1:3" s="103" customFormat="1" ht="18" hidden="1" customHeight="1" x14ac:dyDescent="0.25">
      <c r="A206" s="103" t="s">
        <v>202</v>
      </c>
      <c r="B206" s="90" t="s">
        <v>203</v>
      </c>
      <c r="C206" s="99"/>
    </row>
    <row r="207" spans="1:3" s="103" customFormat="1" ht="18" hidden="1" customHeight="1" x14ac:dyDescent="0.25">
      <c r="A207" s="103" t="s">
        <v>204</v>
      </c>
      <c r="B207" s="90" t="s">
        <v>205</v>
      </c>
      <c r="C207" s="99"/>
    </row>
    <row r="208" spans="1:3" s="103" customFormat="1" ht="18" hidden="1" customHeight="1" x14ac:dyDescent="0.25">
      <c r="A208" s="103" t="s">
        <v>206</v>
      </c>
      <c r="B208" s="90" t="s">
        <v>207</v>
      </c>
      <c r="C208" s="99"/>
    </row>
    <row r="209" spans="1:3" s="103" customFormat="1" ht="18" hidden="1" customHeight="1" x14ac:dyDescent="0.25">
      <c r="A209" s="103" t="s">
        <v>208</v>
      </c>
      <c r="B209" s="90" t="s">
        <v>209</v>
      </c>
      <c r="C209" s="99"/>
    </row>
    <row r="210" spans="1:3" s="103" customFormat="1" ht="18" hidden="1" customHeight="1" x14ac:dyDescent="0.25">
      <c r="A210" s="103" t="s">
        <v>210</v>
      </c>
      <c r="B210" s="90" t="s">
        <v>211</v>
      </c>
      <c r="C210" s="99" t="e">
        <f>#REF!</f>
        <v>#REF!</v>
      </c>
    </row>
    <row r="211" spans="1:3" s="103" customFormat="1" ht="18" hidden="1" customHeight="1" x14ac:dyDescent="0.25">
      <c r="A211" s="103" t="s">
        <v>212</v>
      </c>
      <c r="B211" s="90" t="s">
        <v>213</v>
      </c>
      <c r="C211" s="99" t="e">
        <f>SUM(C212:C213)</f>
        <v>#REF!</v>
      </c>
    </row>
    <row r="212" spans="1:3" s="103" customFormat="1" ht="18" hidden="1" customHeight="1" x14ac:dyDescent="0.25">
      <c r="A212" s="103" t="s">
        <v>214</v>
      </c>
      <c r="B212" s="90" t="s">
        <v>215</v>
      </c>
      <c r="C212" s="99" t="e">
        <f>#REF!</f>
        <v>#REF!</v>
      </c>
    </row>
    <row r="213" spans="1:3" s="103" customFormat="1" ht="18" hidden="1" customHeight="1" x14ac:dyDescent="0.25">
      <c r="A213" s="103" t="s">
        <v>216</v>
      </c>
      <c r="B213" s="90" t="s">
        <v>217</v>
      </c>
      <c r="C213" s="99" t="e">
        <f>#REF!+#REF!+#REF!+#REF!</f>
        <v>#REF!</v>
      </c>
    </row>
    <row r="214" spans="1:3" s="103" customFormat="1" ht="18" hidden="1" customHeight="1" x14ac:dyDescent="0.25">
      <c r="A214" s="103" t="s">
        <v>218</v>
      </c>
      <c r="B214" s="90" t="s">
        <v>219</v>
      </c>
      <c r="C214" s="99" t="e">
        <f>#REF!</f>
        <v>#REF!</v>
      </c>
    </row>
    <row r="215" spans="1:3" s="103" customFormat="1" ht="18" hidden="1" customHeight="1" x14ac:dyDescent="0.25">
      <c r="A215" s="103" t="s">
        <v>220</v>
      </c>
      <c r="B215" s="90" t="s">
        <v>221</v>
      </c>
      <c r="C215" s="99" t="e">
        <f>#REF!+#REF!+#REF!+#REF!</f>
        <v>#REF!</v>
      </c>
    </row>
    <row r="216" spans="1:3" s="103" customFormat="1" ht="18" hidden="1" customHeight="1" x14ac:dyDescent="0.25">
      <c r="A216" s="103" t="s">
        <v>222</v>
      </c>
      <c r="B216" s="90" t="s">
        <v>223</v>
      </c>
      <c r="C216" s="99"/>
    </row>
    <row r="217" spans="1:3" s="103" customFormat="1" ht="18" hidden="1" customHeight="1" x14ac:dyDescent="0.25">
      <c r="A217" s="103" t="s">
        <v>224</v>
      </c>
      <c r="B217" s="90" t="s">
        <v>225</v>
      </c>
      <c r="C217" s="99" t="e">
        <f>#REF!</f>
        <v>#REF!</v>
      </c>
    </row>
    <row r="218" spans="1:3" s="103" customFormat="1" ht="18" hidden="1" customHeight="1" x14ac:dyDescent="0.25">
      <c r="A218" s="103" t="s">
        <v>226</v>
      </c>
      <c r="B218" s="90" t="s">
        <v>227</v>
      </c>
      <c r="C218" s="99" t="e">
        <f>#REF!</f>
        <v>#REF!</v>
      </c>
    </row>
    <row r="219" spans="1:3" s="103" customFormat="1" ht="18" hidden="1" customHeight="1" x14ac:dyDescent="0.25">
      <c r="A219" s="103" t="s">
        <v>228</v>
      </c>
      <c r="B219" s="90" t="s">
        <v>229</v>
      </c>
      <c r="C219" s="99" t="e">
        <f>SUM(C220:C232)</f>
        <v>#REF!</v>
      </c>
    </row>
    <row r="220" spans="1:3" s="103" customFormat="1" ht="18" hidden="1" customHeight="1" x14ac:dyDescent="0.25">
      <c r="B220" s="90" t="s">
        <v>230</v>
      </c>
      <c r="C220" s="99" t="e">
        <f>#REF!</f>
        <v>#REF!</v>
      </c>
    </row>
    <row r="221" spans="1:3" s="103" customFormat="1" ht="18" hidden="1" customHeight="1" x14ac:dyDescent="0.25">
      <c r="B221" s="90" t="s">
        <v>231</v>
      </c>
      <c r="C221" s="99" t="e">
        <f>#REF!</f>
        <v>#REF!</v>
      </c>
    </row>
    <row r="222" spans="1:3" s="103" customFormat="1" ht="18" hidden="1" customHeight="1" x14ac:dyDescent="0.25">
      <c r="B222" s="90" t="s">
        <v>232</v>
      </c>
      <c r="C222" s="99" t="e">
        <f>#REF!</f>
        <v>#REF!</v>
      </c>
    </row>
    <row r="223" spans="1:3" s="103" customFormat="1" ht="18" hidden="1" customHeight="1" x14ac:dyDescent="0.25">
      <c r="B223" s="90" t="s">
        <v>233</v>
      </c>
      <c r="C223" s="99" t="e">
        <f>#REF!</f>
        <v>#REF!</v>
      </c>
    </row>
    <row r="224" spans="1:3" s="103" customFormat="1" ht="18" hidden="1" customHeight="1" x14ac:dyDescent="0.25">
      <c r="B224" s="90" t="s">
        <v>234</v>
      </c>
      <c r="C224" s="99" t="e">
        <f>#REF!+#REF!+#REF!+#REF!+#REF!+#REF!</f>
        <v>#REF!</v>
      </c>
    </row>
    <row r="225" spans="1:3" s="103" customFormat="1" ht="18" hidden="1" customHeight="1" x14ac:dyDescent="0.25">
      <c r="B225" s="90" t="s">
        <v>235</v>
      </c>
      <c r="C225" s="99" t="e">
        <f>#REF!</f>
        <v>#REF!</v>
      </c>
    </row>
    <row r="226" spans="1:3" s="103" customFormat="1" ht="18" hidden="1" customHeight="1" x14ac:dyDescent="0.25">
      <c r="B226" s="90" t="s">
        <v>236</v>
      </c>
      <c r="C226" s="99"/>
    </row>
    <row r="227" spans="1:3" s="103" customFormat="1" ht="18" hidden="1" customHeight="1" x14ac:dyDescent="0.25">
      <c r="B227" s="90" t="s">
        <v>237</v>
      </c>
      <c r="C227" s="99"/>
    </row>
    <row r="228" spans="1:3" s="103" customFormat="1" ht="18" hidden="1" customHeight="1" x14ac:dyDescent="0.25">
      <c r="B228" s="90" t="s">
        <v>238</v>
      </c>
      <c r="C228" s="99" t="e">
        <f>#REF!</f>
        <v>#REF!</v>
      </c>
    </row>
    <row r="229" spans="1:3" s="103" customFormat="1" ht="18" hidden="1" customHeight="1" x14ac:dyDescent="0.25">
      <c r="B229" s="90" t="s">
        <v>239</v>
      </c>
      <c r="C229" s="99"/>
    </row>
    <row r="230" spans="1:3" s="103" customFormat="1" ht="18" hidden="1" customHeight="1" x14ac:dyDescent="0.25">
      <c r="B230" s="90" t="s">
        <v>240</v>
      </c>
      <c r="C230" s="99" t="e">
        <f>#REF!</f>
        <v>#REF!</v>
      </c>
    </row>
    <row r="231" spans="1:3" s="103" customFormat="1" ht="18" hidden="1" customHeight="1" x14ac:dyDescent="0.25">
      <c r="B231" s="90" t="s">
        <v>241</v>
      </c>
      <c r="C231" s="99" t="e">
        <f>#REF!</f>
        <v>#REF!</v>
      </c>
    </row>
    <row r="232" spans="1:3" s="103" customFormat="1" ht="18" hidden="1" customHeight="1" x14ac:dyDescent="0.25">
      <c r="B232" s="90" t="s">
        <v>242</v>
      </c>
      <c r="C232" s="99" t="e">
        <f>#REF!+#REF!+#REF!+#REF!</f>
        <v>#REF!</v>
      </c>
    </row>
    <row r="233" spans="1:3" s="103" customFormat="1" ht="18" hidden="1" customHeight="1" x14ac:dyDescent="0.25">
      <c r="A233" s="103" t="s">
        <v>243</v>
      </c>
      <c r="B233" s="90" t="s">
        <v>244</v>
      </c>
      <c r="C233" s="99" t="e">
        <f>SUM(C234:C242)</f>
        <v>#REF!</v>
      </c>
    </row>
    <row r="234" spans="1:3" s="103" customFormat="1" ht="18" hidden="1" customHeight="1" x14ac:dyDescent="0.25">
      <c r="B234" s="90" t="s">
        <v>245</v>
      </c>
      <c r="C234" s="99" t="e">
        <f>#REF!</f>
        <v>#REF!</v>
      </c>
    </row>
    <row r="235" spans="1:3" s="103" customFormat="1" ht="18" hidden="1" customHeight="1" x14ac:dyDescent="0.25">
      <c r="B235" s="90" t="s">
        <v>246</v>
      </c>
      <c r="C235" s="99" t="e">
        <f>#REF!</f>
        <v>#REF!</v>
      </c>
    </row>
    <row r="236" spans="1:3" s="103" customFormat="1" ht="18" hidden="1" customHeight="1" x14ac:dyDescent="0.25">
      <c r="B236" s="90" t="s">
        <v>247</v>
      </c>
      <c r="C236" s="99" t="e">
        <f>#REF!</f>
        <v>#REF!</v>
      </c>
    </row>
    <row r="237" spans="1:3" s="103" customFormat="1" ht="18" hidden="1" customHeight="1" x14ac:dyDescent="0.25">
      <c r="B237" s="90" t="s">
        <v>248</v>
      </c>
      <c r="C237" s="99" t="e">
        <f>#REF!</f>
        <v>#REF!</v>
      </c>
    </row>
    <row r="238" spans="1:3" s="103" customFormat="1" ht="18" hidden="1" customHeight="1" x14ac:dyDescent="0.25">
      <c r="B238" s="90" t="s">
        <v>249</v>
      </c>
      <c r="C238" s="99" t="e">
        <f>#REF!</f>
        <v>#REF!</v>
      </c>
    </row>
    <row r="239" spans="1:3" s="103" customFormat="1" ht="18" hidden="1" customHeight="1" x14ac:dyDescent="0.25">
      <c r="B239" s="90" t="s">
        <v>250</v>
      </c>
      <c r="C239" s="99" t="e">
        <f>#REF!</f>
        <v>#REF!</v>
      </c>
    </row>
    <row r="240" spans="1:3" s="103" customFormat="1" ht="18" hidden="1" customHeight="1" x14ac:dyDescent="0.25">
      <c r="B240" s="90" t="s">
        <v>251</v>
      </c>
      <c r="C240" s="99" t="e">
        <f>#REF!</f>
        <v>#REF!</v>
      </c>
    </row>
    <row r="241" spans="1:3" s="103" customFormat="1" ht="18" hidden="1" customHeight="1" x14ac:dyDescent="0.25">
      <c r="B241" s="90" t="s">
        <v>252</v>
      </c>
      <c r="C241" s="99" t="e">
        <f>#REF!</f>
        <v>#REF!</v>
      </c>
    </row>
    <row r="242" spans="1:3" s="103" customFormat="1" ht="18" hidden="1" customHeight="1" x14ac:dyDescent="0.25">
      <c r="B242" s="90" t="s">
        <v>253</v>
      </c>
      <c r="C242" s="99" t="e">
        <f>#REF!</f>
        <v>#REF!</v>
      </c>
    </row>
    <row r="243" spans="1:3" s="103" customFormat="1" ht="18" hidden="1" customHeight="1" x14ac:dyDescent="0.25">
      <c r="A243" s="103" t="s">
        <v>254</v>
      </c>
      <c r="B243" s="90" t="s">
        <v>255</v>
      </c>
      <c r="C243" s="99" t="e">
        <f>#REF!</f>
        <v>#REF!</v>
      </c>
    </row>
    <row r="244" spans="1:3" s="103" customFormat="1" ht="18" hidden="1" customHeight="1" x14ac:dyDescent="0.25">
      <c r="A244" s="103" t="s">
        <v>256</v>
      </c>
      <c r="B244" s="90" t="s">
        <v>257</v>
      </c>
      <c r="C244" s="99" t="e">
        <f>SUM(C245:C248)</f>
        <v>#REF!</v>
      </c>
    </row>
    <row r="245" spans="1:3" s="103" customFormat="1" ht="18" hidden="1" customHeight="1" x14ac:dyDescent="0.25">
      <c r="B245" s="90" t="s">
        <v>258</v>
      </c>
      <c r="C245" s="99" t="e">
        <f>#REF!</f>
        <v>#REF!</v>
      </c>
    </row>
    <row r="246" spans="1:3" s="103" customFormat="1" ht="18" hidden="1" customHeight="1" x14ac:dyDescent="0.25">
      <c r="B246" s="90" t="s">
        <v>259</v>
      </c>
      <c r="C246" s="99" t="e">
        <f>#REF!</f>
        <v>#REF!</v>
      </c>
    </row>
    <row r="247" spans="1:3" s="103" customFormat="1" ht="18" hidden="1" customHeight="1" x14ac:dyDescent="0.25">
      <c r="B247" s="90" t="s">
        <v>260</v>
      </c>
      <c r="C247" s="99" t="e">
        <f>#REF!+#REF!</f>
        <v>#REF!</v>
      </c>
    </row>
    <row r="248" spans="1:3" s="103" customFormat="1" ht="18" hidden="1" customHeight="1" x14ac:dyDescent="0.25">
      <c r="B248" s="90" t="s">
        <v>261</v>
      </c>
      <c r="C248" s="99" t="e">
        <f>#REF!+#REF!</f>
        <v>#REF!</v>
      </c>
    </row>
    <row r="249" spans="1:3" s="103" customFormat="1" ht="18" hidden="1" customHeight="1" x14ac:dyDescent="0.25">
      <c r="A249" s="103" t="s">
        <v>262</v>
      </c>
      <c r="B249" s="90" t="s">
        <v>263</v>
      </c>
      <c r="C249" s="99" t="e">
        <f>SUM(C250:C252)-C251</f>
        <v>#REF!</v>
      </c>
    </row>
    <row r="250" spans="1:3" s="103" customFormat="1" ht="18" hidden="1" customHeight="1" x14ac:dyDescent="0.25">
      <c r="B250" s="90" t="s">
        <v>264</v>
      </c>
      <c r="C250" s="99" t="e">
        <f>#REF!</f>
        <v>#REF!</v>
      </c>
    </row>
    <row r="251" spans="1:3" s="103" customFormat="1" ht="18" hidden="1" customHeight="1" x14ac:dyDescent="0.25">
      <c r="B251" s="90" t="s">
        <v>265</v>
      </c>
      <c r="C251" s="99" t="e">
        <f>#REF!</f>
        <v>#REF!</v>
      </c>
    </row>
    <row r="252" spans="1:3" s="103" customFormat="1" ht="18" hidden="1" customHeight="1" x14ac:dyDescent="0.25">
      <c r="B252" s="90" t="s">
        <v>266</v>
      </c>
      <c r="C252" s="99" t="e">
        <f>#REF!</f>
        <v>#REF!</v>
      </c>
    </row>
    <row r="253" spans="1:3" s="103" customFormat="1" ht="18" hidden="1" customHeight="1" x14ac:dyDescent="0.25">
      <c r="A253" s="103" t="s">
        <v>122</v>
      </c>
      <c r="B253" s="89" t="s">
        <v>123</v>
      </c>
      <c r="C253" s="95" t="e">
        <f>C196-C203</f>
        <v>#REF!</v>
      </c>
    </row>
    <row r="254" spans="1:3" s="103" customFormat="1" ht="18" hidden="1" customHeight="1" x14ac:dyDescent="0.25">
      <c r="B254" s="89" t="s">
        <v>267</v>
      </c>
      <c r="C254" s="99"/>
    </row>
    <row r="255" spans="1:3" s="103" customFormat="1" ht="18" hidden="1" customHeight="1" x14ac:dyDescent="0.25">
      <c r="A255" s="103" t="s">
        <v>125</v>
      </c>
      <c r="B255" s="89" t="s">
        <v>126</v>
      </c>
      <c r="C255" s="95" t="e">
        <f>SUM(C256:C257)</f>
        <v>#REF!</v>
      </c>
    </row>
    <row r="256" spans="1:3" s="103" customFormat="1" ht="18" hidden="1" customHeight="1" x14ac:dyDescent="0.25">
      <c r="B256" s="90" t="s">
        <v>268</v>
      </c>
      <c r="C256" s="99" t="e">
        <f>#REF!</f>
        <v>#REF!</v>
      </c>
    </row>
    <row r="257" spans="1:3" s="103" customFormat="1" ht="18" hidden="1" customHeight="1" x14ac:dyDescent="0.25">
      <c r="B257" s="90" t="s">
        <v>269</v>
      </c>
      <c r="C257" s="99" t="e">
        <f>#REF!</f>
        <v>#REF!</v>
      </c>
    </row>
    <row r="258" spans="1:3" s="103" customFormat="1" ht="18" hidden="1" customHeight="1" x14ac:dyDescent="0.25">
      <c r="A258" s="103" t="s">
        <v>129</v>
      </c>
      <c r="B258" s="89" t="s">
        <v>130</v>
      </c>
      <c r="C258" s="95" t="e">
        <f>SUM(C259:C262)</f>
        <v>#REF!</v>
      </c>
    </row>
    <row r="259" spans="1:3" s="103" customFormat="1" ht="18" hidden="1" customHeight="1" x14ac:dyDescent="0.25">
      <c r="B259" s="90" t="s">
        <v>270</v>
      </c>
      <c r="C259" s="99" t="e">
        <f>#REF!</f>
        <v>#REF!</v>
      </c>
    </row>
    <row r="260" spans="1:3" s="103" customFormat="1" ht="18" hidden="1" customHeight="1" x14ac:dyDescent="0.25">
      <c r="B260" s="90" t="s">
        <v>271</v>
      </c>
      <c r="C260" s="99"/>
    </row>
    <row r="261" spans="1:3" s="103" customFormat="1" ht="18" hidden="1" customHeight="1" x14ac:dyDescent="0.25">
      <c r="B261" s="90" t="s">
        <v>272</v>
      </c>
      <c r="C261" s="99" t="e">
        <f>#REF!+#REF!</f>
        <v>#REF!</v>
      </c>
    </row>
    <row r="262" spans="1:3" s="103" customFormat="1" ht="18" hidden="1" customHeight="1" x14ac:dyDescent="0.25">
      <c r="B262" s="90" t="s">
        <v>273</v>
      </c>
      <c r="C262" s="99" t="e">
        <f>#REF!</f>
        <v>#REF!</v>
      </c>
    </row>
    <row r="263" spans="1:3" s="103" customFormat="1" ht="18" hidden="1" customHeight="1" x14ac:dyDescent="0.25">
      <c r="A263" s="103" t="s">
        <v>135</v>
      </c>
      <c r="B263" s="89" t="s">
        <v>136</v>
      </c>
      <c r="C263" s="95" t="e">
        <f>C255-C258</f>
        <v>#REF!</v>
      </c>
    </row>
    <row r="264" spans="1:3" s="103" customFormat="1" ht="18" hidden="1" customHeight="1" x14ac:dyDescent="0.25">
      <c r="B264" s="89" t="s">
        <v>274</v>
      </c>
      <c r="C264" s="99"/>
    </row>
    <row r="265" spans="1:3" s="103" customFormat="1" ht="18" hidden="1" customHeight="1" x14ac:dyDescent="0.25">
      <c r="A265" s="103" t="s">
        <v>138</v>
      </c>
      <c r="B265" s="89" t="s">
        <v>139</v>
      </c>
      <c r="C265" s="95" t="e">
        <f>SUM(C266:C272)</f>
        <v>#REF!</v>
      </c>
    </row>
    <row r="266" spans="1:3" s="103" customFormat="1" ht="18" hidden="1" customHeight="1" x14ac:dyDescent="0.25">
      <c r="B266" s="90" t="s">
        <v>275</v>
      </c>
      <c r="C266" s="99" t="e">
        <f>#REF!</f>
        <v>#REF!</v>
      </c>
    </row>
    <row r="267" spans="1:3" s="103" customFormat="1" ht="18" hidden="1" customHeight="1" x14ac:dyDescent="0.25">
      <c r="B267" s="90" t="s">
        <v>276</v>
      </c>
      <c r="C267" s="99" t="e">
        <f>#REF!</f>
        <v>#REF!</v>
      </c>
    </row>
    <row r="268" spans="1:3" s="103" customFormat="1" ht="18" hidden="1" customHeight="1" x14ac:dyDescent="0.25">
      <c r="B268" s="90" t="s">
        <v>277</v>
      </c>
      <c r="C268" s="99" t="e">
        <f>#REF!</f>
        <v>#REF!</v>
      </c>
    </row>
    <row r="269" spans="1:3" s="103" customFormat="1" ht="18" hidden="1" customHeight="1" x14ac:dyDescent="0.25">
      <c r="B269" s="90" t="s">
        <v>278</v>
      </c>
      <c r="C269" s="99" t="e">
        <f>#REF!</f>
        <v>#REF!</v>
      </c>
    </row>
    <row r="270" spans="1:3" s="103" customFormat="1" ht="18" hidden="1" customHeight="1" x14ac:dyDescent="0.25">
      <c r="B270" s="90" t="s">
        <v>279</v>
      </c>
      <c r="C270" s="99" t="e">
        <f>#REF!</f>
        <v>#REF!</v>
      </c>
    </row>
    <row r="271" spans="1:3" s="103" customFormat="1" ht="18" hidden="1" customHeight="1" x14ac:dyDescent="0.25">
      <c r="B271" s="90" t="s">
        <v>280</v>
      </c>
      <c r="C271" s="99" t="e">
        <f>#REF!</f>
        <v>#REF!</v>
      </c>
    </row>
    <row r="272" spans="1:3" s="103" customFormat="1" ht="18" hidden="1" customHeight="1" x14ac:dyDescent="0.25">
      <c r="B272" s="90" t="s">
        <v>281</v>
      </c>
      <c r="C272" s="99" t="e">
        <f>#REF!</f>
        <v>#REF!</v>
      </c>
    </row>
    <row r="273" spans="1:3" s="103" customFormat="1" ht="18" hidden="1" customHeight="1" x14ac:dyDescent="0.25">
      <c r="A273" s="103" t="s">
        <v>149</v>
      </c>
      <c r="B273" s="89" t="s">
        <v>150</v>
      </c>
      <c r="C273" s="95" t="e">
        <f>SUM(C274:C279)</f>
        <v>#REF!</v>
      </c>
    </row>
    <row r="274" spans="1:3" s="103" customFormat="1" ht="18" hidden="1" customHeight="1" x14ac:dyDescent="0.25">
      <c r="B274" s="90" t="s">
        <v>282</v>
      </c>
      <c r="C274" s="99" t="e">
        <f>#REF!</f>
        <v>#REF!</v>
      </c>
    </row>
    <row r="275" spans="1:3" s="103" customFormat="1" ht="18" hidden="1" customHeight="1" x14ac:dyDescent="0.25">
      <c r="B275" s="90" t="s">
        <v>283</v>
      </c>
      <c r="C275" s="99" t="e">
        <f>#REF!</f>
        <v>#REF!</v>
      </c>
    </row>
    <row r="276" spans="1:3" s="103" customFormat="1" ht="18" hidden="1" customHeight="1" x14ac:dyDescent="0.25">
      <c r="B276" s="90" t="s">
        <v>284</v>
      </c>
      <c r="C276" s="99" t="e">
        <f>#REF!</f>
        <v>#REF!</v>
      </c>
    </row>
    <row r="277" spans="1:3" s="103" customFormat="1" ht="18" hidden="1" customHeight="1" x14ac:dyDescent="0.25">
      <c r="B277" s="90" t="s">
        <v>285</v>
      </c>
      <c r="C277" s="99" t="e">
        <f>#REF!</f>
        <v>#REF!</v>
      </c>
    </row>
    <row r="278" spans="1:3" s="103" customFormat="1" ht="18" hidden="1" customHeight="1" x14ac:dyDescent="0.25">
      <c r="B278" s="90" t="s">
        <v>286</v>
      </c>
      <c r="C278" s="99" t="e">
        <f>#REF!</f>
        <v>#REF!</v>
      </c>
    </row>
    <row r="279" spans="1:3" s="103" customFormat="1" ht="18" hidden="1" customHeight="1" x14ac:dyDescent="0.25">
      <c r="B279" s="90" t="s">
        <v>287</v>
      </c>
      <c r="C279" s="99" t="e">
        <f>#REF!</f>
        <v>#REF!</v>
      </c>
    </row>
    <row r="280" spans="1:3" s="103" customFormat="1" ht="18" hidden="1" customHeight="1" x14ac:dyDescent="0.25">
      <c r="A280" s="103" t="s">
        <v>160</v>
      </c>
      <c r="B280" s="89" t="s">
        <v>161</v>
      </c>
      <c r="C280" s="95" t="e">
        <f>C265-C273</f>
        <v>#REF!</v>
      </c>
    </row>
    <row r="281" spans="1:3" s="103" customFormat="1" ht="18" hidden="1" customHeight="1" x14ac:dyDescent="0.25">
      <c r="A281" s="103" t="s">
        <v>162</v>
      </c>
      <c r="B281" s="89" t="s">
        <v>288</v>
      </c>
      <c r="C281" s="95" t="e">
        <f>C253+C263+C280</f>
        <v>#REF!</v>
      </c>
    </row>
    <row r="282" spans="1:3" s="103" customFormat="1" ht="18" hidden="1" customHeight="1" x14ac:dyDescent="0.25">
      <c r="B282" s="90" t="s">
        <v>164</v>
      </c>
      <c r="C282" s="99"/>
    </row>
    <row r="283" spans="1:3" s="103" customFormat="1" ht="18" hidden="1" customHeight="1" x14ac:dyDescent="0.25">
      <c r="B283" s="90" t="s">
        <v>165</v>
      </c>
      <c r="C283" s="99"/>
    </row>
    <row r="284" spans="1:3" s="103" customFormat="1" ht="18" hidden="1" customHeight="1" x14ac:dyDescent="0.25">
      <c r="B284" s="90" t="s">
        <v>289</v>
      </c>
      <c r="C284" s="99"/>
    </row>
    <row r="285" spans="1:3" s="103" customFormat="1" ht="18" hidden="1" customHeight="1" x14ac:dyDescent="0.25">
      <c r="C285" s="134"/>
    </row>
    <row r="286" spans="1:3" s="103" customFormat="1" ht="18" hidden="1" customHeight="1" x14ac:dyDescent="0.25">
      <c r="C286" s="134"/>
    </row>
    <row r="287" spans="1:3" s="103" customFormat="1" ht="18" hidden="1" customHeight="1" x14ac:dyDescent="0.25">
      <c r="C287" s="134"/>
    </row>
    <row r="288" spans="1:3" s="103" customFormat="1" ht="18" hidden="1" customHeight="1" x14ac:dyDescent="0.25">
      <c r="C288" s="134"/>
    </row>
  </sheetData>
  <mergeCells count="47">
    <mergeCell ref="X7:AG7"/>
    <mergeCell ref="AH7:AQ7"/>
    <mergeCell ref="A8:A10"/>
    <mergeCell ref="B8:B10"/>
    <mergeCell ref="AO8:AQ8"/>
    <mergeCell ref="N8:N10"/>
    <mergeCell ref="O8:T8"/>
    <mergeCell ref="U8:W8"/>
    <mergeCell ref="X8:X10"/>
    <mergeCell ref="Y8:AD8"/>
    <mergeCell ref="AE8:AG8"/>
    <mergeCell ref="U9:U10"/>
    <mergeCell ref="V9:V10"/>
    <mergeCell ref="W9:W10"/>
    <mergeCell ref="Y9:Z9"/>
    <mergeCell ref="AM9:AN9"/>
    <mergeCell ref="AO9:AO10"/>
    <mergeCell ref="AP9:AP10"/>
    <mergeCell ref="AQ9:AQ10"/>
    <mergeCell ref="A192:B194"/>
    <mergeCell ref="AA9:AB9"/>
    <mergeCell ref="AC9:AD9"/>
    <mergeCell ref="AE9:AE10"/>
    <mergeCell ref="AF9:AF10"/>
    <mergeCell ref="AG9:AG10"/>
    <mergeCell ref="AI9:AJ9"/>
    <mergeCell ref="K9:K10"/>
    <mergeCell ref="L9:L10"/>
    <mergeCell ref="M9:M10"/>
    <mergeCell ref="O9:P9"/>
    <mergeCell ref="Q9:R9"/>
    <mergeCell ref="B3:C3"/>
    <mergeCell ref="B4:C4"/>
    <mergeCell ref="B5:C5"/>
    <mergeCell ref="B6:C6"/>
    <mergeCell ref="AK9:AL9"/>
    <mergeCell ref="S9:T9"/>
    <mergeCell ref="AH8:AH10"/>
    <mergeCell ref="AI8:AN8"/>
    <mergeCell ref="D8:D10"/>
    <mergeCell ref="E8:J8"/>
    <mergeCell ref="K8:M8"/>
    <mergeCell ref="E9:F9"/>
    <mergeCell ref="G9:H9"/>
    <mergeCell ref="I9:J9"/>
    <mergeCell ref="D7:M7"/>
    <mergeCell ref="N7:W7"/>
  </mergeCells>
  <pageMargins left="0.19685039370078741" right="0.19685039370078741" top="0.19685039370078741" bottom="0.19685039370078741" header="0.19685039370078741" footer="0.15748031496062992"/>
  <pageSetup paperSize="9" scale="1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Черновик</vt:lpstr>
      <vt:lpstr>Чистовик</vt:lpstr>
      <vt:lpstr>Поступления ДС_1 квартал</vt:lpstr>
      <vt:lpstr>Поступление всего </vt:lpstr>
      <vt:lpstr>Внутренний рынок </vt:lpstr>
      <vt:lpstr>Поступление валюты </vt:lpstr>
      <vt:lpstr>По форме КАО АЗОТ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Потапов Антон Григорьевич</dc:creator>
  <cp:lastModifiedBy>Артем Любарский</cp:lastModifiedBy>
  <cp:lastPrinted>2021-09-27T12:00:57Z</cp:lastPrinted>
  <dcterms:created xsi:type="dcterms:W3CDTF">2020-04-14T05:30:23Z</dcterms:created>
  <dcterms:modified xsi:type="dcterms:W3CDTF">2022-04-06T20:41:59Z</dcterms:modified>
</cp:coreProperties>
</file>