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cs_p\Downloads\"/>
    </mc:Choice>
  </mc:AlternateContent>
  <xr:revisionPtr revIDLastSave="0" documentId="13_ncr:1_{71648E1A-377D-42B0-B0B3-D7C2B5EE3E9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" sheetId="1" r:id="rId1"/>
    <sheet name="wajib" sheetId="2" r:id="rId2"/>
    <sheet name="MANASUKA" sheetId="3" r:id="rId3"/>
    <sheet name="UTANG REG " sheetId="4" r:id="rId4"/>
    <sheet name="UTANG BARANG" sheetId="5" r:id="rId5"/>
    <sheet name="UTANG PIHAK KE 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0" i="6" l="1"/>
  <c r="Z180" i="6"/>
  <c r="X180" i="6"/>
  <c r="V180" i="6"/>
  <c r="T180" i="6"/>
  <c r="R180" i="6"/>
  <c r="P180" i="6"/>
  <c r="N180" i="6"/>
  <c r="L180" i="6"/>
  <c r="J180" i="6"/>
  <c r="H180" i="6"/>
  <c r="F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D99" i="6"/>
  <c r="AD98" i="6"/>
  <c r="AD97" i="6"/>
  <c r="AD96" i="6"/>
  <c r="AD95" i="6"/>
  <c r="AD94" i="6"/>
  <c r="AD93" i="6"/>
  <c r="AD92" i="6"/>
  <c r="AD91" i="6"/>
  <c r="AD90" i="6"/>
  <c r="AD89" i="6"/>
  <c r="AD180" i="6" s="1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180" i="6" s="1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D157" i="4"/>
  <c r="AC157" i="4"/>
  <c r="D54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D132" i="4"/>
  <c r="AB181" i="4"/>
  <c r="Y181" i="4"/>
  <c r="Z181" i="4"/>
  <c r="X181" i="4"/>
  <c r="V181" i="4"/>
  <c r="T181" i="4"/>
  <c r="R181" i="4"/>
  <c r="P181" i="4"/>
  <c r="N181" i="4"/>
  <c r="M181" i="4"/>
  <c r="L181" i="4"/>
  <c r="K181" i="4"/>
  <c r="J181" i="4"/>
  <c r="I181" i="4"/>
  <c r="H181" i="4"/>
  <c r="G181" i="4"/>
  <c r="F181" i="4"/>
  <c r="E181" i="4"/>
  <c r="AD133" i="4"/>
  <c r="AD131" i="4"/>
  <c r="AD130" i="4"/>
  <c r="AD129" i="4"/>
  <c r="AD128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A180" i="6"/>
  <c r="Y180" i="6"/>
  <c r="W180" i="6"/>
  <c r="U180" i="6"/>
  <c r="S180" i="6"/>
  <c r="Q180" i="6"/>
  <c r="O180" i="6"/>
  <c r="M180" i="6"/>
  <c r="K180" i="6"/>
  <c r="I180" i="6"/>
  <c r="G180" i="6"/>
  <c r="E180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E179" i="5"/>
  <c r="AD8" i="4"/>
  <c r="Q181" i="4"/>
  <c r="S181" i="4"/>
  <c r="U181" i="4"/>
  <c r="W181" i="4"/>
  <c r="AA181" i="4"/>
  <c r="O181" i="4"/>
  <c r="D180" i="6"/>
  <c r="D179" i="5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2" i="4"/>
  <c r="D21" i="4"/>
  <c r="D20" i="4"/>
  <c r="D19" i="4"/>
  <c r="D18" i="4"/>
  <c r="D17" i="4"/>
  <c r="D16" i="4"/>
  <c r="D15" i="4"/>
  <c r="D14" i="4"/>
  <c r="D13" i="4"/>
  <c r="D11" i="4"/>
  <c r="D10" i="4"/>
  <c r="D9" i="4"/>
  <c r="E179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R7" i="3"/>
  <c r="R179" i="3" s="1"/>
  <c r="D122" i="3"/>
  <c r="D120" i="3"/>
  <c r="D119" i="3"/>
  <c r="D117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5" i="3"/>
  <c r="D43" i="3"/>
  <c r="D42" i="3"/>
  <c r="D41" i="3"/>
  <c r="D39" i="3"/>
  <c r="D38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4" i="3"/>
  <c r="D13" i="3"/>
  <c r="D12" i="3"/>
  <c r="D11" i="3"/>
  <c r="D10" i="3"/>
  <c r="D9" i="3"/>
  <c r="D8" i="3"/>
  <c r="D7" i="3"/>
  <c r="S126" i="2"/>
  <c r="S125" i="2"/>
  <c r="S124" i="2"/>
  <c r="S123" i="2"/>
  <c r="S121" i="2"/>
  <c r="E179" i="2"/>
  <c r="E183" i="2" s="1"/>
  <c r="D179" i="2"/>
  <c r="F150" i="2"/>
  <c r="F149" i="2"/>
  <c r="F148" i="2"/>
  <c r="F147" i="2"/>
  <c r="F146" i="2"/>
  <c r="F145" i="2"/>
  <c r="F144" i="2"/>
  <c r="F143" i="2"/>
  <c r="F141" i="2"/>
  <c r="F140" i="2"/>
  <c r="F139" i="2"/>
  <c r="F122" i="2"/>
  <c r="S122" i="2" s="1"/>
  <c r="F120" i="2"/>
  <c r="S120" i="2" s="1"/>
  <c r="F119" i="2"/>
  <c r="S119" i="2" s="1"/>
  <c r="F118" i="2"/>
  <c r="S118" i="2" s="1"/>
  <c r="F117" i="2"/>
  <c r="S117" i="2" s="1"/>
  <c r="F116" i="2"/>
  <c r="S116" i="2" s="1"/>
  <c r="F115" i="2"/>
  <c r="S115" i="2" s="1"/>
  <c r="F114" i="2"/>
  <c r="S114" i="2" s="1"/>
  <c r="F113" i="2"/>
  <c r="S113" i="2" s="1"/>
  <c r="F112" i="2"/>
  <c r="S112" i="2" s="1"/>
  <c r="F111" i="2"/>
  <c r="S111" i="2" s="1"/>
  <c r="F110" i="2"/>
  <c r="S110" i="2" s="1"/>
  <c r="F109" i="2"/>
  <c r="S109" i="2" s="1"/>
  <c r="F108" i="2"/>
  <c r="S108" i="2" s="1"/>
  <c r="F107" i="2"/>
  <c r="S107" i="2" s="1"/>
  <c r="F106" i="2"/>
  <c r="S106" i="2" s="1"/>
  <c r="F105" i="2"/>
  <c r="S105" i="2" s="1"/>
  <c r="F104" i="2"/>
  <c r="S104" i="2" s="1"/>
  <c r="F103" i="2"/>
  <c r="S103" i="2" s="1"/>
  <c r="F102" i="2"/>
  <c r="S102" i="2" s="1"/>
  <c r="F101" i="2"/>
  <c r="S101" i="2" s="1"/>
  <c r="F100" i="2"/>
  <c r="S100" i="2" s="1"/>
  <c r="F99" i="2"/>
  <c r="S99" i="2" s="1"/>
  <c r="F98" i="2"/>
  <c r="S98" i="2" s="1"/>
  <c r="F97" i="2"/>
  <c r="S97" i="2" s="1"/>
  <c r="F96" i="2"/>
  <c r="S96" i="2" s="1"/>
  <c r="F95" i="2"/>
  <c r="S95" i="2" s="1"/>
  <c r="F94" i="2"/>
  <c r="S94" i="2" s="1"/>
  <c r="F93" i="2"/>
  <c r="S93" i="2" s="1"/>
  <c r="F92" i="2"/>
  <c r="S92" i="2" s="1"/>
  <c r="F91" i="2"/>
  <c r="S91" i="2" s="1"/>
  <c r="F90" i="2"/>
  <c r="S90" i="2" s="1"/>
  <c r="F89" i="2"/>
  <c r="S89" i="2" s="1"/>
  <c r="F88" i="2"/>
  <c r="S88" i="2" s="1"/>
  <c r="F87" i="2"/>
  <c r="S87" i="2" s="1"/>
  <c r="F86" i="2"/>
  <c r="S86" i="2" s="1"/>
  <c r="F85" i="2"/>
  <c r="S85" i="2" s="1"/>
  <c r="F84" i="2"/>
  <c r="S84" i="2" s="1"/>
  <c r="F83" i="2"/>
  <c r="S83" i="2" s="1"/>
  <c r="F82" i="2"/>
  <c r="S82" i="2" s="1"/>
  <c r="F81" i="2"/>
  <c r="S81" i="2" s="1"/>
  <c r="F80" i="2"/>
  <c r="S80" i="2" s="1"/>
  <c r="F79" i="2"/>
  <c r="S79" i="2" s="1"/>
  <c r="F78" i="2"/>
  <c r="S78" i="2" s="1"/>
  <c r="F77" i="2"/>
  <c r="S77" i="2" s="1"/>
  <c r="F76" i="2"/>
  <c r="S76" i="2" s="1"/>
  <c r="F75" i="2"/>
  <c r="S75" i="2" s="1"/>
  <c r="F74" i="2"/>
  <c r="S74" i="2" s="1"/>
  <c r="F73" i="2"/>
  <c r="S73" i="2" s="1"/>
  <c r="F72" i="2"/>
  <c r="S72" i="2" s="1"/>
  <c r="F71" i="2"/>
  <c r="S71" i="2" s="1"/>
  <c r="F70" i="2"/>
  <c r="S70" i="2" s="1"/>
  <c r="F69" i="2"/>
  <c r="S69" i="2" s="1"/>
  <c r="F68" i="2"/>
  <c r="S68" i="2" s="1"/>
  <c r="F67" i="2"/>
  <c r="S67" i="2" s="1"/>
  <c r="F66" i="2"/>
  <c r="S66" i="2" s="1"/>
  <c r="F65" i="2"/>
  <c r="S65" i="2" s="1"/>
  <c r="F64" i="2"/>
  <c r="S64" i="2" s="1"/>
  <c r="F63" i="2"/>
  <c r="S63" i="2" s="1"/>
  <c r="F62" i="2"/>
  <c r="S62" i="2" s="1"/>
  <c r="F61" i="2"/>
  <c r="S61" i="2" s="1"/>
  <c r="F60" i="2"/>
  <c r="S60" i="2" s="1"/>
  <c r="F59" i="2"/>
  <c r="S59" i="2" s="1"/>
  <c r="F58" i="2"/>
  <c r="S58" i="2" s="1"/>
  <c r="F57" i="2"/>
  <c r="S57" i="2" s="1"/>
  <c r="F56" i="2"/>
  <c r="S56" i="2" s="1"/>
  <c r="F55" i="2"/>
  <c r="S55" i="2" s="1"/>
  <c r="F54" i="2"/>
  <c r="S54" i="2" s="1"/>
  <c r="F53" i="2"/>
  <c r="S53" i="2" s="1"/>
  <c r="F52" i="2"/>
  <c r="S52" i="2" s="1"/>
  <c r="F51" i="2"/>
  <c r="S51" i="2" s="1"/>
  <c r="F50" i="2"/>
  <c r="S50" i="2" s="1"/>
  <c r="F49" i="2"/>
  <c r="S49" i="2" s="1"/>
  <c r="F48" i="2"/>
  <c r="S48" i="2" s="1"/>
  <c r="F47" i="2"/>
  <c r="S47" i="2" s="1"/>
  <c r="F46" i="2"/>
  <c r="S46" i="2" s="1"/>
  <c r="F45" i="2"/>
  <c r="S45" i="2" s="1"/>
  <c r="F44" i="2"/>
  <c r="S44" i="2" s="1"/>
  <c r="F43" i="2"/>
  <c r="S43" i="2" s="1"/>
  <c r="F42" i="2"/>
  <c r="S42" i="2" s="1"/>
  <c r="F41" i="2"/>
  <c r="S41" i="2" s="1"/>
  <c r="F40" i="2"/>
  <c r="S40" i="2" s="1"/>
  <c r="F39" i="2"/>
  <c r="S39" i="2" s="1"/>
  <c r="F38" i="2"/>
  <c r="S38" i="2" s="1"/>
  <c r="F37" i="2"/>
  <c r="S37" i="2" s="1"/>
  <c r="F36" i="2"/>
  <c r="S36" i="2" s="1"/>
  <c r="F35" i="2"/>
  <c r="S35" i="2" s="1"/>
  <c r="F34" i="2"/>
  <c r="S34" i="2" s="1"/>
  <c r="F33" i="2"/>
  <c r="S33" i="2" s="1"/>
  <c r="F32" i="2"/>
  <c r="S32" i="2" s="1"/>
  <c r="F31" i="2"/>
  <c r="S31" i="2" s="1"/>
  <c r="F30" i="2"/>
  <c r="S30" i="2" s="1"/>
  <c r="F29" i="2"/>
  <c r="S29" i="2" s="1"/>
  <c r="F28" i="2"/>
  <c r="S28" i="2" s="1"/>
  <c r="F27" i="2"/>
  <c r="S27" i="2" s="1"/>
  <c r="F26" i="2"/>
  <c r="S26" i="2" s="1"/>
  <c r="F25" i="2"/>
  <c r="S25" i="2" s="1"/>
  <c r="F24" i="2"/>
  <c r="S24" i="2" s="1"/>
  <c r="F23" i="2"/>
  <c r="S23" i="2" s="1"/>
  <c r="F22" i="2"/>
  <c r="S22" i="2" s="1"/>
  <c r="F21" i="2"/>
  <c r="S21" i="2" s="1"/>
  <c r="F20" i="2"/>
  <c r="S20" i="2" s="1"/>
  <c r="F19" i="2"/>
  <c r="S19" i="2" s="1"/>
  <c r="F18" i="2"/>
  <c r="S18" i="2" s="1"/>
  <c r="F17" i="2"/>
  <c r="S17" i="2" s="1"/>
  <c r="F16" i="2"/>
  <c r="S16" i="2" s="1"/>
  <c r="F15" i="2"/>
  <c r="S15" i="2" s="1"/>
  <c r="F14" i="2"/>
  <c r="S14" i="2" s="1"/>
  <c r="F13" i="2"/>
  <c r="S13" i="2" s="1"/>
  <c r="F12" i="2"/>
  <c r="S12" i="2" s="1"/>
  <c r="F11" i="2"/>
  <c r="S11" i="2" s="1"/>
  <c r="F10" i="2"/>
  <c r="S10" i="2" s="1"/>
  <c r="F9" i="2"/>
  <c r="S9" i="2" s="1"/>
  <c r="F8" i="2"/>
  <c r="S8" i="2" s="1"/>
  <c r="G179" i="2"/>
  <c r="F7" i="2"/>
  <c r="S7" i="2" s="1"/>
  <c r="AD181" i="4" l="1"/>
  <c r="AC181" i="4"/>
  <c r="D181" i="4"/>
  <c r="D179" i="3"/>
  <c r="F179" i="2"/>
  <c r="F183" i="2" s="1"/>
  <c r="Y179" i="1"/>
  <c r="X179" i="1"/>
  <c r="M179" i="1"/>
  <c r="J179" i="1"/>
  <c r="I179" i="1"/>
  <c r="E179" i="1"/>
  <c r="E183" i="1" s="1"/>
  <c r="D179" i="1"/>
  <c r="V166" i="1"/>
  <c r="N166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L151" i="1"/>
  <c r="N151" i="1" s="1"/>
  <c r="H151" i="1"/>
  <c r="L150" i="1"/>
  <c r="N150" i="1" s="1"/>
  <c r="F150" i="1"/>
  <c r="H150" i="1" s="1"/>
  <c r="L149" i="1"/>
  <c r="N149" i="1" s="1"/>
  <c r="F149" i="1"/>
  <c r="H149" i="1" s="1"/>
  <c r="L148" i="1"/>
  <c r="N148" i="1" s="1"/>
  <c r="F148" i="1"/>
  <c r="H148" i="1" s="1"/>
  <c r="L147" i="1"/>
  <c r="N147" i="1" s="1"/>
  <c r="F147" i="1"/>
  <c r="H147" i="1" s="1"/>
  <c r="L146" i="1"/>
  <c r="N146" i="1" s="1"/>
  <c r="F146" i="1"/>
  <c r="H146" i="1" s="1"/>
  <c r="L145" i="1"/>
  <c r="N145" i="1" s="1"/>
  <c r="F145" i="1"/>
  <c r="H145" i="1" s="1"/>
  <c r="L144" i="1"/>
  <c r="N144" i="1" s="1"/>
  <c r="F144" i="1"/>
  <c r="H144" i="1" s="1"/>
  <c r="L143" i="1"/>
  <c r="N143" i="1" s="1"/>
  <c r="F143" i="1"/>
  <c r="H143" i="1" s="1"/>
  <c r="L142" i="1"/>
  <c r="N142" i="1" s="1"/>
  <c r="H142" i="1"/>
  <c r="L141" i="1"/>
  <c r="N141" i="1" s="1"/>
  <c r="F141" i="1"/>
  <c r="H141" i="1" s="1"/>
  <c r="L140" i="1"/>
  <c r="N140" i="1" s="1"/>
  <c r="F140" i="1"/>
  <c r="H140" i="1" s="1"/>
  <c r="L139" i="1"/>
  <c r="N139" i="1" s="1"/>
  <c r="F139" i="1"/>
  <c r="H139" i="1" s="1"/>
  <c r="L138" i="1"/>
  <c r="N138" i="1" s="1"/>
  <c r="H138" i="1"/>
  <c r="L137" i="1"/>
  <c r="N137" i="1" s="1"/>
  <c r="H137" i="1"/>
  <c r="L136" i="1"/>
  <c r="N136" i="1" s="1"/>
  <c r="H136" i="1"/>
  <c r="L135" i="1"/>
  <c r="N135" i="1" s="1"/>
  <c r="H135" i="1"/>
  <c r="L134" i="1"/>
  <c r="N134" i="1" s="1"/>
  <c r="H134" i="1"/>
  <c r="L133" i="1"/>
  <c r="N133" i="1" s="1"/>
  <c r="H133" i="1"/>
  <c r="L132" i="1"/>
  <c r="N132" i="1" s="1"/>
  <c r="H132" i="1"/>
  <c r="L131" i="1"/>
  <c r="N131" i="1" s="1"/>
  <c r="H131" i="1"/>
  <c r="L130" i="1"/>
  <c r="N130" i="1" s="1"/>
  <c r="H130" i="1"/>
  <c r="L129" i="1"/>
  <c r="N129" i="1" s="1"/>
  <c r="H129" i="1"/>
  <c r="L128" i="1"/>
  <c r="N128" i="1" s="1"/>
  <c r="H128" i="1"/>
  <c r="L127" i="1"/>
  <c r="N127" i="1" s="1"/>
  <c r="H127" i="1"/>
  <c r="L126" i="1"/>
  <c r="N126" i="1" s="1"/>
  <c r="H126" i="1"/>
  <c r="H125" i="1"/>
  <c r="L124" i="1"/>
  <c r="N124" i="1" s="1"/>
  <c r="H124" i="1"/>
  <c r="H123" i="1"/>
  <c r="L122" i="1"/>
  <c r="N122" i="1" s="1"/>
  <c r="G122" i="1"/>
  <c r="F122" i="1"/>
  <c r="H122" i="1" s="1"/>
  <c r="L120" i="1"/>
  <c r="N120" i="1" s="1"/>
  <c r="K120" i="1"/>
  <c r="G120" i="1"/>
  <c r="F120" i="1"/>
  <c r="H120" i="1" s="1"/>
  <c r="L119" i="1"/>
  <c r="N119" i="1" s="1"/>
  <c r="K119" i="1"/>
  <c r="G119" i="1"/>
  <c r="F119" i="1"/>
  <c r="H119" i="1" s="1"/>
  <c r="L118" i="1"/>
  <c r="N118" i="1" s="1"/>
  <c r="K118" i="1"/>
  <c r="F118" i="1"/>
  <c r="H118" i="1" s="1"/>
  <c r="L117" i="1"/>
  <c r="N117" i="1" s="1"/>
  <c r="K117" i="1"/>
  <c r="G117" i="1"/>
  <c r="F117" i="1"/>
  <c r="L116" i="1"/>
  <c r="N116" i="1" s="1"/>
  <c r="K116" i="1"/>
  <c r="F116" i="1"/>
  <c r="H116" i="1" s="1"/>
  <c r="L115" i="1"/>
  <c r="N115" i="1" s="1"/>
  <c r="K115" i="1"/>
  <c r="F115" i="1"/>
  <c r="H115" i="1" s="1"/>
  <c r="L114" i="1"/>
  <c r="N114" i="1" s="1"/>
  <c r="K114" i="1"/>
  <c r="G114" i="1"/>
  <c r="F114" i="1"/>
  <c r="L113" i="1"/>
  <c r="N113" i="1" s="1"/>
  <c r="K113" i="1"/>
  <c r="G113" i="1"/>
  <c r="F113" i="1"/>
  <c r="L112" i="1"/>
  <c r="N112" i="1" s="1"/>
  <c r="K112" i="1"/>
  <c r="G112" i="1"/>
  <c r="F112" i="1"/>
  <c r="L111" i="1"/>
  <c r="N111" i="1" s="1"/>
  <c r="K111" i="1"/>
  <c r="G111" i="1"/>
  <c r="F111" i="1"/>
  <c r="H111" i="1" s="1"/>
  <c r="L110" i="1"/>
  <c r="N110" i="1" s="1"/>
  <c r="K110" i="1"/>
  <c r="G110" i="1"/>
  <c r="F110" i="1"/>
  <c r="L109" i="1"/>
  <c r="N109" i="1" s="1"/>
  <c r="K109" i="1"/>
  <c r="G109" i="1"/>
  <c r="F109" i="1"/>
  <c r="L108" i="1"/>
  <c r="N108" i="1" s="1"/>
  <c r="K108" i="1"/>
  <c r="G108" i="1"/>
  <c r="F108" i="1"/>
  <c r="L107" i="1"/>
  <c r="N107" i="1" s="1"/>
  <c r="K107" i="1"/>
  <c r="G107" i="1"/>
  <c r="F107" i="1"/>
  <c r="L106" i="1"/>
  <c r="N106" i="1" s="1"/>
  <c r="K106" i="1"/>
  <c r="G106" i="1"/>
  <c r="F106" i="1"/>
  <c r="L105" i="1"/>
  <c r="N105" i="1" s="1"/>
  <c r="K105" i="1"/>
  <c r="G105" i="1"/>
  <c r="F105" i="1"/>
  <c r="L104" i="1"/>
  <c r="N104" i="1" s="1"/>
  <c r="K104" i="1"/>
  <c r="G104" i="1"/>
  <c r="F104" i="1"/>
  <c r="L103" i="1"/>
  <c r="N103" i="1" s="1"/>
  <c r="K103" i="1"/>
  <c r="G103" i="1"/>
  <c r="F103" i="1"/>
  <c r="H103" i="1" s="1"/>
  <c r="L102" i="1"/>
  <c r="N102" i="1" s="1"/>
  <c r="K102" i="1"/>
  <c r="G102" i="1"/>
  <c r="F102" i="1"/>
  <c r="L101" i="1"/>
  <c r="N101" i="1" s="1"/>
  <c r="K101" i="1"/>
  <c r="G101" i="1"/>
  <c r="F101" i="1"/>
  <c r="L100" i="1"/>
  <c r="N100" i="1" s="1"/>
  <c r="K100" i="1"/>
  <c r="G100" i="1"/>
  <c r="F100" i="1"/>
  <c r="L99" i="1"/>
  <c r="N99" i="1" s="1"/>
  <c r="K99" i="1"/>
  <c r="G99" i="1"/>
  <c r="F99" i="1"/>
  <c r="L98" i="1"/>
  <c r="N98" i="1" s="1"/>
  <c r="K98" i="1"/>
  <c r="G98" i="1"/>
  <c r="F98" i="1"/>
  <c r="H98" i="1" s="1"/>
  <c r="L97" i="1"/>
  <c r="N97" i="1" s="1"/>
  <c r="K97" i="1"/>
  <c r="G97" i="1"/>
  <c r="F97" i="1"/>
  <c r="L96" i="1"/>
  <c r="N96" i="1" s="1"/>
  <c r="K96" i="1"/>
  <c r="G96" i="1"/>
  <c r="F96" i="1"/>
  <c r="L95" i="1"/>
  <c r="N95" i="1" s="1"/>
  <c r="K95" i="1"/>
  <c r="G95" i="1"/>
  <c r="F95" i="1"/>
  <c r="L94" i="1"/>
  <c r="N94" i="1" s="1"/>
  <c r="K94" i="1"/>
  <c r="G94" i="1"/>
  <c r="F94" i="1"/>
  <c r="H94" i="1" s="1"/>
  <c r="L93" i="1"/>
  <c r="N93" i="1" s="1"/>
  <c r="K93" i="1"/>
  <c r="G93" i="1"/>
  <c r="F93" i="1"/>
  <c r="L92" i="1"/>
  <c r="N92" i="1" s="1"/>
  <c r="K92" i="1"/>
  <c r="G92" i="1"/>
  <c r="F92" i="1"/>
  <c r="L91" i="1"/>
  <c r="N91" i="1" s="1"/>
  <c r="K91" i="1"/>
  <c r="F91" i="1"/>
  <c r="H91" i="1" s="1"/>
  <c r="L90" i="1"/>
  <c r="N90" i="1" s="1"/>
  <c r="K90" i="1"/>
  <c r="G90" i="1"/>
  <c r="F90" i="1"/>
  <c r="H90" i="1" s="1"/>
  <c r="L89" i="1"/>
  <c r="N89" i="1" s="1"/>
  <c r="K89" i="1"/>
  <c r="G89" i="1"/>
  <c r="F89" i="1"/>
  <c r="L88" i="1"/>
  <c r="N88" i="1" s="1"/>
  <c r="K88" i="1"/>
  <c r="G88" i="1"/>
  <c r="F88" i="1"/>
  <c r="H88" i="1" s="1"/>
  <c r="L87" i="1"/>
  <c r="N87" i="1" s="1"/>
  <c r="K87" i="1"/>
  <c r="G87" i="1"/>
  <c r="F87" i="1"/>
  <c r="L86" i="1"/>
  <c r="N86" i="1" s="1"/>
  <c r="K86" i="1"/>
  <c r="G86" i="1"/>
  <c r="F86" i="1"/>
  <c r="L85" i="1"/>
  <c r="N85" i="1" s="1"/>
  <c r="K85" i="1"/>
  <c r="G85" i="1"/>
  <c r="F85" i="1"/>
  <c r="L84" i="1"/>
  <c r="N84" i="1" s="1"/>
  <c r="K84" i="1"/>
  <c r="G84" i="1"/>
  <c r="F84" i="1"/>
  <c r="H84" i="1" s="1"/>
  <c r="L83" i="1"/>
  <c r="N83" i="1" s="1"/>
  <c r="K83" i="1"/>
  <c r="G83" i="1"/>
  <c r="F83" i="1"/>
  <c r="L82" i="1"/>
  <c r="N82" i="1" s="1"/>
  <c r="K82" i="1"/>
  <c r="G82" i="1"/>
  <c r="F82" i="1"/>
  <c r="L81" i="1"/>
  <c r="N81" i="1" s="1"/>
  <c r="K81" i="1"/>
  <c r="G81" i="1"/>
  <c r="F81" i="1"/>
  <c r="L80" i="1"/>
  <c r="N80" i="1" s="1"/>
  <c r="K80" i="1"/>
  <c r="G80" i="1"/>
  <c r="F80" i="1"/>
  <c r="H80" i="1" s="1"/>
  <c r="L79" i="1"/>
  <c r="N79" i="1" s="1"/>
  <c r="K79" i="1"/>
  <c r="G79" i="1"/>
  <c r="F79" i="1"/>
  <c r="H79" i="1" s="1"/>
  <c r="L78" i="1"/>
  <c r="N78" i="1" s="1"/>
  <c r="K78" i="1"/>
  <c r="G78" i="1"/>
  <c r="F78" i="1"/>
  <c r="L77" i="1"/>
  <c r="N77" i="1" s="1"/>
  <c r="K77" i="1"/>
  <c r="G77" i="1"/>
  <c r="F77" i="1"/>
  <c r="L76" i="1"/>
  <c r="N76" i="1" s="1"/>
  <c r="K76" i="1"/>
  <c r="G76" i="1"/>
  <c r="F76" i="1"/>
  <c r="H76" i="1" s="1"/>
  <c r="L75" i="1"/>
  <c r="N75" i="1" s="1"/>
  <c r="K75" i="1"/>
  <c r="G75" i="1"/>
  <c r="F75" i="1"/>
  <c r="H75" i="1" s="1"/>
  <c r="L74" i="1"/>
  <c r="N74" i="1" s="1"/>
  <c r="K74" i="1"/>
  <c r="G74" i="1"/>
  <c r="F74" i="1"/>
  <c r="L73" i="1"/>
  <c r="N73" i="1" s="1"/>
  <c r="K73" i="1"/>
  <c r="G73" i="1"/>
  <c r="F73" i="1"/>
  <c r="L72" i="1"/>
  <c r="N72" i="1" s="1"/>
  <c r="K72" i="1"/>
  <c r="G72" i="1"/>
  <c r="F72" i="1"/>
  <c r="H72" i="1" s="1"/>
  <c r="L71" i="1"/>
  <c r="N71" i="1" s="1"/>
  <c r="G71" i="1"/>
  <c r="F71" i="1"/>
  <c r="H71" i="1" s="1"/>
  <c r="L70" i="1"/>
  <c r="N70" i="1" s="1"/>
  <c r="K70" i="1"/>
  <c r="F70" i="1"/>
  <c r="H70" i="1" s="1"/>
  <c r="L69" i="1"/>
  <c r="N69" i="1" s="1"/>
  <c r="K69" i="1"/>
  <c r="G69" i="1"/>
  <c r="F69" i="1"/>
  <c r="L68" i="1"/>
  <c r="N68" i="1" s="1"/>
  <c r="K68" i="1"/>
  <c r="G68" i="1"/>
  <c r="F68" i="1"/>
  <c r="L67" i="1"/>
  <c r="N67" i="1" s="1"/>
  <c r="K67" i="1"/>
  <c r="G67" i="1"/>
  <c r="F67" i="1"/>
  <c r="H67" i="1" s="1"/>
  <c r="L66" i="1"/>
  <c r="N66" i="1" s="1"/>
  <c r="K66" i="1"/>
  <c r="G66" i="1"/>
  <c r="F66" i="1"/>
  <c r="L65" i="1"/>
  <c r="N65" i="1" s="1"/>
  <c r="K65" i="1"/>
  <c r="G65" i="1"/>
  <c r="F65" i="1"/>
  <c r="L64" i="1"/>
  <c r="N64" i="1" s="1"/>
  <c r="K64" i="1"/>
  <c r="G64" i="1"/>
  <c r="F64" i="1"/>
  <c r="L63" i="1"/>
  <c r="N63" i="1" s="1"/>
  <c r="K63" i="1"/>
  <c r="G63" i="1"/>
  <c r="F63" i="1"/>
  <c r="H63" i="1" s="1"/>
  <c r="L62" i="1"/>
  <c r="N62" i="1" s="1"/>
  <c r="K62" i="1"/>
  <c r="G62" i="1"/>
  <c r="F62" i="1"/>
  <c r="L61" i="1"/>
  <c r="N61" i="1" s="1"/>
  <c r="K61" i="1"/>
  <c r="G61" i="1"/>
  <c r="F61" i="1"/>
  <c r="L60" i="1"/>
  <c r="N60" i="1" s="1"/>
  <c r="K60" i="1"/>
  <c r="G60" i="1"/>
  <c r="F60" i="1"/>
  <c r="H60" i="1" s="1"/>
  <c r="L59" i="1"/>
  <c r="N59" i="1" s="1"/>
  <c r="K59" i="1"/>
  <c r="G59" i="1"/>
  <c r="F59" i="1"/>
  <c r="L58" i="1"/>
  <c r="N58" i="1" s="1"/>
  <c r="K58" i="1"/>
  <c r="G58" i="1"/>
  <c r="F58" i="1"/>
  <c r="L57" i="1"/>
  <c r="N57" i="1" s="1"/>
  <c r="K57" i="1"/>
  <c r="G57" i="1"/>
  <c r="F57" i="1"/>
  <c r="L56" i="1"/>
  <c r="N56" i="1" s="1"/>
  <c r="K56" i="1"/>
  <c r="G56" i="1"/>
  <c r="F56" i="1"/>
  <c r="L55" i="1"/>
  <c r="N55" i="1" s="1"/>
  <c r="K55" i="1"/>
  <c r="G55" i="1"/>
  <c r="F55" i="1"/>
  <c r="L54" i="1"/>
  <c r="N54" i="1" s="1"/>
  <c r="K54" i="1"/>
  <c r="G54" i="1"/>
  <c r="F54" i="1"/>
  <c r="H54" i="1" s="1"/>
  <c r="L53" i="1"/>
  <c r="N53" i="1" s="1"/>
  <c r="K53" i="1"/>
  <c r="G53" i="1"/>
  <c r="F53" i="1"/>
  <c r="H53" i="1" s="1"/>
  <c r="L52" i="1"/>
  <c r="N52" i="1" s="1"/>
  <c r="K52" i="1"/>
  <c r="G52" i="1"/>
  <c r="F52" i="1"/>
  <c r="H52" i="1" s="1"/>
  <c r="L51" i="1"/>
  <c r="N51" i="1" s="1"/>
  <c r="K51" i="1"/>
  <c r="G51" i="1"/>
  <c r="F51" i="1"/>
  <c r="L50" i="1"/>
  <c r="N50" i="1" s="1"/>
  <c r="K50" i="1"/>
  <c r="G50" i="1"/>
  <c r="F50" i="1"/>
  <c r="L49" i="1"/>
  <c r="N49" i="1" s="1"/>
  <c r="K49" i="1"/>
  <c r="G49" i="1"/>
  <c r="F49" i="1"/>
  <c r="H49" i="1" s="1"/>
  <c r="L48" i="1"/>
  <c r="N48" i="1" s="1"/>
  <c r="K48" i="1"/>
  <c r="G48" i="1"/>
  <c r="F48" i="1"/>
  <c r="H48" i="1" s="1"/>
  <c r="L47" i="1"/>
  <c r="N47" i="1" s="1"/>
  <c r="K47" i="1"/>
  <c r="G47" i="1"/>
  <c r="F47" i="1"/>
  <c r="L46" i="1"/>
  <c r="N46" i="1" s="1"/>
  <c r="K46" i="1"/>
  <c r="F46" i="1"/>
  <c r="H46" i="1" s="1"/>
  <c r="L45" i="1"/>
  <c r="N45" i="1" s="1"/>
  <c r="K45" i="1"/>
  <c r="G45" i="1"/>
  <c r="F45" i="1"/>
  <c r="H45" i="1" s="1"/>
  <c r="L44" i="1"/>
  <c r="N44" i="1" s="1"/>
  <c r="K44" i="1"/>
  <c r="F44" i="1"/>
  <c r="H44" i="1" s="1"/>
  <c r="L43" i="1"/>
  <c r="N43" i="1" s="1"/>
  <c r="K43" i="1"/>
  <c r="G43" i="1"/>
  <c r="F43" i="1"/>
  <c r="H43" i="1" s="1"/>
  <c r="L42" i="1"/>
  <c r="N42" i="1" s="1"/>
  <c r="K42" i="1"/>
  <c r="G42" i="1"/>
  <c r="F42" i="1"/>
  <c r="L41" i="1"/>
  <c r="N41" i="1" s="1"/>
  <c r="K41" i="1"/>
  <c r="G41" i="1"/>
  <c r="F41" i="1"/>
  <c r="H41" i="1" s="1"/>
  <c r="L40" i="1"/>
  <c r="N40" i="1" s="1"/>
  <c r="K40" i="1"/>
  <c r="F40" i="1"/>
  <c r="H40" i="1" s="1"/>
  <c r="L39" i="1"/>
  <c r="N39" i="1" s="1"/>
  <c r="K39" i="1"/>
  <c r="G39" i="1"/>
  <c r="F39" i="1"/>
  <c r="H39" i="1" s="1"/>
  <c r="L38" i="1"/>
  <c r="N38" i="1" s="1"/>
  <c r="K38" i="1"/>
  <c r="G38" i="1"/>
  <c r="F38" i="1"/>
  <c r="H38" i="1" s="1"/>
  <c r="L37" i="1"/>
  <c r="N37" i="1" s="1"/>
  <c r="K37" i="1"/>
  <c r="F37" i="1"/>
  <c r="H37" i="1" s="1"/>
  <c r="L36" i="1"/>
  <c r="N36" i="1" s="1"/>
  <c r="F36" i="1"/>
  <c r="H36" i="1" s="1"/>
  <c r="L35" i="1"/>
  <c r="N35" i="1" s="1"/>
  <c r="K35" i="1"/>
  <c r="G35" i="1"/>
  <c r="F35" i="1"/>
  <c r="L34" i="1"/>
  <c r="N34" i="1" s="1"/>
  <c r="K34" i="1"/>
  <c r="G34" i="1"/>
  <c r="F34" i="1"/>
  <c r="H34" i="1" s="1"/>
  <c r="L33" i="1"/>
  <c r="N33" i="1" s="1"/>
  <c r="K33" i="1"/>
  <c r="G33" i="1"/>
  <c r="F33" i="1"/>
  <c r="H33" i="1" s="1"/>
  <c r="L32" i="1"/>
  <c r="N32" i="1" s="1"/>
  <c r="K32" i="1"/>
  <c r="G32" i="1"/>
  <c r="F32" i="1"/>
  <c r="L31" i="1"/>
  <c r="N31" i="1" s="1"/>
  <c r="K31" i="1"/>
  <c r="G31" i="1"/>
  <c r="F31" i="1"/>
  <c r="L30" i="1"/>
  <c r="N30" i="1" s="1"/>
  <c r="K30" i="1"/>
  <c r="G30" i="1"/>
  <c r="F30" i="1"/>
  <c r="H30" i="1" s="1"/>
  <c r="L29" i="1"/>
  <c r="N29" i="1" s="1"/>
  <c r="K29" i="1"/>
  <c r="G29" i="1"/>
  <c r="F29" i="1"/>
  <c r="H29" i="1" s="1"/>
  <c r="L28" i="1"/>
  <c r="N28" i="1" s="1"/>
  <c r="K28" i="1"/>
  <c r="G28" i="1"/>
  <c r="F28" i="1"/>
  <c r="L27" i="1"/>
  <c r="N27" i="1" s="1"/>
  <c r="K27" i="1"/>
  <c r="G27" i="1"/>
  <c r="F27" i="1"/>
  <c r="L26" i="1"/>
  <c r="N26" i="1" s="1"/>
  <c r="K26" i="1"/>
  <c r="G26" i="1"/>
  <c r="F26" i="1"/>
  <c r="H26" i="1" s="1"/>
  <c r="L25" i="1"/>
  <c r="N25" i="1" s="1"/>
  <c r="K25" i="1"/>
  <c r="G25" i="1"/>
  <c r="F25" i="1"/>
  <c r="H25" i="1" s="1"/>
  <c r="L24" i="1"/>
  <c r="N24" i="1" s="1"/>
  <c r="K24" i="1"/>
  <c r="G24" i="1"/>
  <c r="F24" i="1"/>
  <c r="L23" i="1"/>
  <c r="N23" i="1" s="1"/>
  <c r="K23" i="1"/>
  <c r="G23" i="1"/>
  <c r="F23" i="1"/>
  <c r="L22" i="1"/>
  <c r="N22" i="1" s="1"/>
  <c r="G22" i="1"/>
  <c r="F22" i="1"/>
  <c r="L21" i="1"/>
  <c r="N21" i="1" s="1"/>
  <c r="K21" i="1"/>
  <c r="G21" i="1"/>
  <c r="F21" i="1"/>
  <c r="L20" i="1"/>
  <c r="N20" i="1" s="1"/>
  <c r="K20" i="1"/>
  <c r="G20" i="1"/>
  <c r="F20" i="1"/>
  <c r="L19" i="1"/>
  <c r="N19" i="1" s="1"/>
  <c r="K19" i="1"/>
  <c r="G19" i="1"/>
  <c r="F19" i="1"/>
  <c r="H19" i="1" s="1"/>
  <c r="L18" i="1"/>
  <c r="N18" i="1" s="1"/>
  <c r="K18" i="1"/>
  <c r="G18" i="1"/>
  <c r="F18" i="1"/>
  <c r="L17" i="1"/>
  <c r="N17" i="1" s="1"/>
  <c r="K17" i="1"/>
  <c r="G17" i="1"/>
  <c r="F17" i="1"/>
  <c r="H17" i="1" s="1"/>
  <c r="L16" i="1"/>
  <c r="N16" i="1" s="1"/>
  <c r="K16" i="1"/>
  <c r="G16" i="1"/>
  <c r="F16" i="1"/>
  <c r="L15" i="1"/>
  <c r="N15" i="1" s="1"/>
  <c r="K15" i="1"/>
  <c r="F15" i="1"/>
  <c r="H15" i="1" s="1"/>
  <c r="L14" i="1"/>
  <c r="N14" i="1" s="1"/>
  <c r="K14" i="1"/>
  <c r="G14" i="1"/>
  <c r="F14" i="1"/>
  <c r="L13" i="1"/>
  <c r="N13" i="1" s="1"/>
  <c r="K13" i="1"/>
  <c r="G13" i="1"/>
  <c r="F13" i="1"/>
  <c r="H13" i="1" s="1"/>
  <c r="L12" i="1"/>
  <c r="N12" i="1" s="1"/>
  <c r="K12" i="1"/>
  <c r="G12" i="1"/>
  <c r="F12" i="1"/>
  <c r="L11" i="1"/>
  <c r="N11" i="1" s="1"/>
  <c r="G11" i="1"/>
  <c r="F11" i="1"/>
  <c r="H11" i="1" s="1"/>
  <c r="L10" i="1"/>
  <c r="N10" i="1" s="1"/>
  <c r="K10" i="1"/>
  <c r="G10" i="1"/>
  <c r="F10" i="1"/>
  <c r="H10" i="1" s="1"/>
  <c r="L9" i="1"/>
  <c r="N9" i="1" s="1"/>
  <c r="K9" i="1"/>
  <c r="G9" i="1"/>
  <c r="F9" i="1"/>
  <c r="L8" i="1"/>
  <c r="N8" i="1" s="1"/>
  <c r="K8" i="1"/>
  <c r="G8" i="1"/>
  <c r="F8" i="1"/>
  <c r="H8" i="1" s="1"/>
  <c r="W7" i="1"/>
  <c r="V7" i="1"/>
  <c r="V8" i="1" s="1"/>
  <c r="L7" i="1"/>
  <c r="G7" i="1"/>
  <c r="F7" i="1"/>
  <c r="H7" i="1" l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Z7" i="1"/>
  <c r="Z179" i="1" s="1"/>
  <c r="H18" i="1"/>
  <c r="H22" i="1"/>
  <c r="H24" i="1"/>
  <c r="H32" i="1"/>
  <c r="H42" i="1"/>
  <c r="H47" i="1"/>
  <c r="H57" i="1"/>
  <c r="H65" i="1"/>
  <c r="H74" i="1"/>
  <c r="H81" i="1"/>
  <c r="H89" i="1"/>
  <c r="H97" i="1"/>
  <c r="H104" i="1"/>
  <c r="H110" i="1"/>
  <c r="H114" i="1"/>
  <c r="H117" i="1"/>
  <c r="V9" i="1"/>
  <c r="Q8" i="1"/>
  <c r="H20" i="1"/>
  <c r="H28" i="1"/>
  <c r="H51" i="1"/>
  <c r="H59" i="1"/>
  <c r="H61" i="1"/>
  <c r="H78" i="1"/>
  <c r="H87" i="1"/>
  <c r="H95" i="1"/>
  <c r="H108" i="1"/>
  <c r="H9" i="1"/>
  <c r="H16" i="1"/>
  <c r="H56" i="1"/>
  <c r="H69" i="1"/>
  <c r="H82" i="1"/>
  <c r="H83" i="1"/>
  <c r="H100" i="1"/>
  <c r="H93" i="1"/>
  <c r="H102" i="1"/>
  <c r="H106" i="1"/>
  <c r="H112" i="1"/>
  <c r="K179" i="1"/>
  <c r="U7" i="1" s="1"/>
  <c r="U8" i="1" s="1"/>
  <c r="H14" i="1"/>
  <c r="H21" i="1"/>
  <c r="H23" i="1"/>
  <c r="H27" i="1"/>
  <c r="H31" i="1"/>
  <c r="H35" i="1"/>
  <c r="H50" i="1"/>
  <c r="H55" i="1"/>
  <c r="H64" i="1"/>
  <c r="H68" i="1"/>
  <c r="H73" i="1"/>
  <c r="H77" i="1"/>
  <c r="H85" i="1"/>
  <c r="H86" i="1"/>
  <c r="H92" i="1"/>
  <c r="H96" i="1"/>
  <c r="H101" i="1"/>
  <c r="H109" i="1"/>
  <c r="H12" i="1"/>
  <c r="L179" i="1"/>
  <c r="N7" i="1"/>
  <c r="N179" i="1" s="1"/>
  <c r="F179" i="1"/>
  <c r="F183" i="1" s="1"/>
  <c r="G179" i="1"/>
  <c r="W179" i="1"/>
  <c r="H58" i="1"/>
  <c r="H62" i="1"/>
  <c r="H66" i="1"/>
  <c r="H105" i="1"/>
  <c r="H113" i="1"/>
  <c r="H99" i="1"/>
  <c r="H107" i="1"/>
  <c r="Q9" i="1" l="1"/>
  <c r="V10" i="1"/>
  <c r="H179" i="1"/>
  <c r="S7" i="1" s="1"/>
  <c r="S8" i="1" s="1"/>
  <c r="U9" i="1"/>
  <c r="P8" i="1"/>
  <c r="V11" i="1" l="1"/>
  <c r="Q10" i="1"/>
  <c r="O8" i="1"/>
  <c r="R8" i="1" s="1"/>
  <c r="S9" i="1"/>
  <c r="P9" i="1"/>
  <c r="U10" i="1"/>
  <c r="Q11" i="1" l="1"/>
  <c r="V12" i="1"/>
  <c r="U11" i="1"/>
  <c r="P10" i="1"/>
  <c r="S10" i="1"/>
  <c r="O9" i="1"/>
  <c r="R9" i="1" s="1"/>
  <c r="Q12" i="1" l="1"/>
  <c r="V13" i="1"/>
  <c r="O10" i="1"/>
  <c r="R10" i="1" s="1"/>
  <c r="S11" i="1"/>
  <c r="U12" i="1"/>
  <c r="P11" i="1"/>
  <c r="Q13" i="1" l="1"/>
  <c r="V14" i="1"/>
  <c r="P12" i="1"/>
  <c r="U13" i="1"/>
  <c r="S12" i="1"/>
  <c r="O11" i="1"/>
  <c r="R11" i="1" s="1"/>
  <c r="Q14" i="1" l="1"/>
  <c r="V15" i="1"/>
  <c r="O12" i="1"/>
  <c r="R12" i="1" s="1"/>
  <c r="S13" i="1"/>
  <c r="U14" i="1"/>
  <c r="P13" i="1"/>
  <c r="V16" i="1" l="1"/>
  <c r="Q15" i="1"/>
  <c r="P14" i="1"/>
  <c r="U15" i="1"/>
  <c r="S14" i="1"/>
  <c r="O13" i="1"/>
  <c r="R13" i="1" s="1"/>
  <c r="Q16" i="1" l="1"/>
  <c r="V17" i="1"/>
  <c r="O14" i="1"/>
  <c r="R14" i="1" s="1"/>
  <c r="S15" i="1"/>
  <c r="U16" i="1"/>
  <c r="P15" i="1"/>
  <c r="Q17" i="1" l="1"/>
  <c r="V18" i="1"/>
  <c r="P16" i="1"/>
  <c r="U17" i="1"/>
  <c r="O15" i="1"/>
  <c r="R15" i="1" s="1"/>
  <c r="S16" i="1"/>
  <c r="V19" i="1" l="1"/>
  <c r="Q18" i="1"/>
  <c r="S17" i="1"/>
  <c r="O16" i="1"/>
  <c r="R16" i="1" s="1"/>
  <c r="U18" i="1"/>
  <c r="P17" i="1"/>
  <c r="V20" i="1" l="1"/>
  <c r="Q19" i="1"/>
  <c r="O17" i="1"/>
  <c r="R17" i="1" s="1"/>
  <c r="S18" i="1"/>
  <c r="P18" i="1"/>
  <c r="U19" i="1"/>
  <c r="V21" i="1" l="1"/>
  <c r="Q20" i="1"/>
  <c r="U20" i="1"/>
  <c r="P19" i="1"/>
  <c r="S19" i="1"/>
  <c r="O18" i="1"/>
  <c r="R18" i="1" s="1"/>
  <c r="V22" i="1" l="1"/>
  <c r="Q21" i="1"/>
  <c r="O19" i="1"/>
  <c r="R19" i="1" s="1"/>
  <c r="S20" i="1"/>
  <c r="P20" i="1"/>
  <c r="U21" i="1"/>
  <c r="Q22" i="1" l="1"/>
  <c r="V23" i="1"/>
  <c r="S21" i="1"/>
  <c r="O20" i="1"/>
  <c r="R20" i="1" s="1"/>
  <c r="U22" i="1"/>
  <c r="P21" i="1"/>
  <c r="V24" i="1" l="1"/>
  <c r="Q23" i="1"/>
  <c r="P22" i="1"/>
  <c r="U23" i="1"/>
  <c r="S22" i="1"/>
  <c r="O21" i="1"/>
  <c r="R21" i="1" s="1"/>
  <c r="Q24" i="1" l="1"/>
  <c r="V25" i="1"/>
  <c r="U24" i="1"/>
  <c r="P23" i="1"/>
  <c r="S23" i="1"/>
  <c r="O22" i="1"/>
  <c r="R22" i="1" s="1"/>
  <c r="V26" i="1" l="1"/>
  <c r="Q25" i="1"/>
  <c r="P24" i="1"/>
  <c r="U25" i="1"/>
  <c r="O23" i="1"/>
  <c r="R23" i="1" s="1"/>
  <c r="S24" i="1"/>
  <c r="V27" i="1" l="1"/>
  <c r="Q26" i="1"/>
  <c r="S25" i="1"/>
  <c r="O24" i="1"/>
  <c r="R24" i="1" s="1"/>
  <c r="U26" i="1"/>
  <c r="P25" i="1"/>
  <c r="V28" i="1" l="1"/>
  <c r="Q27" i="1"/>
  <c r="P26" i="1"/>
  <c r="U27" i="1"/>
  <c r="O25" i="1"/>
  <c r="R25" i="1" s="1"/>
  <c r="S26" i="1"/>
  <c r="Q28" i="1" l="1"/>
  <c r="V29" i="1"/>
  <c r="P27" i="1"/>
  <c r="U28" i="1"/>
  <c r="S27" i="1"/>
  <c r="O26" i="1"/>
  <c r="R26" i="1" s="1"/>
  <c r="V30" i="1" l="1"/>
  <c r="Q29" i="1"/>
  <c r="P28" i="1"/>
  <c r="U29" i="1"/>
  <c r="O27" i="1"/>
  <c r="R27" i="1" s="1"/>
  <c r="S28" i="1"/>
  <c r="Q30" i="1" l="1"/>
  <c r="V31" i="1"/>
  <c r="S29" i="1"/>
  <c r="O28" i="1"/>
  <c r="R28" i="1" s="1"/>
  <c r="U30" i="1"/>
  <c r="P29" i="1"/>
  <c r="V32" i="1" l="1"/>
  <c r="Q31" i="1"/>
  <c r="P30" i="1"/>
  <c r="U31" i="1"/>
  <c r="O29" i="1"/>
  <c r="R29" i="1" s="1"/>
  <c r="S30" i="1"/>
  <c r="Q32" i="1" l="1"/>
  <c r="V33" i="1"/>
  <c r="U32" i="1"/>
  <c r="P31" i="1"/>
  <c r="S31" i="1"/>
  <c r="O30" i="1"/>
  <c r="R30" i="1" s="1"/>
  <c r="Q33" i="1" l="1"/>
  <c r="V34" i="1"/>
  <c r="O31" i="1"/>
  <c r="R31" i="1" s="1"/>
  <c r="S32" i="1"/>
  <c r="P32" i="1"/>
  <c r="U33" i="1"/>
  <c r="Q34" i="1" l="1"/>
  <c r="V35" i="1"/>
  <c r="U34" i="1"/>
  <c r="P33" i="1"/>
  <c r="S33" i="1"/>
  <c r="O32" i="1"/>
  <c r="R32" i="1" s="1"/>
  <c r="V36" i="1" l="1"/>
  <c r="Q35" i="1"/>
  <c r="P34" i="1"/>
  <c r="U35" i="1"/>
  <c r="O33" i="1"/>
  <c r="R33" i="1" s="1"/>
  <c r="S34" i="1"/>
  <c r="V37" i="1" l="1"/>
  <c r="Q36" i="1"/>
  <c r="S35" i="1"/>
  <c r="O34" i="1"/>
  <c r="R34" i="1" s="1"/>
  <c r="U36" i="1"/>
  <c r="P35" i="1"/>
  <c r="Q37" i="1" l="1"/>
  <c r="V38" i="1"/>
  <c r="S36" i="1"/>
  <c r="O35" i="1"/>
  <c r="R35" i="1" s="1"/>
  <c r="U37" i="1"/>
  <c r="P36" i="1"/>
  <c r="Q38" i="1" l="1"/>
  <c r="V39" i="1"/>
  <c r="O36" i="1"/>
  <c r="R36" i="1" s="1"/>
  <c r="S37" i="1"/>
  <c r="U38" i="1"/>
  <c r="P37" i="1"/>
  <c r="V40" i="1" l="1"/>
  <c r="Q39" i="1"/>
  <c r="S38" i="1"/>
  <c r="O37" i="1"/>
  <c r="R37" i="1" s="1"/>
  <c r="P38" i="1"/>
  <c r="U39" i="1"/>
  <c r="Q40" i="1" l="1"/>
  <c r="V41" i="1"/>
  <c r="U40" i="1"/>
  <c r="P39" i="1"/>
  <c r="O38" i="1"/>
  <c r="R38" i="1" s="1"/>
  <c r="S39" i="1"/>
  <c r="Q41" i="1" l="1"/>
  <c r="V42" i="1"/>
  <c r="S40" i="1"/>
  <c r="O39" i="1"/>
  <c r="R39" i="1" s="1"/>
  <c r="P40" i="1"/>
  <c r="U41" i="1"/>
  <c r="Q42" i="1" l="1"/>
  <c r="V43" i="1"/>
  <c r="S41" i="1"/>
  <c r="O40" i="1"/>
  <c r="R40" i="1" s="1"/>
  <c r="U42" i="1"/>
  <c r="P41" i="1"/>
  <c r="V44" i="1" l="1"/>
  <c r="Q43" i="1"/>
  <c r="P42" i="1"/>
  <c r="U43" i="1"/>
  <c r="O41" i="1"/>
  <c r="R41" i="1" s="1"/>
  <c r="S42" i="1"/>
  <c r="Q44" i="1" l="1"/>
  <c r="V45" i="1"/>
  <c r="S43" i="1"/>
  <c r="O42" i="1"/>
  <c r="R42" i="1" s="1"/>
  <c r="U44" i="1"/>
  <c r="P43" i="1"/>
  <c r="V46" i="1" l="1"/>
  <c r="Q45" i="1"/>
  <c r="U45" i="1"/>
  <c r="P44" i="1"/>
  <c r="O43" i="1"/>
  <c r="R43" i="1" s="1"/>
  <c r="S44" i="1"/>
  <c r="Q46" i="1" l="1"/>
  <c r="V47" i="1"/>
  <c r="S45" i="1"/>
  <c r="O44" i="1"/>
  <c r="R44" i="1" s="1"/>
  <c r="P45" i="1"/>
  <c r="U46" i="1"/>
  <c r="Q47" i="1" l="1"/>
  <c r="V48" i="1"/>
  <c r="U47" i="1"/>
  <c r="P46" i="1"/>
  <c r="S46" i="1"/>
  <c r="O45" i="1"/>
  <c r="R45" i="1" s="1"/>
  <c r="V49" i="1" l="1"/>
  <c r="Q48" i="1"/>
  <c r="P47" i="1"/>
  <c r="U48" i="1"/>
  <c r="O46" i="1"/>
  <c r="R46" i="1" s="1"/>
  <c r="S47" i="1"/>
  <c r="Q49" i="1" l="1"/>
  <c r="V50" i="1"/>
  <c r="S48" i="1"/>
  <c r="O47" i="1"/>
  <c r="R47" i="1" s="1"/>
  <c r="U49" i="1"/>
  <c r="P48" i="1"/>
  <c r="V51" i="1" l="1"/>
  <c r="Q50" i="1"/>
  <c r="P49" i="1"/>
  <c r="U50" i="1"/>
  <c r="O48" i="1"/>
  <c r="R48" i="1" s="1"/>
  <c r="S49" i="1"/>
  <c r="Q51" i="1" l="1"/>
  <c r="V52" i="1"/>
  <c r="U51" i="1"/>
  <c r="P50" i="1"/>
  <c r="S50" i="1"/>
  <c r="O49" i="1"/>
  <c r="R49" i="1" s="1"/>
  <c r="Q52" i="1" l="1"/>
  <c r="V53" i="1"/>
  <c r="O50" i="1"/>
  <c r="R50" i="1" s="1"/>
  <c r="S51" i="1"/>
  <c r="U52" i="1"/>
  <c r="P51" i="1"/>
  <c r="V54" i="1" l="1"/>
  <c r="Q53" i="1"/>
  <c r="S52" i="1"/>
  <c r="O51" i="1"/>
  <c r="R51" i="1" s="1"/>
  <c r="U53" i="1"/>
  <c r="P52" i="1"/>
  <c r="V55" i="1" l="1"/>
  <c r="Q54" i="1"/>
  <c r="U54" i="1"/>
  <c r="P53" i="1"/>
  <c r="O52" i="1"/>
  <c r="R52" i="1" s="1"/>
  <c r="S53" i="1"/>
  <c r="V56" i="1" l="1"/>
  <c r="Q55" i="1"/>
  <c r="P54" i="1"/>
  <c r="U55" i="1"/>
  <c r="O53" i="1"/>
  <c r="R53" i="1" s="1"/>
  <c r="S54" i="1"/>
  <c r="V57" i="1" l="1"/>
  <c r="Q56" i="1"/>
  <c r="O54" i="1"/>
  <c r="R54" i="1" s="1"/>
  <c r="S55" i="1"/>
  <c r="U56" i="1"/>
  <c r="P55" i="1"/>
  <c r="Q57" i="1" l="1"/>
  <c r="V58" i="1"/>
  <c r="P56" i="1"/>
  <c r="U57" i="1"/>
  <c r="O55" i="1"/>
  <c r="R55" i="1" s="1"/>
  <c r="S56" i="1"/>
  <c r="V59" i="1" l="1"/>
  <c r="Q58" i="1"/>
  <c r="S57" i="1"/>
  <c r="O56" i="1"/>
  <c r="R56" i="1" s="1"/>
  <c r="U58" i="1"/>
  <c r="P57" i="1"/>
  <c r="Q59" i="1" l="1"/>
  <c r="V60" i="1"/>
  <c r="S58" i="1"/>
  <c r="O57" i="1"/>
  <c r="R57" i="1" s="1"/>
  <c r="P58" i="1"/>
  <c r="U59" i="1"/>
  <c r="V61" i="1" l="1"/>
  <c r="Q60" i="1"/>
  <c r="O58" i="1"/>
  <c r="R58" i="1" s="1"/>
  <c r="S59" i="1"/>
  <c r="U60" i="1"/>
  <c r="P59" i="1"/>
  <c r="Q61" i="1" l="1"/>
  <c r="V62" i="1"/>
  <c r="P60" i="1"/>
  <c r="U61" i="1"/>
  <c r="S60" i="1"/>
  <c r="O59" i="1"/>
  <c r="R59" i="1" s="1"/>
  <c r="V63" i="1" l="1"/>
  <c r="Q62" i="1"/>
  <c r="U62" i="1"/>
  <c r="P61" i="1"/>
  <c r="O60" i="1"/>
  <c r="R60" i="1" s="1"/>
  <c r="S61" i="1"/>
  <c r="Q63" i="1" l="1"/>
  <c r="V64" i="1"/>
  <c r="P62" i="1"/>
  <c r="U63" i="1"/>
  <c r="S62" i="1"/>
  <c r="O61" i="1"/>
  <c r="R61" i="1" s="1"/>
  <c r="V65" i="1" l="1"/>
  <c r="Q64" i="1"/>
  <c r="U64" i="1"/>
  <c r="P63" i="1"/>
  <c r="O62" i="1"/>
  <c r="R62" i="1" s="1"/>
  <c r="S63" i="1"/>
  <c r="Q65" i="1" l="1"/>
  <c r="V66" i="1"/>
  <c r="S64" i="1"/>
  <c r="O63" i="1"/>
  <c r="R63" i="1" s="1"/>
  <c r="P64" i="1"/>
  <c r="U65" i="1"/>
  <c r="Q66" i="1" l="1"/>
  <c r="V67" i="1"/>
  <c r="U66" i="1"/>
  <c r="P65" i="1"/>
  <c r="O64" i="1"/>
  <c r="R64" i="1" s="1"/>
  <c r="S65" i="1"/>
  <c r="Q67" i="1" l="1"/>
  <c r="V68" i="1"/>
  <c r="U67" i="1"/>
  <c r="P66" i="1"/>
  <c r="S66" i="1"/>
  <c r="O65" i="1"/>
  <c r="R65" i="1" s="1"/>
  <c r="Q68" i="1" l="1"/>
  <c r="V69" i="1"/>
  <c r="O66" i="1"/>
  <c r="R66" i="1" s="1"/>
  <c r="S67" i="1"/>
  <c r="P67" i="1"/>
  <c r="U68" i="1"/>
  <c r="Q69" i="1" l="1"/>
  <c r="V70" i="1"/>
  <c r="U69" i="1"/>
  <c r="P68" i="1"/>
  <c r="S68" i="1"/>
  <c r="O67" i="1"/>
  <c r="R67" i="1" s="1"/>
  <c r="V71" i="1" l="1"/>
  <c r="Q70" i="1"/>
  <c r="U70" i="1"/>
  <c r="P69" i="1"/>
  <c r="O68" i="1"/>
  <c r="R68" i="1" s="1"/>
  <c r="S69" i="1"/>
  <c r="V72" i="1" l="1"/>
  <c r="Q71" i="1"/>
  <c r="S70" i="1"/>
  <c r="O69" i="1"/>
  <c r="R69" i="1" s="1"/>
  <c r="P70" i="1"/>
  <c r="U71" i="1"/>
  <c r="Q72" i="1" l="1"/>
  <c r="V73" i="1"/>
  <c r="S71" i="1"/>
  <c r="O70" i="1"/>
  <c r="R70" i="1" s="1"/>
  <c r="U72" i="1"/>
  <c r="P71" i="1"/>
  <c r="V74" i="1" l="1"/>
  <c r="Q73" i="1"/>
  <c r="O71" i="1"/>
  <c r="R71" i="1" s="1"/>
  <c r="S72" i="1"/>
  <c r="P72" i="1"/>
  <c r="U73" i="1"/>
  <c r="Q74" i="1" l="1"/>
  <c r="V75" i="1"/>
  <c r="S73" i="1"/>
  <c r="O72" i="1"/>
  <c r="R72" i="1" s="1"/>
  <c r="U74" i="1"/>
  <c r="P73" i="1"/>
  <c r="V76" i="1" l="1"/>
  <c r="Q75" i="1"/>
  <c r="O73" i="1"/>
  <c r="R73" i="1" s="1"/>
  <c r="S74" i="1"/>
  <c r="P74" i="1"/>
  <c r="U75" i="1"/>
  <c r="Q76" i="1" l="1"/>
  <c r="V77" i="1"/>
  <c r="U76" i="1"/>
  <c r="P75" i="1"/>
  <c r="S75" i="1"/>
  <c r="O74" i="1"/>
  <c r="R74" i="1" s="1"/>
  <c r="Q77" i="1" l="1"/>
  <c r="V78" i="1"/>
  <c r="O75" i="1"/>
  <c r="R75" i="1" s="1"/>
  <c r="S76" i="1"/>
  <c r="P76" i="1"/>
  <c r="U77" i="1"/>
  <c r="V79" i="1" l="1"/>
  <c r="Q78" i="1"/>
  <c r="U78" i="1"/>
  <c r="P77" i="1"/>
  <c r="S77" i="1"/>
  <c r="O76" i="1"/>
  <c r="R76" i="1" s="1"/>
  <c r="V80" i="1" l="1"/>
  <c r="Q79" i="1"/>
  <c r="O77" i="1"/>
  <c r="R77" i="1" s="1"/>
  <c r="S78" i="1"/>
  <c r="P78" i="1"/>
  <c r="U79" i="1"/>
  <c r="Q80" i="1" l="1"/>
  <c r="V81" i="1"/>
  <c r="U80" i="1"/>
  <c r="P79" i="1"/>
  <c r="S79" i="1"/>
  <c r="O78" i="1"/>
  <c r="R78" i="1" s="1"/>
  <c r="V82" i="1" l="1"/>
  <c r="Q81" i="1"/>
  <c r="O79" i="1"/>
  <c r="R79" i="1" s="1"/>
  <c r="S80" i="1"/>
  <c r="U81" i="1"/>
  <c r="P80" i="1"/>
  <c r="V83" i="1" l="1"/>
  <c r="Q82" i="1"/>
  <c r="P81" i="1"/>
  <c r="U82" i="1"/>
  <c r="S81" i="1"/>
  <c r="O80" i="1"/>
  <c r="R80" i="1" s="1"/>
  <c r="Q83" i="1" l="1"/>
  <c r="V84" i="1"/>
  <c r="U83" i="1"/>
  <c r="P82" i="1"/>
  <c r="O81" i="1"/>
  <c r="R81" i="1" s="1"/>
  <c r="S82" i="1"/>
  <c r="V85" i="1" l="1"/>
  <c r="Q84" i="1"/>
  <c r="P83" i="1"/>
  <c r="U84" i="1"/>
  <c r="O82" i="1"/>
  <c r="R82" i="1" s="1"/>
  <c r="S83" i="1"/>
  <c r="Q85" i="1" l="1"/>
  <c r="V86" i="1"/>
  <c r="U85" i="1"/>
  <c r="P84" i="1"/>
  <c r="O83" i="1"/>
  <c r="R83" i="1" s="1"/>
  <c r="S84" i="1"/>
  <c r="Q86" i="1" l="1"/>
  <c r="V87" i="1"/>
  <c r="P85" i="1"/>
  <c r="U86" i="1"/>
  <c r="O84" i="1"/>
  <c r="R84" i="1" s="1"/>
  <c r="S85" i="1"/>
  <c r="Q87" i="1" l="1"/>
  <c r="V88" i="1"/>
  <c r="U87" i="1"/>
  <c r="P86" i="1"/>
  <c r="S86" i="1"/>
  <c r="O85" i="1"/>
  <c r="R85" i="1" s="1"/>
  <c r="Q88" i="1" l="1"/>
  <c r="V89" i="1"/>
  <c r="P87" i="1"/>
  <c r="U88" i="1"/>
  <c r="O86" i="1"/>
  <c r="R86" i="1" s="1"/>
  <c r="S87" i="1"/>
  <c r="Q89" i="1" l="1"/>
  <c r="V90" i="1"/>
  <c r="U89" i="1"/>
  <c r="P88" i="1"/>
  <c r="S88" i="1"/>
  <c r="O87" i="1"/>
  <c r="R87" i="1" s="1"/>
  <c r="V91" i="1" l="1"/>
  <c r="Q90" i="1"/>
  <c r="P89" i="1"/>
  <c r="U90" i="1"/>
  <c r="O88" i="1"/>
  <c r="R88" i="1" s="1"/>
  <c r="S89" i="1"/>
  <c r="Q91" i="1" l="1"/>
  <c r="V92" i="1"/>
  <c r="U91" i="1"/>
  <c r="P90" i="1"/>
  <c r="S90" i="1"/>
  <c r="O89" i="1"/>
  <c r="R89" i="1" s="1"/>
  <c r="V93" i="1" l="1"/>
  <c r="Q92" i="1"/>
  <c r="P91" i="1"/>
  <c r="U92" i="1"/>
  <c r="S91" i="1"/>
  <c r="O90" i="1"/>
  <c r="R90" i="1" s="1"/>
  <c r="Q93" i="1" l="1"/>
  <c r="V94" i="1"/>
  <c r="U93" i="1"/>
  <c r="P92" i="1"/>
  <c r="S92" i="1"/>
  <c r="O91" i="1"/>
  <c r="R91" i="1" s="1"/>
  <c r="V95" i="1" l="1"/>
  <c r="Q94" i="1"/>
  <c r="P93" i="1"/>
  <c r="U94" i="1"/>
  <c r="O92" i="1"/>
  <c r="R92" i="1" s="1"/>
  <c r="S93" i="1"/>
  <c r="Q95" i="1" l="1"/>
  <c r="V96" i="1"/>
  <c r="U95" i="1"/>
  <c r="P94" i="1"/>
  <c r="S94" i="1"/>
  <c r="O93" i="1"/>
  <c r="R93" i="1" s="1"/>
  <c r="V97" i="1" l="1"/>
  <c r="Q96" i="1"/>
  <c r="O94" i="1"/>
  <c r="R94" i="1" s="1"/>
  <c r="S95" i="1"/>
  <c r="P95" i="1"/>
  <c r="U96" i="1"/>
  <c r="Q97" i="1" l="1"/>
  <c r="V98" i="1"/>
  <c r="S96" i="1"/>
  <c r="O95" i="1"/>
  <c r="R95" i="1" s="1"/>
  <c r="U97" i="1"/>
  <c r="P96" i="1"/>
  <c r="V99" i="1" l="1"/>
  <c r="Q98" i="1"/>
  <c r="P97" i="1"/>
  <c r="U98" i="1"/>
  <c r="O96" i="1"/>
  <c r="R96" i="1" s="1"/>
  <c r="S97" i="1"/>
  <c r="V100" i="1" l="1"/>
  <c r="Q99" i="1"/>
  <c r="U99" i="1"/>
  <c r="P98" i="1"/>
  <c r="S98" i="1"/>
  <c r="O97" i="1"/>
  <c r="R97" i="1" s="1"/>
  <c r="Q100" i="1" l="1"/>
  <c r="V101" i="1"/>
  <c r="S99" i="1"/>
  <c r="O98" i="1"/>
  <c r="R98" i="1" s="1"/>
  <c r="U100" i="1"/>
  <c r="P99" i="1"/>
  <c r="V102" i="1" l="1"/>
  <c r="Q101" i="1"/>
  <c r="U101" i="1"/>
  <c r="P100" i="1"/>
  <c r="O99" i="1"/>
  <c r="R99" i="1" s="1"/>
  <c r="S100" i="1"/>
  <c r="Q102" i="1" l="1"/>
  <c r="V103" i="1"/>
  <c r="U102" i="1"/>
  <c r="P101" i="1"/>
  <c r="S101" i="1"/>
  <c r="O100" i="1"/>
  <c r="R100" i="1" s="1"/>
  <c r="V104" i="1" l="1"/>
  <c r="Q103" i="1"/>
  <c r="O101" i="1"/>
  <c r="R101" i="1" s="1"/>
  <c r="S102" i="1"/>
  <c r="U103" i="1"/>
  <c r="P102" i="1"/>
  <c r="Q104" i="1" l="1"/>
  <c r="V105" i="1"/>
  <c r="S103" i="1"/>
  <c r="O102" i="1"/>
  <c r="R102" i="1" s="1"/>
  <c r="U104" i="1"/>
  <c r="P103" i="1"/>
  <c r="V106" i="1" l="1"/>
  <c r="Q105" i="1"/>
  <c r="O103" i="1"/>
  <c r="R103" i="1" s="1"/>
  <c r="S104" i="1"/>
  <c r="P104" i="1"/>
  <c r="U105" i="1"/>
  <c r="Q106" i="1" l="1"/>
  <c r="V107" i="1"/>
  <c r="S105" i="1"/>
  <c r="O104" i="1"/>
  <c r="R104" i="1" s="1"/>
  <c r="U106" i="1"/>
  <c r="P105" i="1"/>
  <c r="V108" i="1" l="1"/>
  <c r="Q107" i="1"/>
  <c r="O105" i="1"/>
  <c r="R105" i="1" s="1"/>
  <c r="S106" i="1"/>
  <c r="U107" i="1"/>
  <c r="P106" i="1"/>
  <c r="Q108" i="1" l="1"/>
  <c r="V109" i="1"/>
  <c r="U108" i="1"/>
  <c r="P107" i="1"/>
  <c r="S107" i="1"/>
  <c r="O106" i="1"/>
  <c r="R106" i="1" s="1"/>
  <c r="V110" i="1" l="1"/>
  <c r="Q109" i="1"/>
  <c r="O107" i="1"/>
  <c r="R107" i="1" s="1"/>
  <c r="S108" i="1"/>
  <c r="U109" i="1"/>
  <c r="P108" i="1"/>
  <c r="Q110" i="1" l="1"/>
  <c r="V111" i="1"/>
  <c r="S109" i="1"/>
  <c r="O108" i="1"/>
  <c r="R108" i="1" s="1"/>
  <c r="U110" i="1"/>
  <c r="P109" i="1"/>
  <c r="Q111" i="1" l="1"/>
  <c r="V112" i="1"/>
  <c r="U111" i="1"/>
  <c r="P110" i="1"/>
  <c r="O109" i="1"/>
  <c r="R109" i="1" s="1"/>
  <c r="S110" i="1"/>
  <c r="Q112" i="1" l="1"/>
  <c r="V113" i="1"/>
  <c r="U112" i="1"/>
  <c r="P111" i="1"/>
  <c r="S111" i="1"/>
  <c r="O110" i="1"/>
  <c r="R110" i="1" s="1"/>
  <c r="Q113" i="1" l="1"/>
  <c r="V114" i="1"/>
  <c r="O111" i="1"/>
  <c r="R111" i="1" s="1"/>
  <c r="S112" i="1"/>
  <c r="U113" i="1"/>
  <c r="P112" i="1"/>
  <c r="V115" i="1" l="1"/>
  <c r="Q114" i="1"/>
  <c r="S113" i="1"/>
  <c r="O112" i="1"/>
  <c r="R112" i="1" s="1"/>
  <c r="P113" i="1"/>
  <c r="U114" i="1"/>
  <c r="Q115" i="1" l="1"/>
  <c r="V116" i="1"/>
  <c r="U115" i="1"/>
  <c r="P114" i="1"/>
  <c r="O113" i="1"/>
  <c r="R113" i="1" s="1"/>
  <c r="S114" i="1"/>
  <c r="V117" i="1" l="1"/>
  <c r="Q116" i="1"/>
  <c r="O114" i="1"/>
  <c r="R114" i="1" s="1"/>
  <c r="S115" i="1"/>
  <c r="U116" i="1"/>
  <c r="P115" i="1"/>
  <c r="V118" i="1" l="1"/>
  <c r="Q117" i="1"/>
  <c r="S116" i="1"/>
  <c r="O115" i="1"/>
  <c r="R115" i="1" s="1"/>
  <c r="P116" i="1"/>
  <c r="U117" i="1"/>
  <c r="Q118" i="1" l="1"/>
  <c r="V119" i="1"/>
  <c r="U118" i="1"/>
  <c r="P117" i="1"/>
  <c r="O116" i="1"/>
  <c r="R116" i="1" s="1"/>
  <c r="S117" i="1"/>
  <c r="V120" i="1" l="1"/>
  <c r="Q119" i="1"/>
  <c r="S118" i="1"/>
  <c r="O117" i="1"/>
  <c r="R117" i="1" s="1"/>
  <c r="P118" i="1"/>
  <c r="U119" i="1"/>
  <c r="V121" i="1" l="1"/>
  <c r="V122" i="1" s="1"/>
  <c r="Q120" i="1"/>
  <c r="S119" i="1"/>
  <c r="O118" i="1"/>
  <c r="R118" i="1" s="1"/>
  <c r="U120" i="1"/>
  <c r="P119" i="1"/>
  <c r="V123" i="1" l="1"/>
  <c r="Q122" i="1"/>
  <c r="U121" i="1"/>
  <c r="U122" i="1" s="1"/>
  <c r="P120" i="1"/>
  <c r="O119" i="1"/>
  <c r="R119" i="1" s="1"/>
  <c r="S120" i="1"/>
  <c r="V124" i="1" l="1"/>
  <c r="O120" i="1"/>
  <c r="R120" i="1" s="1"/>
  <c r="S121" i="1"/>
  <c r="S122" i="1" s="1"/>
  <c r="P122" i="1"/>
  <c r="U123" i="1"/>
  <c r="U124" i="1" s="1"/>
  <c r="Q124" i="1" l="1"/>
  <c r="V125" i="1"/>
  <c r="P124" i="1"/>
  <c r="U125" i="1"/>
  <c r="U126" i="1" s="1"/>
  <c r="S123" i="1"/>
  <c r="S124" i="1" s="1"/>
  <c r="O122" i="1"/>
  <c r="R122" i="1" s="1"/>
  <c r="V126" i="1" l="1"/>
  <c r="Q126" i="1" s="1"/>
  <c r="V179" i="1"/>
  <c r="S125" i="1"/>
  <c r="S126" i="1" s="1"/>
  <c r="O124" i="1"/>
  <c r="R124" i="1" s="1"/>
  <c r="P126" i="1"/>
  <c r="U179" i="1"/>
  <c r="O126" i="1" l="1"/>
  <c r="R126" i="1" s="1"/>
  <c r="S179" i="1"/>
  <c r="T7" i="1" l="1"/>
  <c r="P7" i="1" s="1"/>
  <c r="P179" i="1" s="1"/>
  <c r="T179" i="1" l="1"/>
  <c r="O7" i="1"/>
  <c r="Q7" i="1"/>
  <c r="Q179" i="1" s="1"/>
  <c r="R7" i="1" l="1"/>
  <c r="R179" i="1" s="1"/>
  <c r="O179" i="1"/>
</calcChain>
</file>

<file path=xl/sharedStrings.xml><?xml version="1.0" encoding="utf-8"?>
<sst xmlns="http://schemas.openxmlformats.org/spreadsheetml/2006/main" count="1388" uniqueCount="232">
  <si>
    <t>LAMPIRAN 8</t>
  </si>
  <si>
    <t>DATA SIMPANAN DAN UTANG ANGGOTA KOPERASI</t>
  </si>
  <si>
    <t xml:space="preserve"> TUT WURI HANDAYANI</t>
  </si>
  <si>
    <t>no</t>
  </si>
  <si>
    <t>No Anggota</t>
  </si>
  <si>
    <t>Nama</t>
  </si>
  <si>
    <t xml:space="preserve">    Simpanan                </t>
  </si>
  <si>
    <t>Sisa Pinjaman</t>
  </si>
  <si>
    <t>Jasa Anggota</t>
  </si>
  <si>
    <t>SHU Anggota</t>
  </si>
  <si>
    <t>pokok</t>
  </si>
  <si>
    <t>WJB 2021</t>
  </si>
  <si>
    <t>Wajib</t>
  </si>
  <si>
    <t>Manasuka</t>
  </si>
  <si>
    <t>Total</t>
  </si>
  <si>
    <t>piutang</t>
  </si>
  <si>
    <t>smtr/p-3</t>
  </si>
  <si>
    <t>Reguler</t>
  </si>
  <si>
    <t>total</t>
  </si>
  <si>
    <t>Simpanan</t>
  </si>
  <si>
    <t>jml simpanan</t>
  </si>
  <si>
    <t>shu yg dibagikan</t>
  </si>
  <si>
    <t>utang reg</t>
  </si>
  <si>
    <t>jasa utang reg</t>
  </si>
  <si>
    <t>jasa pihak ke-3</t>
  </si>
  <si>
    <t>AININ TRIFILA M</t>
  </si>
  <si>
    <t>ANDRE GINANJAR</t>
  </si>
  <si>
    <t>ASIKIN</t>
  </si>
  <si>
    <t>BASUKI</t>
  </si>
  <si>
    <t>BUHARI</t>
  </si>
  <si>
    <t>EFI NAJIHAH</t>
  </si>
  <si>
    <t>FADOLI</t>
  </si>
  <si>
    <t>H.M. UTSMANI, HS.HM.I</t>
  </si>
  <si>
    <t>H.TAWANG</t>
  </si>
  <si>
    <t>INA NASIROH</t>
  </si>
  <si>
    <t>JOKO PRATAMA</t>
  </si>
  <si>
    <t>KARNA</t>
  </si>
  <si>
    <t>KUSWATA</t>
  </si>
  <si>
    <t>M. WAHYUDI</t>
  </si>
  <si>
    <t>MOMON TASMONO</t>
  </si>
  <si>
    <t>NIA NURUL HAYAT, S.Pd.</t>
  </si>
  <si>
    <t>NUNIK ANGGRAENI</t>
  </si>
  <si>
    <t>ROKAYAH KEU</t>
  </si>
  <si>
    <t>SAEFUDIN</t>
  </si>
  <si>
    <t>SAEFUL HUDA</t>
  </si>
  <si>
    <t>SILVIA PRASUCI</t>
  </si>
  <si>
    <t>SRI DAMAYANTI</t>
  </si>
  <si>
    <t>SUJANA</t>
  </si>
  <si>
    <t>TA.KOMARUDIN</t>
  </si>
  <si>
    <t>TURCIPTO</t>
  </si>
  <si>
    <t>TUSMAN</t>
  </si>
  <si>
    <t>UJANG SURYADI</t>
  </si>
  <si>
    <t>UNED</t>
  </si>
  <si>
    <t>YANTI TRESNAYANTI</t>
  </si>
  <si>
    <t>YENI PURNIANINGSIH</t>
  </si>
  <si>
    <t>ATI HERAWATI</t>
  </si>
  <si>
    <t>ATI MALDIAWATI</t>
  </si>
  <si>
    <t>EHA KHAERIYAH</t>
  </si>
  <si>
    <t>EUIS INDAYANI</t>
  </si>
  <si>
    <t>HASANAH</t>
  </si>
  <si>
    <t>JUMIAH</t>
  </si>
  <si>
    <t>KARTIKA HANDAYANI</t>
  </si>
  <si>
    <t>MIMIN LASMINIATI</t>
  </si>
  <si>
    <t>NANI SUKAENI</t>
  </si>
  <si>
    <t>NOVI SETYANTI HADI</t>
  </si>
  <si>
    <t>NURSAENI</t>
  </si>
  <si>
    <t>PATKANAH</t>
  </si>
  <si>
    <t>ROKMAH</t>
  </si>
  <si>
    <t>ROSMAWATI</t>
  </si>
  <si>
    <t>SANIMAH</t>
  </si>
  <si>
    <t>SRI RAHAYU</t>
  </si>
  <si>
    <t>SUGIHARTI</t>
  </si>
  <si>
    <t>YOYOH ROHANINGSIH</t>
  </si>
  <si>
    <t>YUYUN WAHYUNI</t>
  </si>
  <si>
    <t>ENAH JUANAH</t>
  </si>
  <si>
    <t>FATONAH</t>
  </si>
  <si>
    <t>HEPY ROSELA</t>
  </si>
  <si>
    <t>IIN HUSNUL KHOTIMAH</t>
  </si>
  <si>
    <t>LINDU SAPITRI</t>
  </si>
  <si>
    <t>LISNAWATI</t>
  </si>
  <si>
    <t>NETI INDRAWATI</t>
  </si>
  <si>
    <t>PONIRAH</t>
  </si>
  <si>
    <t>RODIYAH</t>
  </si>
  <si>
    <t>SRI KUNTARI</t>
  </si>
  <si>
    <t>SUJATMA</t>
  </si>
  <si>
    <t>SUMINAR</t>
  </si>
  <si>
    <t>SUMIYATI (TK )</t>
  </si>
  <si>
    <t>TITIN SUMARNI</t>
  </si>
  <si>
    <t>UMI KULSUM</t>
  </si>
  <si>
    <t>ATIN SOLEHA</t>
  </si>
  <si>
    <t>HENI NURUL .W</t>
  </si>
  <si>
    <t>KASIH YUNIASIH</t>
  </si>
  <si>
    <t>MAMAH AIDA</t>
  </si>
  <si>
    <t>MASLAHAH</t>
  </si>
  <si>
    <t>MEMIH MAEMUNAH</t>
  </si>
  <si>
    <t>OOM KOMARIAH</t>
  </si>
  <si>
    <t>RAHMI ZULHIDA</t>
  </si>
  <si>
    <t>RETNO TRISUSIATI</t>
  </si>
  <si>
    <t>RITANINGSIH</t>
  </si>
  <si>
    <t>RUBAEAH</t>
  </si>
  <si>
    <t>SARINI</t>
  </si>
  <si>
    <t>SITI PATIMAH</t>
  </si>
  <si>
    <t>SRI KARTINI</t>
  </si>
  <si>
    <t>SUYENI</t>
  </si>
  <si>
    <t>TATI CAHYA.M</t>
  </si>
  <si>
    <t>WATINI</t>
  </si>
  <si>
    <t>YENI HANDAYANI</t>
  </si>
  <si>
    <t>ADE MUHYATI</t>
  </si>
  <si>
    <t>AMIR ZULKARNAEN</t>
  </si>
  <si>
    <t>Drs.ADIN IMADDUDIN</t>
  </si>
  <si>
    <t>JAENAH</t>
  </si>
  <si>
    <t>LIHERTI</t>
  </si>
  <si>
    <t>NANI NURAENI</t>
  </si>
  <si>
    <t>TOTO SUGIHARTO</t>
  </si>
  <si>
    <t>Y.PAIMAN</t>
  </si>
  <si>
    <t>RESNAWATI</t>
  </si>
  <si>
    <t>ST.NURHAYATI (AL IRSYAD)</t>
  </si>
  <si>
    <t>SUKAENI</t>
  </si>
  <si>
    <t>YENI SUPANTI</t>
  </si>
  <si>
    <t>SUNARNI ( SKB )</t>
  </si>
  <si>
    <t>EDI SUTISNA</t>
  </si>
  <si>
    <t>EKA PRASETYA</t>
  </si>
  <si>
    <t>HELLY YUKTIKA</t>
  </si>
  <si>
    <t>NONENG HARYATI</t>
  </si>
  <si>
    <t xml:space="preserve"> DADAN MUAD</t>
  </si>
  <si>
    <t>ATAS BUDIRUSMONO</t>
  </si>
  <si>
    <t>MUANAH MISHAWATI</t>
  </si>
  <si>
    <t>RINA BAGUS TRIYANI</t>
  </si>
  <si>
    <t>SAENI</t>
  </si>
  <si>
    <t>SANIA LIS INDRIYANTI</t>
  </si>
  <si>
    <t>SUHERTATI</t>
  </si>
  <si>
    <t>SUNARTI</t>
  </si>
  <si>
    <t>SURYA DEWI</t>
  </si>
  <si>
    <t>ERIZA</t>
  </si>
  <si>
    <t>HERI CHANDRA WIBAWA</t>
  </si>
  <si>
    <t>ELANG TOMY IPLALUDIN</t>
  </si>
  <si>
    <t>ADE CHAYANINGSIH</t>
  </si>
  <si>
    <t>NURBAETI J</t>
  </si>
  <si>
    <t>EKA AWAN</t>
  </si>
  <si>
    <t>H. IRAWAN WAHYONO</t>
  </si>
  <si>
    <t>JASTA</t>
  </si>
  <si>
    <t>Drs. AEP MM</t>
  </si>
  <si>
    <t>YOYO SUNARYO</t>
  </si>
  <si>
    <t>ATI SUMIATI</t>
  </si>
  <si>
    <t>YANUAR</t>
  </si>
  <si>
    <t>SURANTO</t>
  </si>
  <si>
    <t>P3</t>
  </si>
  <si>
    <t>RIA KUSUMAWATI</t>
  </si>
  <si>
    <t>DESY FITRIANI</t>
  </si>
  <si>
    <t>ANIH SRI.S</t>
  </si>
  <si>
    <t>TOTO SYATORI</t>
  </si>
  <si>
    <t>ZAINAWATI</t>
  </si>
  <si>
    <t>BAGUS DWI.Y</t>
  </si>
  <si>
    <t>ABDUL KOHAR</t>
  </si>
  <si>
    <t>DEDI JUNAEDI</t>
  </si>
  <si>
    <t>SITI MAEMUNAH</t>
  </si>
  <si>
    <t>SRI SUHARNI</t>
  </si>
  <si>
    <t>JAENUDIN</t>
  </si>
  <si>
    <t>EPENDI</t>
  </si>
  <si>
    <t>ACE</t>
  </si>
  <si>
    <t>SUDIRMAN</t>
  </si>
  <si>
    <t>YENI AGUSTIN</t>
  </si>
  <si>
    <t>M. SUTARJO</t>
  </si>
  <si>
    <t>DWI PRAMESWARI</t>
  </si>
  <si>
    <t>DISDIK / EDI</t>
  </si>
  <si>
    <t>SITI ROHAETI</t>
  </si>
  <si>
    <t>IIN YUNINGSIH</t>
  </si>
  <si>
    <t>EDI KANKOP</t>
  </si>
  <si>
    <t>DADANG JUHANA</t>
  </si>
  <si>
    <t>AMIN</t>
  </si>
  <si>
    <t>P4</t>
  </si>
  <si>
    <t>B.ENNY H</t>
  </si>
  <si>
    <t>DEDE ABDIANA</t>
  </si>
  <si>
    <t>NOVINTA</t>
  </si>
  <si>
    <t>DWI RAHAYU</t>
  </si>
  <si>
    <t>DAMAYANTI</t>
  </si>
  <si>
    <t>AGUNG</t>
  </si>
  <si>
    <t>OZAN</t>
  </si>
  <si>
    <t>ITA DIKDAS</t>
  </si>
  <si>
    <t>JIAH</t>
  </si>
  <si>
    <t>DWI DIKDAS</t>
  </si>
  <si>
    <t>SARIP OB</t>
  </si>
  <si>
    <t>DWI OB</t>
  </si>
  <si>
    <t>BILLI</t>
  </si>
  <si>
    <t>DAVID</t>
  </si>
  <si>
    <t xml:space="preserve">MAYA </t>
  </si>
  <si>
    <t>OTONG</t>
  </si>
  <si>
    <t>ADIT</t>
  </si>
  <si>
    <t>ASEP ISKANDAR</t>
  </si>
  <si>
    <t>RENDI</t>
  </si>
  <si>
    <t>ADE NURHAYAT</t>
  </si>
  <si>
    <t>ITOX</t>
  </si>
  <si>
    <t>ANGGA</t>
  </si>
  <si>
    <t>ABRIYANI</t>
  </si>
  <si>
    <t>ANAS</t>
  </si>
  <si>
    <t>SURIP / IRAWAN</t>
  </si>
  <si>
    <t>RITA SLB</t>
  </si>
  <si>
    <t>KIKI UMUM</t>
  </si>
  <si>
    <t>DASUKI DIKDAS</t>
  </si>
  <si>
    <t>TOTAL</t>
  </si>
  <si>
    <t>BULAN</t>
  </si>
  <si>
    <t>JAN</t>
  </si>
  <si>
    <t>FEB</t>
  </si>
  <si>
    <t>MARET</t>
  </si>
  <si>
    <t>APRIL</t>
  </si>
  <si>
    <t>MEI</t>
  </si>
  <si>
    <t>JUNI</t>
  </si>
  <si>
    <t>JULI</t>
  </si>
  <si>
    <t>AGT</t>
  </si>
  <si>
    <t>SEPT</t>
  </si>
  <si>
    <t>OKT</t>
  </si>
  <si>
    <t>NOV</t>
  </si>
  <si>
    <t>DES</t>
  </si>
  <si>
    <t>cicilan</t>
  </si>
  <si>
    <t>jasa</t>
  </si>
  <si>
    <t>-</t>
  </si>
  <si>
    <t>Juli</t>
  </si>
  <si>
    <t>Agustus</t>
  </si>
  <si>
    <t>September</t>
  </si>
  <si>
    <t>Oktober</t>
  </si>
  <si>
    <t>November</t>
  </si>
  <si>
    <t>Desember</t>
  </si>
  <si>
    <t>data</t>
  </si>
  <si>
    <t>Juni</t>
  </si>
  <si>
    <t>Mei</t>
  </si>
  <si>
    <t>April</t>
  </si>
  <si>
    <t>Maret</t>
  </si>
  <si>
    <t>Februari</t>
  </si>
  <si>
    <t>Januari</t>
  </si>
  <si>
    <t>Cicilan</t>
  </si>
  <si>
    <t>Jasa</t>
  </si>
  <si>
    <t>LISYANTI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</si>
</sst>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Calibri"/>
      <family val="2"/>
      <charset val="1"/>
      <scheme val="minor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Calibri"/>
      <family val="2"/>
      <charset val="1"/>
      <scheme val="minor"/>
    </font>
    <font>
      <sz val="9"/>
      <color rgb="FFFF0000"/>
      <name val="Times New Roman"/>
      <family val="1"/>
    </font>
    <font>
      <sz val="9"/>
      <color rgb="FFFF0000"/>
      <name val="Calibri"/>
      <family val="2"/>
      <charset val="1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164" fontId="2" fillId="2" borderId="0" xfId="1" applyFont="1" applyFill="1"/>
    <xf numFmtId="164" fontId="2" fillId="3" borderId="0" xfId="1" applyFont="1" applyFill="1"/>
    <xf numFmtId="164" fontId="3" fillId="4" borderId="0" xfId="1" applyFont="1" applyFill="1"/>
    <xf numFmtId="164" fontId="2" fillId="5" borderId="0" xfId="1" applyFont="1" applyFill="1"/>
    <xf numFmtId="164" fontId="4" fillId="2" borderId="0" xfId="1" applyFont="1" applyFill="1" applyAlignment="1">
      <alignment horizontal="left"/>
    </xf>
    <xf numFmtId="164" fontId="5" fillId="2" borderId="0" xfId="1" applyFont="1" applyFill="1" applyAlignment="1">
      <alignment horizontal="center"/>
    </xf>
    <xf numFmtId="164" fontId="4" fillId="3" borderId="0" xfId="1" applyFont="1" applyFill="1" applyAlignment="1">
      <alignment horizontal="center"/>
    </xf>
    <xf numFmtId="164" fontId="6" fillId="4" borderId="0" xfId="1" applyFont="1" applyFill="1" applyAlignment="1">
      <alignment horizontal="center"/>
    </xf>
    <xf numFmtId="164" fontId="8" fillId="2" borderId="0" xfId="1" applyFont="1" applyFill="1"/>
    <xf numFmtId="164" fontId="7" fillId="3" borderId="1" xfId="1" applyFont="1" applyFill="1" applyBorder="1" applyAlignment="1">
      <alignment horizontal="center"/>
    </xf>
    <xf numFmtId="164" fontId="9" fillId="4" borderId="1" xfId="1" applyFont="1" applyFill="1" applyBorder="1" applyAlignment="1">
      <alignment horizontal="center"/>
    </xf>
    <xf numFmtId="164" fontId="7" fillId="2" borderId="4" xfId="1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164" fontId="2" fillId="5" borderId="1" xfId="1" applyFont="1" applyFill="1" applyBorder="1"/>
    <xf numFmtId="164" fontId="10" fillId="2" borderId="1" xfId="1" applyFont="1" applyFill="1" applyBorder="1" applyAlignment="1">
      <alignment horizontal="center"/>
    </xf>
    <xf numFmtId="164" fontId="10" fillId="2" borderId="1" xfId="1" applyFont="1" applyFill="1" applyBorder="1"/>
    <xf numFmtId="164" fontId="10" fillId="3" borderId="1" xfId="1" applyFont="1" applyFill="1" applyBorder="1"/>
    <xf numFmtId="164" fontId="10" fillId="2" borderId="1" xfId="1" applyFont="1" applyFill="1" applyBorder="1" applyAlignment="1">
      <alignment horizontal="left"/>
    </xf>
    <xf numFmtId="164" fontId="10" fillId="2" borderId="7" xfId="1" applyFont="1" applyFill="1" applyBorder="1" applyAlignment="1">
      <alignment horizontal="left"/>
    </xf>
    <xf numFmtId="164" fontId="11" fillId="4" borderId="1" xfId="1" applyFont="1" applyFill="1" applyBorder="1"/>
    <xf numFmtId="164" fontId="10" fillId="2" borderId="7" xfId="1" applyFont="1" applyFill="1" applyBorder="1"/>
    <xf numFmtId="164" fontId="2" fillId="5" borderId="7" xfId="1" applyFont="1" applyFill="1" applyBorder="1"/>
    <xf numFmtId="164" fontId="12" fillId="2" borderId="0" xfId="1" applyFont="1" applyFill="1"/>
    <xf numFmtId="164" fontId="10" fillId="2" borderId="0" xfId="1" applyFont="1" applyFill="1" applyAlignment="1">
      <alignment horizontal="center"/>
    </xf>
    <xf numFmtId="164" fontId="10" fillId="6" borderId="1" xfId="1" applyFont="1" applyFill="1" applyBorder="1" applyAlignment="1">
      <alignment horizontal="center"/>
    </xf>
    <xf numFmtId="164" fontId="13" fillId="2" borderId="1" xfId="1" applyFont="1" applyFill="1" applyBorder="1" applyAlignment="1">
      <alignment horizontal="center"/>
    </xf>
    <xf numFmtId="164" fontId="13" fillId="2" borderId="1" xfId="1" applyFont="1" applyFill="1" applyBorder="1"/>
    <xf numFmtId="164" fontId="13" fillId="3" borderId="1" xfId="1" applyFont="1" applyFill="1" applyBorder="1"/>
    <xf numFmtId="164" fontId="13" fillId="2" borderId="1" xfId="1" applyFont="1" applyFill="1" applyBorder="1" applyAlignment="1">
      <alignment horizontal="left"/>
    </xf>
    <xf numFmtId="164" fontId="13" fillId="4" borderId="1" xfId="1" applyFont="1" applyFill="1" applyBorder="1"/>
    <xf numFmtId="164" fontId="13" fillId="2" borderId="7" xfId="1" applyFont="1" applyFill="1" applyBorder="1"/>
    <xf numFmtId="164" fontId="13" fillId="2" borderId="7" xfId="1" applyFont="1" applyFill="1" applyBorder="1" applyAlignment="1">
      <alignment horizontal="left"/>
    </xf>
    <xf numFmtId="164" fontId="14" fillId="5" borderId="1" xfId="1" applyFont="1" applyFill="1" applyBorder="1"/>
    <xf numFmtId="164" fontId="14" fillId="2" borderId="0" xfId="1" applyFont="1" applyFill="1"/>
    <xf numFmtId="164" fontId="5" fillId="2" borderId="1" xfId="1" applyFont="1" applyFill="1" applyBorder="1"/>
    <xf numFmtId="164" fontId="10" fillId="2" borderId="8" xfId="1" applyFont="1" applyFill="1" applyBorder="1" applyAlignment="1">
      <alignment horizontal="center"/>
    </xf>
    <xf numFmtId="164" fontId="10" fillId="7" borderId="9" xfId="1" applyFont="1" applyFill="1" applyBorder="1"/>
    <xf numFmtId="164" fontId="10" fillId="7" borderId="1" xfId="1" applyFont="1" applyFill="1" applyBorder="1"/>
    <xf numFmtId="164" fontId="10" fillId="8" borderId="9" xfId="1" applyFont="1" applyFill="1" applyBorder="1"/>
    <xf numFmtId="164" fontId="2" fillId="7" borderId="1" xfId="1" applyFont="1" applyFill="1" applyBorder="1"/>
    <xf numFmtId="164" fontId="10" fillId="8" borderId="1" xfId="1" applyFont="1" applyFill="1" applyBorder="1"/>
    <xf numFmtId="164" fontId="10" fillId="2" borderId="1" xfId="1" quotePrefix="1" applyFont="1" applyFill="1" applyBorder="1"/>
    <xf numFmtId="164" fontId="10" fillId="2" borderId="9" xfId="1" applyFont="1" applyFill="1" applyBorder="1"/>
    <xf numFmtId="164" fontId="7" fillId="3" borderId="9" xfId="1" applyFont="1" applyFill="1" applyBorder="1" applyAlignment="1">
      <alignment horizontal="center"/>
    </xf>
    <xf numFmtId="164" fontId="10" fillId="2" borderId="9" xfId="1" applyFont="1" applyFill="1" applyBorder="1" applyAlignment="1">
      <alignment horizontal="left"/>
    </xf>
    <xf numFmtId="164" fontId="10" fillId="2" borderId="9" xfId="1" applyFont="1" applyFill="1" applyBorder="1" applyAlignment="1">
      <alignment horizontal="center"/>
    </xf>
    <xf numFmtId="164" fontId="2" fillId="2" borderId="1" xfId="1" applyFont="1" applyFill="1" applyBorder="1"/>
    <xf numFmtId="164" fontId="10" fillId="6" borderId="9" xfId="1" applyFont="1" applyFill="1" applyBorder="1"/>
    <xf numFmtId="164" fontId="10" fillId="2" borderId="10" xfId="1" applyFont="1" applyFill="1" applyBorder="1"/>
    <xf numFmtId="164" fontId="10" fillId="2" borderId="10" xfId="1" applyFont="1" applyFill="1" applyBorder="1" applyAlignment="1">
      <alignment horizontal="left"/>
    </xf>
    <xf numFmtId="164" fontId="10" fillId="2" borderId="10" xfId="1" applyFont="1" applyFill="1" applyBorder="1" applyAlignment="1">
      <alignment horizontal="center"/>
    </xf>
    <xf numFmtId="164" fontId="2" fillId="3" borderId="1" xfId="1" applyFont="1" applyFill="1" applyBorder="1"/>
    <xf numFmtId="0" fontId="0" fillId="0" borderId="1" xfId="0" applyBorder="1"/>
    <xf numFmtId="0" fontId="15" fillId="0" borderId="1" xfId="0" applyFont="1" applyBorder="1"/>
    <xf numFmtId="164" fontId="12" fillId="2" borderId="1" xfId="1" applyFont="1" applyFill="1" applyBorder="1"/>
    <xf numFmtId="164" fontId="15" fillId="0" borderId="1" xfId="1" applyFont="1" applyBorder="1"/>
    <xf numFmtId="164" fontId="2" fillId="8" borderId="1" xfId="1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/>
    <xf numFmtId="164" fontId="10" fillId="3" borderId="7" xfId="1" applyFont="1" applyFill="1" applyBorder="1"/>
    <xf numFmtId="164" fontId="10" fillId="2" borderId="7" xfId="1" applyFont="1" applyFill="1" applyBorder="1" applyAlignment="1">
      <alignment horizontal="center"/>
    </xf>
    <xf numFmtId="164" fontId="4" fillId="2" borderId="0" xfId="1" applyFont="1" applyFill="1"/>
    <xf numFmtId="164" fontId="4" fillId="9" borderId="0" xfId="1" applyFont="1" applyFill="1"/>
    <xf numFmtId="164" fontId="4" fillId="4" borderId="0" xfId="1" applyFont="1" applyFill="1"/>
    <xf numFmtId="164" fontId="2" fillId="2" borderId="0" xfId="1" applyFont="1" applyFill="1" applyAlignment="1">
      <alignment horizontal="center"/>
    </xf>
    <xf numFmtId="164" fontId="4" fillId="2" borderId="0" xfId="1" applyFont="1" applyFill="1" applyAlignment="1">
      <alignment horizontal="center"/>
    </xf>
    <xf numFmtId="164" fontId="7" fillId="2" borderId="1" xfId="1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/>
    </xf>
    <xf numFmtId="164" fontId="7" fillId="2" borderId="2" xfId="1" applyFont="1" applyFill="1" applyBorder="1" applyAlignment="1">
      <alignment horizontal="center"/>
    </xf>
    <xf numFmtId="164" fontId="7" fillId="2" borderId="3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64" fontId="8" fillId="2" borderId="1" xfId="1" applyFont="1" applyFill="1" applyBorder="1" applyAlignment="1">
      <alignment horizontal="center"/>
    </xf>
    <xf numFmtId="164" fontId="10" fillId="2" borderId="11" xfId="1" applyFont="1" applyFill="1" applyBorder="1" applyAlignment="1">
      <alignment horizontal="left"/>
    </xf>
    <xf numFmtId="164" fontId="13" fillId="2" borderId="11" xfId="1" applyFont="1" applyFill="1" applyBorder="1" applyAlignment="1">
      <alignment horizontal="left"/>
    </xf>
    <xf numFmtId="164" fontId="3" fillId="2" borderId="1" xfId="1" applyFont="1" applyFill="1" applyBorder="1"/>
    <xf numFmtId="164" fontId="7" fillId="2" borderId="11" xfId="1" applyFont="1" applyFill="1" applyBorder="1" applyAlignment="1">
      <alignment horizontal="center"/>
    </xf>
    <xf numFmtId="164" fontId="7" fillId="2" borderId="12" xfId="1" applyFont="1" applyFill="1" applyBorder="1" applyAlignment="1">
      <alignment horizontal="center"/>
    </xf>
    <xf numFmtId="164" fontId="7" fillId="2" borderId="13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164" fontId="8" fillId="2" borderId="7" xfId="1" applyFont="1" applyFill="1" applyBorder="1" applyAlignment="1">
      <alignment horizontal="center"/>
    </xf>
    <xf numFmtId="164" fontId="8" fillId="2" borderId="15" xfId="1" applyFont="1" applyFill="1" applyBorder="1" applyAlignment="1">
      <alignment horizontal="center"/>
    </xf>
    <xf numFmtId="164" fontId="2" fillId="2" borderId="10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right"/>
    </xf>
    <xf numFmtId="164" fontId="5" fillId="2" borderId="1" xfId="1" applyFont="1" applyFill="1" applyBorder="1" applyAlignment="1">
      <alignment horizontal="center"/>
    </xf>
    <xf numFmtId="164" fontId="10" fillId="2" borderId="14" xfId="1" applyFont="1" applyFill="1" applyBorder="1" applyAlignment="1">
      <alignment horizontal="center"/>
    </xf>
    <xf numFmtId="164" fontId="10" fillId="2" borderId="14" xfId="1" applyFont="1" applyFill="1" applyBorder="1"/>
    <xf numFmtId="164" fontId="10" fillId="8" borderId="10" xfId="1" applyFont="1" applyFill="1" applyBorder="1"/>
    <xf numFmtId="164" fontId="4" fillId="2" borderId="1" xfId="1" applyFont="1" applyFill="1" applyBorder="1"/>
    <xf numFmtId="164" fontId="4" fillId="4" borderId="1" xfId="1" applyFont="1" applyFill="1" applyBorder="1"/>
    <xf numFmtId="164" fontId="10" fillId="2" borderId="11" xfId="1" applyFont="1" applyFill="1" applyBorder="1"/>
    <xf numFmtId="164" fontId="10" fillId="8" borderId="11" xfId="1" applyFont="1" applyFill="1" applyBorder="1"/>
    <xf numFmtId="164" fontId="10" fillId="2" borderId="11" xfId="1" quotePrefix="1" applyFont="1" applyFill="1" applyBorder="1"/>
    <xf numFmtId="164" fontId="2" fillId="2" borderId="11" xfId="1" applyFont="1" applyFill="1" applyBorder="1"/>
    <xf numFmtId="164" fontId="2" fillId="8" borderId="11" xfId="1" applyFont="1" applyFill="1" applyBorder="1"/>
    <xf numFmtId="164" fontId="10" fillId="8" borderId="8" xfId="1" applyFont="1" applyFill="1" applyBorder="1"/>
    <xf numFmtId="164" fontId="10" fillId="2" borderId="8" xfId="1" applyFont="1" applyFill="1" applyBorder="1"/>
    <xf numFmtId="164" fontId="10" fillId="2" borderId="13" xfId="1" applyFont="1" applyFill="1" applyBorder="1"/>
    <xf numFmtId="164" fontId="7" fillId="2" borderId="11" xfId="1" applyFont="1" applyFill="1" applyBorder="1" applyAlignment="1">
      <alignment horizontal="center"/>
    </xf>
    <xf numFmtId="164" fontId="7" fillId="2" borderId="12" xfId="1" applyFont="1" applyFill="1" applyBorder="1" applyAlignment="1">
      <alignment horizontal="center"/>
    </xf>
    <xf numFmtId="164" fontId="7" fillId="2" borderId="13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64" fontId="8" fillId="2" borderId="1" xfId="1" applyFont="1" applyFill="1" applyBorder="1" applyAlignment="1">
      <alignment horizontal="center"/>
    </xf>
    <xf numFmtId="164" fontId="4" fillId="2" borderId="0" xfId="1" applyFont="1" applyFill="1" applyAlignment="1">
      <alignment horizontal="center"/>
    </xf>
    <xf numFmtId="164" fontId="7" fillId="2" borderId="1" xfId="1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/>
    </xf>
    <xf numFmtId="164" fontId="2" fillId="2" borderId="18" xfId="1" applyFont="1" applyFill="1" applyBorder="1" applyAlignment="1">
      <alignment horizontal="center"/>
    </xf>
    <xf numFmtId="164" fontId="2" fillId="2" borderId="9" xfId="1" applyFont="1" applyFill="1" applyBorder="1" applyAlignment="1">
      <alignment horizontal="center"/>
    </xf>
    <xf numFmtId="164" fontId="2" fillId="2" borderId="11" xfId="1" applyFont="1" applyFill="1" applyBorder="1" applyAlignment="1">
      <alignment horizontal="center"/>
    </xf>
    <xf numFmtId="164" fontId="2" fillId="2" borderId="12" xfId="1" applyFont="1" applyFill="1" applyBorder="1" applyAlignment="1">
      <alignment horizontal="center"/>
    </xf>
    <xf numFmtId="164" fontId="8" fillId="2" borderId="17" xfId="1" applyFont="1" applyFill="1" applyBorder="1" applyAlignment="1">
      <alignment horizontal="center"/>
    </xf>
    <xf numFmtId="164" fontId="8" fillId="2" borderId="16" xfId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164" fontId="8" fillId="2" borderId="14" xfId="1" applyFont="1" applyFill="1" applyBorder="1" applyAlignment="1">
      <alignment horizontal="center"/>
    </xf>
    <xf numFmtId="164" fontId="8" fillId="2" borderId="7" xfId="1" applyFont="1" applyFill="1" applyBorder="1" applyAlignment="1">
      <alignment horizontal="center"/>
    </xf>
    <xf numFmtId="164" fontId="10" fillId="2" borderId="15" xfId="1" applyFont="1" applyFill="1" applyBorder="1"/>
    <xf numFmtId="164" fontId="10" fillId="3" borderId="15" xfId="1" applyFont="1" applyFill="1" applyBorder="1"/>
    <xf numFmtId="164" fontId="10" fillId="2" borderId="15" xfId="1" applyFont="1" applyFill="1" applyBorder="1" applyAlignment="1">
      <alignment horizontal="left"/>
    </xf>
    <xf numFmtId="164" fontId="10" fillId="2" borderId="15" xfId="1" applyFont="1" applyFill="1" applyBorder="1" applyAlignment="1">
      <alignment horizontal="center"/>
    </xf>
    <xf numFmtId="164" fontId="10" fillId="6" borderId="10" xfId="1" applyFont="1" applyFill="1" applyBorder="1"/>
    <xf numFmtId="164" fontId="10" fillId="2" borderId="14" xfId="1" applyFont="1" applyFill="1" applyBorder="1" applyAlignment="1">
      <alignment horizontal="left"/>
    </xf>
    <xf numFmtId="164" fontId="2" fillId="5" borderId="14" xfId="1" applyFont="1" applyFill="1" applyBorder="1"/>
    <xf numFmtId="164" fontId="4" fillId="9" borderId="1" xfId="1" applyFont="1" applyFill="1" applyBorder="1"/>
    <xf numFmtId="164" fontId="14" fillId="2" borderId="1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ININ\BENDAHARA\AININ\KOPERASI\KOPERASI\KOP%20RAT%202023\TRI%20WULAN%20D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PENGURUS"/>
      <sheetName val="NERACA"/>
      <sheetName val="PENJELASAN NERACA"/>
      <sheetName val="REV FIX"/>
      <sheetName val="PERHITUNGAN RUGI-LABA"/>
      <sheetName val="pen &amp; peng"/>
      <sheetName val="PROGRAM KERJA"/>
      <sheetName val="PERKEMBANGAN KOPERASI"/>
      <sheetName val="PENJELASAN MODAL"/>
      <sheetName val="DAFTAR BR INVENTARIS"/>
      <sheetName val="KEL MASUK"/>
      <sheetName val="dansos"/>
      <sheetName val="CEK UTANG"/>
      <sheetName val="MNSK"/>
      <sheetName val="Sheet1"/>
      <sheetName val="SIMP"/>
      <sheetName val="RAPBK"/>
      <sheetName val="UTANG P-3"/>
      <sheetName val="lap pengawas"/>
      <sheetName val="DAFTAR HADIR"/>
      <sheetName val="UTANG"/>
      <sheetName val="Sheet4"/>
      <sheetName val="TANDA TERIMA SHU"/>
      <sheetName val="bank"/>
      <sheetName val="JASA"/>
      <sheetName val="Sheet3"/>
      <sheetName val="LAIN-LAIN"/>
    </sheetNames>
    <sheetDataSet>
      <sheetData sheetId="0">
        <row r="100">
          <cell r="G100">
            <v>158799303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M9">
            <v>5250000</v>
          </cell>
        </row>
        <row r="10">
          <cell r="M10">
            <v>0</v>
          </cell>
        </row>
        <row r="12">
          <cell r="M12"/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300000</v>
          </cell>
        </row>
        <row r="17">
          <cell r="M17">
            <v>5000000</v>
          </cell>
        </row>
        <row r="18">
          <cell r="M18">
            <v>6250000</v>
          </cell>
        </row>
        <row r="19">
          <cell r="M19">
            <v>6488000</v>
          </cell>
        </row>
        <row r="20">
          <cell r="M20">
            <v>12000000</v>
          </cell>
        </row>
        <row r="21">
          <cell r="M21">
            <v>0</v>
          </cell>
        </row>
        <row r="23">
          <cell r="M23">
            <v>18000000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5000000</v>
          </cell>
        </row>
        <row r="28">
          <cell r="M28">
            <v>5000000</v>
          </cell>
        </row>
        <row r="29">
          <cell r="M29">
            <v>125000000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12013000</v>
          </cell>
        </row>
        <row r="34">
          <cell r="M34">
            <v>28327000</v>
          </cell>
        </row>
        <row r="35">
          <cell r="M35">
            <v>58330000</v>
          </cell>
        </row>
        <row r="37">
          <cell r="M37">
            <v>8750000</v>
          </cell>
        </row>
        <row r="38">
          <cell r="M38">
            <v>0</v>
          </cell>
        </row>
        <row r="39">
          <cell r="M39">
            <v>13000000</v>
          </cell>
        </row>
        <row r="40">
          <cell r="M40">
            <v>4200000</v>
          </cell>
        </row>
        <row r="41">
          <cell r="M41">
            <v>1000000</v>
          </cell>
        </row>
        <row r="42">
          <cell r="M42">
            <v>0</v>
          </cell>
        </row>
        <row r="43">
          <cell r="M43">
            <v>35000000</v>
          </cell>
        </row>
        <row r="44">
          <cell r="M44"/>
        </row>
        <row r="45">
          <cell r="M45">
            <v>0</v>
          </cell>
        </row>
        <row r="46">
          <cell r="M46">
            <v>28332000</v>
          </cell>
        </row>
        <row r="47">
          <cell r="M47">
            <v>2000000</v>
          </cell>
        </row>
        <row r="48">
          <cell r="M48">
            <v>3500000</v>
          </cell>
        </row>
        <row r="49">
          <cell r="M49">
            <v>0</v>
          </cell>
        </row>
        <row r="50">
          <cell r="M50"/>
        </row>
        <row r="51">
          <cell r="M51">
            <v>0</v>
          </cell>
        </row>
        <row r="52">
          <cell r="M52">
            <v>12772000</v>
          </cell>
        </row>
        <row r="53">
          <cell r="M53">
            <v>18324000</v>
          </cell>
        </row>
        <row r="54">
          <cell r="M54">
            <v>11000000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1750000</v>
          </cell>
        </row>
        <row r="58">
          <cell r="M58">
            <v>17500000</v>
          </cell>
        </row>
        <row r="59">
          <cell r="M59">
            <v>0</v>
          </cell>
        </row>
        <row r="60">
          <cell r="M60">
            <v>0</v>
          </cell>
        </row>
        <row r="61">
          <cell r="M61">
            <v>10554800</v>
          </cell>
        </row>
        <row r="62">
          <cell r="M62">
            <v>17000000</v>
          </cell>
        </row>
        <row r="63">
          <cell r="M63">
            <v>0</v>
          </cell>
        </row>
        <row r="64">
          <cell r="M64">
            <v>0</v>
          </cell>
        </row>
        <row r="65">
          <cell r="M65">
            <v>21000000</v>
          </cell>
        </row>
        <row r="66">
          <cell r="M66">
            <v>24000000</v>
          </cell>
        </row>
        <row r="67">
          <cell r="M67">
            <v>1500000</v>
          </cell>
        </row>
        <row r="68">
          <cell r="M68">
            <v>9000000</v>
          </cell>
        </row>
        <row r="69">
          <cell r="M69">
            <v>0</v>
          </cell>
        </row>
        <row r="70">
          <cell r="M70">
            <v>22400000</v>
          </cell>
        </row>
        <row r="72">
          <cell r="M72">
            <v>14250000</v>
          </cell>
        </row>
        <row r="73">
          <cell r="M73">
            <v>8000000</v>
          </cell>
        </row>
        <row r="74">
          <cell r="M74">
            <v>23990000</v>
          </cell>
        </row>
        <row r="75">
          <cell r="M75">
            <v>9166000</v>
          </cell>
        </row>
        <row r="76">
          <cell r="M76">
            <v>30554000</v>
          </cell>
        </row>
        <row r="77">
          <cell r="M77">
            <v>6040000</v>
          </cell>
        </row>
        <row r="78">
          <cell r="M78">
            <v>10000000</v>
          </cell>
        </row>
        <row r="79">
          <cell r="M79">
            <v>2000000</v>
          </cell>
        </row>
        <row r="80">
          <cell r="M80">
            <v>34472000</v>
          </cell>
        </row>
        <row r="81">
          <cell r="M81">
            <v>16668000</v>
          </cell>
        </row>
        <row r="82">
          <cell r="M82">
            <v>0</v>
          </cell>
        </row>
        <row r="83">
          <cell r="M83">
            <v>16000000</v>
          </cell>
        </row>
        <row r="84">
          <cell r="M84">
            <v>17706000</v>
          </cell>
        </row>
        <row r="85">
          <cell r="M85">
            <v>0</v>
          </cell>
        </row>
        <row r="86">
          <cell r="M86">
            <v>2000000</v>
          </cell>
        </row>
        <row r="87">
          <cell r="M87">
            <v>6000000</v>
          </cell>
        </row>
        <row r="88">
          <cell r="M88">
            <v>0</v>
          </cell>
        </row>
        <row r="89">
          <cell r="M89">
            <v>39000000</v>
          </cell>
        </row>
        <row r="90">
          <cell r="M90"/>
        </row>
        <row r="91">
          <cell r="M91">
            <v>0</v>
          </cell>
        </row>
        <row r="92">
          <cell r="M92">
            <v>1500000</v>
          </cell>
        </row>
        <row r="93">
          <cell r="M93">
            <v>3000000</v>
          </cell>
        </row>
        <row r="94">
          <cell r="M94">
            <v>11669000</v>
          </cell>
        </row>
        <row r="95">
          <cell r="M95">
            <v>0</v>
          </cell>
        </row>
        <row r="96">
          <cell r="M96">
            <v>0</v>
          </cell>
        </row>
        <row r="97">
          <cell r="M97">
            <v>32082000</v>
          </cell>
        </row>
        <row r="98">
          <cell r="M98">
            <v>4000000</v>
          </cell>
        </row>
        <row r="99">
          <cell r="M99">
            <v>0</v>
          </cell>
        </row>
        <row r="100">
          <cell r="M100">
            <v>0</v>
          </cell>
        </row>
        <row r="101">
          <cell r="M101">
            <v>8000000</v>
          </cell>
        </row>
        <row r="102">
          <cell r="M102">
            <v>37500000</v>
          </cell>
        </row>
        <row r="103">
          <cell r="M103">
            <v>4996000</v>
          </cell>
        </row>
        <row r="104">
          <cell r="M104">
            <v>0</v>
          </cell>
        </row>
        <row r="105">
          <cell r="M105">
            <v>21000000</v>
          </cell>
        </row>
        <row r="106">
          <cell r="M106">
            <v>12000000</v>
          </cell>
        </row>
        <row r="107">
          <cell r="M107">
            <v>15000000</v>
          </cell>
        </row>
        <row r="108">
          <cell r="M108">
            <v>7000000</v>
          </cell>
        </row>
        <row r="109">
          <cell r="M109">
            <v>3000000</v>
          </cell>
        </row>
        <row r="110">
          <cell r="M110">
            <v>0</v>
          </cell>
        </row>
        <row r="111">
          <cell r="M111">
            <v>0</v>
          </cell>
        </row>
        <row r="112">
          <cell r="M112">
            <v>16000000</v>
          </cell>
        </row>
        <row r="113">
          <cell r="M113">
            <v>3328000</v>
          </cell>
        </row>
        <row r="114">
          <cell r="M114">
            <v>18000000</v>
          </cell>
        </row>
        <row r="115">
          <cell r="M115">
            <v>0</v>
          </cell>
        </row>
        <row r="116">
          <cell r="M116">
            <v>0</v>
          </cell>
        </row>
        <row r="117">
          <cell r="M117">
            <v>7000000</v>
          </cell>
        </row>
        <row r="118">
          <cell r="M118">
            <v>0</v>
          </cell>
        </row>
        <row r="119">
          <cell r="M119"/>
        </row>
        <row r="120">
          <cell r="M120"/>
        </row>
      </sheetData>
      <sheetData sheetId="13">
        <row r="1">
          <cell r="A1" t="str">
            <v>SIMPANAN ANGGOTA TAHUN 2022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</row>
        <row r="2">
          <cell r="A2" t="str">
            <v>UNIT KERJA : KANTOR DINAS PENDIDIKAN KOTA CIREBON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</row>
        <row r="4">
          <cell r="A4" t="str">
            <v>NO ANGGOTA</v>
          </cell>
          <cell r="B4" t="str">
            <v>NAMA</v>
          </cell>
          <cell r="C4" t="str">
            <v>SIMPANAN</v>
          </cell>
          <cell r="D4"/>
          <cell r="E4" t="str">
            <v>JANUARI</v>
          </cell>
          <cell r="F4" t="str">
            <v>FEBRUARI</v>
          </cell>
          <cell r="G4" t="str">
            <v>MARET</v>
          </cell>
          <cell r="H4" t="str">
            <v>APRIL</v>
          </cell>
          <cell r="I4" t="str">
            <v>MEI</v>
          </cell>
          <cell r="J4" t="str">
            <v>JUNI</v>
          </cell>
          <cell r="K4" t="str">
            <v>JULI</v>
          </cell>
          <cell r="L4" t="str">
            <v>AGUSTUS</v>
          </cell>
          <cell r="M4" t="str">
            <v>SEPTEMBER</v>
          </cell>
          <cell r="N4" t="str">
            <v>OKTOBER</v>
          </cell>
          <cell r="O4" t="str">
            <v>NOVEMBER</v>
          </cell>
          <cell r="P4" t="str">
            <v>DESEMBER</v>
          </cell>
          <cell r="Q4" t="str">
            <v>JUMLAH</v>
          </cell>
        </row>
        <row r="5">
          <cell r="A5">
            <v>243</v>
          </cell>
          <cell r="B5" t="str">
            <v>YANTI TRESNAYANTI</v>
          </cell>
          <cell r="C5" t="str">
            <v>POKOK</v>
          </cell>
          <cell r="D5">
            <v>150000</v>
          </cell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>
            <v>150000</v>
          </cell>
        </row>
        <row r="6">
          <cell r="A6"/>
          <cell r="B6"/>
          <cell r="C6" t="str">
            <v>WAJIB</v>
          </cell>
          <cell r="D6">
            <v>21525000</v>
          </cell>
          <cell r="E6">
            <v>150000</v>
          </cell>
          <cell r="F6">
            <v>150000</v>
          </cell>
          <cell r="G6">
            <v>150000</v>
          </cell>
          <cell r="H6">
            <v>160000</v>
          </cell>
          <cell r="I6">
            <v>160000</v>
          </cell>
          <cell r="J6">
            <v>160000</v>
          </cell>
          <cell r="K6">
            <v>160000</v>
          </cell>
          <cell r="L6">
            <v>160000</v>
          </cell>
          <cell r="M6">
            <v>160000</v>
          </cell>
          <cell r="N6">
            <v>160000</v>
          </cell>
          <cell r="O6">
            <v>160000</v>
          </cell>
          <cell r="P6">
            <v>160000</v>
          </cell>
          <cell r="Q6">
            <v>23415000</v>
          </cell>
        </row>
        <row r="7">
          <cell r="A7"/>
          <cell r="B7"/>
          <cell r="C7" t="str">
            <v>MANASUKA</v>
          </cell>
          <cell r="D7">
            <v>17096000</v>
          </cell>
          <cell r="E7">
            <v>1000000</v>
          </cell>
          <cell r="F7">
            <v>1000000</v>
          </cell>
          <cell r="G7">
            <v>1000000</v>
          </cell>
          <cell r="H7">
            <v>1000000</v>
          </cell>
          <cell r="I7">
            <v>1000000</v>
          </cell>
          <cell r="J7">
            <v>1000000</v>
          </cell>
          <cell r="K7">
            <v>1000000</v>
          </cell>
          <cell r="L7">
            <v>1000000</v>
          </cell>
          <cell r="M7">
            <v>1000000</v>
          </cell>
          <cell r="N7">
            <v>1000000</v>
          </cell>
          <cell r="O7">
            <v>1000000</v>
          </cell>
          <cell r="P7">
            <v>1000000</v>
          </cell>
          <cell r="Q7">
            <v>29096000</v>
          </cell>
          <cell r="R7">
            <v>5000000</v>
          </cell>
        </row>
        <row r="8">
          <cell r="A8"/>
          <cell r="B8"/>
          <cell r="C8"/>
          <cell r="D8" t="str">
            <v>DIAMBIL</v>
          </cell>
          <cell r="E8"/>
          <cell r="F8"/>
          <cell r="G8"/>
          <cell r="H8"/>
          <cell r="I8"/>
          <cell r="J8">
            <v>5000000</v>
          </cell>
          <cell r="K8"/>
          <cell r="L8"/>
          <cell r="M8"/>
          <cell r="N8"/>
          <cell r="O8"/>
          <cell r="P8"/>
          <cell r="Q8">
            <v>24096000</v>
          </cell>
        </row>
        <row r="9">
          <cell r="A9">
            <v>408</v>
          </cell>
          <cell r="B9" t="str">
            <v>UJANG SURYADI</v>
          </cell>
          <cell r="C9" t="str">
            <v>POKOK</v>
          </cell>
          <cell r="D9">
            <v>150000</v>
          </cell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>
            <v>150000</v>
          </cell>
        </row>
        <row r="10">
          <cell r="A10"/>
          <cell r="B10"/>
          <cell r="C10" t="str">
            <v>WAJIB</v>
          </cell>
          <cell r="D10">
            <v>21150000</v>
          </cell>
          <cell r="E10">
            <v>150000</v>
          </cell>
          <cell r="F10">
            <v>150000</v>
          </cell>
          <cell r="G10">
            <v>150000</v>
          </cell>
          <cell r="H10">
            <v>160000</v>
          </cell>
          <cell r="I10">
            <v>160000</v>
          </cell>
          <cell r="J10">
            <v>160000</v>
          </cell>
          <cell r="K10">
            <v>160000</v>
          </cell>
          <cell r="L10">
            <v>160000</v>
          </cell>
          <cell r="M10">
            <v>160000</v>
          </cell>
          <cell r="N10">
            <v>160000</v>
          </cell>
          <cell r="O10">
            <v>160000</v>
          </cell>
          <cell r="P10">
            <v>160000</v>
          </cell>
          <cell r="Q10">
            <v>23040000</v>
          </cell>
        </row>
        <row r="11">
          <cell r="A11"/>
          <cell r="B11"/>
          <cell r="C11" t="str">
            <v>MANASUKA</v>
          </cell>
          <cell r="D11">
            <v>96000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96000</v>
          </cell>
        </row>
        <row r="12">
          <cell r="A12"/>
          <cell r="B12"/>
          <cell r="C12"/>
          <cell r="D12" t="str">
            <v>DIAMBIL</v>
          </cell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>
            <v>96000</v>
          </cell>
        </row>
        <row r="13">
          <cell r="A13">
            <v>440</v>
          </cell>
          <cell r="B13" t="str">
            <v>UNED</v>
          </cell>
          <cell r="C13" t="str">
            <v>POKOK</v>
          </cell>
          <cell r="D13">
            <v>150000</v>
          </cell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>
            <v>150000</v>
          </cell>
        </row>
        <row r="14">
          <cell r="A14"/>
          <cell r="B14"/>
          <cell r="C14" t="str">
            <v>WAJIB</v>
          </cell>
          <cell r="D14">
            <v>20885000</v>
          </cell>
          <cell r="E14">
            <v>150000</v>
          </cell>
          <cell r="F14">
            <v>150000</v>
          </cell>
          <cell r="G14">
            <v>150000</v>
          </cell>
          <cell r="H14">
            <v>160000</v>
          </cell>
          <cell r="I14">
            <v>160000</v>
          </cell>
          <cell r="J14">
            <v>160000</v>
          </cell>
          <cell r="K14">
            <v>160000</v>
          </cell>
          <cell r="L14">
            <v>160000</v>
          </cell>
          <cell r="M14">
            <v>160000</v>
          </cell>
          <cell r="N14">
            <v>160000</v>
          </cell>
          <cell r="O14">
            <v>160000</v>
          </cell>
          <cell r="P14">
            <v>160000</v>
          </cell>
          <cell r="Q14">
            <v>22775000</v>
          </cell>
        </row>
        <row r="15">
          <cell r="A15"/>
          <cell r="B15"/>
          <cell r="C15" t="str">
            <v>MANASUKA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/>
          <cell r="B16"/>
          <cell r="C16"/>
          <cell r="D16" t="str">
            <v>DIAMBIL</v>
          </cell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>
            <v>0</v>
          </cell>
        </row>
        <row r="17">
          <cell r="A17">
            <v>458</v>
          </cell>
          <cell r="B17" t="str">
            <v>H.TAWANG</v>
          </cell>
          <cell r="C17" t="str">
            <v>POKOK</v>
          </cell>
          <cell r="D17">
            <v>150000</v>
          </cell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>
            <v>150000</v>
          </cell>
        </row>
        <row r="18">
          <cell r="A18"/>
          <cell r="B18"/>
          <cell r="C18" t="str">
            <v>WAJIB</v>
          </cell>
          <cell r="D18">
            <v>20860000</v>
          </cell>
          <cell r="E18">
            <v>150000</v>
          </cell>
          <cell r="F18">
            <v>150000</v>
          </cell>
          <cell r="G18">
            <v>150000</v>
          </cell>
          <cell r="H18">
            <v>160000</v>
          </cell>
          <cell r="I18">
            <v>160000</v>
          </cell>
          <cell r="J18">
            <v>160000</v>
          </cell>
          <cell r="K18">
            <v>160000</v>
          </cell>
          <cell r="L18"/>
          <cell r="M18"/>
          <cell r="N18"/>
          <cell r="O18"/>
          <cell r="P18">
            <v>0</v>
          </cell>
          <cell r="Q18">
            <v>21950000</v>
          </cell>
        </row>
        <row r="19">
          <cell r="A19"/>
          <cell r="B19"/>
          <cell r="C19" t="str">
            <v>MANASUKA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A20"/>
          <cell r="B20"/>
          <cell r="C20"/>
          <cell r="D20" t="str">
            <v>DIAMBIL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>
            <v>0</v>
          </cell>
        </row>
        <row r="21">
          <cell r="A21">
            <v>492</v>
          </cell>
          <cell r="B21" t="str">
            <v>SAEFUDIN</v>
          </cell>
          <cell r="C21" t="str">
            <v>POKOK</v>
          </cell>
          <cell r="D21">
            <v>150000</v>
          </cell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>
            <v>150000</v>
          </cell>
        </row>
        <row r="22">
          <cell r="A22"/>
          <cell r="B22"/>
          <cell r="C22" t="str">
            <v>WAJIB</v>
          </cell>
          <cell r="D22">
            <v>20365000</v>
          </cell>
          <cell r="E22">
            <v>150000</v>
          </cell>
          <cell r="F22">
            <v>150000</v>
          </cell>
          <cell r="G22">
            <v>150000</v>
          </cell>
          <cell r="H22">
            <v>160000</v>
          </cell>
          <cell r="I22">
            <v>160000</v>
          </cell>
          <cell r="J22">
            <v>160000</v>
          </cell>
          <cell r="K22">
            <v>160000</v>
          </cell>
          <cell r="L22">
            <v>160000</v>
          </cell>
          <cell r="M22">
            <v>160000</v>
          </cell>
          <cell r="N22">
            <v>160000</v>
          </cell>
          <cell r="O22">
            <v>160000</v>
          </cell>
          <cell r="P22">
            <v>160000</v>
          </cell>
          <cell r="Q22">
            <v>22255000</v>
          </cell>
        </row>
        <row r="23">
          <cell r="A23"/>
          <cell r="B23"/>
          <cell r="C23" t="str">
            <v>MANASUKA</v>
          </cell>
          <cell r="D23">
            <v>4246000</v>
          </cell>
          <cell r="E23">
            <v>50000</v>
          </cell>
          <cell r="F23">
            <v>50000</v>
          </cell>
          <cell r="G23">
            <v>50000</v>
          </cell>
          <cell r="H23">
            <v>50000</v>
          </cell>
          <cell r="I23">
            <v>50000</v>
          </cell>
          <cell r="J23">
            <v>50000</v>
          </cell>
          <cell r="K23">
            <v>50000</v>
          </cell>
          <cell r="L23">
            <v>50000</v>
          </cell>
          <cell r="M23">
            <v>50000</v>
          </cell>
          <cell r="N23">
            <v>50000</v>
          </cell>
          <cell r="O23">
            <v>50000</v>
          </cell>
          <cell r="P23">
            <v>50000</v>
          </cell>
          <cell r="Q23">
            <v>4846000</v>
          </cell>
        </row>
        <row r="24">
          <cell r="A24"/>
          <cell r="B24"/>
          <cell r="C24"/>
          <cell r="D24" t="str">
            <v>DIAMBIL</v>
          </cell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>
            <v>4846000</v>
          </cell>
        </row>
        <row r="25">
          <cell r="A25">
            <v>662</v>
          </cell>
          <cell r="B25" t="str">
            <v>M. WAHYUDI</v>
          </cell>
          <cell r="C25" t="str">
            <v>POKOK</v>
          </cell>
          <cell r="D25">
            <v>150000</v>
          </cell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>
            <v>150000</v>
          </cell>
        </row>
        <row r="26">
          <cell r="A26"/>
          <cell r="B26"/>
          <cell r="C26" t="str">
            <v>WAJIB</v>
          </cell>
          <cell r="D26">
            <v>19000000</v>
          </cell>
          <cell r="E26">
            <v>150000</v>
          </cell>
          <cell r="F26">
            <v>150000</v>
          </cell>
          <cell r="G26">
            <v>150000</v>
          </cell>
          <cell r="H26">
            <v>160000</v>
          </cell>
          <cell r="I26">
            <v>160000</v>
          </cell>
          <cell r="J26">
            <v>160000</v>
          </cell>
          <cell r="K26">
            <v>160000</v>
          </cell>
          <cell r="L26">
            <v>160000</v>
          </cell>
          <cell r="M26">
            <v>160000</v>
          </cell>
          <cell r="N26">
            <v>160000</v>
          </cell>
          <cell r="O26">
            <v>160000</v>
          </cell>
          <cell r="P26">
            <v>160000</v>
          </cell>
          <cell r="Q26">
            <v>20890000</v>
          </cell>
        </row>
        <row r="27">
          <cell r="A27"/>
          <cell r="B27"/>
          <cell r="C27" t="str">
            <v>MANASUKA</v>
          </cell>
          <cell r="D27">
            <v>96000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96000</v>
          </cell>
        </row>
        <row r="28">
          <cell r="A28"/>
          <cell r="B28"/>
          <cell r="C28"/>
          <cell r="D28" t="str">
            <v>DIAMBIL</v>
          </cell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>
            <v>96000</v>
          </cell>
        </row>
        <row r="29">
          <cell r="A29">
            <v>682</v>
          </cell>
          <cell r="B29" t="str">
            <v>TA.KOMARUDIN</v>
          </cell>
          <cell r="C29" t="str">
            <v>POKOK</v>
          </cell>
          <cell r="D29">
            <v>150000</v>
          </cell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>
            <v>150000</v>
          </cell>
        </row>
        <row r="30">
          <cell r="A30"/>
          <cell r="B30"/>
          <cell r="C30" t="str">
            <v>WAJIB</v>
          </cell>
          <cell r="D30">
            <v>18700000</v>
          </cell>
          <cell r="E30">
            <v>150000</v>
          </cell>
          <cell r="F30">
            <v>150000</v>
          </cell>
          <cell r="G30">
            <v>150000</v>
          </cell>
          <cell r="H30">
            <v>160000</v>
          </cell>
          <cell r="I30">
            <v>160000</v>
          </cell>
          <cell r="J30">
            <v>160000</v>
          </cell>
          <cell r="K30">
            <v>160000</v>
          </cell>
          <cell r="L30">
            <v>160000</v>
          </cell>
          <cell r="M30">
            <v>160000</v>
          </cell>
          <cell r="N30">
            <v>160000</v>
          </cell>
          <cell r="O30">
            <v>160000</v>
          </cell>
          <cell r="P30">
            <v>160000</v>
          </cell>
          <cell r="Q30">
            <v>20590000</v>
          </cell>
        </row>
        <row r="31">
          <cell r="A31"/>
          <cell r="B31"/>
          <cell r="C31" t="str">
            <v>MANASUKA</v>
          </cell>
          <cell r="D31">
            <v>96000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96000</v>
          </cell>
        </row>
        <row r="32">
          <cell r="A32"/>
          <cell r="B32"/>
          <cell r="C32"/>
          <cell r="D32" t="str">
            <v>DIAMBIL</v>
          </cell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>
            <v>96000</v>
          </cell>
        </row>
        <row r="33">
          <cell r="A33">
            <v>684</v>
          </cell>
          <cell r="B33" t="str">
            <v>KUSWATA</v>
          </cell>
          <cell r="C33" t="str">
            <v>POKOK</v>
          </cell>
          <cell r="D33">
            <v>150000</v>
          </cell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>
            <v>150000</v>
          </cell>
        </row>
        <row r="34">
          <cell r="A34"/>
          <cell r="B34"/>
          <cell r="C34" t="str">
            <v>WAJIB</v>
          </cell>
          <cell r="D34">
            <v>16900000</v>
          </cell>
          <cell r="E34">
            <v>150000</v>
          </cell>
          <cell r="F34">
            <v>150000</v>
          </cell>
          <cell r="G34">
            <v>150000</v>
          </cell>
          <cell r="H34">
            <v>150000</v>
          </cell>
          <cell r="I34">
            <v>150000</v>
          </cell>
          <cell r="J34">
            <v>150000</v>
          </cell>
          <cell r="K34">
            <v>150000</v>
          </cell>
          <cell r="L34">
            <v>150000</v>
          </cell>
          <cell r="M34">
            <v>150000</v>
          </cell>
          <cell r="N34">
            <v>150000</v>
          </cell>
          <cell r="O34">
            <v>150000</v>
          </cell>
          <cell r="P34">
            <v>150000</v>
          </cell>
          <cell r="Q34">
            <v>18700000</v>
          </cell>
        </row>
        <row r="35">
          <cell r="A35"/>
          <cell r="B35"/>
          <cell r="C35" t="str">
            <v>MANASUKA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/>
          <cell r="B36"/>
          <cell r="C36"/>
          <cell r="D36" t="str">
            <v>DIAMBIL</v>
          </cell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>
            <v>0</v>
          </cell>
        </row>
        <row r="37">
          <cell r="A37">
            <v>689</v>
          </cell>
          <cell r="B37" t="str">
            <v>EFI NAJIHAH</v>
          </cell>
          <cell r="C37" t="str">
            <v>POKOK</v>
          </cell>
          <cell r="D37">
            <v>150000</v>
          </cell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>
            <v>150000</v>
          </cell>
        </row>
        <row r="38">
          <cell r="A38"/>
          <cell r="B38"/>
          <cell r="C38" t="str">
            <v>WAJIB</v>
          </cell>
          <cell r="D38">
            <v>18700000</v>
          </cell>
          <cell r="E38">
            <v>150000</v>
          </cell>
          <cell r="F38">
            <v>150000</v>
          </cell>
          <cell r="G38">
            <v>150000</v>
          </cell>
          <cell r="H38">
            <v>160000</v>
          </cell>
          <cell r="I38">
            <v>160000</v>
          </cell>
          <cell r="J38">
            <v>160000</v>
          </cell>
          <cell r="K38">
            <v>160000</v>
          </cell>
          <cell r="L38">
            <v>160000</v>
          </cell>
          <cell r="M38">
            <v>160000</v>
          </cell>
          <cell r="N38">
            <v>160000</v>
          </cell>
          <cell r="O38">
            <v>160000</v>
          </cell>
          <cell r="P38">
            <v>160000</v>
          </cell>
          <cell r="Q38">
            <v>20590000</v>
          </cell>
        </row>
        <row r="39">
          <cell r="A39"/>
          <cell r="B39"/>
          <cell r="C39" t="str">
            <v>MANASUKA</v>
          </cell>
          <cell r="D39">
            <v>10100000</v>
          </cell>
          <cell r="E39">
            <v>200000</v>
          </cell>
          <cell r="F39">
            <v>200000</v>
          </cell>
          <cell r="G39">
            <v>200000</v>
          </cell>
          <cell r="H39">
            <v>200000</v>
          </cell>
          <cell r="I39">
            <v>200000</v>
          </cell>
          <cell r="J39">
            <v>200000</v>
          </cell>
          <cell r="K39">
            <v>200000</v>
          </cell>
          <cell r="L39">
            <v>200000</v>
          </cell>
          <cell r="M39">
            <v>200000</v>
          </cell>
          <cell r="N39">
            <v>200000</v>
          </cell>
          <cell r="O39">
            <v>200000</v>
          </cell>
          <cell r="P39">
            <v>200000</v>
          </cell>
          <cell r="Q39">
            <v>12500000</v>
          </cell>
        </row>
        <row r="40">
          <cell r="A40"/>
          <cell r="B40"/>
          <cell r="C40"/>
          <cell r="D40" t="str">
            <v>DIAMBIL</v>
          </cell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>
            <v>12500000</v>
          </cell>
          <cell r="R40" t="str">
            <v>BELUM</v>
          </cell>
        </row>
        <row r="41">
          <cell r="A41">
            <v>696</v>
          </cell>
          <cell r="B41" t="str">
            <v>TURCIPTO</v>
          </cell>
          <cell r="C41" t="str">
            <v>POKOK</v>
          </cell>
          <cell r="D41">
            <v>150000</v>
          </cell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>
            <v>150000</v>
          </cell>
        </row>
        <row r="42">
          <cell r="A42"/>
          <cell r="B42"/>
          <cell r="C42" t="str">
            <v>WAJIB</v>
          </cell>
          <cell r="D42">
            <v>18300000</v>
          </cell>
          <cell r="E42">
            <v>150000</v>
          </cell>
          <cell r="F42">
            <v>150000</v>
          </cell>
          <cell r="G42">
            <v>150000</v>
          </cell>
          <cell r="H42">
            <v>160000</v>
          </cell>
          <cell r="I42">
            <v>160000</v>
          </cell>
          <cell r="J42">
            <v>160000</v>
          </cell>
          <cell r="K42">
            <v>160000</v>
          </cell>
          <cell r="L42">
            <v>160000</v>
          </cell>
          <cell r="M42">
            <v>160000</v>
          </cell>
          <cell r="N42">
            <v>160000</v>
          </cell>
          <cell r="O42">
            <v>160000</v>
          </cell>
          <cell r="P42">
            <v>160000</v>
          </cell>
          <cell r="Q42">
            <v>20190000</v>
          </cell>
        </row>
        <row r="43">
          <cell r="A43"/>
          <cell r="B43"/>
          <cell r="C43" t="str">
            <v>MANASUKA</v>
          </cell>
          <cell r="D43">
            <v>12784000</v>
          </cell>
          <cell r="E43">
            <v>200000</v>
          </cell>
          <cell r="F43">
            <v>200000</v>
          </cell>
          <cell r="G43">
            <v>200000</v>
          </cell>
          <cell r="H43">
            <v>200000</v>
          </cell>
          <cell r="I43">
            <v>200000</v>
          </cell>
          <cell r="J43">
            <v>200000</v>
          </cell>
          <cell r="K43">
            <v>200000</v>
          </cell>
          <cell r="L43">
            <v>200000</v>
          </cell>
          <cell r="M43">
            <v>200000</v>
          </cell>
          <cell r="N43">
            <v>200000</v>
          </cell>
          <cell r="O43">
            <v>200000</v>
          </cell>
          <cell r="P43">
            <v>200000</v>
          </cell>
          <cell r="Q43">
            <v>15184000</v>
          </cell>
        </row>
        <row r="44">
          <cell r="A44"/>
          <cell r="B44"/>
          <cell r="C44"/>
          <cell r="D44" t="str">
            <v>DIAMBIL</v>
          </cell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>
            <v>15184000</v>
          </cell>
        </row>
        <row r="45">
          <cell r="A45">
            <v>697</v>
          </cell>
          <cell r="B45" t="str">
            <v>JOKO PRATAMA</v>
          </cell>
          <cell r="C45" t="str">
            <v>POKOK</v>
          </cell>
          <cell r="D45">
            <v>150000</v>
          </cell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>
            <v>150000</v>
          </cell>
        </row>
        <row r="46">
          <cell r="A46"/>
          <cell r="B46"/>
          <cell r="C46" t="str">
            <v>WAJIB</v>
          </cell>
          <cell r="D46">
            <v>18300000</v>
          </cell>
          <cell r="E46">
            <v>150000</v>
          </cell>
          <cell r="F46">
            <v>150000</v>
          </cell>
          <cell r="G46">
            <v>150000</v>
          </cell>
          <cell r="H46">
            <v>160000</v>
          </cell>
          <cell r="I46">
            <v>160000</v>
          </cell>
          <cell r="J46">
            <v>160000</v>
          </cell>
          <cell r="K46">
            <v>160000</v>
          </cell>
          <cell r="L46">
            <v>160000</v>
          </cell>
          <cell r="M46">
            <v>160000</v>
          </cell>
          <cell r="N46">
            <v>160000</v>
          </cell>
          <cell r="O46">
            <v>160000</v>
          </cell>
          <cell r="P46">
            <v>160000</v>
          </cell>
          <cell r="Q46">
            <v>20190000</v>
          </cell>
        </row>
        <row r="47">
          <cell r="A47"/>
          <cell r="B47"/>
          <cell r="C47" t="str">
            <v>MANASUKA</v>
          </cell>
          <cell r="D47">
            <v>96000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96000</v>
          </cell>
        </row>
        <row r="48">
          <cell r="A48"/>
          <cell r="B48"/>
          <cell r="C48"/>
          <cell r="D48" t="str">
            <v>DIAMBIL</v>
          </cell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>
            <v>96000</v>
          </cell>
        </row>
        <row r="49">
          <cell r="A49">
            <v>706</v>
          </cell>
          <cell r="B49" t="str">
            <v>BUHARI</v>
          </cell>
          <cell r="C49" t="str">
            <v>POKOK</v>
          </cell>
          <cell r="D49">
            <v>150000</v>
          </cell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>
            <v>150000</v>
          </cell>
        </row>
        <row r="50">
          <cell r="A50"/>
          <cell r="B50"/>
          <cell r="C50" t="str">
            <v>WAJIB</v>
          </cell>
          <cell r="D50">
            <v>17900000</v>
          </cell>
          <cell r="E50">
            <v>150000</v>
          </cell>
          <cell r="F50">
            <v>150000</v>
          </cell>
          <cell r="G50">
            <v>150000</v>
          </cell>
          <cell r="H50">
            <v>160000</v>
          </cell>
          <cell r="I50">
            <v>160000</v>
          </cell>
          <cell r="J50">
            <v>160000</v>
          </cell>
          <cell r="K50">
            <v>160000</v>
          </cell>
          <cell r="L50">
            <v>160000</v>
          </cell>
          <cell r="M50">
            <v>160000</v>
          </cell>
          <cell r="N50">
            <v>160000</v>
          </cell>
          <cell r="O50">
            <v>160000</v>
          </cell>
          <cell r="P50">
            <v>160000</v>
          </cell>
          <cell r="Q50">
            <v>19790000</v>
          </cell>
        </row>
        <row r="51">
          <cell r="A51"/>
          <cell r="B51"/>
          <cell r="C51" t="str">
            <v>MANASUKA</v>
          </cell>
          <cell r="D51">
            <v>96000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96000</v>
          </cell>
        </row>
        <row r="52">
          <cell r="A52"/>
          <cell r="B52"/>
          <cell r="C52"/>
          <cell r="D52" t="str">
            <v>DIAMBIL</v>
          </cell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>
            <v>96000</v>
          </cell>
        </row>
        <row r="53">
          <cell r="A53">
            <v>731</v>
          </cell>
          <cell r="B53" t="str">
            <v>SILVIA PRASUCI</v>
          </cell>
          <cell r="C53" t="str">
            <v>POKOK</v>
          </cell>
          <cell r="D53">
            <v>150000</v>
          </cell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>
            <v>150000</v>
          </cell>
        </row>
        <row r="54">
          <cell r="A54"/>
          <cell r="B54"/>
          <cell r="C54" t="str">
            <v>WAJIB</v>
          </cell>
          <cell r="D54">
            <v>14250000</v>
          </cell>
          <cell r="E54">
            <v>150000</v>
          </cell>
          <cell r="F54">
            <v>150000</v>
          </cell>
          <cell r="G54">
            <v>150000</v>
          </cell>
          <cell r="H54">
            <v>160000</v>
          </cell>
          <cell r="I54">
            <v>160000</v>
          </cell>
          <cell r="J54">
            <v>160000</v>
          </cell>
          <cell r="K54">
            <v>160000</v>
          </cell>
          <cell r="L54">
            <v>160000</v>
          </cell>
          <cell r="M54">
            <v>160000</v>
          </cell>
          <cell r="N54">
            <v>160000</v>
          </cell>
          <cell r="O54">
            <v>160000</v>
          </cell>
          <cell r="P54">
            <v>160000</v>
          </cell>
          <cell r="Q54">
            <v>16140000</v>
          </cell>
        </row>
        <row r="55">
          <cell r="A55"/>
          <cell r="B55"/>
          <cell r="C55" t="str">
            <v>MANASUKA</v>
          </cell>
          <cell r="D55">
            <v>96000</v>
          </cell>
          <cell r="E55">
            <v>500000</v>
          </cell>
          <cell r="F55">
            <v>500000</v>
          </cell>
          <cell r="G55">
            <v>500000</v>
          </cell>
          <cell r="H55">
            <v>500000</v>
          </cell>
          <cell r="I55">
            <v>500000</v>
          </cell>
          <cell r="J55">
            <v>500000</v>
          </cell>
          <cell r="K55">
            <v>500000</v>
          </cell>
          <cell r="L55">
            <v>500000</v>
          </cell>
          <cell r="M55">
            <v>500000</v>
          </cell>
          <cell r="N55">
            <v>500000</v>
          </cell>
          <cell r="O55">
            <v>500000</v>
          </cell>
          <cell r="P55">
            <v>500000</v>
          </cell>
          <cell r="Q55">
            <v>6096000</v>
          </cell>
          <cell r="R55">
            <v>2000000</v>
          </cell>
          <cell r="S55">
            <v>8096000</v>
          </cell>
        </row>
        <row r="56">
          <cell r="A56"/>
          <cell r="B56"/>
          <cell r="C56"/>
          <cell r="D56" t="str">
            <v>DIAMBIL</v>
          </cell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>
            <v>6096000</v>
          </cell>
        </row>
        <row r="57">
          <cell r="A57">
            <v>740</v>
          </cell>
          <cell r="B57" t="str">
            <v>ARUN MAULANA</v>
          </cell>
          <cell r="C57" t="str">
            <v>POKOK</v>
          </cell>
          <cell r="D57">
            <v>150000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>
            <v>150000</v>
          </cell>
        </row>
        <row r="58">
          <cell r="A58"/>
          <cell r="B58"/>
          <cell r="C58" t="str">
            <v>WAJIB</v>
          </cell>
          <cell r="D58">
            <v>13050000</v>
          </cell>
          <cell r="E58">
            <v>150000</v>
          </cell>
          <cell r="F58">
            <v>150000</v>
          </cell>
          <cell r="G58">
            <v>150000</v>
          </cell>
          <cell r="H58">
            <v>160000</v>
          </cell>
          <cell r="I58">
            <v>160000</v>
          </cell>
          <cell r="J58">
            <v>160000</v>
          </cell>
          <cell r="K58">
            <v>160000</v>
          </cell>
          <cell r="L58">
            <v>160000</v>
          </cell>
          <cell r="M58">
            <v>160000</v>
          </cell>
          <cell r="N58">
            <v>160000</v>
          </cell>
          <cell r="O58">
            <v>160000</v>
          </cell>
          <cell r="P58">
            <v>160000</v>
          </cell>
          <cell r="Q58">
            <v>14940000</v>
          </cell>
        </row>
        <row r="59">
          <cell r="A59"/>
          <cell r="B59"/>
          <cell r="C59" t="str">
            <v>MANASUKA</v>
          </cell>
          <cell r="D59">
            <v>48000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48000</v>
          </cell>
        </row>
        <row r="60">
          <cell r="A60"/>
          <cell r="B60"/>
          <cell r="C60"/>
          <cell r="D60" t="str">
            <v>DIAMBIL</v>
          </cell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>
            <v>48000</v>
          </cell>
        </row>
        <row r="61">
          <cell r="A61">
            <v>743</v>
          </cell>
          <cell r="B61" t="str">
            <v>AININ TRIFILA M</v>
          </cell>
          <cell r="C61" t="str">
            <v>POKOK</v>
          </cell>
          <cell r="D61">
            <v>150000</v>
          </cell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>
            <v>150000</v>
          </cell>
        </row>
        <row r="62">
          <cell r="A62"/>
          <cell r="B62"/>
          <cell r="C62" t="str">
            <v>WAJIB</v>
          </cell>
          <cell r="D62">
            <v>11550000</v>
          </cell>
          <cell r="E62">
            <v>150000</v>
          </cell>
          <cell r="F62">
            <v>150000</v>
          </cell>
          <cell r="G62">
            <v>150000</v>
          </cell>
          <cell r="H62">
            <v>160000</v>
          </cell>
          <cell r="I62">
            <v>160000</v>
          </cell>
          <cell r="J62">
            <v>160000</v>
          </cell>
          <cell r="K62">
            <v>160000</v>
          </cell>
          <cell r="L62">
            <v>160000</v>
          </cell>
          <cell r="M62">
            <v>160000</v>
          </cell>
          <cell r="N62">
            <v>160000</v>
          </cell>
          <cell r="O62">
            <v>160000</v>
          </cell>
          <cell r="P62">
            <v>160000</v>
          </cell>
          <cell r="Q62">
            <v>13440000</v>
          </cell>
        </row>
        <row r="63">
          <cell r="A63"/>
          <cell r="B63"/>
          <cell r="C63" t="str">
            <v>MANASUKA</v>
          </cell>
          <cell r="D63">
            <v>384000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384000</v>
          </cell>
        </row>
        <row r="64">
          <cell r="A64"/>
          <cell r="B64"/>
          <cell r="C64"/>
          <cell r="D64" t="str">
            <v>DIAMBIL</v>
          </cell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>
            <v>384000</v>
          </cell>
        </row>
        <row r="65">
          <cell r="A65">
            <v>319</v>
          </cell>
          <cell r="B65" t="str">
            <v>NIA NURUL HAYAT, S.Pd.</v>
          </cell>
          <cell r="C65" t="str">
            <v>POKOK</v>
          </cell>
          <cell r="D65">
            <v>150000</v>
          </cell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>
            <v>150000</v>
          </cell>
        </row>
        <row r="66">
          <cell r="A66"/>
          <cell r="B66"/>
          <cell r="C66" t="str">
            <v>WAJIB</v>
          </cell>
          <cell r="D66">
            <v>20290000</v>
          </cell>
          <cell r="E66">
            <v>150000</v>
          </cell>
          <cell r="F66">
            <v>150000</v>
          </cell>
          <cell r="G66">
            <v>150000</v>
          </cell>
          <cell r="H66">
            <v>160000</v>
          </cell>
          <cell r="I66">
            <v>160000</v>
          </cell>
          <cell r="J66">
            <v>160000</v>
          </cell>
          <cell r="K66">
            <v>160000</v>
          </cell>
          <cell r="L66">
            <v>160000</v>
          </cell>
          <cell r="M66">
            <v>160000</v>
          </cell>
          <cell r="N66">
            <v>160000</v>
          </cell>
          <cell r="O66">
            <v>160000</v>
          </cell>
          <cell r="P66">
            <v>0</v>
          </cell>
          <cell r="Q66">
            <v>22020000</v>
          </cell>
        </row>
        <row r="67">
          <cell r="A67"/>
          <cell r="B67"/>
          <cell r="C67" t="str">
            <v>MANASUKA</v>
          </cell>
          <cell r="D67">
            <v>7696000</v>
          </cell>
          <cell r="E67">
            <v>700000</v>
          </cell>
          <cell r="F67">
            <v>700000</v>
          </cell>
          <cell r="G67">
            <v>700000</v>
          </cell>
          <cell r="H67">
            <v>700000</v>
          </cell>
          <cell r="I67">
            <v>700000</v>
          </cell>
          <cell r="J67">
            <v>700000</v>
          </cell>
          <cell r="K67">
            <v>700000</v>
          </cell>
          <cell r="L67">
            <v>700000</v>
          </cell>
          <cell r="M67">
            <v>700000</v>
          </cell>
          <cell r="N67">
            <v>700000</v>
          </cell>
          <cell r="O67">
            <v>700000</v>
          </cell>
          <cell r="P67">
            <v>0</v>
          </cell>
          <cell r="Q67">
            <v>15396000</v>
          </cell>
        </row>
        <row r="68">
          <cell r="A68"/>
          <cell r="B68"/>
          <cell r="C68"/>
          <cell r="D68" t="str">
            <v>DIAMBIL</v>
          </cell>
          <cell r="E68"/>
          <cell r="F68"/>
          <cell r="G68"/>
          <cell r="H68">
            <v>10000000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/>
          <cell r="Q68">
            <v>5396000</v>
          </cell>
        </row>
        <row r="69">
          <cell r="A69">
            <v>747</v>
          </cell>
          <cell r="B69" t="str">
            <v>KARNA</v>
          </cell>
          <cell r="C69" t="str">
            <v>POKOK</v>
          </cell>
          <cell r="D69">
            <v>150000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>
            <v>150000</v>
          </cell>
        </row>
        <row r="70">
          <cell r="A70"/>
          <cell r="B70"/>
          <cell r="C70" t="str">
            <v>WAJIB</v>
          </cell>
          <cell r="D70">
            <v>9550000</v>
          </cell>
          <cell r="E70">
            <v>150000</v>
          </cell>
          <cell r="F70">
            <v>150000</v>
          </cell>
          <cell r="G70">
            <v>150000</v>
          </cell>
          <cell r="H70">
            <v>160000</v>
          </cell>
          <cell r="I70">
            <v>160000</v>
          </cell>
          <cell r="J70">
            <v>160000</v>
          </cell>
          <cell r="K70">
            <v>160000</v>
          </cell>
          <cell r="L70">
            <v>160000</v>
          </cell>
          <cell r="M70">
            <v>160000</v>
          </cell>
          <cell r="N70">
            <v>160000</v>
          </cell>
          <cell r="O70">
            <v>160000</v>
          </cell>
          <cell r="P70">
            <v>160000</v>
          </cell>
          <cell r="Q70">
            <v>11440000</v>
          </cell>
        </row>
        <row r="71">
          <cell r="A71"/>
          <cell r="B71"/>
          <cell r="C71" t="str">
            <v>MANASUKA</v>
          </cell>
          <cell r="D71">
            <v>0</v>
          </cell>
          <cell r="E71">
            <v>200000</v>
          </cell>
          <cell r="F71">
            <v>200000</v>
          </cell>
          <cell r="G71">
            <v>200000</v>
          </cell>
          <cell r="H71">
            <v>200000</v>
          </cell>
          <cell r="I71">
            <v>200000</v>
          </cell>
          <cell r="J71">
            <v>200000</v>
          </cell>
          <cell r="K71">
            <v>200000</v>
          </cell>
          <cell r="L71">
            <v>200000</v>
          </cell>
          <cell r="M71">
            <v>200000</v>
          </cell>
          <cell r="N71">
            <v>200000</v>
          </cell>
          <cell r="O71">
            <v>200000</v>
          </cell>
          <cell r="P71">
            <v>200000</v>
          </cell>
          <cell r="Q71">
            <v>2400000</v>
          </cell>
        </row>
        <row r="72">
          <cell r="A72"/>
          <cell r="B72"/>
          <cell r="C72"/>
          <cell r="D72" t="str">
            <v>DIAMBIL</v>
          </cell>
          <cell r="E72"/>
          <cell r="F72"/>
          <cell r="G72">
            <v>600000</v>
          </cell>
          <cell r="H72"/>
          <cell r="I72"/>
          <cell r="J72">
            <v>1000000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700000</v>
          </cell>
          <cell r="P72"/>
          <cell r="Q72"/>
        </row>
        <row r="73">
          <cell r="A73">
            <v>744</v>
          </cell>
          <cell r="B73" t="str">
            <v>H.M. UTSMANI, HS.HM.I</v>
          </cell>
          <cell r="C73" t="str">
            <v>POKOK</v>
          </cell>
          <cell r="D73">
            <v>150000</v>
          </cell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>
            <v>150000</v>
          </cell>
        </row>
        <row r="74">
          <cell r="A74"/>
          <cell r="B74"/>
          <cell r="C74" t="str">
            <v>WAJIB</v>
          </cell>
          <cell r="D74">
            <v>10950000</v>
          </cell>
          <cell r="E74">
            <v>150000</v>
          </cell>
          <cell r="F74">
            <v>150000</v>
          </cell>
          <cell r="G74">
            <v>150000</v>
          </cell>
          <cell r="H74">
            <v>160000</v>
          </cell>
          <cell r="I74">
            <v>160000</v>
          </cell>
          <cell r="J74">
            <v>160000</v>
          </cell>
          <cell r="K74">
            <v>160000</v>
          </cell>
          <cell r="L74">
            <v>160000</v>
          </cell>
          <cell r="M74">
            <v>160000</v>
          </cell>
          <cell r="N74">
            <v>160000</v>
          </cell>
          <cell r="O74">
            <v>160000</v>
          </cell>
          <cell r="P74">
            <v>160000</v>
          </cell>
          <cell r="Q74">
            <v>12840000</v>
          </cell>
        </row>
        <row r="75">
          <cell r="A75"/>
          <cell r="B75"/>
          <cell r="C75" t="str">
            <v>MANASUKA</v>
          </cell>
          <cell r="D75">
            <v>96000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/>
          <cell r="Q75">
            <v>96000</v>
          </cell>
        </row>
        <row r="76">
          <cell r="A76"/>
          <cell r="B76"/>
          <cell r="C76"/>
          <cell r="D76" t="str">
            <v>DIAMBIL</v>
          </cell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>
            <v>96000</v>
          </cell>
        </row>
        <row r="77">
          <cell r="A77">
            <v>746</v>
          </cell>
          <cell r="B77" t="str">
            <v>YENI PURNIANINGSIH</v>
          </cell>
          <cell r="C77" t="str">
            <v>POKOK</v>
          </cell>
          <cell r="D77">
            <v>150000</v>
          </cell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>
            <v>150000</v>
          </cell>
        </row>
        <row r="78">
          <cell r="A78"/>
          <cell r="B78"/>
          <cell r="C78" t="str">
            <v>WAJIB</v>
          </cell>
          <cell r="D78">
            <v>1650000</v>
          </cell>
          <cell r="E78">
            <v>150000</v>
          </cell>
          <cell r="F78">
            <v>150000</v>
          </cell>
          <cell r="G78">
            <v>150000</v>
          </cell>
          <cell r="H78">
            <v>160000</v>
          </cell>
          <cell r="I78">
            <v>160000</v>
          </cell>
          <cell r="J78">
            <v>160000</v>
          </cell>
          <cell r="K78">
            <v>160000</v>
          </cell>
          <cell r="L78">
            <v>160000</v>
          </cell>
          <cell r="M78"/>
          <cell r="N78"/>
          <cell r="O78"/>
          <cell r="P78">
            <v>0</v>
          </cell>
          <cell r="Q78">
            <v>2900000</v>
          </cell>
          <cell r="R78">
            <v>610000</v>
          </cell>
          <cell r="S78">
            <v>3510000</v>
          </cell>
        </row>
        <row r="79">
          <cell r="A79"/>
          <cell r="B79"/>
          <cell r="C79" t="str">
            <v>MANASUKA</v>
          </cell>
          <cell r="D79">
            <v>240000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240000</v>
          </cell>
        </row>
        <row r="80">
          <cell r="A80"/>
          <cell r="B80"/>
          <cell r="C80"/>
          <cell r="D80" t="str">
            <v>DIAMBIL</v>
          </cell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>
            <v>240000</v>
          </cell>
          <cell r="Q80">
            <v>0</v>
          </cell>
        </row>
        <row r="81">
          <cell r="A81">
            <v>751</v>
          </cell>
          <cell r="B81" t="str">
            <v>ROKAYAH KEU</v>
          </cell>
          <cell r="C81" t="str">
            <v>POKOK</v>
          </cell>
          <cell r="D81">
            <v>150000</v>
          </cell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>
            <v>150000</v>
          </cell>
        </row>
        <row r="82">
          <cell r="A82"/>
          <cell r="B82"/>
          <cell r="C82" t="str">
            <v>WAJIB</v>
          </cell>
          <cell r="D82">
            <v>6750000</v>
          </cell>
          <cell r="E82">
            <v>150000</v>
          </cell>
          <cell r="F82">
            <v>150000</v>
          </cell>
          <cell r="G82">
            <v>150000</v>
          </cell>
          <cell r="H82">
            <v>160000</v>
          </cell>
          <cell r="I82">
            <v>160000</v>
          </cell>
          <cell r="J82">
            <v>160000</v>
          </cell>
          <cell r="K82">
            <v>160000</v>
          </cell>
          <cell r="L82">
            <v>160000</v>
          </cell>
          <cell r="M82">
            <v>160000</v>
          </cell>
          <cell r="N82">
            <v>160000</v>
          </cell>
          <cell r="O82">
            <v>160000</v>
          </cell>
          <cell r="P82">
            <v>160000</v>
          </cell>
          <cell r="Q82">
            <v>8640000</v>
          </cell>
        </row>
        <row r="83">
          <cell r="A83"/>
          <cell r="B83"/>
          <cell r="C83" t="str">
            <v>MANASUKA</v>
          </cell>
          <cell r="D83">
            <v>5548000</v>
          </cell>
          <cell r="E83">
            <v>100000</v>
          </cell>
          <cell r="F83">
            <v>100000</v>
          </cell>
          <cell r="G83">
            <v>100000</v>
          </cell>
          <cell r="H83">
            <v>100000</v>
          </cell>
          <cell r="I83">
            <v>100000</v>
          </cell>
          <cell r="J83">
            <v>100000</v>
          </cell>
          <cell r="K83">
            <v>100000</v>
          </cell>
          <cell r="L83">
            <v>100000</v>
          </cell>
          <cell r="M83">
            <v>100000</v>
          </cell>
          <cell r="N83">
            <v>100000</v>
          </cell>
          <cell r="O83">
            <v>100000</v>
          </cell>
          <cell r="P83">
            <v>100000</v>
          </cell>
          <cell r="Q83">
            <v>6748000</v>
          </cell>
        </row>
        <row r="84">
          <cell r="A84"/>
          <cell r="B84"/>
          <cell r="C84"/>
          <cell r="D84" t="str">
            <v>DIAMBIL</v>
          </cell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>
            <v>6748000</v>
          </cell>
        </row>
        <row r="85">
          <cell r="A85">
            <v>754</v>
          </cell>
          <cell r="B85" t="str">
            <v>INA NASIROH</v>
          </cell>
          <cell r="C85" t="str">
            <v>POKOK</v>
          </cell>
          <cell r="D85">
            <v>150000</v>
          </cell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>
            <v>150000</v>
          </cell>
        </row>
        <row r="86">
          <cell r="A86"/>
          <cell r="B86"/>
          <cell r="C86" t="str">
            <v>WAJIB</v>
          </cell>
          <cell r="D86">
            <v>5400000</v>
          </cell>
          <cell r="E86">
            <v>150000</v>
          </cell>
          <cell r="F86">
            <v>150000</v>
          </cell>
          <cell r="G86">
            <v>150000</v>
          </cell>
          <cell r="H86">
            <v>160000</v>
          </cell>
          <cell r="I86">
            <v>160000</v>
          </cell>
          <cell r="J86">
            <v>160000</v>
          </cell>
          <cell r="K86">
            <v>160000</v>
          </cell>
          <cell r="L86">
            <v>160000</v>
          </cell>
          <cell r="M86">
            <v>160000</v>
          </cell>
          <cell r="N86">
            <v>160000</v>
          </cell>
          <cell r="O86">
            <v>160000</v>
          </cell>
          <cell r="P86">
            <v>160000</v>
          </cell>
          <cell r="Q86">
            <v>7290000</v>
          </cell>
        </row>
        <row r="87">
          <cell r="A87"/>
          <cell r="B87"/>
          <cell r="C87" t="str">
            <v>MANASUKA</v>
          </cell>
          <cell r="D87">
            <v>1200000</v>
          </cell>
          <cell r="E87">
            <v>100000</v>
          </cell>
          <cell r="F87">
            <v>100000</v>
          </cell>
          <cell r="G87">
            <v>100000</v>
          </cell>
          <cell r="H87">
            <v>100000</v>
          </cell>
          <cell r="I87">
            <v>100000</v>
          </cell>
          <cell r="J87">
            <v>100000</v>
          </cell>
          <cell r="K87">
            <v>100000</v>
          </cell>
          <cell r="L87">
            <v>100000</v>
          </cell>
          <cell r="M87">
            <v>100000</v>
          </cell>
          <cell r="N87">
            <v>100000</v>
          </cell>
          <cell r="O87">
            <v>100000</v>
          </cell>
          <cell r="P87">
            <v>100000</v>
          </cell>
          <cell r="Q87">
            <v>2400000</v>
          </cell>
        </row>
        <row r="88">
          <cell r="A88"/>
          <cell r="B88"/>
          <cell r="C88"/>
          <cell r="D88" t="str">
            <v>DIAMBIL</v>
          </cell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>
            <v>2400000</v>
          </cell>
        </row>
        <row r="89">
          <cell r="A89">
            <v>755</v>
          </cell>
          <cell r="B89" t="str">
            <v>BASUKI</v>
          </cell>
          <cell r="C89" t="str">
            <v>POKOK</v>
          </cell>
          <cell r="D89">
            <v>150000</v>
          </cell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>
            <v>150000</v>
          </cell>
        </row>
        <row r="90">
          <cell r="A90"/>
          <cell r="B90"/>
          <cell r="C90" t="str">
            <v>WAJIB</v>
          </cell>
          <cell r="D90">
            <v>5100000</v>
          </cell>
          <cell r="E90">
            <v>150000</v>
          </cell>
          <cell r="F90">
            <v>150000</v>
          </cell>
          <cell r="G90">
            <v>150000</v>
          </cell>
          <cell r="H90">
            <v>160000</v>
          </cell>
          <cell r="I90">
            <v>160000</v>
          </cell>
          <cell r="J90">
            <v>160000</v>
          </cell>
          <cell r="K90">
            <v>160000</v>
          </cell>
          <cell r="L90">
            <v>160000</v>
          </cell>
          <cell r="M90">
            <v>160000</v>
          </cell>
          <cell r="N90">
            <v>160000</v>
          </cell>
          <cell r="O90">
            <v>160000</v>
          </cell>
          <cell r="P90">
            <v>160000</v>
          </cell>
          <cell r="Q90">
            <v>6990000</v>
          </cell>
        </row>
        <row r="91">
          <cell r="A91"/>
          <cell r="B91"/>
          <cell r="C91" t="str">
            <v>MANASUKA</v>
          </cell>
          <cell r="D91">
            <v>0</v>
          </cell>
          <cell r="E91">
            <v>200000</v>
          </cell>
          <cell r="F91">
            <v>200000</v>
          </cell>
          <cell r="G91">
            <v>200000</v>
          </cell>
          <cell r="H91">
            <v>200000</v>
          </cell>
          <cell r="I91">
            <v>200000</v>
          </cell>
          <cell r="J91">
            <v>200000</v>
          </cell>
          <cell r="K91">
            <v>200000</v>
          </cell>
          <cell r="L91">
            <v>200000</v>
          </cell>
          <cell r="M91">
            <v>200000</v>
          </cell>
          <cell r="N91">
            <v>200000</v>
          </cell>
          <cell r="O91">
            <v>200000</v>
          </cell>
          <cell r="P91">
            <v>200000</v>
          </cell>
          <cell r="Q91">
            <v>2400000</v>
          </cell>
        </row>
        <row r="92">
          <cell r="A92"/>
          <cell r="B92"/>
          <cell r="C92"/>
          <cell r="D92" t="str">
            <v>DIAMBIL</v>
          </cell>
          <cell r="E92"/>
          <cell r="F92">
            <v>0</v>
          </cell>
          <cell r="G92"/>
          <cell r="H92"/>
          <cell r="I92">
            <v>0</v>
          </cell>
          <cell r="J92">
            <v>500000</v>
          </cell>
          <cell r="K92">
            <v>500000</v>
          </cell>
          <cell r="L92">
            <v>0</v>
          </cell>
          <cell r="M92">
            <v>400000</v>
          </cell>
          <cell r="N92">
            <v>0</v>
          </cell>
          <cell r="O92">
            <v>0</v>
          </cell>
          <cell r="P92"/>
          <cell r="Q92">
            <v>1000000</v>
          </cell>
        </row>
        <row r="93">
          <cell r="A93">
            <v>757</v>
          </cell>
          <cell r="B93" t="str">
            <v>ASIKIN</v>
          </cell>
          <cell r="C93" t="str">
            <v>POKOK</v>
          </cell>
          <cell r="D93">
            <v>150000</v>
          </cell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>
            <v>150000</v>
          </cell>
        </row>
        <row r="94">
          <cell r="A94"/>
          <cell r="B94"/>
          <cell r="C94" t="str">
            <v>WAJIB</v>
          </cell>
          <cell r="D94">
            <v>4200000</v>
          </cell>
          <cell r="E94">
            <v>150000</v>
          </cell>
          <cell r="F94">
            <v>150000</v>
          </cell>
          <cell r="G94">
            <v>150000</v>
          </cell>
          <cell r="H94">
            <v>160000</v>
          </cell>
          <cell r="I94">
            <v>160000</v>
          </cell>
          <cell r="J94">
            <v>160000</v>
          </cell>
          <cell r="K94">
            <v>160000</v>
          </cell>
          <cell r="L94">
            <v>160000</v>
          </cell>
          <cell r="M94">
            <v>160000</v>
          </cell>
          <cell r="N94">
            <v>160000</v>
          </cell>
          <cell r="O94">
            <v>160000</v>
          </cell>
          <cell r="P94">
            <v>160000</v>
          </cell>
          <cell r="Q94">
            <v>6090000</v>
          </cell>
        </row>
        <row r="95">
          <cell r="A95"/>
          <cell r="B95"/>
          <cell r="C95" t="str">
            <v>MANASUKA</v>
          </cell>
          <cell r="D95">
            <v>396000</v>
          </cell>
          <cell r="E95">
            <v>100000</v>
          </cell>
          <cell r="F95">
            <v>100000</v>
          </cell>
          <cell r="G95">
            <v>100000</v>
          </cell>
          <cell r="H95">
            <v>100000</v>
          </cell>
          <cell r="I95">
            <v>100000</v>
          </cell>
          <cell r="J95">
            <v>100000</v>
          </cell>
          <cell r="K95">
            <v>100000</v>
          </cell>
          <cell r="L95">
            <v>100000</v>
          </cell>
          <cell r="M95">
            <v>100000</v>
          </cell>
          <cell r="N95">
            <v>100000</v>
          </cell>
          <cell r="O95">
            <v>100000</v>
          </cell>
          <cell r="P95">
            <v>100000</v>
          </cell>
          <cell r="Q95">
            <v>1596000</v>
          </cell>
        </row>
        <row r="96">
          <cell r="A96"/>
          <cell r="B96"/>
          <cell r="C96"/>
          <cell r="D96" t="str">
            <v>DIAMBIL</v>
          </cell>
          <cell r="E96">
            <v>0</v>
          </cell>
          <cell r="F96">
            <v>200000</v>
          </cell>
          <cell r="G96"/>
          <cell r="H96">
            <v>0</v>
          </cell>
          <cell r="I96">
            <v>600000</v>
          </cell>
          <cell r="J96">
            <v>0</v>
          </cell>
          <cell r="K96"/>
          <cell r="L96"/>
          <cell r="M96">
            <v>496000</v>
          </cell>
          <cell r="N96">
            <v>0</v>
          </cell>
          <cell r="O96">
            <v>0</v>
          </cell>
          <cell r="P96"/>
          <cell r="Q96">
            <v>300000</v>
          </cell>
        </row>
        <row r="97">
          <cell r="A97">
            <v>316</v>
          </cell>
          <cell r="B97" t="str">
            <v>Drs. SUWARNO</v>
          </cell>
          <cell r="C97" t="str">
            <v>WAJIB</v>
          </cell>
          <cell r="D97">
            <v>150000</v>
          </cell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>
            <v>150000</v>
          </cell>
        </row>
        <row r="98">
          <cell r="A98"/>
          <cell r="B98"/>
          <cell r="C98" t="str">
            <v>POKOK</v>
          </cell>
          <cell r="D98">
            <v>17620000</v>
          </cell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>
            <v>17620000</v>
          </cell>
        </row>
        <row r="99">
          <cell r="A99"/>
          <cell r="B99"/>
          <cell r="C99" t="str">
            <v>MANASUKA</v>
          </cell>
          <cell r="D99">
            <v>0</v>
          </cell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>
            <v>0</v>
          </cell>
        </row>
        <row r="100">
          <cell r="A100">
            <v>759</v>
          </cell>
          <cell r="B100" t="str">
            <v>MOMON TASMONO</v>
          </cell>
          <cell r="C100" t="str">
            <v>POKOK</v>
          </cell>
          <cell r="D100">
            <v>150000</v>
          </cell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>
            <v>150000</v>
          </cell>
        </row>
        <row r="101">
          <cell r="A101"/>
          <cell r="B101"/>
          <cell r="C101" t="str">
            <v>WAJIB</v>
          </cell>
          <cell r="D101">
            <v>3600000</v>
          </cell>
          <cell r="E101">
            <v>150000</v>
          </cell>
          <cell r="F101">
            <v>150000</v>
          </cell>
          <cell r="G101">
            <v>150000</v>
          </cell>
          <cell r="H101">
            <v>160000</v>
          </cell>
          <cell r="I101">
            <v>160000</v>
          </cell>
          <cell r="J101">
            <v>160000</v>
          </cell>
          <cell r="K101">
            <v>160000</v>
          </cell>
          <cell r="L101">
            <v>160000</v>
          </cell>
          <cell r="M101">
            <v>160000</v>
          </cell>
          <cell r="N101">
            <v>160000</v>
          </cell>
          <cell r="O101">
            <v>160000</v>
          </cell>
          <cell r="P101">
            <v>160000</v>
          </cell>
          <cell r="Q101">
            <v>5490000</v>
          </cell>
        </row>
        <row r="102">
          <cell r="A102"/>
          <cell r="B102"/>
          <cell r="C102" t="str">
            <v>MANASUKA</v>
          </cell>
          <cell r="D102">
            <v>96000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/>
          <cell r="L102"/>
          <cell r="M102"/>
          <cell r="N102"/>
          <cell r="O102"/>
          <cell r="P102"/>
          <cell r="Q102">
            <v>96000</v>
          </cell>
        </row>
        <row r="103">
          <cell r="A103"/>
          <cell r="B103"/>
          <cell r="C103"/>
          <cell r="D103" t="str">
            <v>DIAMBIL</v>
          </cell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>
            <v>96000</v>
          </cell>
        </row>
        <row r="104">
          <cell r="A104">
            <v>760</v>
          </cell>
          <cell r="B104" t="str">
            <v>FADOLI</v>
          </cell>
          <cell r="C104" t="str">
            <v>POKOK</v>
          </cell>
          <cell r="D104">
            <v>150000</v>
          </cell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>
            <v>150000</v>
          </cell>
        </row>
        <row r="105">
          <cell r="A105"/>
          <cell r="B105"/>
          <cell r="C105" t="str">
            <v>WAJIB</v>
          </cell>
          <cell r="D105">
            <v>3450000</v>
          </cell>
          <cell r="E105">
            <v>150000</v>
          </cell>
          <cell r="F105">
            <v>150000</v>
          </cell>
          <cell r="G105">
            <v>150000</v>
          </cell>
          <cell r="H105">
            <v>160000</v>
          </cell>
          <cell r="I105">
            <v>160000</v>
          </cell>
          <cell r="J105">
            <v>160000</v>
          </cell>
          <cell r="K105">
            <v>160000</v>
          </cell>
          <cell r="L105">
            <v>160000</v>
          </cell>
          <cell r="M105">
            <v>160000</v>
          </cell>
          <cell r="N105">
            <v>160000</v>
          </cell>
          <cell r="O105">
            <v>160000</v>
          </cell>
          <cell r="P105">
            <v>160000</v>
          </cell>
          <cell r="Q105">
            <v>5340000</v>
          </cell>
        </row>
        <row r="106">
          <cell r="A106"/>
          <cell r="B106"/>
          <cell r="C106" t="str">
            <v>MANASUKA</v>
          </cell>
          <cell r="D106">
            <v>1048000</v>
          </cell>
          <cell r="E106">
            <v>100000</v>
          </cell>
          <cell r="F106">
            <v>100000</v>
          </cell>
          <cell r="G106">
            <v>100000</v>
          </cell>
          <cell r="H106">
            <v>100000</v>
          </cell>
          <cell r="I106">
            <v>100000</v>
          </cell>
          <cell r="J106">
            <v>100000</v>
          </cell>
          <cell r="K106">
            <v>100000</v>
          </cell>
          <cell r="L106">
            <v>100000</v>
          </cell>
          <cell r="M106">
            <v>100000</v>
          </cell>
          <cell r="N106">
            <v>100000</v>
          </cell>
          <cell r="O106">
            <v>100000</v>
          </cell>
          <cell r="P106">
            <v>100000</v>
          </cell>
          <cell r="Q106">
            <v>2248000</v>
          </cell>
          <cell r="R106">
            <v>300000</v>
          </cell>
          <cell r="S106">
            <v>2548000</v>
          </cell>
        </row>
        <row r="107">
          <cell r="A107"/>
          <cell r="B107"/>
          <cell r="C107"/>
          <cell r="D107" t="str">
            <v>DIAMBIL</v>
          </cell>
          <cell r="E107"/>
          <cell r="F107"/>
          <cell r="G107">
            <v>1000000</v>
          </cell>
          <cell r="H107"/>
          <cell r="I107"/>
          <cell r="J107"/>
          <cell r="K107"/>
          <cell r="L107"/>
          <cell r="M107"/>
          <cell r="N107"/>
          <cell r="O107"/>
          <cell r="P107">
            <v>0</v>
          </cell>
          <cell r="Q107">
            <v>1248000</v>
          </cell>
        </row>
        <row r="108">
          <cell r="A108">
            <v>761</v>
          </cell>
          <cell r="B108" t="str">
            <v>TUSMAN</v>
          </cell>
          <cell r="C108" t="str">
            <v>POKOK</v>
          </cell>
          <cell r="D108">
            <v>150000</v>
          </cell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>
            <v>150000</v>
          </cell>
        </row>
        <row r="109">
          <cell r="A109"/>
          <cell r="B109"/>
          <cell r="C109" t="str">
            <v>WAJIB</v>
          </cell>
          <cell r="D109">
            <v>3300000</v>
          </cell>
          <cell r="E109">
            <v>150000</v>
          </cell>
          <cell r="F109">
            <v>150000</v>
          </cell>
          <cell r="G109">
            <v>150000</v>
          </cell>
          <cell r="H109">
            <v>160000</v>
          </cell>
          <cell r="I109">
            <v>160000</v>
          </cell>
          <cell r="J109">
            <v>160000</v>
          </cell>
          <cell r="K109">
            <v>160000</v>
          </cell>
          <cell r="L109">
            <v>160000</v>
          </cell>
          <cell r="M109">
            <v>160000</v>
          </cell>
          <cell r="N109">
            <v>160000</v>
          </cell>
          <cell r="O109">
            <v>160000</v>
          </cell>
          <cell r="P109">
            <v>160000</v>
          </cell>
          <cell r="Q109">
            <v>5190000</v>
          </cell>
        </row>
        <row r="110">
          <cell r="A110"/>
          <cell r="B110"/>
          <cell r="C110" t="str">
            <v>MANASUKA</v>
          </cell>
          <cell r="D110">
            <v>2048000</v>
          </cell>
          <cell r="E110">
            <v>100000</v>
          </cell>
          <cell r="F110">
            <v>100000</v>
          </cell>
          <cell r="G110">
            <v>100000</v>
          </cell>
          <cell r="H110">
            <v>100000</v>
          </cell>
          <cell r="I110">
            <v>100000</v>
          </cell>
          <cell r="J110">
            <v>100000</v>
          </cell>
          <cell r="K110">
            <v>100000</v>
          </cell>
          <cell r="L110">
            <v>100000</v>
          </cell>
          <cell r="M110">
            <v>100000</v>
          </cell>
          <cell r="N110">
            <v>100000</v>
          </cell>
          <cell r="O110">
            <v>100000</v>
          </cell>
          <cell r="P110">
            <v>100000</v>
          </cell>
          <cell r="Q110">
            <v>3248000</v>
          </cell>
        </row>
        <row r="111">
          <cell r="A111"/>
          <cell r="B111"/>
          <cell r="C111"/>
          <cell r="D111" t="str">
            <v>DIAMBIL</v>
          </cell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>
            <v>3248000</v>
          </cell>
        </row>
        <row r="112">
          <cell r="A112">
            <v>763</v>
          </cell>
          <cell r="B112" t="str">
            <v>NUNIK ANGGRAENI</v>
          </cell>
          <cell r="C112" t="str">
            <v>POKOK</v>
          </cell>
          <cell r="D112">
            <v>150000</v>
          </cell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>
            <v>0</v>
          </cell>
        </row>
        <row r="113">
          <cell r="A113"/>
          <cell r="B113"/>
          <cell r="C113" t="str">
            <v>WAJIB</v>
          </cell>
          <cell r="D113">
            <v>3300000</v>
          </cell>
          <cell r="E113">
            <v>150000</v>
          </cell>
          <cell r="F113">
            <v>150000</v>
          </cell>
          <cell r="G113">
            <v>150000</v>
          </cell>
          <cell r="H113">
            <v>160000</v>
          </cell>
          <cell r="I113">
            <v>160000</v>
          </cell>
          <cell r="J113">
            <v>160000</v>
          </cell>
          <cell r="K113">
            <v>160000</v>
          </cell>
          <cell r="L113">
            <v>160000</v>
          </cell>
          <cell r="M113">
            <v>160000</v>
          </cell>
          <cell r="N113">
            <v>160000</v>
          </cell>
          <cell r="O113">
            <v>160000</v>
          </cell>
          <cell r="P113">
            <v>160000</v>
          </cell>
          <cell r="Q113">
            <v>5190000</v>
          </cell>
        </row>
        <row r="114">
          <cell r="A114"/>
          <cell r="B114"/>
          <cell r="C114" t="str">
            <v>MANASUKA</v>
          </cell>
          <cell r="D114">
            <v>1000000</v>
          </cell>
          <cell r="E114">
            <v>50000</v>
          </cell>
          <cell r="F114">
            <v>50000</v>
          </cell>
          <cell r="G114">
            <v>50000</v>
          </cell>
          <cell r="H114">
            <v>50000</v>
          </cell>
          <cell r="I114">
            <v>50000</v>
          </cell>
          <cell r="J114">
            <v>50000</v>
          </cell>
          <cell r="K114">
            <v>50000</v>
          </cell>
          <cell r="L114">
            <v>50000</v>
          </cell>
          <cell r="M114">
            <v>50000</v>
          </cell>
          <cell r="N114">
            <v>50000</v>
          </cell>
          <cell r="O114">
            <v>50000</v>
          </cell>
          <cell r="P114">
            <v>50000</v>
          </cell>
          <cell r="Q114">
            <v>1600000</v>
          </cell>
        </row>
        <row r="115">
          <cell r="A115"/>
          <cell r="B115"/>
          <cell r="C115"/>
          <cell r="D115" t="str">
            <v>DIAMBIL</v>
          </cell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>
            <v>1600000</v>
          </cell>
        </row>
        <row r="116">
          <cell r="A116"/>
          <cell r="B116" t="str">
            <v xml:space="preserve">EKA AWAN </v>
          </cell>
          <cell r="C116" t="str">
            <v>POKOK</v>
          </cell>
          <cell r="D116">
            <v>150000</v>
          </cell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>
            <v>0</v>
          </cell>
        </row>
        <row r="117">
          <cell r="A117"/>
          <cell r="B117"/>
          <cell r="C117" t="str">
            <v>WAJIB</v>
          </cell>
          <cell r="D117">
            <v>1050000</v>
          </cell>
          <cell r="E117">
            <v>150000</v>
          </cell>
          <cell r="F117">
            <v>150000</v>
          </cell>
          <cell r="G117">
            <v>150000</v>
          </cell>
          <cell r="H117">
            <v>160000</v>
          </cell>
          <cell r="I117">
            <v>160000</v>
          </cell>
          <cell r="J117">
            <v>160000</v>
          </cell>
          <cell r="K117">
            <v>160000</v>
          </cell>
          <cell r="L117">
            <v>160000</v>
          </cell>
          <cell r="M117">
            <v>160000</v>
          </cell>
          <cell r="N117">
            <v>160000</v>
          </cell>
          <cell r="O117">
            <v>160000</v>
          </cell>
          <cell r="P117">
            <v>160000</v>
          </cell>
          <cell r="Q117">
            <v>2940000</v>
          </cell>
        </row>
        <row r="118">
          <cell r="A118"/>
          <cell r="B118"/>
          <cell r="C118" t="str">
            <v>MANASUKA</v>
          </cell>
          <cell r="D118">
            <v>1400000</v>
          </cell>
          <cell r="E118">
            <v>200000</v>
          </cell>
          <cell r="F118">
            <v>200000</v>
          </cell>
          <cell r="G118">
            <v>200000</v>
          </cell>
          <cell r="H118">
            <v>200000</v>
          </cell>
          <cell r="I118">
            <v>200000</v>
          </cell>
          <cell r="J118">
            <v>200000</v>
          </cell>
          <cell r="K118">
            <v>200000</v>
          </cell>
          <cell r="L118">
            <v>200000</v>
          </cell>
          <cell r="M118">
            <v>200000</v>
          </cell>
          <cell r="N118">
            <v>200000</v>
          </cell>
          <cell r="O118">
            <v>200000</v>
          </cell>
          <cell r="P118">
            <v>200000</v>
          </cell>
          <cell r="Q118">
            <v>3800000</v>
          </cell>
        </row>
        <row r="119">
          <cell r="A119"/>
          <cell r="B119"/>
          <cell r="C119"/>
          <cell r="D119" t="str">
            <v>DIAMBIL</v>
          </cell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>
            <v>3800000</v>
          </cell>
        </row>
        <row r="120">
          <cell r="A120"/>
          <cell r="B120" t="str">
            <v>SRI KUNTARI</v>
          </cell>
          <cell r="C120" t="str">
            <v>POKOK</v>
          </cell>
          <cell r="D120">
            <v>150000</v>
          </cell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>
            <v>0</v>
          </cell>
        </row>
        <row r="121">
          <cell r="A121"/>
          <cell r="B121"/>
          <cell r="C121" t="str">
            <v>WAJIB</v>
          </cell>
          <cell r="D121">
            <v>21645000</v>
          </cell>
          <cell r="E121">
            <v>150000</v>
          </cell>
          <cell r="F121">
            <v>150000</v>
          </cell>
          <cell r="G121">
            <v>150000</v>
          </cell>
          <cell r="H121">
            <v>160000</v>
          </cell>
          <cell r="I121">
            <v>160000</v>
          </cell>
          <cell r="J121">
            <v>160000</v>
          </cell>
          <cell r="K121">
            <v>160000</v>
          </cell>
          <cell r="L121">
            <v>160000</v>
          </cell>
          <cell r="M121">
            <v>160000</v>
          </cell>
          <cell r="N121">
            <v>160000</v>
          </cell>
          <cell r="O121">
            <v>160000</v>
          </cell>
          <cell r="P121">
            <v>160000</v>
          </cell>
          <cell r="Q121">
            <v>23535000</v>
          </cell>
        </row>
        <row r="122">
          <cell r="A122"/>
          <cell r="B122"/>
          <cell r="C122" t="str">
            <v>MANASUKA</v>
          </cell>
          <cell r="D122">
            <v>17748000</v>
          </cell>
          <cell r="E122">
            <v>1200000</v>
          </cell>
          <cell r="F122">
            <v>1200000</v>
          </cell>
          <cell r="G122">
            <v>1200000</v>
          </cell>
          <cell r="H122">
            <v>1200000</v>
          </cell>
          <cell r="I122">
            <v>1200000</v>
          </cell>
          <cell r="J122">
            <v>1200000</v>
          </cell>
          <cell r="K122">
            <v>1200000</v>
          </cell>
          <cell r="L122">
            <v>1200000</v>
          </cell>
          <cell r="M122">
            <v>1200000</v>
          </cell>
          <cell r="N122">
            <v>1200000</v>
          </cell>
          <cell r="O122">
            <v>1200000</v>
          </cell>
          <cell r="P122">
            <v>1200000</v>
          </cell>
          <cell r="Q122">
            <v>32148000</v>
          </cell>
        </row>
        <row r="123">
          <cell r="A123"/>
          <cell r="B123"/>
          <cell r="C123"/>
          <cell r="D123" t="str">
            <v>DIAMBIL</v>
          </cell>
          <cell r="E123"/>
          <cell r="F123"/>
          <cell r="G123">
            <v>5000000</v>
          </cell>
          <cell r="H123">
            <v>5000000</v>
          </cell>
          <cell r="I123"/>
          <cell r="J123"/>
          <cell r="K123"/>
          <cell r="L123"/>
          <cell r="M123"/>
          <cell r="N123"/>
          <cell r="O123"/>
          <cell r="P123"/>
          <cell r="Q123">
            <v>22148000</v>
          </cell>
        </row>
        <row r="124">
          <cell r="A124"/>
          <cell r="B124" t="str">
            <v>Drs. AEP</v>
          </cell>
          <cell r="C124" t="str">
            <v>POKOK</v>
          </cell>
          <cell r="D124">
            <v>150000</v>
          </cell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>
            <v>0</v>
          </cell>
        </row>
        <row r="125">
          <cell r="A125"/>
          <cell r="B125"/>
          <cell r="C125" t="str">
            <v>WAJIB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160000</v>
          </cell>
          <cell r="I125">
            <v>160000</v>
          </cell>
          <cell r="J125">
            <v>160000</v>
          </cell>
          <cell r="K125">
            <v>160000</v>
          </cell>
          <cell r="L125">
            <v>160000</v>
          </cell>
          <cell r="M125">
            <v>160000</v>
          </cell>
          <cell r="N125">
            <v>160000</v>
          </cell>
          <cell r="O125">
            <v>160000</v>
          </cell>
          <cell r="P125">
            <v>160000</v>
          </cell>
          <cell r="Q125">
            <v>1440000</v>
          </cell>
        </row>
        <row r="126">
          <cell r="A126"/>
          <cell r="B126"/>
          <cell r="C126" t="str">
            <v>MANASUKA</v>
          </cell>
          <cell r="D126">
            <v>0</v>
          </cell>
          <cell r="E126">
            <v>0</v>
          </cell>
          <cell r="F126">
            <v>0</v>
          </cell>
          <cell r="G126"/>
          <cell r="H126">
            <v>400000</v>
          </cell>
          <cell r="I126">
            <v>400000</v>
          </cell>
          <cell r="J126">
            <v>400000</v>
          </cell>
          <cell r="K126">
            <v>400000</v>
          </cell>
          <cell r="L126">
            <v>400000</v>
          </cell>
          <cell r="M126">
            <v>400000</v>
          </cell>
          <cell r="N126">
            <v>400000</v>
          </cell>
          <cell r="O126">
            <v>400000</v>
          </cell>
          <cell r="P126">
            <v>400000</v>
          </cell>
          <cell r="Q126">
            <v>3600000</v>
          </cell>
        </row>
        <row r="127">
          <cell r="A127"/>
          <cell r="B127"/>
          <cell r="C127"/>
          <cell r="D127" t="str">
            <v>DIAMBIL</v>
          </cell>
          <cell r="E127"/>
          <cell r="F127"/>
          <cell r="G127"/>
          <cell r="H127"/>
          <cell r="I127"/>
          <cell r="J127"/>
          <cell r="K127"/>
          <cell r="L127"/>
          <cell r="M127">
            <v>1500000</v>
          </cell>
          <cell r="N127">
            <v>0</v>
          </cell>
          <cell r="O127">
            <v>0</v>
          </cell>
          <cell r="P127"/>
          <cell r="Q127">
            <v>2100000</v>
          </cell>
        </row>
        <row r="128">
          <cell r="A128"/>
          <cell r="B128" t="str">
            <v>JANUWAR SUBHANA</v>
          </cell>
          <cell r="C128" t="str">
            <v>POKOK</v>
          </cell>
          <cell r="D128">
            <v>150000</v>
          </cell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>
            <v>0</v>
          </cell>
        </row>
        <row r="129">
          <cell r="A129"/>
          <cell r="B129"/>
          <cell r="C129" t="str">
            <v>WAJIB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160000</v>
          </cell>
          <cell r="J129">
            <v>160000</v>
          </cell>
          <cell r="K129">
            <v>160000</v>
          </cell>
          <cell r="L129">
            <v>160000</v>
          </cell>
          <cell r="M129">
            <v>160000</v>
          </cell>
          <cell r="N129">
            <v>160000</v>
          </cell>
          <cell r="O129">
            <v>160000</v>
          </cell>
          <cell r="P129">
            <v>160000</v>
          </cell>
          <cell r="Q129">
            <v>1280000</v>
          </cell>
        </row>
        <row r="130">
          <cell r="A130"/>
          <cell r="B130"/>
          <cell r="C130" t="str">
            <v>MANASUKA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40000</v>
          </cell>
          <cell r="J130">
            <v>40000</v>
          </cell>
          <cell r="K130">
            <v>40000</v>
          </cell>
          <cell r="L130">
            <v>40000</v>
          </cell>
          <cell r="M130">
            <v>40000</v>
          </cell>
          <cell r="N130">
            <v>40000</v>
          </cell>
          <cell r="O130">
            <v>40000</v>
          </cell>
          <cell r="P130">
            <v>40000</v>
          </cell>
          <cell r="Q130">
            <v>320000</v>
          </cell>
        </row>
        <row r="131">
          <cell r="A131"/>
          <cell r="B131"/>
          <cell r="C131"/>
          <cell r="D131" t="str">
            <v>DIAMBIL</v>
          </cell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>
            <v>320000</v>
          </cell>
        </row>
        <row r="132">
          <cell r="A132">
            <v>660</v>
          </cell>
          <cell r="B132" t="str">
            <v>YENI SUPANTI</v>
          </cell>
          <cell r="C132" t="str">
            <v>POKOK</v>
          </cell>
          <cell r="D132">
            <v>150000</v>
          </cell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>
            <v>150000</v>
          </cell>
          <cell r="R132"/>
        </row>
        <row r="133">
          <cell r="A133"/>
          <cell r="B133"/>
          <cell r="C133" t="str">
            <v>WAJIB</v>
          </cell>
          <cell r="D133">
            <v>19000000</v>
          </cell>
          <cell r="E133">
            <v>150000</v>
          </cell>
          <cell r="F133">
            <v>150000</v>
          </cell>
          <cell r="G133">
            <v>150000</v>
          </cell>
          <cell r="H133">
            <v>160000</v>
          </cell>
          <cell r="I133">
            <v>160000</v>
          </cell>
          <cell r="J133">
            <v>160000</v>
          </cell>
          <cell r="K133">
            <v>160000</v>
          </cell>
          <cell r="L133">
            <v>160000</v>
          </cell>
          <cell r="M133">
            <v>160000</v>
          </cell>
          <cell r="N133">
            <v>160000</v>
          </cell>
          <cell r="O133">
            <v>160000</v>
          </cell>
          <cell r="P133">
            <v>160000</v>
          </cell>
          <cell r="Q133">
            <v>20890000</v>
          </cell>
          <cell r="R133"/>
        </row>
        <row r="134">
          <cell r="A134"/>
          <cell r="B134"/>
          <cell r="C134" t="str">
            <v>MANASUKA</v>
          </cell>
          <cell r="D134">
            <v>80438000</v>
          </cell>
          <cell r="E134">
            <v>2500000</v>
          </cell>
          <cell r="F134">
            <v>2500000</v>
          </cell>
          <cell r="G134">
            <v>2500000</v>
          </cell>
          <cell r="H134">
            <v>2500000</v>
          </cell>
          <cell r="I134">
            <v>2500000</v>
          </cell>
          <cell r="J134">
            <v>2500000</v>
          </cell>
          <cell r="K134">
            <v>2500000</v>
          </cell>
          <cell r="L134">
            <v>2500000</v>
          </cell>
          <cell r="M134">
            <v>2500000</v>
          </cell>
          <cell r="N134">
            <v>2500000</v>
          </cell>
          <cell r="O134">
            <v>2500000</v>
          </cell>
          <cell r="P134">
            <v>2500000</v>
          </cell>
          <cell r="Q134">
            <v>110438000</v>
          </cell>
          <cell r="R134"/>
        </row>
        <row r="135">
          <cell r="A135"/>
          <cell r="B135"/>
          <cell r="C135"/>
          <cell r="D135" t="str">
            <v>DIAMBIL</v>
          </cell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>
            <v>110438000</v>
          </cell>
          <cell r="R135"/>
        </row>
        <row r="136">
          <cell r="A136">
            <v>174</v>
          </cell>
          <cell r="B136" t="str">
            <v>SRI KUNTARI</v>
          </cell>
          <cell r="C136" t="str">
            <v>POKOK</v>
          </cell>
          <cell r="D136">
            <v>150000</v>
          </cell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>
            <v>150000</v>
          </cell>
        </row>
        <row r="137">
          <cell r="A137"/>
          <cell r="B137"/>
          <cell r="C137" t="str">
            <v>WAJIB</v>
          </cell>
          <cell r="D137">
            <v>19845000</v>
          </cell>
          <cell r="E137">
            <v>150000</v>
          </cell>
          <cell r="F137">
            <v>150000</v>
          </cell>
          <cell r="G137">
            <v>150000</v>
          </cell>
          <cell r="H137">
            <v>160000</v>
          </cell>
          <cell r="I137">
            <v>160000</v>
          </cell>
          <cell r="J137">
            <v>160000</v>
          </cell>
          <cell r="K137">
            <v>160000</v>
          </cell>
          <cell r="L137">
            <v>160000</v>
          </cell>
          <cell r="M137">
            <v>160000</v>
          </cell>
          <cell r="N137">
            <v>160000</v>
          </cell>
          <cell r="O137">
            <v>160000</v>
          </cell>
          <cell r="P137">
            <v>160000</v>
          </cell>
          <cell r="Q137"/>
        </row>
        <row r="138">
          <cell r="A138"/>
          <cell r="B138"/>
          <cell r="C138" t="str">
            <v>MANASUKA</v>
          </cell>
          <cell r="D138">
            <v>17748000</v>
          </cell>
          <cell r="E138">
            <v>1200000</v>
          </cell>
          <cell r="F138">
            <v>1200000</v>
          </cell>
          <cell r="G138">
            <v>1200000</v>
          </cell>
          <cell r="H138">
            <v>1200000</v>
          </cell>
          <cell r="I138">
            <v>1200000</v>
          </cell>
          <cell r="J138">
            <v>1200000</v>
          </cell>
          <cell r="K138">
            <v>1200000</v>
          </cell>
          <cell r="L138">
            <v>1200000</v>
          </cell>
          <cell r="M138">
            <v>1200000</v>
          </cell>
          <cell r="N138">
            <v>1200000</v>
          </cell>
          <cell r="O138">
            <v>1200000</v>
          </cell>
          <cell r="P138">
            <v>1200000</v>
          </cell>
          <cell r="Q138">
            <v>58300000</v>
          </cell>
        </row>
        <row r="139">
          <cell r="A139"/>
          <cell r="B139"/>
          <cell r="C139"/>
          <cell r="D139" t="str">
            <v>DIAMBIL</v>
          </cell>
          <cell r="E139">
            <v>10000000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>
            <v>48300000</v>
          </cell>
        </row>
        <row r="140">
          <cell r="A140">
            <v>292</v>
          </cell>
          <cell r="B140" t="str">
            <v>SUJATMA</v>
          </cell>
          <cell r="C140" t="str">
            <v>POKOK</v>
          </cell>
          <cell r="D140">
            <v>150000</v>
          </cell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>
            <v>150000</v>
          </cell>
        </row>
        <row r="141">
          <cell r="A141"/>
          <cell r="B141"/>
          <cell r="C141" t="str">
            <v>WAJIB</v>
          </cell>
          <cell r="D141">
            <v>19640000</v>
          </cell>
          <cell r="E141">
            <v>150000</v>
          </cell>
          <cell r="F141">
            <v>150000</v>
          </cell>
          <cell r="G141">
            <v>150000</v>
          </cell>
          <cell r="H141">
            <v>160000</v>
          </cell>
          <cell r="I141">
            <v>160000</v>
          </cell>
          <cell r="J141">
            <v>160000</v>
          </cell>
          <cell r="K141">
            <v>160000</v>
          </cell>
          <cell r="L141">
            <v>160000</v>
          </cell>
          <cell r="M141">
            <v>160000</v>
          </cell>
          <cell r="N141">
            <v>160000</v>
          </cell>
          <cell r="O141">
            <v>160000</v>
          </cell>
          <cell r="P141">
            <v>160000</v>
          </cell>
          <cell r="Q141"/>
        </row>
        <row r="142">
          <cell r="A142"/>
          <cell r="B142"/>
          <cell r="C142" t="str">
            <v>MANASUKA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</row>
        <row r="143">
          <cell r="A143"/>
          <cell r="B143"/>
          <cell r="C143"/>
          <cell r="D143" t="str">
            <v>DIAMBIL</v>
          </cell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>
            <v>0</v>
          </cell>
        </row>
        <row r="144">
          <cell r="A144">
            <v>525</v>
          </cell>
          <cell r="B144" t="str">
            <v>HEPY ROSELA</v>
          </cell>
          <cell r="C144" t="str">
            <v>POKOK</v>
          </cell>
          <cell r="D144">
            <v>150000</v>
          </cell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>
            <v>150000</v>
          </cell>
        </row>
        <row r="145">
          <cell r="A145"/>
          <cell r="B145"/>
          <cell r="C145" t="str">
            <v>WAJIB</v>
          </cell>
          <cell r="D145">
            <v>18200000</v>
          </cell>
          <cell r="E145">
            <v>150000</v>
          </cell>
          <cell r="F145">
            <v>150000</v>
          </cell>
          <cell r="G145">
            <v>150000</v>
          </cell>
          <cell r="H145">
            <v>160000</v>
          </cell>
          <cell r="I145">
            <v>160000</v>
          </cell>
          <cell r="J145">
            <v>160000</v>
          </cell>
          <cell r="K145">
            <v>160000</v>
          </cell>
          <cell r="L145">
            <v>160000</v>
          </cell>
          <cell r="M145">
            <v>160000</v>
          </cell>
          <cell r="N145">
            <v>160000</v>
          </cell>
          <cell r="O145">
            <v>160000</v>
          </cell>
          <cell r="P145">
            <v>160000</v>
          </cell>
          <cell r="Q145"/>
        </row>
        <row r="146">
          <cell r="A146"/>
          <cell r="B146"/>
          <cell r="C146" t="str">
            <v>MANASUKA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</row>
        <row r="147">
          <cell r="A147"/>
          <cell r="B147"/>
          <cell r="C147"/>
          <cell r="D147" t="str">
            <v>DIAMBIL</v>
          </cell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>
            <v>0</v>
          </cell>
        </row>
        <row r="148">
          <cell r="A148">
            <v>199</v>
          </cell>
          <cell r="B148" t="str">
            <v>HASANAH</v>
          </cell>
          <cell r="C148" t="str">
            <v>POKOK</v>
          </cell>
          <cell r="D148">
            <v>150000</v>
          </cell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>
            <v>150000</v>
          </cell>
        </row>
        <row r="149">
          <cell r="A149"/>
          <cell r="B149"/>
          <cell r="C149" t="str">
            <v>WAJIB</v>
          </cell>
          <cell r="D149">
            <v>19810000</v>
          </cell>
          <cell r="E149">
            <v>150000</v>
          </cell>
          <cell r="F149">
            <v>150000</v>
          </cell>
          <cell r="G149">
            <v>150000</v>
          </cell>
          <cell r="H149">
            <v>160000</v>
          </cell>
          <cell r="I149">
            <v>160000</v>
          </cell>
          <cell r="J149">
            <v>160000</v>
          </cell>
          <cell r="K149">
            <v>160000</v>
          </cell>
          <cell r="L149">
            <v>160000</v>
          </cell>
          <cell r="M149">
            <v>160000</v>
          </cell>
          <cell r="N149">
            <v>160000</v>
          </cell>
          <cell r="O149">
            <v>160000</v>
          </cell>
          <cell r="P149">
            <v>160000</v>
          </cell>
          <cell r="Q149"/>
        </row>
        <row r="150">
          <cell r="A150"/>
          <cell r="B150"/>
          <cell r="C150" t="str">
            <v>MANASUKA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</row>
        <row r="151">
          <cell r="A151"/>
          <cell r="B151"/>
          <cell r="C151"/>
          <cell r="D151" t="str">
            <v>DIAMBIL</v>
          </cell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>
            <v>0</v>
          </cell>
        </row>
        <row r="152">
          <cell r="A152">
            <v>347</v>
          </cell>
          <cell r="B152" t="str">
            <v>NANI SUKAENI</v>
          </cell>
          <cell r="C152" t="str">
            <v>POKOK</v>
          </cell>
          <cell r="D152">
            <v>150000</v>
          </cell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>
            <v>150000</v>
          </cell>
        </row>
        <row r="153">
          <cell r="A153"/>
          <cell r="B153"/>
          <cell r="C153" t="str">
            <v>WAJIB</v>
          </cell>
          <cell r="D153">
            <v>19490000</v>
          </cell>
          <cell r="E153">
            <v>150000</v>
          </cell>
          <cell r="F153">
            <v>150000</v>
          </cell>
          <cell r="G153">
            <v>150000</v>
          </cell>
          <cell r="H153">
            <v>160000</v>
          </cell>
          <cell r="I153">
            <v>160000</v>
          </cell>
          <cell r="J153">
            <v>160000</v>
          </cell>
          <cell r="K153">
            <v>160000</v>
          </cell>
          <cell r="L153">
            <v>160000</v>
          </cell>
          <cell r="M153">
            <v>160000</v>
          </cell>
          <cell r="N153">
            <v>160000</v>
          </cell>
          <cell r="O153">
            <v>160000</v>
          </cell>
          <cell r="P153">
            <v>160000</v>
          </cell>
          <cell r="Q153"/>
        </row>
        <row r="154">
          <cell r="A154"/>
          <cell r="B154"/>
          <cell r="C154" t="str">
            <v>MANASUKA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</row>
        <row r="155">
          <cell r="A155"/>
          <cell r="B155"/>
          <cell r="C155"/>
          <cell r="D155" t="str">
            <v>DIAMBIL</v>
          </cell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>
            <v>0</v>
          </cell>
        </row>
        <row r="156">
          <cell r="A156">
            <v>509</v>
          </cell>
          <cell r="B156" t="str">
            <v>JUMIAH</v>
          </cell>
          <cell r="C156" t="str">
            <v>POKOK</v>
          </cell>
          <cell r="D156">
            <v>150000</v>
          </cell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>
            <v>150000</v>
          </cell>
        </row>
        <row r="157">
          <cell r="A157"/>
          <cell r="B157"/>
          <cell r="C157" t="str">
            <v>WAJIB</v>
          </cell>
          <cell r="D157">
            <v>20040000</v>
          </cell>
          <cell r="E157">
            <v>150000</v>
          </cell>
          <cell r="F157">
            <v>150000</v>
          </cell>
          <cell r="G157">
            <v>150000</v>
          </cell>
          <cell r="H157">
            <v>160000</v>
          </cell>
          <cell r="I157">
            <v>160000</v>
          </cell>
          <cell r="J157">
            <v>160000</v>
          </cell>
          <cell r="K157">
            <v>160000</v>
          </cell>
          <cell r="L157">
            <v>160000</v>
          </cell>
          <cell r="M157">
            <v>160000</v>
          </cell>
          <cell r="N157">
            <v>160000</v>
          </cell>
          <cell r="O157">
            <v>160000</v>
          </cell>
          <cell r="P157">
            <v>160000</v>
          </cell>
          <cell r="Q157">
            <v>21930000</v>
          </cell>
        </row>
        <row r="158">
          <cell r="A158"/>
          <cell r="B158"/>
          <cell r="C158" t="str">
            <v>MANASUKA</v>
          </cell>
          <cell r="D158">
            <v>15696000</v>
          </cell>
          <cell r="E158">
            <v>200000</v>
          </cell>
          <cell r="F158">
            <v>200000</v>
          </cell>
          <cell r="G158">
            <v>200000</v>
          </cell>
          <cell r="H158">
            <v>200000</v>
          </cell>
          <cell r="I158">
            <v>200000</v>
          </cell>
          <cell r="J158">
            <v>200000</v>
          </cell>
          <cell r="K158">
            <v>200000</v>
          </cell>
          <cell r="L158">
            <v>200000</v>
          </cell>
          <cell r="M158">
            <v>200000</v>
          </cell>
          <cell r="N158">
            <v>200000</v>
          </cell>
          <cell r="O158">
            <v>200000</v>
          </cell>
          <cell r="P158">
            <v>200000</v>
          </cell>
          <cell r="Q158">
            <v>18096000</v>
          </cell>
        </row>
        <row r="159">
          <cell r="A159"/>
          <cell r="B159"/>
          <cell r="C159"/>
          <cell r="D159" t="str">
            <v>DIAMBIL</v>
          </cell>
          <cell r="E159"/>
          <cell r="F159"/>
          <cell r="G159"/>
          <cell r="H159"/>
          <cell r="I159"/>
          <cell r="J159"/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/>
          <cell r="Q159">
            <v>18096000</v>
          </cell>
        </row>
        <row r="160">
          <cell r="A160">
            <v>511</v>
          </cell>
          <cell r="B160" t="str">
            <v>SRI RAHAYU/ TK.C.GIRI</v>
          </cell>
          <cell r="C160" t="str">
            <v>POKOK</v>
          </cell>
          <cell r="D160">
            <v>150000</v>
          </cell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>
            <v>150000</v>
          </cell>
        </row>
        <row r="161">
          <cell r="A161"/>
          <cell r="B161"/>
          <cell r="C161" t="str">
            <v>WAJIB</v>
          </cell>
          <cell r="D161">
            <v>20040000</v>
          </cell>
          <cell r="E161">
            <v>150000</v>
          </cell>
          <cell r="F161">
            <v>150000</v>
          </cell>
          <cell r="G161">
            <v>150000</v>
          </cell>
          <cell r="H161">
            <v>160000</v>
          </cell>
          <cell r="I161">
            <v>160000</v>
          </cell>
          <cell r="J161">
            <v>160000</v>
          </cell>
          <cell r="K161">
            <v>160000</v>
          </cell>
          <cell r="L161">
            <v>160000</v>
          </cell>
          <cell r="M161">
            <v>160000</v>
          </cell>
          <cell r="N161">
            <v>160000</v>
          </cell>
          <cell r="O161">
            <v>160000</v>
          </cell>
          <cell r="P161">
            <v>160000</v>
          </cell>
          <cell r="Q161">
            <v>21930000</v>
          </cell>
        </row>
        <row r="162">
          <cell r="A162"/>
          <cell r="B162"/>
          <cell r="C162" t="str">
            <v>MANASUKA</v>
          </cell>
          <cell r="D162">
            <v>2958000</v>
          </cell>
          <cell r="E162">
            <v>200000</v>
          </cell>
          <cell r="F162">
            <v>200000</v>
          </cell>
          <cell r="G162">
            <v>200000</v>
          </cell>
          <cell r="H162">
            <v>200000</v>
          </cell>
          <cell r="I162">
            <v>200000</v>
          </cell>
          <cell r="J162">
            <v>200000</v>
          </cell>
          <cell r="K162">
            <v>200000</v>
          </cell>
          <cell r="L162">
            <v>200000</v>
          </cell>
          <cell r="M162">
            <v>200000</v>
          </cell>
          <cell r="N162">
            <v>200000</v>
          </cell>
          <cell r="O162">
            <v>200000</v>
          </cell>
          <cell r="P162">
            <v>200000</v>
          </cell>
          <cell r="Q162">
            <v>5358000</v>
          </cell>
        </row>
        <row r="163">
          <cell r="A163"/>
          <cell r="B163"/>
          <cell r="C163"/>
          <cell r="D163" t="str">
            <v>DIAMBIL</v>
          </cell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>
            <v>5358000</v>
          </cell>
        </row>
        <row r="164">
          <cell r="A164">
            <v>520</v>
          </cell>
          <cell r="B164" t="str">
            <v>ROKMAH</v>
          </cell>
          <cell r="C164" t="str">
            <v>POKOK</v>
          </cell>
          <cell r="D164">
            <v>150000</v>
          </cell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>
            <v>150000</v>
          </cell>
        </row>
        <row r="165">
          <cell r="A165"/>
          <cell r="B165"/>
          <cell r="C165" t="str">
            <v>WAJIB</v>
          </cell>
          <cell r="D165">
            <v>20040000</v>
          </cell>
          <cell r="E165">
            <v>150000</v>
          </cell>
          <cell r="F165">
            <v>150000</v>
          </cell>
          <cell r="G165">
            <v>150000</v>
          </cell>
          <cell r="H165">
            <v>160000</v>
          </cell>
          <cell r="I165">
            <v>160000</v>
          </cell>
          <cell r="J165">
            <v>160000</v>
          </cell>
          <cell r="K165">
            <v>160000</v>
          </cell>
          <cell r="L165">
            <v>160000</v>
          </cell>
          <cell r="M165">
            <v>160000</v>
          </cell>
          <cell r="N165">
            <v>160000</v>
          </cell>
          <cell r="O165">
            <v>160000</v>
          </cell>
          <cell r="P165">
            <v>160000</v>
          </cell>
          <cell r="Q165">
            <v>21930000</v>
          </cell>
        </row>
        <row r="166">
          <cell r="A166"/>
          <cell r="B166"/>
          <cell r="C166" t="str">
            <v>MANASUKA</v>
          </cell>
          <cell r="D166">
            <v>5444000</v>
          </cell>
          <cell r="E166">
            <v>500000</v>
          </cell>
          <cell r="F166">
            <v>500000</v>
          </cell>
          <cell r="G166">
            <v>500000</v>
          </cell>
          <cell r="H166">
            <v>500000</v>
          </cell>
          <cell r="I166">
            <v>500000</v>
          </cell>
          <cell r="J166">
            <v>500000</v>
          </cell>
          <cell r="K166">
            <v>500000</v>
          </cell>
          <cell r="L166">
            <v>500000</v>
          </cell>
          <cell r="M166">
            <v>500000</v>
          </cell>
          <cell r="N166">
            <v>500000</v>
          </cell>
          <cell r="O166">
            <v>500000</v>
          </cell>
          <cell r="P166">
            <v>500000</v>
          </cell>
          <cell r="Q166">
            <v>11444000</v>
          </cell>
        </row>
        <row r="167">
          <cell r="A167"/>
          <cell r="B167"/>
          <cell r="C167"/>
          <cell r="D167" t="str">
            <v>DIAMBIL</v>
          </cell>
          <cell r="E167"/>
          <cell r="F167"/>
          <cell r="G167">
            <v>0</v>
          </cell>
          <cell r="H167"/>
          <cell r="I167"/>
          <cell r="J167"/>
          <cell r="K167"/>
          <cell r="L167"/>
          <cell r="M167"/>
          <cell r="N167"/>
          <cell r="O167"/>
          <cell r="P167"/>
          <cell r="Q167">
            <v>11444000</v>
          </cell>
        </row>
        <row r="168">
          <cell r="A168">
            <v>542</v>
          </cell>
          <cell r="B168" t="str">
            <v>ROSMAWATI</v>
          </cell>
          <cell r="C168" t="str">
            <v>POKOK</v>
          </cell>
          <cell r="D168">
            <v>150000</v>
          </cell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>
            <v>150000</v>
          </cell>
        </row>
        <row r="169">
          <cell r="A169"/>
          <cell r="B169"/>
          <cell r="C169" t="str">
            <v>WAJIB</v>
          </cell>
          <cell r="D169">
            <v>19800000</v>
          </cell>
          <cell r="E169">
            <v>150000</v>
          </cell>
          <cell r="F169">
            <v>150000</v>
          </cell>
          <cell r="G169">
            <v>150000</v>
          </cell>
          <cell r="H169">
            <v>160000</v>
          </cell>
          <cell r="I169">
            <v>160000</v>
          </cell>
          <cell r="J169">
            <v>160000</v>
          </cell>
          <cell r="K169">
            <v>160000</v>
          </cell>
          <cell r="L169">
            <v>160000</v>
          </cell>
          <cell r="M169">
            <v>160000</v>
          </cell>
          <cell r="N169">
            <v>160000</v>
          </cell>
          <cell r="O169">
            <v>160000</v>
          </cell>
          <cell r="P169">
            <v>160000</v>
          </cell>
          <cell r="Q169">
            <v>21690000</v>
          </cell>
        </row>
        <row r="170">
          <cell r="A170"/>
          <cell r="B170"/>
          <cell r="C170" t="str">
            <v>MANASUKA</v>
          </cell>
          <cell r="D170">
            <v>10796000</v>
          </cell>
          <cell r="E170">
            <v>300000</v>
          </cell>
          <cell r="F170">
            <v>300000</v>
          </cell>
          <cell r="G170">
            <v>300000</v>
          </cell>
          <cell r="H170">
            <v>300000</v>
          </cell>
          <cell r="I170">
            <v>300000</v>
          </cell>
          <cell r="J170">
            <v>300000</v>
          </cell>
          <cell r="K170">
            <v>300000</v>
          </cell>
          <cell r="L170">
            <v>300000</v>
          </cell>
          <cell r="M170">
            <v>300000</v>
          </cell>
          <cell r="N170">
            <v>300000</v>
          </cell>
          <cell r="O170">
            <v>300000</v>
          </cell>
          <cell r="P170">
            <v>300000</v>
          </cell>
          <cell r="Q170">
            <v>14396000</v>
          </cell>
        </row>
        <row r="171">
          <cell r="A171"/>
          <cell r="B171"/>
          <cell r="C171"/>
          <cell r="D171" t="str">
            <v>DIAMBIL</v>
          </cell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>
            <v>14396000</v>
          </cell>
        </row>
        <row r="172">
          <cell r="A172">
            <v>564</v>
          </cell>
          <cell r="B172" t="str">
            <v>KARTIKA HANDAYANI</v>
          </cell>
          <cell r="C172" t="str">
            <v>POKOK</v>
          </cell>
          <cell r="D172">
            <v>150000</v>
          </cell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>
            <v>150000</v>
          </cell>
        </row>
        <row r="173">
          <cell r="A173"/>
          <cell r="B173"/>
          <cell r="C173" t="str">
            <v>WAJIB</v>
          </cell>
          <cell r="D173">
            <v>19550000</v>
          </cell>
          <cell r="E173">
            <v>150000</v>
          </cell>
          <cell r="F173">
            <v>150000</v>
          </cell>
          <cell r="G173">
            <v>150000</v>
          </cell>
          <cell r="H173">
            <v>160000</v>
          </cell>
          <cell r="I173">
            <v>160000</v>
          </cell>
          <cell r="J173">
            <v>160000</v>
          </cell>
          <cell r="K173">
            <v>160000</v>
          </cell>
          <cell r="L173">
            <v>160000</v>
          </cell>
          <cell r="M173">
            <v>160000</v>
          </cell>
          <cell r="N173">
            <v>160000</v>
          </cell>
          <cell r="O173">
            <v>160000</v>
          </cell>
          <cell r="P173">
            <v>160000</v>
          </cell>
          <cell r="Q173">
            <v>21440000</v>
          </cell>
        </row>
        <row r="174">
          <cell r="A174"/>
          <cell r="B174"/>
          <cell r="C174" t="str">
            <v>MANASUKA</v>
          </cell>
          <cell r="D174">
            <v>10441000</v>
          </cell>
          <cell r="E174">
            <v>250000</v>
          </cell>
          <cell r="F174">
            <v>250000</v>
          </cell>
          <cell r="G174">
            <v>250000</v>
          </cell>
          <cell r="H174">
            <v>250000</v>
          </cell>
          <cell r="I174">
            <v>250000</v>
          </cell>
          <cell r="J174">
            <v>250000</v>
          </cell>
          <cell r="K174">
            <v>250000</v>
          </cell>
          <cell r="L174">
            <v>250000</v>
          </cell>
          <cell r="M174">
            <v>250000</v>
          </cell>
          <cell r="N174">
            <v>250000</v>
          </cell>
          <cell r="O174">
            <v>250000</v>
          </cell>
          <cell r="P174">
            <v>250000</v>
          </cell>
          <cell r="Q174">
            <v>13441000</v>
          </cell>
        </row>
        <row r="175">
          <cell r="A175"/>
          <cell r="B175"/>
          <cell r="C175"/>
          <cell r="D175" t="str">
            <v>DIAMBIL</v>
          </cell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>
            <v>13441000</v>
          </cell>
        </row>
        <row r="176">
          <cell r="A176">
            <v>563</v>
          </cell>
          <cell r="B176" t="str">
            <v>SANIMAH</v>
          </cell>
          <cell r="C176" t="str">
            <v>POKOK</v>
          </cell>
          <cell r="D176">
            <v>150000</v>
          </cell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>
            <v>150000</v>
          </cell>
        </row>
        <row r="177">
          <cell r="A177"/>
          <cell r="B177"/>
          <cell r="C177" t="str">
            <v>WAJIB</v>
          </cell>
          <cell r="D177">
            <v>19375000</v>
          </cell>
          <cell r="E177">
            <v>150000</v>
          </cell>
          <cell r="F177">
            <v>150000</v>
          </cell>
          <cell r="G177">
            <v>150000</v>
          </cell>
          <cell r="H177">
            <v>160000</v>
          </cell>
          <cell r="I177">
            <v>160000</v>
          </cell>
          <cell r="J177">
            <v>160000</v>
          </cell>
          <cell r="K177">
            <v>160000</v>
          </cell>
          <cell r="L177">
            <v>160000</v>
          </cell>
          <cell r="M177">
            <v>160000</v>
          </cell>
          <cell r="N177">
            <v>160000</v>
          </cell>
          <cell r="O177">
            <v>160000</v>
          </cell>
          <cell r="P177">
            <v>160000</v>
          </cell>
          <cell r="Q177">
            <v>21265000</v>
          </cell>
        </row>
        <row r="178">
          <cell r="A178"/>
          <cell r="B178"/>
          <cell r="C178" t="str">
            <v>MANASUKA</v>
          </cell>
          <cell r="D178">
            <v>4396000</v>
          </cell>
          <cell r="E178">
            <v>100000</v>
          </cell>
          <cell r="F178">
            <v>100000</v>
          </cell>
          <cell r="G178">
            <v>100000</v>
          </cell>
          <cell r="H178">
            <v>100000</v>
          </cell>
          <cell r="I178">
            <v>100000</v>
          </cell>
          <cell r="J178">
            <v>100000</v>
          </cell>
          <cell r="K178">
            <v>100000</v>
          </cell>
          <cell r="L178">
            <v>100000</v>
          </cell>
          <cell r="M178">
            <v>100000</v>
          </cell>
          <cell r="N178">
            <v>100000</v>
          </cell>
          <cell r="O178">
            <v>100000</v>
          </cell>
          <cell r="P178">
            <v>100000</v>
          </cell>
          <cell r="Q178">
            <v>5596000</v>
          </cell>
        </row>
        <row r="179">
          <cell r="A179"/>
          <cell r="B179"/>
          <cell r="C179"/>
          <cell r="D179" t="str">
            <v>DIAMBIL</v>
          </cell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>
            <v>5596000</v>
          </cell>
        </row>
        <row r="180">
          <cell r="A180">
            <v>573</v>
          </cell>
          <cell r="B180" t="str">
            <v>YOYOH ROHANINGSIH</v>
          </cell>
          <cell r="C180" t="str">
            <v>POKOK</v>
          </cell>
          <cell r="D180">
            <v>150000</v>
          </cell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>
            <v>150000</v>
          </cell>
        </row>
        <row r="181">
          <cell r="A181"/>
          <cell r="B181"/>
          <cell r="C181" t="str">
            <v>WAJIB</v>
          </cell>
          <cell r="D181">
            <v>17575000</v>
          </cell>
          <cell r="E181">
            <v>150000</v>
          </cell>
          <cell r="F181">
            <v>150000</v>
          </cell>
          <cell r="G181">
            <v>150000</v>
          </cell>
          <cell r="H181">
            <v>160000</v>
          </cell>
          <cell r="I181">
            <v>160000</v>
          </cell>
          <cell r="J181">
            <v>160000</v>
          </cell>
          <cell r="K181">
            <v>160000</v>
          </cell>
          <cell r="L181">
            <v>160000</v>
          </cell>
          <cell r="M181">
            <v>160000</v>
          </cell>
          <cell r="N181">
            <v>160000</v>
          </cell>
          <cell r="O181">
            <v>160000</v>
          </cell>
          <cell r="P181">
            <v>160000</v>
          </cell>
          <cell r="Q181"/>
        </row>
        <row r="182">
          <cell r="A182"/>
          <cell r="B182"/>
          <cell r="C182" t="str">
            <v>MANASUKA</v>
          </cell>
          <cell r="D182">
            <v>2200000</v>
          </cell>
          <cell r="E182">
            <v>0</v>
          </cell>
          <cell r="F182">
            <v>0</v>
          </cell>
          <cell r="G182">
            <v>0</v>
          </cell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</row>
        <row r="183">
          <cell r="A183"/>
          <cell r="B183"/>
          <cell r="C183"/>
          <cell r="D183" t="str">
            <v>DIAMBIL</v>
          </cell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>
            <v>0</v>
          </cell>
        </row>
        <row r="184">
          <cell r="A184">
            <v>588</v>
          </cell>
          <cell r="B184" t="str">
            <v>MIMIN LASMINIATI</v>
          </cell>
          <cell r="C184" t="str">
            <v>POKOK</v>
          </cell>
          <cell r="D184">
            <v>150000</v>
          </cell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>
            <v>150000</v>
          </cell>
        </row>
        <row r="185">
          <cell r="A185"/>
          <cell r="B185"/>
          <cell r="C185" t="str">
            <v>WAJIB</v>
          </cell>
          <cell r="D185">
            <v>17325000</v>
          </cell>
          <cell r="E185">
            <v>150000</v>
          </cell>
          <cell r="F185">
            <v>150000</v>
          </cell>
          <cell r="G185">
            <v>150000</v>
          </cell>
          <cell r="H185">
            <v>160000</v>
          </cell>
          <cell r="I185">
            <v>160000</v>
          </cell>
          <cell r="J185">
            <v>160000</v>
          </cell>
          <cell r="K185">
            <v>160000</v>
          </cell>
          <cell r="L185">
            <v>160000</v>
          </cell>
          <cell r="M185">
            <v>160000</v>
          </cell>
          <cell r="N185">
            <v>160000</v>
          </cell>
          <cell r="O185">
            <v>160000</v>
          </cell>
          <cell r="P185">
            <v>160000</v>
          </cell>
          <cell r="Q185"/>
        </row>
        <row r="186">
          <cell r="A186"/>
          <cell r="B186"/>
          <cell r="C186" t="str">
            <v>MANASUKA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</row>
        <row r="187">
          <cell r="A187"/>
          <cell r="B187"/>
          <cell r="C187"/>
          <cell r="D187" t="str">
            <v>DIAMBIL</v>
          </cell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>
            <v>0</v>
          </cell>
        </row>
        <row r="188">
          <cell r="A188">
            <v>589</v>
          </cell>
          <cell r="B188" t="str">
            <v>NOVI SETYANTI HADI</v>
          </cell>
          <cell r="C188" t="str">
            <v>POKOK</v>
          </cell>
          <cell r="D188">
            <v>150000</v>
          </cell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>
            <v>150000</v>
          </cell>
        </row>
        <row r="189">
          <cell r="A189"/>
          <cell r="B189"/>
          <cell r="C189" t="str">
            <v>WAJIB</v>
          </cell>
          <cell r="D189">
            <v>17025000</v>
          </cell>
          <cell r="E189">
            <v>150000</v>
          </cell>
          <cell r="F189">
            <v>150000</v>
          </cell>
          <cell r="G189">
            <v>150000</v>
          </cell>
          <cell r="H189">
            <v>150000</v>
          </cell>
          <cell r="I189">
            <v>150000</v>
          </cell>
          <cell r="J189">
            <v>150000</v>
          </cell>
          <cell r="K189">
            <v>150000</v>
          </cell>
          <cell r="L189">
            <v>150000</v>
          </cell>
          <cell r="M189">
            <v>150000</v>
          </cell>
          <cell r="N189">
            <v>150000</v>
          </cell>
          <cell r="O189">
            <v>150000</v>
          </cell>
          <cell r="P189">
            <v>150000</v>
          </cell>
          <cell r="Q189">
            <v>18825000</v>
          </cell>
        </row>
        <row r="190">
          <cell r="A190"/>
          <cell r="B190"/>
          <cell r="C190" t="str">
            <v>MANASUKA</v>
          </cell>
          <cell r="D190">
            <v>446000</v>
          </cell>
          <cell r="E190">
            <v>200000</v>
          </cell>
          <cell r="F190">
            <v>200000</v>
          </cell>
          <cell r="G190">
            <v>200000</v>
          </cell>
          <cell r="H190">
            <v>200000</v>
          </cell>
          <cell r="I190">
            <v>200000</v>
          </cell>
          <cell r="J190">
            <v>200000</v>
          </cell>
          <cell r="K190">
            <v>200000</v>
          </cell>
          <cell r="L190">
            <v>200000</v>
          </cell>
          <cell r="M190">
            <v>300000</v>
          </cell>
          <cell r="N190"/>
          <cell r="O190"/>
          <cell r="P190"/>
          <cell r="Q190">
            <v>2346000</v>
          </cell>
        </row>
        <row r="191">
          <cell r="A191"/>
          <cell r="B191"/>
          <cell r="C191"/>
          <cell r="D191" t="str">
            <v>DIAMBIL</v>
          </cell>
          <cell r="E191"/>
          <cell r="F191"/>
          <cell r="G191"/>
          <cell r="H191">
            <v>3000000</v>
          </cell>
          <cell r="I191"/>
          <cell r="J191"/>
          <cell r="K191"/>
          <cell r="L191"/>
          <cell r="M191"/>
          <cell r="N191"/>
          <cell r="O191"/>
          <cell r="P191"/>
          <cell r="Q191">
            <v>-654000</v>
          </cell>
        </row>
        <row r="192">
          <cell r="A192">
            <v>597</v>
          </cell>
          <cell r="B192" t="str">
            <v>YUYUN WAHYUNI</v>
          </cell>
          <cell r="C192" t="str">
            <v>POKOK</v>
          </cell>
          <cell r="D192">
            <v>150000</v>
          </cell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>
            <v>150000</v>
          </cell>
        </row>
        <row r="193">
          <cell r="A193"/>
          <cell r="B193"/>
          <cell r="C193" t="str">
            <v>WAJIB</v>
          </cell>
          <cell r="D193">
            <v>19150000</v>
          </cell>
          <cell r="E193">
            <v>150000</v>
          </cell>
          <cell r="F193">
            <v>150000</v>
          </cell>
          <cell r="G193">
            <v>150000</v>
          </cell>
          <cell r="H193">
            <v>160000</v>
          </cell>
          <cell r="I193">
            <v>160000</v>
          </cell>
          <cell r="J193">
            <v>160000</v>
          </cell>
          <cell r="K193">
            <v>160000</v>
          </cell>
          <cell r="L193">
            <v>160000</v>
          </cell>
          <cell r="M193">
            <v>160000</v>
          </cell>
          <cell r="N193">
            <v>160000</v>
          </cell>
          <cell r="O193">
            <v>160000</v>
          </cell>
          <cell r="P193">
            <v>160000</v>
          </cell>
          <cell r="Q193">
            <v>21040000</v>
          </cell>
        </row>
        <row r="194">
          <cell r="A194"/>
          <cell r="B194"/>
          <cell r="C194" t="str">
            <v>MANASUKA</v>
          </cell>
          <cell r="D194">
            <v>792000</v>
          </cell>
          <cell r="E194">
            <v>100000</v>
          </cell>
          <cell r="F194">
            <v>100000</v>
          </cell>
          <cell r="G194">
            <v>100000</v>
          </cell>
          <cell r="H194">
            <v>100000</v>
          </cell>
          <cell r="I194">
            <v>100000</v>
          </cell>
          <cell r="J194">
            <v>100000</v>
          </cell>
          <cell r="K194">
            <v>100000</v>
          </cell>
          <cell r="L194">
            <v>100000</v>
          </cell>
          <cell r="M194">
            <v>100000</v>
          </cell>
          <cell r="N194">
            <v>100000</v>
          </cell>
          <cell r="O194">
            <v>100000</v>
          </cell>
          <cell r="P194">
            <v>100000</v>
          </cell>
          <cell r="Q194">
            <v>1992000</v>
          </cell>
        </row>
        <row r="195">
          <cell r="A195"/>
          <cell r="B195"/>
          <cell r="C195"/>
          <cell r="D195" t="str">
            <v>DIAMBIL</v>
          </cell>
          <cell r="E195"/>
          <cell r="F195"/>
          <cell r="G195"/>
          <cell r="H195"/>
          <cell r="I195"/>
          <cell r="J195"/>
          <cell r="K195"/>
          <cell r="L195"/>
          <cell r="M195">
            <v>1692000</v>
          </cell>
          <cell r="N195">
            <v>0</v>
          </cell>
          <cell r="O195">
            <v>0</v>
          </cell>
          <cell r="P195"/>
          <cell r="Q195">
            <v>300000</v>
          </cell>
        </row>
        <row r="196">
          <cell r="A196">
            <v>601</v>
          </cell>
          <cell r="B196" t="str">
            <v>PATKANAH</v>
          </cell>
          <cell r="C196" t="str">
            <v>POKOK</v>
          </cell>
          <cell r="D196">
            <v>150000</v>
          </cell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>
            <v>150000</v>
          </cell>
        </row>
        <row r="197">
          <cell r="A197"/>
          <cell r="B197"/>
          <cell r="C197" t="str">
            <v>WAJIB</v>
          </cell>
          <cell r="D197">
            <v>19150000</v>
          </cell>
          <cell r="E197">
            <v>150000</v>
          </cell>
          <cell r="F197">
            <v>150000</v>
          </cell>
          <cell r="G197">
            <v>150000</v>
          </cell>
          <cell r="H197">
            <v>160000</v>
          </cell>
          <cell r="I197">
            <v>160000</v>
          </cell>
          <cell r="J197">
            <v>160000</v>
          </cell>
          <cell r="K197">
            <v>160000</v>
          </cell>
          <cell r="L197">
            <v>160000</v>
          </cell>
          <cell r="M197">
            <v>160000</v>
          </cell>
          <cell r="N197">
            <v>160000</v>
          </cell>
          <cell r="O197">
            <v>160000</v>
          </cell>
          <cell r="P197">
            <v>160000</v>
          </cell>
          <cell r="Q197">
            <v>21040000</v>
          </cell>
          <cell r="R197">
            <v>450000</v>
          </cell>
        </row>
        <row r="198">
          <cell r="A198"/>
          <cell r="B198"/>
          <cell r="C198" t="str">
            <v>MANASUKA</v>
          </cell>
          <cell r="D198">
            <v>0</v>
          </cell>
          <cell r="E198">
            <v>200000</v>
          </cell>
          <cell r="F198">
            <v>200000</v>
          </cell>
          <cell r="G198">
            <v>200000</v>
          </cell>
          <cell r="H198">
            <v>200000</v>
          </cell>
          <cell r="I198">
            <v>200000</v>
          </cell>
          <cell r="J198">
            <v>200000</v>
          </cell>
          <cell r="K198">
            <v>200000</v>
          </cell>
          <cell r="L198">
            <v>200000</v>
          </cell>
          <cell r="M198">
            <v>200000</v>
          </cell>
          <cell r="N198">
            <v>200000</v>
          </cell>
          <cell r="O198">
            <v>200000</v>
          </cell>
          <cell r="P198">
            <v>200000</v>
          </cell>
          <cell r="Q198">
            <v>2400000</v>
          </cell>
          <cell r="R198">
            <v>600000</v>
          </cell>
          <cell r="S198">
            <v>400000</v>
          </cell>
        </row>
        <row r="199">
          <cell r="A199"/>
          <cell r="B199"/>
          <cell r="C199"/>
          <cell r="D199" t="str">
            <v>DIAMBIL</v>
          </cell>
          <cell r="E199">
            <v>800000</v>
          </cell>
          <cell r="F199"/>
          <cell r="G199"/>
          <cell r="H199"/>
          <cell r="I199"/>
          <cell r="J199"/>
          <cell r="K199">
            <v>1000000</v>
          </cell>
          <cell r="L199">
            <v>0</v>
          </cell>
          <cell r="M199">
            <v>0</v>
          </cell>
          <cell r="N199">
            <v>800000</v>
          </cell>
          <cell r="O199">
            <v>0</v>
          </cell>
          <cell r="P199">
            <v>0</v>
          </cell>
          <cell r="Q199">
            <v>-200000</v>
          </cell>
        </row>
        <row r="200">
          <cell r="A200">
            <v>605</v>
          </cell>
          <cell r="B200" t="str">
            <v>EUIS INDAYANI</v>
          </cell>
          <cell r="C200" t="str">
            <v>POKOK</v>
          </cell>
          <cell r="D200">
            <v>150000</v>
          </cell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>
            <v>150000</v>
          </cell>
        </row>
        <row r="201">
          <cell r="A201"/>
          <cell r="B201"/>
          <cell r="C201" t="str">
            <v>WAJIB</v>
          </cell>
          <cell r="D201">
            <v>17500000</v>
          </cell>
          <cell r="E201">
            <v>150000</v>
          </cell>
          <cell r="F201">
            <v>150000</v>
          </cell>
          <cell r="G201">
            <v>150000</v>
          </cell>
          <cell r="H201">
            <v>160000</v>
          </cell>
          <cell r="I201">
            <v>160000</v>
          </cell>
          <cell r="J201">
            <v>160000</v>
          </cell>
          <cell r="K201">
            <v>160000</v>
          </cell>
          <cell r="L201">
            <v>160000</v>
          </cell>
          <cell r="M201">
            <v>160000</v>
          </cell>
          <cell r="N201">
            <v>160000</v>
          </cell>
          <cell r="O201">
            <v>160000</v>
          </cell>
          <cell r="P201">
            <v>160000</v>
          </cell>
          <cell r="Q201"/>
        </row>
        <row r="202">
          <cell r="A202"/>
          <cell r="B202"/>
          <cell r="C202" t="str">
            <v>MANASUKA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A203"/>
          <cell r="B203"/>
          <cell r="C203"/>
          <cell r="D203" t="str">
            <v>DIAMBIL</v>
          </cell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>
            <v>0</v>
          </cell>
        </row>
        <row r="204">
          <cell r="A204">
            <v>607</v>
          </cell>
          <cell r="B204" t="str">
            <v>ATI MALDIAWATI</v>
          </cell>
          <cell r="C204" t="str">
            <v>POKOK</v>
          </cell>
          <cell r="D204">
            <v>150000</v>
          </cell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>
            <v>150000</v>
          </cell>
        </row>
        <row r="205">
          <cell r="A205"/>
          <cell r="B205"/>
          <cell r="C205" t="str">
            <v>WAJIB</v>
          </cell>
          <cell r="D205">
            <v>17350000</v>
          </cell>
          <cell r="E205">
            <v>150000</v>
          </cell>
          <cell r="F205">
            <v>150000</v>
          </cell>
          <cell r="G205">
            <v>150000</v>
          </cell>
          <cell r="H205">
            <v>160000</v>
          </cell>
          <cell r="I205">
            <v>160000</v>
          </cell>
          <cell r="J205">
            <v>160000</v>
          </cell>
          <cell r="K205">
            <v>160000</v>
          </cell>
          <cell r="L205">
            <v>160000</v>
          </cell>
          <cell r="M205">
            <v>160000</v>
          </cell>
          <cell r="N205">
            <v>160000</v>
          </cell>
          <cell r="O205">
            <v>160000</v>
          </cell>
          <cell r="P205">
            <v>160000</v>
          </cell>
          <cell r="Q205"/>
        </row>
        <row r="206">
          <cell r="A206"/>
          <cell r="B206"/>
          <cell r="C206" t="str">
            <v>MANASUKA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</row>
        <row r="207">
          <cell r="A207"/>
          <cell r="B207"/>
          <cell r="C207"/>
          <cell r="D207" t="str">
            <v>DIAMBIL</v>
          </cell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>
            <v>0</v>
          </cell>
        </row>
        <row r="208">
          <cell r="A208">
            <v>174</v>
          </cell>
          <cell r="B208" t="str">
            <v>SUGIHARTI</v>
          </cell>
          <cell r="C208" t="str">
            <v>POKOK</v>
          </cell>
          <cell r="D208">
            <v>150000</v>
          </cell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>
            <v>150000</v>
          </cell>
        </row>
        <row r="209">
          <cell r="A209"/>
          <cell r="B209"/>
          <cell r="C209" t="str">
            <v>WAJIB</v>
          </cell>
          <cell r="D209">
            <v>19200000</v>
          </cell>
          <cell r="E209">
            <v>150000</v>
          </cell>
          <cell r="F209">
            <v>150000</v>
          </cell>
          <cell r="G209">
            <v>150000</v>
          </cell>
          <cell r="H209">
            <v>160000</v>
          </cell>
          <cell r="I209">
            <v>160000</v>
          </cell>
          <cell r="J209">
            <v>160000</v>
          </cell>
          <cell r="K209">
            <v>160000</v>
          </cell>
          <cell r="L209">
            <v>160000</v>
          </cell>
          <cell r="M209">
            <v>160000</v>
          </cell>
          <cell r="N209">
            <v>160000</v>
          </cell>
          <cell r="O209">
            <v>160000</v>
          </cell>
          <cell r="P209">
            <v>160000</v>
          </cell>
          <cell r="Q209">
            <v>21090000</v>
          </cell>
        </row>
        <row r="210">
          <cell r="A210"/>
          <cell r="B210"/>
          <cell r="C210" t="str">
            <v>MANASUKA</v>
          </cell>
          <cell r="D210">
            <v>1596000</v>
          </cell>
          <cell r="E210">
            <v>500000</v>
          </cell>
          <cell r="F210">
            <v>500000</v>
          </cell>
          <cell r="G210">
            <v>500000</v>
          </cell>
          <cell r="H210">
            <v>500000</v>
          </cell>
          <cell r="I210">
            <v>500000</v>
          </cell>
          <cell r="J210">
            <v>500000</v>
          </cell>
          <cell r="K210">
            <v>500000</v>
          </cell>
          <cell r="L210">
            <v>500000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5596000</v>
          </cell>
        </row>
        <row r="211">
          <cell r="A211"/>
          <cell r="B211"/>
          <cell r="C211"/>
          <cell r="D211" t="str">
            <v>DIAMBIL</v>
          </cell>
          <cell r="E211"/>
          <cell r="F211"/>
          <cell r="G211"/>
          <cell r="H211"/>
          <cell r="I211">
            <v>3000000</v>
          </cell>
          <cell r="J211"/>
          <cell r="K211"/>
          <cell r="L211">
            <v>1696000</v>
          </cell>
          <cell r="M211"/>
          <cell r="N211"/>
          <cell r="O211"/>
          <cell r="P211"/>
          <cell r="Q211">
            <v>900000</v>
          </cell>
        </row>
        <row r="212">
          <cell r="A212">
            <v>690</v>
          </cell>
          <cell r="B212" t="str">
            <v>EHA KHAERIYAH</v>
          </cell>
          <cell r="C212" t="str">
            <v>POKOK</v>
          </cell>
          <cell r="D212">
            <v>150000</v>
          </cell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>
            <v>150000</v>
          </cell>
        </row>
        <row r="213">
          <cell r="A213"/>
          <cell r="B213"/>
          <cell r="C213" t="str">
            <v>WAJIB</v>
          </cell>
          <cell r="D213">
            <v>16800000</v>
          </cell>
          <cell r="E213">
            <v>150000</v>
          </cell>
          <cell r="F213">
            <v>150000</v>
          </cell>
          <cell r="G213">
            <v>150000</v>
          </cell>
          <cell r="H213">
            <v>160000</v>
          </cell>
          <cell r="I213">
            <v>160000</v>
          </cell>
          <cell r="J213">
            <v>160000</v>
          </cell>
          <cell r="K213">
            <v>160000</v>
          </cell>
          <cell r="L213">
            <v>160000</v>
          </cell>
          <cell r="M213">
            <v>160000</v>
          </cell>
          <cell r="N213">
            <v>160000</v>
          </cell>
          <cell r="O213">
            <v>160000</v>
          </cell>
          <cell r="P213">
            <v>160000</v>
          </cell>
          <cell r="Q213"/>
        </row>
        <row r="214">
          <cell r="A214"/>
          <cell r="B214"/>
          <cell r="C214" t="str">
            <v>MANASUKA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</row>
        <row r="215">
          <cell r="A215"/>
          <cell r="B215"/>
          <cell r="C215"/>
          <cell r="D215" t="str">
            <v>DIAMBIL</v>
          </cell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>
            <v>0</v>
          </cell>
        </row>
        <row r="216">
          <cell r="A216">
            <v>703</v>
          </cell>
          <cell r="B216" t="str">
            <v>ENAH JUANAH</v>
          </cell>
          <cell r="C216" t="str">
            <v>POKOK</v>
          </cell>
          <cell r="D216">
            <v>150000</v>
          </cell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>
            <v>150000</v>
          </cell>
        </row>
        <row r="217">
          <cell r="A217"/>
          <cell r="B217"/>
          <cell r="C217" t="str">
            <v>WAJIB</v>
          </cell>
          <cell r="D217">
            <v>16000000</v>
          </cell>
          <cell r="E217">
            <v>150000</v>
          </cell>
          <cell r="F217">
            <v>150000</v>
          </cell>
          <cell r="G217">
            <v>150000</v>
          </cell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</row>
        <row r="218">
          <cell r="A218"/>
          <cell r="B218"/>
          <cell r="C218" t="str">
            <v>MANASUKA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</row>
        <row r="219">
          <cell r="A219"/>
          <cell r="B219"/>
          <cell r="C219"/>
          <cell r="D219" t="str">
            <v>DIAMBIL</v>
          </cell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>
            <v>0</v>
          </cell>
        </row>
        <row r="220">
          <cell r="A220">
            <v>146</v>
          </cell>
          <cell r="B220" t="str">
            <v>FATONAH</v>
          </cell>
          <cell r="C220" t="str">
            <v>POKOK</v>
          </cell>
          <cell r="D220">
            <v>150000</v>
          </cell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>
            <v>150000</v>
          </cell>
        </row>
        <row r="221">
          <cell r="A221"/>
          <cell r="B221"/>
          <cell r="C221" t="str">
            <v>WAJIB</v>
          </cell>
          <cell r="D221">
            <v>19705000</v>
          </cell>
          <cell r="E221">
            <v>150000</v>
          </cell>
          <cell r="F221">
            <v>150000</v>
          </cell>
          <cell r="G221">
            <v>150000</v>
          </cell>
          <cell r="H221">
            <v>160000</v>
          </cell>
          <cell r="I221">
            <v>160000</v>
          </cell>
          <cell r="J221">
            <v>160000</v>
          </cell>
          <cell r="K221">
            <v>160000</v>
          </cell>
          <cell r="L221">
            <v>160000</v>
          </cell>
          <cell r="M221">
            <v>160000</v>
          </cell>
          <cell r="N221">
            <v>160000</v>
          </cell>
          <cell r="O221">
            <v>160000</v>
          </cell>
          <cell r="P221">
            <v>160000</v>
          </cell>
          <cell r="Q221"/>
        </row>
        <row r="222">
          <cell r="A222"/>
          <cell r="B222"/>
          <cell r="C222" t="str">
            <v>MANASUKA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</row>
        <row r="223">
          <cell r="A223"/>
          <cell r="B223"/>
          <cell r="C223"/>
          <cell r="D223" t="str">
            <v>DIAMBIL</v>
          </cell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>
            <v>0</v>
          </cell>
        </row>
        <row r="224">
          <cell r="A224">
            <v>167</v>
          </cell>
          <cell r="B224" t="str">
            <v>TITIN SUMARNI</v>
          </cell>
          <cell r="C224" t="str">
            <v>POKOK</v>
          </cell>
          <cell r="D224">
            <v>150000</v>
          </cell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>
            <v>150000</v>
          </cell>
        </row>
        <row r="225">
          <cell r="A225"/>
          <cell r="B225"/>
          <cell r="C225" t="str">
            <v>WAJIB</v>
          </cell>
          <cell r="D225">
            <v>21645000</v>
          </cell>
          <cell r="E225">
            <v>150000</v>
          </cell>
          <cell r="F225">
            <v>150000</v>
          </cell>
          <cell r="G225">
            <v>150000</v>
          </cell>
          <cell r="H225">
            <v>160000</v>
          </cell>
          <cell r="I225">
            <v>160000</v>
          </cell>
          <cell r="J225">
            <v>160000</v>
          </cell>
          <cell r="K225">
            <v>160000</v>
          </cell>
          <cell r="L225">
            <v>160000</v>
          </cell>
          <cell r="M225">
            <v>160000</v>
          </cell>
          <cell r="N225">
            <v>160000</v>
          </cell>
          <cell r="O225">
            <v>160000</v>
          </cell>
          <cell r="P225">
            <v>160000</v>
          </cell>
          <cell r="Q225">
            <v>23535000</v>
          </cell>
        </row>
        <row r="226">
          <cell r="A226"/>
          <cell r="B226"/>
          <cell r="C226" t="str">
            <v>MANASUKA</v>
          </cell>
          <cell r="D226">
            <v>12396000</v>
          </cell>
          <cell r="E226">
            <v>250000</v>
          </cell>
          <cell r="F226">
            <v>250000</v>
          </cell>
          <cell r="G226">
            <v>250000</v>
          </cell>
          <cell r="H226">
            <v>250000</v>
          </cell>
          <cell r="I226">
            <v>250000</v>
          </cell>
          <cell r="J226">
            <v>250000</v>
          </cell>
          <cell r="K226">
            <v>250000</v>
          </cell>
          <cell r="L226">
            <v>250000</v>
          </cell>
          <cell r="M226">
            <v>250000</v>
          </cell>
          <cell r="N226">
            <v>250000</v>
          </cell>
          <cell r="O226">
            <v>250000</v>
          </cell>
          <cell r="P226">
            <v>250000</v>
          </cell>
          <cell r="Q226">
            <v>15396000</v>
          </cell>
        </row>
        <row r="227">
          <cell r="A227"/>
          <cell r="B227"/>
          <cell r="C227"/>
          <cell r="D227" t="str">
            <v>DIAMBIL</v>
          </cell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>
            <v>15396000</v>
          </cell>
        </row>
        <row r="228">
          <cell r="A228">
            <v>426</v>
          </cell>
          <cell r="B228" t="str">
            <v>SUMIYATI (TK )</v>
          </cell>
          <cell r="C228" t="str">
            <v>POKOK</v>
          </cell>
          <cell r="D228">
            <v>150000</v>
          </cell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>
            <v>150000</v>
          </cell>
        </row>
        <row r="229">
          <cell r="A229"/>
          <cell r="B229"/>
          <cell r="C229" t="str">
            <v>WAJIB</v>
          </cell>
          <cell r="D229">
            <v>21100000</v>
          </cell>
          <cell r="E229">
            <v>150000</v>
          </cell>
          <cell r="F229">
            <v>150000</v>
          </cell>
          <cell r="G229">
            <v>150000</v>
          </cell>
          <cell r="H229">
            <v>160000</v>
          </cell>
          <cell r="I229">
            <v>160000</v>
          </cell>
          <cell r="J229">
            <v>160000</v>
          </cell>
          <cell r="K229">
            <v>160000</v>
          </cell>
          <cell r="L229">
            <v>160000</v>
          </cell>
          <cell r="M229">
            <v>160000</v>
          </cell>
          <cell r="N229">
            <v>160000</v>
          </cell>
          <cell r="O229">
            <v>160000</v>
          </cell>
          <cell r="P229">
            <v>160000</v>
          </cell>
          <cell r="Q229">
            <v>22990000</v>
          </cell>
        </row>
        <row r="230">
          <cell r="A230"/>
          <cell r="B230"/>
          <cell r="C230" t="str">
            <v>MANASUKA</v>
          </cell>
          <cell r="D230">
            <v>9200000</v>
          </cell>
          <cell r="E230">
            <v>250000</v>
          </cell>
          <cell r="F230">
            <v>250000</v>
          </cell>
          <cell r="G230">
            <v>250000</v>
          </cell>
          <cell r="H230">
            <v>250000</v>
          </cell>
          <cell r="I230">
            <v>250000</v>
          </cell>
          <cell r="J230">
            <v>250000</v>
          </cell>
          <cell r="K230">
            <v>250000</v>
          </cell>
          <cell r="L230">
            <v>250000</v>
          </cell>
          <cell r="M230">
            <v>250000</v>
          </cell>
          <cell r="N230">
            <v>250000</v>
          </cell>
          <cell r="O230">
            <v>250000</v>
          </cell>
          <cell r="P230">
            <v>250000</v>
          </cell>
          <cell r="Q230">
            <v>12200000</v>
          </cell>
        </row>
        <row r="231">
          <cell r="A231"/>
          <cell r="B231"/>
          <cell r="C231"/>
          <cell r="D231" t="str">
            <v>DIAMBIL</v>
          </cell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>
            <v>12200000</v>
          </cell>
        </row>
        <row r="232">
          <cell r="A232">
            <v>427</v>
          </cell>
          <cell r="B232" t="str">
            <v>SUMINAR</v>
          </cell>
          <cell r="C232" t="str">
            <v>POKOK</v>
          </cell>
          <cell r="D232">
            <v>150000</v>
          </cell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>
            <v>150000</v>
          </cell>
        </row>
        <row r="233">
          <cell r="A233"/>
          <cell r="B233"/>
          <cell r="C233" t="str">
            <v>WAJIB</v>
          </cell>
          <cell r="D233">
            <v>19150000</v>
          </cell>
          <cell r="E233">
            <v>150000</v>
          </cell>
          <cell r="F233">
            <v>150000</v>
          </cell>
          <cell r="G233">
            <v>150000</v>
          </cell>
          <cell r="H233">
            <v>160000</v>
          </cell>
          <cell r="I233">
            <v>160000</v>
          </cell>
          <cell r="J233">
            <v>160000</v>
          </cell>
          <cell r="K233">
            <v>160000</v>
          </cell>
          <cell r="L233">
            <v>160000</v>
          </cell>
          <cell r="M233">
            <v>160000</v>
          </cell>
          <cell r="N233">
            <v>160000</v>
          </cell>
          <cell r="O233">
            <v>160000</v>
          </cell>
          <cell r="P233">
            <v>160000</v>
          </cell>
          <cell r="Q233"/>
        </row>
        <row r="234">
          <cell r="A234"/>
          <cell r="B234"/>
          <cell r="C234" t="str">
            <v>MANASUKA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A235"/>
          <cell r="B235"/>
          <cell r="C235"/>
          <cell r="D235" t="str">
            <v>DIAMBIL</v>
          </cell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>
            <v>0</v>
          </cell>
        </row>
        <row r="236">
          <cell r="A236">
            <v>518</v>
          </cell>
          <cell r="B236" t="str">
            <v>RODIYAH</v>
          </cell>
          <cell r="C236" t="str">
            <v>POKOK</v>
          </cell>
          <cell r="D236">
            <v>150000</v>
          </cell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>
            <v>150000</v>
          </cell>
        </row>
        <row r="237">
          <cell r="A237"/>
          <cell r="B237"/>
          <cell r="C237" t="str">
            <v>WAJIB</v>
          </cell>
          <cell r="D237">
            <v>18240000</v>
          </cell>
          <cell r="E237">
            <v>150000</v>
          </cell>
          <cell r="F237">
            <v>150000</v>
          </cell>
          <cell r="G237">
            <v>150000</v>
          </cell>
          <cell r="H237">
            <v>160000</v>
          </cell>
          <cell r="I237">
            <v>160000</v>
          </cell>
          <cell r="J237">
            <v>160000</v>
          </cell>
          <cell r="K237">
            <v>160000</v>
          </cell>
          <cell r="L237">
            <v>160000</v>
          </cell>
          <cell r="M237">
            <v>160000</v>
          </cell>
          <cell r="N237">
            <v>160000</v>
          </cell>
          <cell r="O237">
            <v>160000</v>
          </cell>
          <cell r="P237">
            <v>160000</v>
          </cell>
          <cell r="Q237"/>
        </row>
        <row r="238">
          <cell r="A238"/>
          <cell r="B238"/>
          <cell r="C238" t="str">
            <v>MANASUKA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</row>
        <row r="239">
          <cell r="A239"/>
          <cell r="B239"/>
          <cell r="C239"/>
          <cell r="D239" t="str">
            <v>DIAMBIL</v>
          </cell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>
            <v>0</v>
          </cell>
        </row>
        <row r="240">
          <cell r="A240">
            <v>592</v>
          </cell>
          <cell r="B240" t="str">
            <v>LISNAWATI</v>
          </cell>
          <cell r="C240" t="str">
            <v>POKOK</v>
          </cell>
          <cell r="D240">
            <v>150000</v>
          </cell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>
            <v>150000</v>
          </cell>
        </row>
        <row r="241">
          <cell r="A241"/>
          <cell r="B241"/>
          <cell r="C241" t="str">
            <v>WAJIB</v>
          </cell>
          <cell r="D241">
            <v>18475000</v>
          </cell>
          <cell r="E241">
            <v>150000</v>
          </cell>
          <cell r="F241">
            <v>150000</v>
          </cell>
          <cell r="G241">
            <v>150000</v>
          </cell>
          <cell r="H241">
            <v>160000</v>
          </cell>
          <cell r="I241">
            <v>160000</v>
          </cell>
          <cell r="J241">
            <v>160000</v>
          </cell>
          <cell r="K241">
            <v>160000</v>
          </cell>
          <cell r="L241">
            <v>160000</v>
          </cell>
          <cell r="M241">
            <v>160000</v>
          </cell>
          <cell r="N241">
            <v>160000</v>
          </cell>
          <cell r="O241">
            <v>160000</v>
          </cell>
          <cell r="P241">
            <v>160000</v>
          </cell>
          <cell r="Q241"/>
        </row>
        <row r="242">
          <cell r="A242"/>
          <cell r="B242"/>
          <cell r="C242" t="str">
            <v>MANASUKA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</row>
        <row r="243">
          <cell r="A243"/>
          <cell r="B243"/>
          <cell r="C243"/>
          <cell r="D243" t="str">
            <v>DIAMBIL</v>
          </cell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>
            <v>0</v>
          </cell>
        </row>
        <row r="244">
          <cell r="A244">
            <v>593</v>
          </cell>
          <cell r="B244" t="str">
            <v>NETI INDRAWATI</v>
          </cell>
          <cell r="C244" t="str">
            <v>POKOK</v>
          </cell>
          <cell r="D244">
            <v>150000</v>
          </cell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>
            <v>150000</v>
          </cell>
        </row>
        <row r="245">
          <cell r="A245"/>
          <cell r="B245"/>
          <cell r="C245" t="str">
            <v>WAJIB</v>
          </cell>
          <cell r="D245">
            <v>17475000</v>
          </cell>
          <cell r="E245">
            <v>150000</v>
          </cell>
          <cell r="F245">
            <v>150000</v>
          </cell>
          <cell r="G245">
            <v>150000</v>
          </cell>
          <cell r="H245">
            <v>160000</v>
          </cell>
          <cell r="I245">
            <v>160000</v>
          </cell>
          <cell r="J245">
            <v>160000</v>
          </cell>
          <cell r="K245">
            <v>160000</v>
          </cell>
          <cell r="L245">
            <v>160000</v>
          </cell>
          <cell r="M245">
            <v>160000</v>
          </cell>
          <cell r="N245">
            <v>160000</v>
          </cell>
          <cell r="O245">
            <v>160000</v>
          </cell>
          <cell r="P245">
            <v>160000</v>
          </cell>
          <cell r="Q245"/>
        </row>
        <row r="246">
          <cell r="A246"/>
          <cell r="B246"/>
          <cell r="C246" t="str">
            <v>MANASUKA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</row>
        <row r="247">
          <cell r="A247"/>
          <cell r="B247"/>
          <cell r="C247"/>
          <cell r="D247" t="str">
            <v>DIAMBIL</v>
          </cell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>
            <v>0</v>
          </cell>
        </row>
        <row r="248">
          <cell r="A248">
            <v>594</v>
          </cell>
          <cell r="B248" t="str">
            <v>LINDU SAPITRI</v>
          </cell>
          <cell r="C248" t="str">
            <v>POKOK</v>
          </cell>
          <cell r="D248">
            <v>150000</v>
          </cell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>
            <v>150000</v>
          </cell>
        </row>
        <row r="249">
          <cell r="A249"/>
          <cell r="B249"/>
          <cell r="C249" t="str">
            <v>WAJIB</v>
          </cell>
          <cell r="D249">
            <v>17475000</v>
          </cell>
          <cell r="E249">
            <v>150000</v>
          </cell>
          <cell r="F249">
            <v>150000</v>
          </cell>
          <cell r="G249">
            <v>150000</v>
          </cell>
          <cell r="H249">
            <v>160000</v>
          </cell>
          <cell r="I249">
            <v>160000</v>
          </cell>
          <cell r="J249">
            <v>160000</v>
          </cell>
          <cell r="K249">
            <v>160000</v>
          </cell>
          <cell r="L249">
            <v>160000</v>
          </cell>
          <cell r="M249">
            <v>160000</v>
          </cell>
          <cell r="N249">
            <v>160000</v>
          </cell>
          <cell r="O249">
            <v>160000</v>
          </cell>
          <cell r="P249">
            <v>160000</v>
          </cell>
          <cell r="Q249"/>
        </row>
        <row r="250">
          <cell r="A250"/>
          <cell r="B250"/>
          <cell r="C250" t="str">
            <v>MANASUKA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A251"/>
          <cell r="B251"/>
          <cell r="C251"/>
          <cell r="D251" t="str">
            <v>DIAMBIL</v>
          </cell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>
            <v>0</v>
          </cell>
        </row>
        <row r="252">
          <cell r="A252">
            <v>596</v>
          </cell>
          <cell r="B252" t="str">
            <v>PONIRAH</v>
          </cell>
          <cell r="C252" t="str">
            <v>POKOK</v>
          </cell>
          <cell r="D252">
            <v>150000</v>
          </cell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>
            <v>150000</v>
          </cell>
        </row>
        <row r="253">
          <cell r="A253"/>
          <cell r="B253"/>
          <cell r="C253" t="str">
            <v>WAJIB</v>
          </cell>
          <cell r="D253">
            <v>16450000</v>
          </cell>
          <cell r="E253">
            <v>150000</v>
          </cell>
          <cell r="F253">
            <v>150000</v>
          </cell>
          <cell r="G253">
            <v>150000</v>
          </cell>
          <cell r="H253">
            <v>160000</v>
          </cell>
          <cell r="I253">
            <v>160000</v>
          </cell>
          <cell r="J253">
            <v>160000</v>
          </cell>
          <cell r="K253">
            <v>160000</v>
          </cell>
          <cell r="L253">
            <v>160000</v>
          </cell>
          <cell r="M253">
            <v>160000</v>
          </cell>
          <cell r="N253">
            <v>160000</v>
          </cell>
          <cell r="O253">
            <v>160000</v>
          </cell>
          <cell r="P253">
            <v>160000</v>
          </cell>
          <cell r="Q253"/>
        </row>
        <row r="254">
          <cell r="A254"/>
          <cell r="B254"/>
          <cell r="C254" t="str">
            <v>MANASUKA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</row>
        <row r="255">
          <cell r="A255"/>
          <cell r="B255"/>
          <cell r="C255"/>
          <cell r="D255" t="str">
            <v>DIAMBIL</v>
          </cell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>
            <v>0</v>
          </cell>
        </row>
        <row r="256">
          <cell r="A256">
            <v>598</v>
          </cell>
          <cell r="B256" t="str">
            <v>UMI KULSUM</v>
          </cell>
          <cell r="C256" t="str">
            <v>POKOK</v>
          </cell>
          <cell r="D256">
            <v>150000</v>
          </cell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>
            <v>150000</v>
          </cell>
        </row>
        <row r="257">
          <cell r="A257"/>
          <cell r="B257"/>
          <cell r="C257" t="str">
            <v>WAJIB</v>
          </cell>
          <cell r="D257">
            <v>17475000</v>
          </cell>
          <cell r="E257">
            <v>150000</v>
          </cell>
          <cell r="F257">
            <v>150000</v>
          </cell>
          <cell r="G257">
            <v>150000</v>
          </cell>
          <cell r="H257">
            <v>160000</v>
          </cell>
          <cell r="I257">
            <v>160000</v>
          </cell>
          <cell r="J257">
            <v>160000</v>
          </cell>
          <cell r="K257">
            <v>160000</v>
          </cell>
          <cell r="L257">
            <v>160000</v>
          </cell>
          <cell r="M257">
            <v>160000</v>
          </cell>
          <cell r="N257">
            <v>160000</v>
          </cell>
          <cell r="O257">
            <v>160000</v>
          </cell>
          <cell r="P257">
            <v>160000</v>
          </cell>
          <cell r="Q257"/>
        </row>
        <row r="258">
          <cell r="A258"/>
          <cell r="B258"/>
          <cell r="C258" t="str">
            <v>MANASUKA</v>
          </cell>
          <cell r="D258">
            <v>1200000</v>
          </cell>
          <cell r="E258">
            <v>0</v>
          </cell>
          <cell r="F258">
            <v>0</v>
          </cell>
          <cell r="G258">
            <v>0</v>
          </cell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</row>
        <row r="259">
          <cell r="A259"/>
          <cell r="B259"/>
          <cell r="C259"/>
          <cell r="D259" t="str">
            <v>DIAMBIL</v>
          </cell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>
            <v>0</v>
          </cell>
        </row>
        <row r="260">
          <cell r="A260">
            <v>603</v>
          </cell>
          <cell r="B260" t="str">
            <v>IIN HUSNUL KHOTIMAH</v>
          </cell>
          <cell r="C260" t="str">
            <v>POKOK</v>
          </cell>
          <cell r="D260">
            <v>150000</v>
          </cell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>
            <v>150000</v>
          </cell>
        </row>
        <row r="261">
          <cell r="A261"/>
          <cell r="B261"/>
          <cell r="C261" t="str">
            <v>WAJIB</v>
          </cell>
          <cell r="D261">
            <v>19300000</v>
          </cell>
          <cell r="E261">
            <v>150000</v>
          </cell>
          <cell r="F261">
            <v>150000</v>
          </cell>
          <cell r="G261">
            <v>150000</v>
          </cell>
          <cell r="H261">
            <v>160000</v>
          </cell>
          <cell r="I261">
            <v>160000</v>
          </cell>
          <cell r="J261">
            <v>160000</v>
          </cell>
          <cell r="K261">
            <v>160000</v>
          </cell>
          <cell r="L261">
            <v>160000</v>
          </cell>
          <cell r="M261">
            <v>160000</v>
          </cell>
          <cell r="N261">
            <v>160000</v>
          </cell>
          <cell r="O261">
            <v>160000</v>
          </cell>
          <cell r="P261">
            <v>160000</v>
          </cell>
          <cell r="Q261">
            <v>21190000</v>
          </cell>
        </row>
        <row r="262">
          <cell r="A262"/>
          <cell r="B262"/>
          <cell r="C262" t="str">
            <v>MANASUKA</v>
          </cell>
          <cell r="D262">
            <v>5092000</v>
          </cell>
          <cell r="E262">
            <v>300000</v>
          </cell>
          <cell r="F262">
            <v>300000</v>
          </cell>
          <cell r="G262">
            <v>300000</v>
          </cell>
          <cell r="H262">
            <v>300000</v>
          </cell>
          <cell r="I262">
            <v>300000</v>
          </cell>
          <cell r="J262">
            <v>300000</v>
          </cell>
          <cell r="K262">
            <v>300000</v>
          </cell>
          <cell r="L262">
            <v>300000</v>
          </cell>
          <cell r="M262">
            <v>300000</v>
          </cell>
          <cell r="N262">
            <v>300000</v>
          </cell>
          <cell r="O262">
            <v>300000</v>
          </cell>
          <cell r="P262">
            <v>300000</v>
          </cell>
          <cell r="Q262">
            <v>8692000</v>
          </cell>
        </row>
        <row r="263">
          <cell r="A263"/>
          <cell r="B263"/>
          <cell r="C263"/>
          <cell r="D263" t="str">
            <v>DIAMBIL</v>
          </cell>
          <cell r="E263"/>
          <cell r="F263"/>
          <cell r="G263">
            <v>0</v>
          </cell>
          <cell r="H263">
            <v>2500000</v>
          </cell>
          <cell r="I263"/>
          <cell r="J263"/>
          <cell r="K263"/>
          <cell r="L263"/>
          <cell r="M263">
            <v>0</v>
          </cell>
          <cell r="N263">
            <v>1000000</v>
          </cell>
          <cell r="O263"/>
          <cell r="P263"/>
          <cell r="Q263">
            <v>5192000</v>
          </cell>
        </row>
        <row r="264">
          <cell r="A264">
            <v>515</v>
          </cell>
          <cell r="B264" t="str">
            <v>SUYENI</v>
          </cell>
          <cell r="C264" t="str">
            <v>POKOK</v>
          </cell>
          <cell r="D264">
            <v>150000</v>
          </cell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>
            <v>150000</v>
          </cell>
        </row>
        <row r="265">
          <cell r="A265"/>
          <cell r="B265"/>
          <cell r="C265" t="str">
            <v>WAJIB</v>
          </cell>
          <cell r="D265">
            <v>18240000</v>
          </cell>
          <cell r="E265">
            <v>150000</v>
          </cell>
          <cell r="F265">
            <v>150000</v>
          </cell>
          <cell r="G265">
            <v>150000</v>
          </cell>
          <cell r="H265">
            <v>160000</v>
          </cell>
          <cell r="I265">
            <v>160000</v>
          </cell>
          <cell r="J265">
            <v>160000</v>
          </cell>
          <cell r="K265">
            <v>160000</v>
          </cell>
          <cell r="L265">
            <v>160000</v>
          </cell>
          <cell r="M265">
            <v>160000</v>
          </cell>
          <cell r="N265">
            <v>160000</v>
          </cell>
          <cell r="O265">
            <v>160000</v>
          </cell>
          <cell r="P265">
            <v>160000</v>
          </cell>
          <cell r="Q265"/>
        </row>
        <row r="266">
          <cell r="A266"/>
          <cell r="B266"/>
          <cell r="C266" t="str">
            <v>MANASUKA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</row>
        <row r="267">
          <cell r="A267"/>
          <cell r="B267"/>
          <cell r="C267"/>
          <cell r="D267" t="str">
            <v>DIAMBIL</v>
          </cell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>
            <v>0</v>
          </cell>
        </row>
        <row r="268">
          <cell r="A268">
            <v>574</v>
          </cell>
          <cell r="B268" t="str">
            <v>OOM KOMARIAH</v>
          </cell>
          <cell r="C268" t="str">
            <v>POKOK</v>
          </cell>
          <cell r="D268">
            <v>150000</v>
          </cell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>
            <v>150000</v>
          </cell>
        </row>
        <row r="269">
          <cell r="A269"/>
          <cell r="B269"/>
          <cell r="C269" t="str">
            <v>WAJIB</v>
          </cell>
          <cell r="D269">
            <v>17400000</v>
          </cell>
          <cell r="E269">
            <v>150000</v>
          </cell>
          <cell r="F269">
            <v>150000</v>
          </cell>
          <cell r="G269">
            <v>150000</v>
          </cell>
          <cell r="H269">
            <v>150000</v>
          </cell>
          <cell r="I269">
            <v>150000</v>
          </cell>
          <cell r="J269">
            <v>150000</v>
          </cell>
          <cell r="K269">
            <v>150000</v>
          </cell>
          <cell r="L269">
            <v>150000</v>
          </cell>
          <cell r="M269">
            <v>150000</v>
          </cell>
          <cell r="N269">
            <v>150000</v>
          </cell>
          <cell r="O269">
            <v>150000</v>
          </cell>
          <cell r="P269">
            <v>150000</v>
          </cell>
          <cell r="Q269">
            <v>19200000</v>
          </cell>
        </row>
        <row r="270">
          <cell r="A270"/>
          <cell r="B270"/>
          <cell r="C270" t="str">
            <v>MANASUKA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/>
          <cell r="Q270"/>
        </row>
        <row r="271">
          <cell r="A271"/>
          <cell r="B271"/>
          <cell r="C271"/>
          <cell r="D271" t="str">
            <v>DIAMBIL</v>
          </cell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>
            <v>0</v>
          </cell>
        </row>
        <row r="272">
          <cell r="A272">
            <v>139</v>
          </cell>
          <cell r="B272" t="str">
            <v>WATINI</v>
          </cell>
          <cell r="C272" t="str">
            <v>POKOK</v>
          </cell>
          <cell r="D272">
            <v>150000</v>
          </cell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>
            <v>150000</v>
          </cell>
        </row>
        <row r="273">
          <cell r="A273"/>
          <cell r="B273"/>
          <cell r="C273" t="str">
            <v>WAJIB</v>
          </cell>
          <cell r="D273">
            <v>21700000</v>
          </cell>
          <cell r="E273">
            <v>150000</v>
          </cell>
          <cell r="F273">
            <v>150000</v>
          </cell>
          <cell r="G273">
            <v>150000</v>
          </cell>
          <cell r="H273">
            <v>160000</v>
          </cell>
          <cell r="I273">
            <v>160000</v>
          </cell>
          <cell r="J273">
            <v>160000</v>
          </cell>
          <cell r="K273">
            <v>160000</v>
          </cell>
          <cell r="L273">
            <v>160000</v>
          </cell>
          <cell r="M273">
            <v>160000</v>
          </cell>
          <cell r="N273">
            <v>160000</v>
          </cell>
          <cell r="O273">
            <v>160000</v>
          </cell>
          <cell r="P273">
            <v>160000</v>
          </cell>
          <cell r="Q273">
            <v>23590000</v>
          </cell>
        </row>
        <row r="274">
          <cell r="A274"/>
          <cell r="B274"/>
          <cell r="C274" t="str">
            <v>MANASUKA</v>
          </cell>
          <cell r="D274">
            <v>2969000</v>
          </cell>
          <cell r="E274">
            <v>200000</v>
          </cell>
          <cell r="F274">
            <v>200000</v>
          </cell>
          <cell r="G274">
            <v>200000</v>
          </cell>
          <cell r="H274">
            <v>200000</v>
          </cell>
          <cell r="I274">
            <v>200000</v>
          </cell>
          <cell r="J274">
            <v>200000</v>
          </cell>
          <cell r="K274">
            <v>200000</v>
          </cell>
          <cell r="L274">
            <v>200000</v>
          </cell>
          <cell r="M274">
            <v>200000</v>
          </cell>
          <cell r="N274">
            <v>200000</v>
          </cell>
          <cell r="O274">
            <v>200000</v>
          </cell>
          <cell r="P274">
            <v>200000</v>
          </cell>
          <cell r="Q274">
            <v>5369000</v>
          </cell>
        </row>
        <row r="275">
          <cell r="A275"/>
          <cell r="B275"/>
          <cell r="C275"/>
          <cell r="D275" t="str">
            <v>DIAMBIL</v>
          </cell>
          <cell r="E275"/>
          <cell r="F275"/>
          <cell r="G275">
            <v>0</v>
          </cell>
          <cell r="H275"/>
          <cell r="I275"/>
          <cell r="J275"/>
          <cell r="K275"/>
          <cell r="L275"/>
          <cell r="M275"/>
          <cell r="N275"/>
          <cell r="O275"/>
          <cell r="P275"/>
          <cell r="Q275">
            <v>5369000</v>
          </cell>
        </row>
        <row r="276">
          <cell r="A276">
            <v>182</v>
          </cell>
          <cell r="B276" t="str">
            <v>MASLAHAH</v>
          </cell>
          <cell r="C276" t="str">
            <v>POKOK</v>
          </cell>
          <cell r="D276">
            <v>150000</v>
          </cell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>
            <v>150000</v>
          </cell>
        </row>
        <row r="277">
          <cell r="A277"/>
          <cell r="B277"/>
          <cell r="C277" t="str">
            <v>WAJIB</v>
          </cell>
          <cell r="D277">
            <v>21645000</v>
          </cell>
          <cell r="E277">
            <v>150000</v>
          </cell>
          <cell r="F277">
            <v>150000</v>
          </cell>
          <cell r="G277">
            <v>150000</v>
          </cell>
          <cell r="H277">
            <v>160000</v>
          </cell>
          <cell r="I277">
            <v>160000</v>
          </cell>
          <cell r="J277">
            <v>160000</v>
          </cell>
          <cell r="K277">
            <v>160000</v>
          </cell>
          <cell r="L277">
            <v>160000</v>
          </cell>
          <cell r="M277">
            <v>160000</v>
          </cell>
          <cell r="N277">
            <v>160000</v>
          </cell>
          <cell r="O277">
            <v>160000</v>
          </cell>
          <cell r="P277">
            <v>160000</v>
          </cell>
          <cell r="Q277">
            <v>23535000</v>
          </cell>
        </row>
        <row r="278">
          <cell r="A278"/>
          <cell r="B278"/>
          <cell r="C278" t="str">
            <v>MANASUKA</v>
          </cell>
          <cell r="D278">
            <v>1792000</v>
          </cell>
          <cell r="E278">
            <v>100000</v>
          </cell>
          <cell r="F278">
            <v>100000</v>
          </cell>
          <cell r="G278">
            <v>100000</v>
          </cell>
          <cell r="H278">
            <v>100000</v>
          </cell>
          <cell r="I278">
            <v>100000</v>
          </cell>
          <cell r="J278">
            <v>100000</v>
          </cell>
          <cell r="K278">
            <v>100000</v>
          </cell>
          <cell r="L278">
            <v>100000</v>
          </cell>
          <cell r="M278">
            <v>100000</v>
          </cell>
          <cell r="N278">
            <v>100000</v>
          </cell>
          <cell r="O278">
            <v>100000</v>
          </cell>
          <cell r="P278">
            <v>100000</v>
          </cell>
          <cell r="Q278">
            <v>2992000</v>
          </cell>
        </row>
        <row r="279">
          <cell r="A279"/>
          <cell r="B279"/>
          <cell r="C279"/>
          <cell r="D279" t="str">
            <v>DIAMBIL</v>
          </cell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>
            <v>2992000</v>
          </cell>
        </row>
        <row r="280">
          <cell r="A280">
            <v>287</v>
          </cell>
          <cell r="B280" t="str">
            <v>SRI KARTINI</v>
          </cell>
          <cell r="C280" t="str">
            <v>POKOK</v>
          </cell>
          <cell r="D280">
            <v>150000</v>
          </cell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>
            <v>150000</v>
          </cell>
        </row>
        <row r="281">
          <cell r="A281"/>
          <cell r="B281"/>
          <cell r="C281" t="str">
            <v>WAJIB</v>
          </cell>
          <cell r="D281">
            <v>19650000</v>
          </cell>
          <cell r="E281">
            <v>150000</v>
          </cell>
          <cell r="F281">
            <v>150000</v>
          </cell>
          <cell r="G281">
            <v>150000</v>
          </cell>
          <cell r="H281">
            <v>160000</v>
          </cell>
          <cell r="I281">
            <v>160000</v>
          </cell>
          <cell r="J281">
            <v>160000</v>
          </cell>
          <cell r="K281">
            <v>160000</v>
          </cell>
          <cell r="L281">
            <v>160000</v>
          </cell>
          <cell r="M281">
            <v>160000</v>
          </cell>
          <cell r="N281">
            <v>160000</v>
          </cell>
          <cell r="O281">
            <v>160000</v>
          </cell>
          <cell r="P281">
            <v>160000</v>
          </cell>
        </row>
        <row r="282">
          <cell r="A282"/>
          <cell r="B282"/>
          <cell r="C282" t="str">
            <v>MANASUKA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/>
          <cell r="I282"/>
          <cell r="J282"/>
          <cell r="K282"/>
          <cell r="L282"/>
          <cell r="M282"/>
          <cell r="N282"/>
          <cell r="O282"/>
          <cell r="P282"/>
        </row>
        <row r="283">
          <cell r="A283"/>
          <cell r="B283"/>
          <cell r="C283"/>
          <cell r="D283" t="str">
            <v>DIAMBIL</v>
          </cell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>
            <v>0</v>
          </cell>
        </row>
        <row r="284">
          <cell r="A284">
            <v>323</v>
          </cell>
          <cell r="B284" t="str">
            <v>NANI NURAENI</v>
          </cell>
          <cell r="C284" t="str">
            <v>POKOK</v>
          </cell>
          <cell r="D284">
            <v>150000</v>
          </cell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>
            <v>150000</v>
          </cell>
        </row>
        <row r="285">
          <cell r="A285"/>
          <cell r="B285"/>
          <cell r="C285" t="str">
            <v>WAJIB</v>
          </cell>
          <cell r="D285">
            <v>19550000</v>
          </cell>
          <cell r="E285">
            <v>150000</v>
          </cell>
          <cell r="F285">
            <v>150000</v>
          </cell>
          <cell r="G285">
            <v>150000</v>
          </cell>
          <cell r="H285">
            <v>160000</v>
          </cell>
          <cell r="I285">
            <v>160000</v>
          </cell>
          <cell r="J285">
            <v>160000</v>
          </cell>
          <cell r="K285">
            <v>160000</v>
          </cell>
          <cell r="L285">
            <v>160000</v>
          </cell>
          <cell r="M285">
            <v>160000</v>
          </cell>
          <cell r="N285">
            <v>160000</v>
          </cell>
          <cell r="O285">
            <v>160000</v>
          </cell>
          <cell r="P285">
            <v>160000</v>
          </cell>
        </row>
        <row r="286">
          <cell r="A286"/>
          <cell r="B286"/>
          <cell r="C286" t="str">
            <v>MANASUKA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/>
          <cell r="I286"/>
          <cell r="J286"/>
          <cell r="K286"/>
          <cell r="L286"/>
          <cell r="M286"/>
          <cell r="N286"/>
          <cell r="O286"/>
          <cell r="P286"/>
        </row>
        <row r="287">
          <cell r="A287"/>
          <cell r="B287"/>
          <cell r="C287"/>
          <cell r="D287" t="str">
            <v>DIAMBIL</v>
          </cell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>
            <v>0</v>
          </cell>
        </row>
        <row r="288">
          <cell r="A288">
            <v>383</v>
          </cell>
          <cell r="B288" t="str">
            <v>MAMAH AIDA</v>
          </cell>
          <cell r="C288" t="str">
            <v>POKOK</v>
          </cell>
          <cell r="D288">
            <v>150000</v>
          </cell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>
            <v>150000</v>
          </cell>
        </row>
        <row r="289">
          <cell r="A289"/>
          <cell r="B289"/>
          <cell r="C289" t="str">
            <v>WAJIB</v>
          </cell>
          <cell r="D289">
            <v>19430000</v>
          </cell>
          <cell r="E289">
            <v>150000</v>
          </cell>
          <cell r="F289">
            <v>150000</v>
          </cell>
          <cell r="G289">
            <v>150000</v>
          </cell>
          <cell r="H289">
            <v>160000</v>
          </cell>
          <cell r="I289">
            <v>160000</v>
          </cell>
          <cell r="J289">
            <v>160000</v>
          </cell>
          <cell r="K289">
            <v>160000</v>
          </cell>
          <cell r="L289">
            <v>160000</v>
          </cell>
          <cell r="M289">
            <v>160000</v>
          </cell>
          <cell r="N289">
            <v>160000</v>
          </cell>
          <cell r="O289">
            <v>160000</v>
          </cell>
          <cell r="P289">
            <v>160000</v>
          </cell>
        </row>
        <row r="290">
          <cell r="A290"/>
          <cell r="B290"/>
          <cell r="C290" t="str">
            <v>MANASUKA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/>
          <cell r="I290"/>
          <cell r="J290"/>
          <cell r="K290"/>
          <cell r="L290"/>
          <cell r="M290"/>
          <cell r="N290"/>
          <cell r="O290"/>
          <cell r="P290"/>
        </row>
        <row r="291">
          <cell r="A291"/>
          <cell r="B291"/>
          <cell r="C291"/>
          <cell r="D291" t="str">
            <v>DIAMBIL</v>
          </cell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>
            <v>0</v>
          </cell>
        </row>
        <row r="292">
          <cell r="A292">
            <v>506</v>
          </cell>
          <cell r="B292" t="str">
            <v>KASIH YUNIASIH</v>
          </cell>
          <cell r="C292" t="str">
            <v>POKOK</v>
          </cell>
          <cell r="D292">
            <v>150000</v>
          </cell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>
            <v>150000</v>
          </cell>
        </row>
        <row r="293">
          <cell r="A293"/>
          <cell r="B293"/>
          <cell r="C293" t="str">
            <v>WAJIB</v>
          </cell>
          <cell r="D293">
            <v>20060000</v>
          </cell>
          <cell r="E293">
            <v>150000</v>
          </cell>
          <cell r="F293">
            <v>150000</v>
          </cell>
          <cell r="G293">
            <v>150000</v>
          </cell>
          <cell r="H293">
            <v>160000</v>
          </cell>
          <cell r="I293">
            <v>160000</v>
          </cell>
          <cell r="J293">
            <v>160000</v>
          </cell>
          <cell r="K293">
            <v>160000</v>
          </cell>
          <cell r="L293">
            <v>160000</v>
          </cell>
          <cell r="M293">
            <v>160000</v>
          </cell>
          <cell r="N293">
            <v>160000</v>
          </cell>
          <cell r="O293">
            <v>160000</v>
          </cell>
          <cell r="P293">
            <v>160000</v>
          </cell>
          <cell r="Q293">
            <v>21950000</v>
          </cell>
        </row>
        <row r="294">
          <cell r="A294"/>
          <cell r="B294"/>
          <cell r="C294" t="str">
            <v>MANASUKA</v>
          </cell>
          <cell r="D294">
            <v>1486000</v>
          </cell>
          <cell r="E294">
            <v>100000</v>
          </cell>
          <cell r="F294">
            <v>100000</v>
          </cell>
          <cell r="G294">
            <v>100000</v>
          </cell>
          <cell r="H294">
            <v>100000</v>
          </cell>
          <cell r="I294">
            <v>100000</v>
          </cell>
          <cell r="J294">
            <v>100000</v>
          </cell>
          <cell r="K294">
            <v>100000</v>
          </cell>
          <cell r="L294">
            <v>100000</v>
          </cell>
          <cell r="M294">
            <v>100000</v>
          </cell>
          <cell r="N294">
            <v>100000</v>
          </cell>
          <cell r="O294">
            <v>100000</v>
          </cell>
          <cell r="P294">
            <v>100000</v>
          </cell>
          <cell r="Q294">
            <v>2686000</v>
          </cell>
        </row>
        <row r="295">
          <cell r="A295"/>
          <cell r="B295"/>
          <cell r="C295"/>
          <cell r="D295" t="str">
            <v>DIAMBIL</v>
          </cell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>
            <v>2686000</v>
          </cell>
        </row>
        <row r="296">
          <cell r="A296">
            <v>507</v>
          </cell>
          <cell r="B296" t="str">
            <v>RAHMI ZULHIDA</v>
          </cell>
          <cell r="C296" t="str">
            <v>POKOK</v>
          </cell>
          <cell r="D296">
            <v>150000</v>
          </cell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>
            <v>150000</v>
          </cell>
        </row>
        <row r="297">
          <cell r="A297"/>
          <cell r="B297"/>
          <cell r="C297" t="str">
            <v>WAJIB</v>
          </cell>
          <cell r="D297">
            <v>20060000</v>
          </cell>
          <cell r="E297">
            <v>150000</v>
          </cell>
          <cell r="F297">
            <v>150000</v>
          </cell>
          <cell r="G297">
            <v>150000</v>
          </cell>
          <cell r="H297">
            <v>160000</v>
          </cell>
          <cell r="I297">
            <v>160000</v>
          </cell>
          <cell r="J297">
            <v>160000</v>
          </cell>
          <cell r="K297">
            <v>160000</v>
          </cell>
          <cell r="L297">
            <v>160000</v>
          </cell>
          <cell r="M297">
            <v>160000</v>
          </cell>
          <cell r="N297">
            <v>160000</v>
          </cell>
          <cell r="O297">
            <v>160000</v>
          </cell>
          <cell r="P297">
            <v>160000</v>
          </cell>
          <cell r="Q297">
            <v>21950000</v>
          </cell>
        </row>
        <row r="298">
          <cell r="A298"/>
          <cell r="B298"/>
          <cell r="C298" t="str">
            <v>MANASUKA</v>
          </cell>
          <cell r="D298">
            <v>940000</v>
          </cell>
          <cell r="E298">
            <v>50000</v>
          </cell>
          <cell r="F298">
            <v>50000</v>
          </cell>
          <cell r="G298">
            <v>50000</v>
          </cell>
          <cell r="H298">
            <v>50000</v>
          </cell>
          <cell r="I298">
            <v>50000</v>
          </cell>
          <cell r="J298">
            <v>50000</v>
          </cell>
          <cell r="K298">
            <v>50000</v>
          </cell>
          <cell r="L298">
            <v>50000</v>
          </cell>
          <cell r="M298">
            <v>50000</v>
          </cell>
          <cell r="N298">
            <v>50000</v>
          </cell>
          <cell r="O298">
            <v>50000</v>
          </cell>
          <cell r="P298">
            <v>50000</v>
          </cell>
          <cell r="Q298">
            <v>1540000</v>
          </cell>
        </row>
        <row r="299">
          <cell r="A299"/>
          <cell r="B299"/>
          <cell r="C299"/>
          <cell r="D299" t="str">
            <v>DIAMBIL</v>
          </cell>
          <cell r="E299"/>
          <cell r="F299"/>
          <cell r="G299"/>
          <cell r="H299">
            <v>0</v>
          </cell>
          <cell r="I299"/>
          <cell r="J299"/>
          <cell r="K299"/>
          <cell r="L299"/>
          <cell r="M299"/>
          <cell r="N299"/>
          <cell r="O299"/>
          <cell r="P299"/>
          <cell r="Q299">
            <v>1540000</v>
          </cell>
        </row>
        <row r="300">
          <cell r="A300">
            <v>512</v>
          </cell>
          <cell r="B300" t="str">
            <v>RETNO TRISUSIATI</v>
          </cell>
          <cell r="C300" t="str">
            <v>POKOK</v>
          </cell>
          <cell r="D300">
            <v>150000</v>
          </cell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>
            <v>150000</v>
          </cell>
        </row>
        <row r="301">
          <cell r="A301"/>
          <cell r="B301"/>
          <cell r="C301" t="str">
            <v>WAJIB</v>
          </cell>
          <cell r="D301">
            <v>18240000</v>
          </cell>
          <cell r="E301">
            <v>150000</v>
          </cell>
          <cell r="F301">
            <v>150000</v>
          </cell>
          <cell r="G301">
            <v>150000</v>
          </cell>
          <cell r="H301">
            <v>160000</v>
          </cell>
          <cell r="I301">
            <v>160000</v>
          </cell>
          <cell r="J301">
            <v>160000</v>
          </cell>
          <cell r="K301">
            <v>160000</v>
          </cell>
          <cell r="L301">
            <v>160000</v>
          </cell>
          <cell r="M301">
            <v>160000</v>
          </cell>
          <cell r="N301">
            <v>160000</v>
          </cell>
          <cell r="O301">
            <v>160000</v>
          </cell>
          <cell r="P301">
            <v>160000</v>
          </cell>
        </row>
        <row r="302">
          <cell r="A302"/>
          <cell r="B302"/>
          <cell r="C302" t="str">
            <v>MANASUKA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/>
          <cell r="I302"/>
          <cell r="J302"/>
          <cell r="K302"/>
          <cell r="L302"/>
          <cell r="M302"/>
          <cell r="N302"/>
          <cell r="O302"/>
          <cell r="P302"/>
        </row>
        <row r="303">
          <cell r="A303"/>
          <cell r="B303"/>
          <cell r="C303"/>
          <cell r="D303" t="str">
            <v>DIAMBIL</v>
          </cell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>
            <v>0</v>
          </cell>
        </row>
        <row r="304">
          <cell r="A304">
            <v>516</v>
          </cell>
          <cell r="B304" t="str">
            <v>RITANINGSIH</v>
          </cell>
          <cell r="C304" t="str">
            <v>POKOK</v>
          </cell>
          <cell r="D304">
            <v>150000</v>
          </cell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>
            <v>150000</v>
          </cell>
        </row>
        <row r="305">
          <cell r="A305"/>
          <cell r="B305"/>
          <cell r="C305" t="str">
            <v>WAJIB</v>
          </cell>
          <cell r="D305">
            <v>18240000</v>
          </cell>
          <cell r="E305">
            <v>150000</v>
          </cell>
          <cell r="F305">
            <v>150000</v>
          </cell>
          <cell r="G305">
            <v>150000</v>
          </cell>
          <cell r="H305">
            <v>160000</v>
          </cell>
          <cell r="I305">
            <v>160000</v>
          </cell>
          <cell r="J305">
            <v>160000</v>
          </cell>
          <cell r="K305">
            <v>160000</v>
          </cell>
          <cell r="L305">
            <v>160000</v>
          </cell>
          <cell r="M305">
            <v>160000</v>
          </cell>
          <cell r="N305">
            <v>160000</v>
          </cell>
          <cell r="O305">
            <v>160000</v>
          </cell>
          <cell r="P305">
            <v>160000</v>
          </cell>
        </row>
        <row r="306">
          <cell r="A306"/>
          <cell r="B306"/>
          <cell r="C306" t="str">
            <v>MANASUKA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/>
          <cell r="I306"/>
          <cell r="J306"/>
          <cell r="K306"/>
          <cell r="L306"/>
          <cell r="M306"/>
          <cell r="N306"/>
          <cell r="O306"/>
          <cell r="P306"/>
        </row>
        <row r="307">
          <cell r="A307"/>
          <cell r="B307"/>
          <cell r="C307"/>
          <cell r="D307" t="str">
            <v>DIAMBIL</v>
          </cell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>
            <v>0</v>
          </cell>
        </row>
        <row r="308">
          <cell r="A308">
            <v>566</v>
          </cell>
          <cell r="B308" t="str">
            <v>ATIN SOLEHA</v>
          </cell>
          <cell r="C308" t="str">
            <v>POKOK</v>
          </cell>
          <cell r="D308">
            <v>150000</v>
          </cell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>
            <v>150000</v>
          </cell>
        </row>
        <row r="309">
          <cell r="A309"/>
          <cell r="B309"/>
          <cell r="C309" t="str">
            <v>WAJIB</v>
          </cell>
          <cell r="D309">
            <v>17600000</v>
          </cell>
          <cell r="E309">
            <v>150000</v>
          </cell>
          <cell r="F309">
            <v>150000</v>
          </cell>
          <cell r="G309">
            <v>150000</v>
          </cell>
          <cell r="H309">
            <v>160000</v>
          </cell>
          <cell r="I309">
            <v>160000</v>
          </cell>
          <cell r="J309">
            <v>160000</v>
          </cell>
          <cell r="K309">
            <v>160000</v>
          </cell>
          <cell r="L309">
            <v>160000</v>
          </cell>
          <cell r="M309">
            <v>160000</v>
          </cell>
          <cell r="N309">
            <v>160000</v>
          </cell>
          <cell r="O309">
            <v>160000</v>
          </cell>
          <cell r="P309">
            <v>160000</v>
          </cell>
          <cell r="Q309">
            <v>19490000</v>
          </cell>
        </row>
        <row r="310">
          <cell r="A310"/>
          <cell r="B310"/>
          <cell r="C310" t="str">
            <v>MANASUKA</v>
          </cell>
          <cell r="D310">
            <v>7000000</v>
          </cell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>
            <v>7000000</v>
          </cell>
        </row>
        <row r="311">
          <cell r="A311"/>
          <cell r="B311"/>
          <cell r="C311"/>
          <cell r="D311" t="str">
            <v>DIAMBIL</v>
          </cell>
          <cell r="E311"/>
          <cell r="F311"/>
          <cell r="G311"/>
          <cell r="H311">
            <v>5000000</v>
          </cell>
          <cell r="I311"/>
          <cell r="J311"/>
          <cell r="K311"/>
          <cell r="L311"/>
          <cell r="M311"/>
          <cell r="N311"/>
          <cell r="O311"/>
          <cell r="P311"/>
          <cell r="Q311">
            <v>2000000</v>
          </cell>
        </row>
        <row r="312">
          <cell r="A312">
            <v>576</v>
          </cell>
          <cell r="B312" t="str">
            <v>SARINI</v>
          </cell>
          <cell r="C312" t="str">
            <v>POKOK</v>
          </cell>
          <cell r="D312">
            <v>150000</v>
          </cell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>
            <v>150000</v>
          </cell>
        </row>
        <row r="313">
          <cell r="A313"/>
          <cell r="B313"/>
          <cell r="C313" t="str">
            <v>WAJIB</v>
          </cell>
          <cell r="D313">
            <v>17400000</v>
          </cell>
          <cell r="E313">
            <v>150000</v>
          </cell>
          <cell r="F313">
            <v>150000</v>
          </cell>
          <cell r="G313">
            <v>150000</v>
          </cell>
          <cell r="H313">
            <v>160000</v>
          </cell>
          <cell r="I313">
            <v>160000</v>
          </cell>
          <cell r="J313">
            <v>160000</v>
          </cell>
          <cell r="K313">
            <v>160000</v>
          </cell>
          <cell r="L313">
            <v>160000</v>
          </cell>
          <cell r="M313">
            <v>160000</v>
          </cell>
          <cell r="N313">
            <v>160000</v>
          </cell>
          <cell r="O313">
            <v>160000</v>
          </cell>
          <cell r="P313">
            <v>160000</v>
          </cell>
        </row>
        <row r="314">
          <cell r="A314"/>
          <cell r="B314"/>
          <cell r="C314" t="str">
            <v>MANASUKA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/>
          <cell r="I314"/>
          <cell r="J314"/>
          <cell r="K314"/>
          <cell r="L314"/>
          <cell r="M314"/>
          <cell r="N314"/>
          <cell r="O314"/>
          <cell r="P314"/>
        </row>
        <row r="315">
          <cell r="A315"/>
          <cell r="B315"/>
          <cell r="C315"/>
          <cell r="D315" t="str">
            <v>DIAMBIL</v>
          </cell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>
            <v>0</v>
          </cell>
        </row>
        <row r="316">
          <cell r="A316">
            <v>582</v>
          </cell>
          <cell r="B316" t="str">
            <v>RUBAEAH</v>
          </cell>
          <cell r="C316" t="str">
            <v>POKOK</v>
          </cell>
          <cell r="D316">
            <v>150000</v>
          </cell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 t="str">
            <v xml:space="preserve"> </v>
          </cell>
        </row>
        <row r="317">
          <cell r="A317"/>
          <cell r="B317"/>
          <cell r="C317" t="str">
            <v>WAJIB</v>
          </cell>
          <cell r="D317">
            <v>17550000</v>
          </cell>
          <cell r="E317">
            <v>150000</v>
          </cell>
          <cell r="F317">
            <v>150000</v>
          </cell>
          <cell r="G317">
            <v>150000</v>
          </cell>
          <cell r="H317">
            <v>160000</v>
          </cell>
          <cell r="I317">
            <v>160000</v>
          </cell>
          <cell r="J317">
            <v>160000</v>
          </cell>
          <cell r="K317">
            <v>160000</v>
          </cell>
          <cell r="L317">
            <v>160000</v>
          </cell>
          <cell r="M317">
            <v>160000</v>
          </cell>
          <cell r="N317">
            <v>160000</v>
          </cell>
          <cell r="O317">
            <v>160000</v>
          </cell>
          <cell r="P317">
            <v>160000</v>
          </cell>
        </row>
        <row r="318">
          <cell r="A318"/>
          <cell r="B318"/>
          <cell r="C318" t="str">
            <v>MANASUKA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/>
          <cell r="I318"/>
          <cell r="J318"/>
          <cell r="K318"/>
          <cell r="L318"/>
          <cell r="M318"/>
          <cell r="N318"/>
          <cell r="O318"/>
          <cell r="P318"/>
        </row>
        <row r="319">
          <cell r="A319"/>
          <cell r="B319"/>
          <cell r="C319"/>
          <cell r="D319" t="str">
            <v>DIAMBIL</v>
          </cell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>
            <v>0</v>
          </cell>
        </row>
        <row r="320">
          <cell r="A320">
            <v>586</v>
          </cell>
          <cell r="B320" t="str">
            <v>MASRIYAH</v>
          </cell>
          <cell r="C320" t="str">
            <v>POKOK</v>
          </cell>
          <cell r="D320">
            <v>150000</v>
          </cell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>
            <v>150000</v>
          </cell>
        </row>
        <row r="321">
          <cell r="A321"/>
          <cell r="B321"/>
          <cell r="C321" t="str">
            <v>WAJIB</v>
          </cell>
          <cell r="D321">
            <v>17675000</v>
          </cell>
          <cell r="E321">
            <v>150000</v>
          </cell>
          <cell r="F321">
            <v>150000</v>
          </cell>
          <cell r="G321">
            <v>150000</v>
          </cell>
          <cell r="H321">
            <v>160000</v>
          </cell>
          <cell r="I321">
            <v>160000</v>
          </cell>
          <cell r="J321">
            <v>160000</v>
          </cell>
          <cell r="K321">
            <v>160000</v>
          </cell>
          <cell r="L321">
            <v>160000</v>
          </cell>
          <cell r="M321">
            <v>160000</v>
          </cell>
          <cell r="N321">
            <v>160000</v>
          </cell>
          <cell r="O321">
            <v>160000</v>
          </cell>
          <cell r="P321">
            <v>160000</v>
          </cell>
          <cell r="Q321">
            <v>19565000</v>
          </cell>
        </row>
        <row r="322">
          <cell r="A322"/>
          <cell r="B322"/>
          <cell r="C322" t="str">
            <v>MANASUKA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/>
          <cell r="I322"/>
          <cell r="J322"/>
          <cell r="K322"/>
          <cell r="L322"/>
          <cell r="M322"/>
          <cell r="N322"/>
          <cell r="O322"/>
          <cell r="P322"/>
        </row>
        <row r="323">
          <cell r="A323"/>
          <cell r="B323"/>
          <cell r="C323"/>
          <cell r="D323" t="str">
            <v>DIAMBIL</v>
          </cell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>
            <v>0</v>
          </cell>
        </row>
        <row r="324">
          <cell r="A324">
            <v>602</v>
          </cell>
          <cell r="B324" t="str">
            <v>HENI NURUL .W</v>
          </cell>
          <cell r="C324" t="str">
            <v>POKOK</v>
          </cell>
          <cell r="D324">
            <v>150000</v>
          </cell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>
            <v>150000</v>
          </cell>
        </row>
        <row r="325">
          <cell r="A325"/>
          <cell r="B325"/>
          <cell r="C325" t="str">
            <v>WAJIB</v>
          </cell>
          <cell r="D325">
            <v>19300000</v>
          </cell>
          <cell r="E325">
            <v>150000</v>
          </cell>
          <cell r="F325">
            <v>150000</v>
          </cell>
          <cell r="G325">
            <v>150000</v>
          </cell>
          <cell r="H325">
            <v>160000</v>
          </cell>
          <cell r="I325">
            <v>160000</v>
          </cell>
          <cell r="J325">
            <v>160000</v>
          </cell>
          <cell r="K325">
            <v>160000</v>
          </cell>
          <cell r="L325">
            <v>160000</v>
          </cell>
          <cell r="M325">
            <v>160000</v>
          </cell>
          <cell r="N325">
            <v>160000</v>
          </cell>
          <cell r="O325">
            <v>160000</v>
          </cell>
          <cell r="P325">
            <v>160000</v>
          </cell>
          <cell r="Q325">
            <v>21190000</v>
          </cell>
        </row>
        <row r="326">
          <cell r="A326"/>
          <cell r="B326"/>
          <cell r="C326" t="str">
            <v>MANASUKA</v>
          </cell>
          <cell r="D326">
            <v>3640000</v>
          </cell>
          <cell r="E326">
            <v>200000</v>
          </cell>
          <cell r="F326">
            <v>200000</v>
          </cell>
          <cell r="G326">
            <v>200000</v>
          </cell>
          <cell r="H326">
            <v>200000</v>
          </cell>
          <cell r="I326">
            <v>200000</v>
          </cell>
          <cell r="J326">
            <v>200000</v>
          </cell>
          <cell r="K326">
            <v>200000</v>
          </cell>
          <cell r="L326">
            <v>200000</v>
          </cell>
          <cell r="M326">
            <v>200000</v>
          </cell>
          <cell r="N326">
            <v>200000</v>
          </cell>
          <cell r="O326">
            <v>200000</v>
          </cell>
          <cell r="P326">
            <v>200000</v>
          </cell>
          <cell r="Q326">
            <v>6040000</v>
          </cell>
        </row>
        <row r="327">
          <cell r="A327"/>
          <cell r="B327"/>
          <cell r="C327"/>
          <cell r="D327" t="str">
            <v>DIAMBIL</v>
          </cell>
          <cell r="E327"/>
          <cell r="F327"/>
          <cell r="G327"/>
          <cell r="H327"/>
          <cell r="I327">
            <v>4500000</v>
          </cell>
          <cell r="J327"/>
          <cell r="K327"/>
          <cell r="L327"/>
          <cell r="M327"/>
          <cell r="N327"/>
          <cell r="O327"/>
          <cell r="P327"/>
          <cell r="Q327">
            <v>1540000</v>
          </cell>
        </row>
        <row r="328">
          <cell r="A328">
            <v>628</v>
          </cell>
          <cell r="B328" t="str">
            <v>SITI PATIMAH</v>
          </cell>
          <cell r="C328" t="str">
            <v>POKOK</v>
          </cell>
          <cell r="D328">
            <v>150000</v>
          </cell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>
            <v>150000</v>
          </cell>
        </row>
        <row r="329">
          <cell r="A329"/>
          <cell r="B329"/>
          <cell r="C329" t="str">
            <v>WAJIB</v>
          </cell>
          <cell r="D329">
            <v>19200000</v>
          </cell>
          <cell r="E329">
            <v>150000</v>
          </cell>
          <cell r="F329">
            <v>150000</v>
          </cell>
          <cell r="G329">
            <v>150000</v>
          </cell>
          <cell r="H329">
            <v>160000</v>
          </cell>
          <cell r="I329">
            <v>160000</v>
          </cell>
          <cell r="J329">
            <v>160000</v>
          </cell>
          <cell r="K329">
            <v>160000</v>
          </cell>
          <cell r="L329">
            <v>160000</v>
          </cell>
          <cell r="M329">
            <v>160000</v>
          </cell>
          <cell r="N329">
            <v>160000</v>
          </cell>
          <cell r="O329">
            <v>160000</v>
          </cell>
          <cell r="P329">
            <v>160000</v>
          </cell>
          <cell r="Q329">
            <v>21090000</v>
          </cell>
        </row>
        <row r="330">
          <cell r="A330"/>
          <cell r="B330"/>
          <cell r="C330" t="str">
            <v>MANASUKA</v>
          </cell>
          <cell r="D330">
            <v>9244000</v>
          </cell>
          <cell r="E330">
            <v>100000</v>
          </cell>
          <cell r="F330">
            <v>100000</v>
          </cell>
          <cell r="G330">
            <v>100000</v>
          </cell>
          <cell r="H330">
            <v>100000</v>
          </cell>
          <cell r="I330">
            <v>100000</v>
          </cell>
          <cell r="J330">
            <v>100000</v>
          </cell>
          <cell r="K330">
            <v>100000</v>
          </cell>
          <cell r="L330">
            <v>100000</v>
          </cell>
          <cell r="M330">
            <v>100000</v>
          </cell>
          <cell r="N330">
            <v>100000</v>
          </cell>
          <cell r="O330">
            <v>100000</v>
          </cell>
          <cell r="P330">
            <v>100000</v>
          </cell>
          <cell r="Q330">
            <v>10444000</v>
          </cell>
        </row>
        <row r="331">
          <cell r="A331"/>
          <cell r="B331"/>
          <cell r="C331"/>
          <cell r="D331" t="str">
            <v>DIAMBIL</v>
          </cell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>
            <v>10444000</v>
          </cell>
        </row>
        <row r="332">
          <cell r="A332">
            <v>629</v>
          </cell>
          <cell r="B332" t="str">
            <v>TATI CAHYA.M</v>
          </cell>
          <cell r="C332" t="str">
            <v>POKOK</v>
          </cell>
          <cell r="D332">
            <v>150000</v>
          </cell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>
            <v>150000</v>
          </cell>
        </row>
        <row r="333">
          <cell r="A333"/>
          <cell r="B333"/>
          <cell r="C333" t="str">
            <v>WAJIB</v>
          </cell>
          <cell r="D333">
            <v>17075000</v>
          </cell>
          <cell r="E333">
            <v>150000</v>
          </cell>
          <cell r="F333">
            <v>150000</v>
          </cell>
          <cell r="G333">
            <v>150000</v>
          </cell>
          <cell r="H333">
            <v>160000</v>
          </cell>
          <cell r="I333">
            <v>160000</v>
          </cell>
          <cell r="J333">
            <v>160000</v>
          </cell>
          <cell r="K333">
            <v>160000</v>
          </cell>
          <cell r="L333">
            <v>160000</v>
          </cell>
          <cell r="M333">
            <v>160000</v>
          </cell>
          <cell r="N333">
            <v>160000</v>
          </cell>
          <cell r="O333">
            <v>160000</v>
          </cell>
          <cell r="P333">
            <v>160000</v>
          </cell>
        </row>
        <row r="334">
          <cell r="A334"/>
          <cell r="B334"/>
          <cell r="C334" t="str">
            <v>MANASUKA</v>
          </cell>
          <cell r="D334">
            <v>100000</v>
          </cell>
          <cell r="E334">
            <v>0</v>
          </cell>
          <cell r="F334">
            <v>0</v>
          </cell>
          <cell r="G334">
            <v>0</v>
          </cell>
          <cell r="H334"/>
          <cell r="I334"/>
          <cell r="J334"/>
          <cell r="K334"/>
          <cell r="L334"/>
          <cell r="M334"/>
          <cell r="N334"/>
          <cell r="O334"/>
          <cell r="P334"/>
        </row>
        <row r="335">
          <cell r="A335"/>
          <cell r="B335"/>
          <cell r="C335"/>
          <cell r="D335" t="str">
            <v>DIAMBIL</v>
          </cell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>
            <v>0</v>
          </cell>
        </row>
        <row r="336">
          <cell r="A336">
            <v>633</v>
          </cell>
          <cell r="B336" t="str">
            <v>YENI HANDAYANI</v>
          </cell>
          <cell r="C336" t="str">
            <v>POKOK</v>
          </cell>
          <cell r="D336">
            <v>150000</v>
          </cell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>
            <v>150000</v>
          </cell>
        </row>
        <row r="337">
          <cell r="A337"/>
          <cell r="B337"/>
          <cell r="C337" t="str">
            <v>WAJIB</v>
          </cell>
          <cell r="D337">
            <v>17325000</v>
          </cell>
          <cell r="E337">
            <v>150000</v>
          </cell>
          <cell r="F337">
            <v>150000</v>
          </cell>
          <cell r="G337">
            <v>150000</v>
          </cell>
          <cell r="H337">
            <v>160000</v>
          </cell>
          <cell r="I337">
            <v>160000</v>
          </cell>
          <cell r="J337">
            <v>160000</v>
          </cell>
          <cell r="K337">
            <v>160000</v>
          </cell>
          <cell r="L337">
            <v>160000</v>
          </cell>
          <cell r="M337">
            <v>160000</v>
          </cell>
          <cell r="N337">
            <v>160000</v>
          </cell>
          <cell r="O337">
            <v>160000</v>
          </cell>
          <cell r="P337">
            <v>160000</v>
          </cell>
        </row>
        <row r="338">
          <cell r="A338"/>
          <cell r="B338"/>
          <cell r="C338" t="str">
            <v>MANASUKA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/>
          <cell r="I338"/>
          <cell r="J338"/>
          <cell r="K338"/>
          <cell r="L338"/>
          <cell r="M338"/>
          <cell r="N338"/>
          <cell r="O338"/>
          <cell r="P338"/>
          <cell r="Q338">
            <v>10500000</v>
          </cell>
        </row>
        <row r="339">
          <cell r="A339"/>
          <cell r="B339"/>
          <cell r="C339"/>
          <cell r="D339" t="str">
            <v>DIAMBIL</v>
          </cell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>
            <v>10500000</v>
          </cell>
        </row>
        <row r="340">
          <cell r="A340">
            <v>648</v>
          </cell>
          <cell r="B340" t="str">
            <v>MEMIH MAEMUNAH</v>
          </cell>
          <cell r="C340" t="str">
            <v>POKOK</v>
          </cell>
          <cell r="D340">
            <v>150000</v>
          </cell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>
            <v>150000</v>
          </cell>
        </row>
        <row r="341">
          <cell r="A341"/>
          <cell r="B341"/>
          <cell r="C341" t="str">
            <v>WAJIB</v>
          </cell>
          <cell r="D341">
            <v>17075000</v>
          </cell>
          <cell r="E341">
            <v>150000</v>
          </cell>
          <cell r="F341">
            <v>150000</v>
          </cell>
          <cell r="G341">
            <v>150000</v>
          </cell>
          <cell r="H341">
            <v>160000</v>
          </cell>
          <cell r="I341">
            <v>160000</v>
          </cell>
          <cell r="J341">
            <v>160000</v>
          </cell>
          <cell r="K341">
            <v>160000</v>
          </cell>
          <cell r="L341">
            <v>160000</v>
          </cell>
          <cell r="M341">
            <v>160000</v>
          </cell>
          <cell r="N341">
            <v>160000</v>
          </cell>
          <cell r="O341">
            <v>160000</v>
          </cell>
          <cell r="P341">
            <v>160000</v>
          </cell>
        </row>
        <row r="342">
          <cell r="A342"/>
          <cell r="B342"/>
          <cell r="C342" t="str">
            <v>MANASUKA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/>
          <cell r="I342"/>
          <cell r="J342"/>
          <cell r="K342"/>
          <cell r="L342"/>
          <cell r="M342"/>
          <cell r="N342"/>
          <cell r="O342"/>
          <cell r="P342"/>
        </row>
        <row r="343">
          <cell r="A343"/>
          <cell r="B343"/>
          <cell r="C343"/>
          <cell r="D343" t="str">
            <v>DIAMBIL</v>
          </cell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>
            <v>0</v>
          </cell>
        </row>
        <row r="344">
          <cell r="A344">
            <v>388</v>
          </cell>
          <cell r="B344" t="str">
            <v>RESNAWATI</v>
          </cell>
          <cell r="C344" t="str">
            <v>POKOK</v>
          </cell>
          <cell r="D344">
            <v>150000</v>
          </cell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>
            <v>150000</v>
          </cell>
          <cell r="R344"/>
        </row>
        <row r="345">
          <cell r="A345"/>
          <cell r="B345"/>
          <cell r="C345" t="str">
            <v>WAJIB</v>
          </cell>
          <cell r="D345">
            <v>21185000</v>
          </cell>
          <cell r="E345">
            <v>150000</v>
          </cell>
          <cell r="F345">
            <v>150000</v>
          </cell>
          <cell r="G345">
            <v>150000</v>
          </cell>
          <cell r="H345">
            <v>160000</v>
          </cell>
          <cell r="I345">
            <v>160000</v>
          </cell>
          <cell r="J345">
            <v>160000</v>
          </cell>
          <cell r="K345">
            <v>160000</v>
          </cell>
          <cell r="L345">
            <v>160000</v>
          </cell>
          <cell r="M345">
            <v>160000</v>
          </cell>
          <cell r="N345">
            <v>160000</v>
          </cell>
          <cell r="O345">
            <v>160000</v>
          </cell>
          <cell r="P345">
            <v>160000</v>
          </cell>
          <cell r="Q345">
            <v>23075000</v>
          </cell>
          <cell r="R345"/>
        </row>
        <row r="346">
          <cell r="A346"/>
          <cell r="B346"/>
          <cell r="C346" t="str">
            <v>MANASUKA</v>
          </cell>
          <cell r="D346">
            <v>0</v>
          </cell>
          <cell r="E346">
            <v>150000</v>
          </cell>
          <cell r="F346">
            <v>150000</v>
          </cell>
          <cell r="G346">
            <v>150000</v>
          </cell>
          <cell r="H346">
            <v>150000</v>
          </cell>
          <cell r="I346">
            <v>150000</v>
          </cell>
          <cell r="J346">
            <v>150000</v>
          </cell>
          <cell r="K346">
            <v>150000</v>
          </cell>
          <cell r="L346">
            <v>150000</v>
          </cell>
          <cell r="M346">
            <v>150000</v>
          </cell>
          <cell r="N346">
            <v>150000</v>
          </cell>
          <cell r="O346">
            <v>150000</v>
          </cell>
          <cell r="P346">
            <v>150000</v>
          </cell>
          <cell r="Q346">
            <v>1800000</v>
          </cell>
          <cell r="R346">
            <v>300000</v>
          </cell>
          <cell r="S346">
            <v>300000</v>
          </cell>
        </row>
        <row r="347">
          <cell r="A347"/>
          <cell r="B347"/>
          <cell r="C347"/>
          <cell r="D347" t="str">
            <v>DIAMBIL</v>
          </cell>
          <cell r="E347"/>
          <cell r="F347"/>
          <cell r="G347">
            <v>450000</v>
          </cell>
          <cell r="H347"/>
          <cell r="I347">
            <v>750000</v>
          </cell>
          <cell r="J347"/>
          <cell r="K347"/>
          <cell r="L347">
            <v>1200000</v>
          </cell>
          <cell r="M347">
            <v>0</v>
          </cell>
          <cell r="N347">
            <v>0</v>
          </cell>
          <cell r="O347">
            <v>450000</v>
          </cell>
          <cell r="P347"/>
          <cell r="Q347"/>
          <cell r="R347"/>
        </row>
        <row r="348">
          <cell r="A348">
            <v>389</v>
          </cell>
          <cell r="B348" t="str">
            <v>YULIAWATI</v>
          </cell>
          <cell r="C348" t="str">
            <v>POKOK</v>
          </cell>
          <cell r="D348">
            <v>150000</v>
          </cell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>
            <v>150000</v>
          </cell>
          <cell r="R348"/>
        </row>
        <row r="349">
          <cell r="A349"/>
          <cell r="B349"/>
          <cell r="C349" t="str">
            <v>WAJIB</v>
          </cell>
          <cell r="D349">
            <v>21190000</v>
          </cell>
          <cell r="E349">
            <v>150000</v>
          </cell>
          <cell r="F349">
            <v>150000</v>
          </cell>
          <cell r="G349">
            <v>150000</v>
          </cell>
          <cell r="H349">
            <v>160000</v>
          </cell>
          <cell r="I349">
            <v>160000</v>
          </cell>
          <cell r="J349">
            <v>160000</v>
          </cell>
          <cell r="K349">
            <v>160000</v>
          </cell>
          <cell r="L349">
            <v>160000</v>
          </cell>
          <cell r="M349">
            <v>160000</v>
          </cell>
          <cell r="N349">
            <v>160000</v>
          </cell>
          <cell r="O349">
            <v>160000</v>
          </cell>
          <cell r="P349">
            <v>160000</v>
          </cell>
          <cell r="Q349">
            <v>23080000</v>
          </cell>
          <cell r="R349"/>
        </row>
        <row r="350">
          <cell r="A350"/>
          <cell r="B350"/>
          <cell r="C350" t="str">
            <v>MANASUKA</v>
          </cell>
          <cell r="D350">
            <v>20396000</v>
          </cell>
          <cell r="E350">
            <v>200000</v>
          </cell>
          <cell r="F350">
            <v>200000</v>
          </cell>
          <cell r="G350">
            <v>200000</v>
          </cell>
          <cell r="H350">
            <v>200000</v>
          </cell>
          <cell r="I350">
            <v>200000</v>
          </cell>
          <cell r="J350">
            <v>200000</v>
          </cell>
          <cell r="K350">
            <v>200000</v>
          </cell>
          <cell r="L350">
            <v>200000</v>
          </cell>
          <cell r="M350">
            <v>200000</v>
          </cell>
          <cell r="N350">
            <v>200000</v>
          </cell>
          <cell r="O350">
            <v>200000</v>
          </cell>
          <cell r="P350">
            <v>200000</v>
          </cell>
          <cell r="Q350">
            <v>22796000</v>
          </cell>
          <cell r="R350"/>
        </row>
        <row r="351">
          <cell r="A351"/>
          <cell r="B351"/>
          <cell r="C351"/>
          <cell r="D351" t="str">
            <v>DIAMBIL</v>
          </cell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>
            <v>22796000</v>
          </cell>
          <cell r="R351"/>
        </row>
        <row r="352">
          <cell r="A352">
            <v>568</v>
          </cell>
          <cell r="B352" t="str">
            <v>SUKAENI</v>
          </cell>
          <cell r="C352" t="str">
            <v>POKOK</v>
          </cell>
          <cell r="D352">
            <v>150000</v>
          </cell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>
            <v>150000</v>
          </cell>
          <cell r="R352"/>
        </row>
        <row r="353">
          <cell r="A353"/>
          <cell r="B353"/>
          <cell r="C353" t="str">
            <v>WAJIB</v>
          </cell>
          <cell r="D353">
            <v>17600000</v>
          </cell>
          <cell r="E353">
            <v>150000</v>
          </cell>
          <cell r="F353">
            <v>150000</v>
          </cell>
          <cell r="G353">
            <v>150000</v>
          </cell>
          <cell r="H353">
            <v>160000</v>
          </cell>
          <cell r="I353">
            <v>160000</v>
          </cell>
          <cell r="J353">
            <v>160000</v>
          </cell>
          <cell r="K353">
            <v>160000</v>
          </cell>
          <cell r="L353">
            <v>160000</v>
          </cell>
          <cell r="M353">
            <v>160000</v>
          </cell>
          <cell r="N353">
            <v>160000</v>
          </cell>
          <cell r="O353">
            <v>160000</v>
          </cell>
          <cell r="P353">
            <v>160000</v>
          </cell>
          <cell r="Q353"/>
          <cell r="R353"/>
        </row>
        <row r="354">
          <cell r="A354"/>
          <cell r="B354"/>
          <cell r="C354" t="str">
            <v>MANASUKA</v>
          </cell>
          <cell r="D354">
            <v>1200000</v>
          </cell>
          <cell r="E354">
            <v>0</v>
          </cell>
          <cell r="F354">
            <v>0</v>
          </cell>
          <cell r="G354">
            <v>0</v>
          </cell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</row>
        <row r="355">
          <cell r="A355"/>
          <cell r="B355"/>
          <cell r="C355"/>
          <cell r="D355" t="str">
            <v>DIAMBIL</v>
          </cell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>
            <v>0</v>
          </cell>
          <cell r="R355"/>
        </row>
        <row r="356">
          <cell r="A356">
            <v>599</v>
          </cell>
          <cell r="B356" t="str">
            <v>ST.NURHAYATI (AL IRSYAD)</v>
          </cell>
          <cell r="C356" t="str">
            <v>POKOK</v>
          </cell>
          <cell r="D356">
            <v>150000</v>
          </cell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>
            <v>150000</v>
          </cell>
          <cell r="R356"/>
        </row>
        <row r="357">
          <cell r="A357"/>
          <cell r="B357"/>
          <cell r="C357" t="str">
            <v>WAJIB</v>
          </cell>
          <cell r="D357">
            <v>17475000</v>
          </cell>
          <cell r="E357">
            <v>150000</v>
          </cell>
          <cell r="F357">
            <v>150000</v>
          </cell>
          <cell r="G357">
            <v>150000</v>
          </cell>
          <cell r="H357">
            <v>160000</v>
          </cell>
          <cell r="I357">
            <v>160000</v>
          </cell>
          <cell r="J357">
            <v>160000</v>
          </cell>
          <cell r="K357">
            <v>160000</v>
          </cell>
          <cell r="L357">
            <v>160000</v>
          </cell>
          <cell r="M357">
            <v>160000</v>
          </cell>
          <cell r="N357">
            <v>160000</v>
          </cell>
          <cell r="O357">
            <v>160000</v>
          </cell>
          <cell r="P357">
            <v>160000</v>
          </cell>
          <cell r="Q357"/>
          <cell r="R357"/>
        </row>
        <row r="358">
          <cell r="A358"/>
          <cell r="B358"/>
          <cell r="C358" t="str">
            <v>MANASUKA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/>
          <cell r="B359"/>
          <cell r="C359"/>
          <cell r="D359" t="str">
            <v>DIAMBIL</v>
          </cell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>
            <v>0</v>
          </cell>
          <cell r="R359"/>
        </row>
        <row r="360">
          <cell r="A360">
            <v>653</v>
          </cell>
          <cell r="B360" t="str">
            <v>ATI HERAWATI</v>
          </cell>
          <cell r="C360" t="str">
            <v>POKOK</v>
          </cell>
          <cell r="D360">
            <v>150000</v>
          </cell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>
            <v>150000</v>
          </cell>
        </row>
        <row r="361">
          <cell r="A361"/>
          <cell r="B361"/>
          <cell r="C361" t="str">
            <v>WAJIB</v>
          </cell>
          <cell r="D361">
            <v>17200000</v>
          </cell>
          <cell r="E361">
            <v>150000</v>
          </cell>
          <cell r="F361">
            <v>150000</v>
          </cell>
          <cell r="G361">
            <v>150000</v>
          </cell>
          <cell r="H361">
            <v>160000</v>
          </cell>
          <cell r="I361">
            <v>160000</v>
          </cell>
          <cell r="J361">
            <v>160000</v>
          </cell>
          <cell r="K361">
            <v>160000</v>
          </cell>
          <cell r="L361">
            <v>160000</v>
          </cell>
          <cell r="M361">
            <v>160000</v>
          </cell>
          <cell r="N361">
            <v>160000</v>
          </cell>
          <cell r="O361">
            <v>160000</v>
          </cell>
          <cell r="P361">
            <v>160000</v>
          </cell>
          <cell r="Q361"/>
        </row>
        <row r="362">
          <cell r="A362"/>
          <cell r="B362"/>
          <cell r="C362" t="str">
            <v>MANASUKA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</row>
        <row r="363">
          <cell r="A363"/>
          <cell r="B363"/>
          <cell r="C363"/>
          <cell r="D363" t="str">
            <v>DIAMBIL</v>
          </cell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>
            <v>0</v>
          </cell>
        </row>
        <row r="364">
          <cell r="A364">
            <v>98</v>
          </cell>
          <cell r="B364" t="str">
            <v>HELLY YUKTIKA</v>
          </cell>
          <cell r="C364" t="str">
            <v>POKOK</v>
          </cell>
          <cell r="D364">
            <v>150000</v>
          </cell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>
            <v>150000</v>
          </cell>
        </row>
        <row r="365">
          <cell r="A365"/>
          <cell r="B365"/>
          <cell r="C365" t="str">
            <v>WAJIB</v>
          </cell>
          <cell r="D365">
            <v>21705000</v>
          </cell>
          <cell r="E365">
            <v>150000</v>
          </cell>
          <cell r="F365">
            <v>150000</v>
          </cell>
          <cell r="G365">
            <v>150000</v>
          </cell>
          <cell r="H365">
            <v>160000</v>
          </cell>
          <cell r="I365">
            <v>160000</v>
          </cell>
          <cell r="J365">
            <v>160000</v>
          </cell>
          <cell r="K365">
            <v>160000</v>
          </cell>
          <cell r="L365">
            <v>160000</v>
          </cell>
          <cell r="M365">
            <v>160000</v>
          </cell>
          <cell r="N365">
            <v>160000</v>
          </cell>
          <cell r="O365">
            <v>160000</v>
          </cell>
          <cell r="P365">
            <v>160000</v>
          </cell>
          <cell r="Q365">
            <v>23595000</v>
          </cell>
        </row>
        <row r="366">
          <cell r="A366"/>
          <cell r="B366"/>
          <cell r="C366" t="str">
            <v>MANASUKA</v>
          </cell>
          <cell r="D366">
            <v>57596000</v>
          </cell>
          <cell r="E366">
            <v>1000000</v>
          </cell>
          <cell r="F366">
            <v>1000000</v>
          </cell>
          <cell r="G366">
            <v>1000000</v>
          </cell>
          <cell r="H366">
            <v>1000000</v>
          </cell>
          <cell r="I366">
            <v>1000000</v>
          </cell>
          <cell r="J366">
            <v>1000000</v>
          </cell>
          <cell r="K366">
            <v>1000000</v>
          </cell>
          <cell r="L366">
            <v>1000000</v>
          </cell>
          <cell r="M366">
            <v>1000000</v>
          </cell>
          <cell r="N366">
            <v>1000000</v>
          </cell>
          <cell r="O366">
            <v>1000000</v>
          </cell>
          <cell r="P366">
            <v>1000000</v>
          </cell>
          <cell r="Q366">
            <v>69596000</v>
          </cell>
        </row>
        <row r="367">
          <cell r="A367"/>
          <cell r="B367"/>
          <cell r="C367"/>
          <cell r="D367" t="str">
            <v>DIAMBIL</v>
          </cell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>
            <v>50000000</v>
          </cell>
          <cell r="P367"/>
          <cell r="Q367">
            <v>19596000</v>
          </cell>
        </row>
        <row r="368">
          <cell r="A368">
            <v>270</v>
          </cell>
          <cell r="B368" t="str">
            <v>EKA PRASETYA</v>
          </cell>
          <cell r="C368" t="str">
            <v>POKOK</v>
          </cell>
          <cell r="D368">
            <v>150000</v>
          </cell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>
            <v>150000</v>
          </cell>
        </row>
        <row r="369">
          <cell r="A369"/>
          <cell r="B369"/>
          <cell r="C369" t="str">
            <v>WAJIB</v>
          </cell>
          <cell r="D369">
            <v>19825000</v>
          </cell>
          <cell r="E369">
            <v>150000</v>
          </cell>
          <cell r="F369">
            <v>150000</v>
          </cell>
          <cell r="G369">
            <v>150000</v>
          </cell>
          <cell r="H369">
            <v>160000</v>
          </cell>
          <cell r="I369">
            <v>160000</v>
          </cell>
          <cell r="J369">
            <v>160000</v>
          </cell>
          <cell r="K369">
            <v>160000</v>
          </cell>
          <cell r="L369">
            <v>160000</v>
          </cell>
          <cell r="M369">
            <v>160000</v>
          </cell>
          <cell r="N369">
            <v>160000</v>
          </cell>
          <cell r="O369">
            <v>160000</v>
          </cell>
          <cell r="P369">
            <v>160000</v>
          </cell>
          <cell r="Q369">
            <v>21715000</v>
          </cell>
        </row>
        <row r="370">
          <cell r="A370"/>
          <cell r="B370"/>
          <cell r="C370" t="str">
            <v>MANASUKA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/>
          <cell r="I370"/>
          <cell r="J370"/>
          <cell r="K370"/>
          <cell r="L370"/>
          <cell r="M370"/>
          <cell r="N370"/>
          <cell r="O370"/>
          <cell r="P370"/>
          <cell r="Q370">
            <v>0</v>
          </cell>
        </row>
        <row r="371">
          <cell r="A371"/>
          <cell r="B371"/>
          <cell r="C371"/>
          <cell r="D371" t="str">
            <v>DIAMBIL</v>
          </cell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>
            <v>0</v>
          </cell>
        </row>
        <row r="372">
          <cell r="A372">
            <v>262</v>
          </cell>
          <cell r="B372" t="str">
            <v>ATAS BUDIRUSMONO</v>
          </cell>
          <cell r="C372" t="str">
            <v>POKOK</v>
          </cell>
          <cell r="D372">
            <v>150000</v>
          </cell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>
            <v>150000</v>
          </cell>
        </row>
        <row r="373">
          <cell r="A373"/>
          <cell r="B373"/>
          <cell r="C373" t="str">
            <v>WAJIB</v>
          </cell>
          <cell r="D373">
            <v>19875000</v>
          </cell>
          <cell r="E373">
            <v>150000</v>
          </cell>
          <cell r="F373">
            <v>150000</v>
          </cell>
          <cell r="G373">
            <v>150000</v>
          </cell>
          <cell r="H373">
            <v>160000</v>
          </cell>
          <cell r="I373">
            <v>160000</v>
          </cell>
          <cell r="J373">
            <v>160000</v>
          </cell>
          <cell r="K373">
            <v>160000</v>
          </cell>
          <cell r="L373">
            <v>160000</v>
          </cell>
          <cell r="M373">
            <v>160000</v>
          </cell>
          <cell r="N373">
            <v>160000</v>
          </cell>
          <cell r="O373">
            <v>160000</v>
          </cell>
          <cell r="P373">
            <v>160000</v>
          </cell>
          <cell r="Q373"/>
        </row>
        <row r="374">
          <cell r="A374"/>
          <cell r="B374"/>
          <cell r="C374" t="str">
            <v>MANASUKA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</row>
        <row r="375">
          <cell r="A375"/>
          <cell r="B375"/>
          <cell r="C375"/>
          <cell r="D375" t="str">
            <v>DIAMBIL</v>
          </cell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>
            <v>0</v>
          </cell>
        </row>
        <row r="376">
          <cell r="A376">
            <v>437</v>
          </cell>
          <cell r="B376" t="str">
            <v xml:space="preserve"> DADAN MUAD</v>
          </cell>
          <cell r="C376" t="str">
            <v>POKOK</v>
          </cell>
          <cell r="D376">
            <v>150000</v>
          </cell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>
            <v>150000</v>
          </cell>
        </row>
        <row r="377">
          <cell r="A377"/>
          <cell r="B377"/>
          <cell r="C377" t="str">
            <v>WAJIB</v>
          </cell>
          <cell r="D377">
            <v>20190000</v>
          </cell>
          <cell r="E377">
            <v>150000</v>
          </cell>
          <cell r="F377">
            <v>150000</v>
          </cell>
          <cell r="G377">
            <v>150000</v>
          </cell>
          <cell r="H377">
            <v>160000</v>
          </cell>
          <cell r="I377">
            <v>160000</v>
          </cell>
          <cell r="J377">
            <v>160000</v>
          </cell>
          <cell r="K377">
            <v>160000</v>
          </cell>
          <cell r="L377">
            <v>160000</v>
          </cell>
          <cell r="M377">
            <v>160000</v>
          </cell>
          <cell r="N377">
            <v>160000</v>
          </cell>
          <cell r="O377">
            <v>160000</v>
          </cell>
          <cell r="P377">
            <v>160000</v>
          </cell>
          <cell r="Q377"/>
        </row>
        <row r="378">
          <cell r="A378"/>
          <cell r="B378"/>
          <cell r="C378" t="str">
            <v>MANASUKA</v>
          </cell>
          <cell r="D378">
            <v>0</v>
          </cell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</row>
        <row r="379">
          <cell r="A379"/>
          <cell r="B379"/>
          <cell r="C379"/>
          <cell r="D379" t="str">
            <v>DIAMBIL</v>
          </cell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>
            <v>0</v>
          </cell>
        </row>
        <row r="380">
          <cell r="A380">
            <v>704</v>
          </cell>
          <cell r="B380" t="str">
            <v>NONENG HARYATI</v>
          </cell>
          <cell r="C380" t="str">
            <v>POKOK</v>
          </cell>
          <cell r="D380">
            <v>150000</v>
          </cell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>
            <v>150000</v>
          </cell>
          <cell r="R380"/>
        </row>
        <row r="381">
          <cell r="A381"/>
          <cell r="B381"/>
          <cell r="C381" t="str">
            <v>WAJIB</v>
          </cell>
          <cell r="D381">
            <v>16050000</v>
          </cell>
          <cell r="E381">
            <v>150000</v>
          </cell>
          <cell r="F381">
            <v>150000</v>
          </cell>
          <cell r="G381">
            <v>150000</v>
          </cell>
          <cell r="H381">
            <v>160000</v>
          </cell>
          <cell r="I381">
            <v>160000</v>
          </cell>
          <cell r="J381">
            <v>160000</v>
          </cell>
          <cell r="K381">
            <v>160000</v>
          </cell>
          <cell r="L381">
            <v>160000</v>
          </cell>
          <cell r="M381">
            <v>160000</v>
          </cell>
          <cell r="N381">
            <v>160000</v>
          </cell>
          <cell r="O381">
            <v>160000</v>
          </cell>
          <cell r="P381">
            <v>160000</v>
          </cell>
          <cell r="Q381">
            <v>17940000</v>
          </cell>
          <cell r="R381"/>
        </row>
        <row r="382">
          <cell r="A382"/>
          <cell r="B382"/>
          <cell r="C382" t="str">
            <v>MANASUKA</v>
          </cell>
          <cell r="D382">
            <v>1200000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/>
          <cell r="P382"/>
          <cell r="Q382">
            <v>1200000</v>
          </cell>
          <cell r="R382"/>
        </row>
        <row r="383">
          <cell r="A383"/>
          <cell r="B383"/>
          <cell r="C383"/>
          <cell r="D383" t="str">
            <v>DIAMBIL</v>
          </cell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>
            <v>1200000</v>
          </cell>
          <cell r="R383"/>
        </row>
        <row r="384">
          <cell r="A384">
            <v>102</v>
          </cell>
          <cell r="B384" t="str">
            <v>EDI SUTISNA</v>
          </cell>
          <cell r="C384" t="str">
            <v>POKOK</v>
          </cell>
          <cell r="D384">
            <v>150000</v>
          </cell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>
            <v>150000</v>
          </cell>
          <cell r="R384"/>
        </row>
        <row r="385">
          <cell r="A385"/>
          <cell r="B385"/>
          <cell r="C385" t="str">
            <v>WAJIB</v>
          </cell>
          <cell r="D385">
            <v>19905000</v>
          </cell>
          <cell r="E385">
            <v>150000</v>
          </cell>
          <cell r="F385">
            <v>150000</v>
          </cell>
          <cell r="G385">
            <v>150000</v>
          </cell>
          <cell r="H385">
            <v>160000</v>
          </cell>
          <cell r="I385">
            <v>160000</v>
          </cell>
          <cell r="J385">
            <v>160000</v>
          </cell>
          <cell r="K385">
            <v>160000</v>
          </cell>
          <cell r="L385">
            <v>160000</v>
          </cell>
          <cell r="M385">
            <v>160000</v>
          </cell>
          <cell r="N385">
            <v>160000</v>
          </cell>
          <cell r="O385">
            <v>160000</v>
          </cell>
          <cell r="P385">
            <v>160000</v>
          </cell>
          <cell r="Q385">
            <v>21795000</v>
          </cell>
          <cell r="R385"/>
        </row>
        <row r="386">
          <cell r="A386"/>
          <cell r="B386"/>
          <cell r="C386" t="str">
            <v>MANASUKA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/>
          <cell r="I386"/>
          <cell r="J386"/>
          <cell r="K386"/>
          <cell r="L386"/>
          <cell r="M386"/>
          <cell r="N386"/>
          <cell r="O386"/>
          <cell r="P386"/>
          <cell r="Q386">
            <v>0</v>
          </cell>
          <cell r="R386"/>
        </row>
        <row r="387">
          <cell r="A387"/>
          <cell r="B387"/>
          <cell r="C387"/>
          <cell r="D387" t="str">
            <v>DIAMBIL</v>
          </cell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>
            <v>0</v>
          </cell>
        </row>
        <row r="388">
          <cell r="A388">
            <v>545</v>
          </cell>
          <cell r="B388" t="str">
            <v>SANIA LIS INDRIYANTI</v>
          </cell>
          <cell r="C388" t="str">
            <v>POKOK</v>
          </cell>
          <cell r="D388">
            <v>150000</v>
          </cell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>
            <v>150000</v>
          </cell>
        </row>
        <row r="389">
          <cell r="A389"/>
          <cell r="B389"/>
          <cell r="C389" t="str">
            <v>WAJIB</v>
          </cell>
          <cell r="D389">
            <v>17770000</v>
          </cell>
          <cell r="E389">
            <v>150000</v>
          </cell>
          <cell r="F389">
            <v>150000</v>
          </cell>
          <cell r="G389">
            <v>150000</v>
          </cell>
          <cell r="H389">
            <v>160000</v>
          </cell>
          <cell r="I389">
            <v>160000</v>
          </cell>
          <cell r="J389">
            <v>160000</v>
          </cell>
          <cell r="K389">
            <v>160000</v>
          </cell>
          <cell r="L389">
            <v>160000</v>
          </cell>
          <cell r="M389">
            <v>160000</v>
          </cell>
          <cell r="N389">
            <v>160000</v>
          </cell>
          <cell r="O389">
            <v>160000</v>
          </cell>
          <cell r="P389">
            <v>160000</v>
          </cell>
          <cell r="Q389"/>
        </row>
        <row r="390">
          <cell r="A390"/>
          <cell r="B390"/>
          <cell r="C390" t="str">
            <v>MANASUKA</v>
          </cell>
          <cell r="D390">
            <v>1000000</v>
          </cell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>
            <v>4000000</v>
          </cell>
        </row>
        <row r="391">
          <cell r="A391"/>
          <cell r="B391"/>
          <cell r="C391"/>
          <cell r="D391" t="str">
            <v>DIAMBIL</v>
          </cell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>
            <v>4000000</v>
          </cell>
        </row>
        <row r="392">
          <cell r="A392">
            <v>571</v>
          </cell>
          <cell r="B392" t="str">
            <v>SUNARTI</v>
          </cell>
          <cell r="C392" t="str">
            <v>POKOK</v>
          </cell>
          <cell r="D392">
            <v>150000</v>
          </cell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>
            <v>150000</v>
          </cell>
        </row>
        <row r="393">
          <cell r="A393"/>
          <cell r="B393"/>
          <cell r="C393" t="str">
            <v>WAJIB</v>
          </cell>
          <cell r="D393">
            <v>17575000</v>
          </cell>
          <cell r="E393">
            <v>150000</v>
          </cell>
          <cell r="F393">
            <v>150000</v>
          </cell>
          <cell r="G393">
            <v>150000</v>
          </cell>
          <cell r="H393">
            <v>160000</v>
          </cell>
          <cell r="I393">
            <v>160000</v>
          </cell>
          <cell r="J393">
            <v>160000</v>
          </cell>
          <cell r="K393">
            <v>160000</v>
          </cell>
          <cell r="L393">
            <v>160000</v>
          </cell>
          <cell r="M393">
            <v>160000</v>
          </cell>
          <cell r="N393">
            <v>160000</v>
          </cell>
          <cell r="O393">
            <v>160000</v>
          </cell>
          <cell r="P393">
            <v>160000</v>
          </cell>
          <cell r="Q393"/>
        </row>
        <row r="394">
          <cell r="A394"/>
          <cell r="B394"/>
          <cell r="C394" t="str">
            <v>MANASUKA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</row>
        <row r="395">
          <cell r="A395"/>
          <cell r="B395"/>
          <cell r="C395"/>
          <cell r="D395" t="str">
            <v>DIAMBIL</v>
          </cell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>
            <v>0</v>
          </cell>
        </row>
        <row r="396">
          <cell r="A396">
            <v>635</v>
          </cell>
          <cell r="B396" t="str">
            <v>SAENI</v>
          </cell>
          <cell r="C396" t="str">
            <v>POKOK</v>
          </cell>
          <cell r="D396">
            <v>150000</v>
          </cell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>
            <v>150000</v>
          </cell>
        </row>
        <row r="397">
          <cell r="A397"/>
          <cell r="B397"/>
          <cell r="C397" t="str">
            <v>WAJIB</v>
          </cell>
          <cell r="D397">
            <v>17700000</v>
          </cell>
          <cell r="E397">
            <v>150000</v>
          </cell>
          <cell r="F397">
            <v>150000</v>
          </cell>
          <cell r="G397">
            <v>150000</v>
          </cell>
          <cell r="H397">
            <v>160000</v>
          </cell>
          <cell r="I397">
            <v>160000</v>
          </cell>
          <cell r="J397">
            <v>160000</v>
          </cell>
          <cell r="K397">
            <v>160000</v>
          </cell>
          <cell r="L397">
            <v>160000</v>
          </cell>
          <cell r="M397">
            <v>160000</v>
          </cell>
          <cell r="N397">
            <v>160000</v>
          </cell>
          <cell r="O397">
            <v>160000</v>
          </cell>
          <cell r="P397">
            <v>160000</v>
          </cell>
          <cell r="Q397"/>
        </row>
        <row r="398">
          <cell r="A398"/>
          <cell r="B398"/>
          <cell r="C398" t="str">
            <v>MANASUKA</v>
          </cell>
          <cell r="D398">
            <v>4800000</v>
          </cell>
          <cell r="E398">
            <v>0</v>
          </cell>
          <cell r="F398">
            <v>0</v>
          </cell>
          <cell r="G398">
            <v>0</v>
          </cell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A399"/>
          <cell r="B399"/>
          <cell r="C399"/>
          <cell r="D399" t="str">
            <v>DIAMBIL</v>
          </cell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>
            <v>0</v>
          </cell>
        </row>
        <row r="400">
          <cell r="A400">
            <v>634</v>
          </cell>
          <cell r="B400" t="str">
            <v>SUHERTATI</v>
          </cell>
          <cell r="C400" t="str">
            <v>POKOK</v>
          </cell>
          <cell r="D400">
            <v>150000</v>
          </cell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>
            <v>150000</v>
          </cell>
        </row>
        <row r="401">
          <cell r="A401"/>
          <cell r="B401"/>
          <cell r="C401" t="str">
            <v>WAJIB</v>
          </cell>
          <cell r="D401">
            <v>17700000</v>
          </cell>
          <cell r="E401">
            <v>150000</v>
          </cell>
          <cell r="F401">
            <v>150000</v>
          </cell>
          <cell r="G401">
            <v>150000</v>
          </cell>
          <cell r="H401">
            <v>160000</v>
          </cell>
          <cell r="I401">
            <v>160000</v>
          </cell>
          <cell r="J401">
            <v>160000</v>
          </cell>
          <cell r="K401">
            <v>160000</v>
          </cell>
          <cell r="L401">
            <v>160000</v>
          </cell>
          <cell r="M401">
            <v>160000</v>
          </cell>
          <cell r="N401">
            <v>160000</v>
          </cell>
          <cell r="O401">
            <v>160000</v>
          </cell>
          <cell r="P401">
            <v>160000</v>
          </cell>
          <cell r="Q401"/>
        </row>
        <row r="402">
          <cell r="A402"/>
          <cell r="B402"/>
          <cell r="C402" t="str">
            <v>MANASUKA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</row>
        <row r="403">
          <cell r="A403"/>
          <cell r="B403"/>
          <cell r="C403"/>
          <cell r="D403" t="str">
            <v>DIAMBIL</v>
          </cell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>
            <v>0</v>
          </cell>
        </row>
        <row r="404">
          <cell r="A404">
            <v>636</v>
          </cell>
          <cell r="B404" t="str">
            <v>SURYA DEWI</v>
          </cell>
          <cell r="C404" t="str">
            <v>POKOK</v>
          </cell>
          <cell r="D404">
            <v>150000</v>
          </cell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>
            <v>150000</v>
          </cell>
        </row>
        <row r="405">
          <cell r="A405"/>
          <cell r="B405"/>
          <cell r="C405" t="str">
            <v>WAJIB</v>
          </cell>
          <cell r="D405">
            <v>17700000</v>
          </cell>
          <cell r="E405">
            <v>150000</v>
          </cell>
          <cell r="F405">
            <v>150000</v>
          </cell>
          <cell r="G405">
            <v>150000</v>
          </cell>
          <cell r="H405">
            <v>160000</v>
          </cell>
          <cell r="I405">
            <v>160000</v>
          </cell>
          <cell r="J405">
            <v>160000</v>
          </cell>
          <cell r="K405">
            <v>160000</v>
          </cell>
          <cell r="L405">
            <v>160000</v>
          </cell>
          <cell r="M405">
            <v>160000</v>
          </cell>
          <cell r="N405">
            <v>160000</v>
          </cell>
          <cell r="O405">
            <v>160000</v>
          </cell>
          <cell r="P405">
            <v>160000</v>
          </cell>
          <cell r="Q405"/>
        </row>
        <row r="406">
          <cell r="A406"/>
          <cell r="B406"/>
          <cell r="C406" t="str">
            <v>MANASUKA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</row>
        <row r="407">
          <cell r="A407"/>
          <cell r="B407"/>
          <cell r="C407"/>
          <cell r="D407" t="str">
            <v>DIAMBIL</v>
          </cell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>
            <v>0</v>
          </cell>
        </row>
        <row r="408">
          <cell r="A408">
            <v>447</v>
          </cell>
          <cell r="B408" t="str">
            <v>RINA BAGUS TRIYANI</v>
          </cell>
          <cell r="C408" t="str">
            <v>POKOK</v>
          </cell>
          <cell r="D408">
            <v>150000</v>
          </cell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>
            <v>150000</v>
          </cell>
        </row>
        <row r="409">
          <cell r="A409"/>
          <cell r="B409"/>
          <cell r="C409" t="str">
            <v>WAJIB</v>
          </cell>
          <cell r="D409">
            <v>20950000</v>
          </cell>
          <cell r="E409">
            <v>150000</v>
          </cell>
          <cell r="F409">
            <v>150000</v>
          </cell>
          <cell r="G409">
            <v>150000</v>
          </cell>
          <cell r="H409">
            <v>160000</v>
          </cell>
          <cell r="I409">
            <v>160000</v>
          </cell>
          <cell r="J409">
            <v>160000</v>
          </cell>
          <cell r="K409">
            <v>160000</v>
          </cell>
          <cell r="L409">
            <v>160000</v>
          </cell>
          <cell r="M409">
            <v>160000</v>
          </cell>
          <cell r="N409">
            <v>160000</v>
          </cell>
          <cell r="O409">
            <v>160000</v>
          </cell>
          <cell r="P409">
            <v>160000</v>
          </cell>
          <cell r="Q409">
            <v>22840000</v>
          </cell>
        </row>
        <row r="410">
          <cell r="A410"/>
          <cell r="B410"/>
          <cell r="C410" t="str">
            <v>MANASUKA</v>
          </cell>
          <cell r="D410">
            <v>3496000</v>
          </cell>
          <cell r="E410">
            <v>200000</v>
          </cell>
          <cell r="F410">
            <v>200000</v>
          </cell>
          <cell r="G410">
            <v>200000</v>
          </cell>
          <cell r="H410">
            <v>200000</v>
          </cell>
          <cell r="I410">
            <v>200000</v>
          </cell>
          <cell r="J410">
            <v>200000</v>
          </cell>
          <cell r="K410">
            <v>200000</v>
          </cell>
          <cell r="L410">
            <v>200000</v>
          </cell>
          <cell r="M410">
            <v>200000</v>
          </cell>
          <cell r="N410">
            <v>200000</v>
          </cell>
          <cell r="O410">
            <v>200000</v>
          </cell>
          <cell r="P410">
            <v>200000</v>
          </cell>
          <cell r="Q410">
            <v>5896000</v>
          </cell>
        </row>
        <row r="411">
          <cell r="A411"/>
          <cell r="B411"/>
          <cell r="C411"/>
          <cell r="D411" t="str">
            <v>DIAMBIL</v>
          </cell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>
            <v>5896000</v>
          </cell>
        </row>
        <row r="412">
          <cell r="A412">
            <v>448</v>
          </cell>
          <cell r="B412" t="str">
            <v>MUANAH MISHAWATI</v>
          </cell>
          <cell r="C412" t="str">
            <v>POKOK</v>
          </cell>
          <cell r="D412">
            <v>150000</v>
          </cell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>
            <v>150000</v>
          </cell>
        </row>
        <row r="413">
          <cell r="A413"/>
          <cell r="B413"/>
          <cell r="C413" t="str">
            <v>WAJIB</v>
          </cell>
          <cell r="D413">
            <v>19150000</v>
          </cell>
          <cell r="E413">
            <v>150000</v>
          </cell>
          <cell r="F413">
            <v>150000</v>
          </cell>
          <cell r="G413">
            <v>150000</v>
          </cell>
          <cell r="H413">
            <v>160000</v>
          </cell>
          <cell r="I413">
            <v>160000</v>
          </cell>
          <cell r="J413">
            <v>160000</v>
          </cell>
          <cell r="K413">
            <v>160000</v>
          </cell>
          <cell r="L413">
            <v>160000</v>
          </cell>
          <cell r="M413">
            <v>160000</v>
          </cell>
          <cell r="N413">
            <v>160000</v>
          </cell>
          <cell r="O413">
            <v>160000</v>
          </cell>
          <cell r="P413">
            <v>160000</v>
          </cell>
          <cell r="Q413"/>
        </row>
        <row r="414">
          <cell r="A414"/>
          <cell r="B414"/>
          <cell r="C414" t="str">
            <v>MANASUKA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</row>
        <row r="415">
          <cell r="A415"/>
          <cell r="B415"/>
          <cell r="C415"/>
          <cell r="D415" t="str">
            <v>DIAMBIL</v>
          </cell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>
            <v>0</v>
          </cell>
        </row>
        <row r="416">
          <cell r="A416">
            <v>765</v>
          </cell>
          <cell r="B416" t="str">
            <v>NUR BAETI</v>
          </cell>
          <cell r="C416" t="str">
            <v>POKOK</v>
          </cell>
          <cell r="D416">
            <v>150000</v>
          </cell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>
            <v>150000</v>
          </cell>
        </row>
        <row r="417">
          <cell r="A417"/>
          <cell r="B417"/>
          <cell r="C417" t="str">
            <v>WAJIB</v>
          </cell>
          <cell r="D417">
            <v>1200000</v>
          </cell>
          <cell r="E417">
            <v>150000</v>
          </cell>
          <cell r="F417">
            <v>150000</v>
          </cell>
          <cell r="G417">
            <v>150000</v>
          </cell>
          <cell r="H417">
            <v>160000</v>
          </cell>
          <cell r="I417">
            <v>160000</v>
          </cell>
          <cell r="J417">
            <v>160000</v>
          </cell>
          <cell r="K417">
            <v>160000</v>
          </cell>
          <cell r="L417">
            <v>160000</v>
          </cell>
          <cell r="M417">
            <v>160000</v>
          </cell>
          <cell r="N417">
            <v>160000</v>
          </cell>
          <cell r="O417">
            <v>160000</v>
          </cell>
          <cell r="P417">
            <v>160000</v>
          </cell>
          <cell r="Q417">
            <v>3090000</v>
          </cell>
          <cell r="R417">
            <v>450000</v>
          </cell>
          <cell r="S417">
            <v>3540000</v>
          </cell>
        </row>
        <row r="418">
          <cell r="A418"/>
          <cell r="B418"/>
          <cell r="C418" t="str">
            <v>MANASUKA</v>
          </cell>
          <cell r="D418">
            <v>200000</v>
          </cell>
          <cell r="E418">
            <v>50000</v>
          </cell>
          <cell r="F418">
            <v>50000</v>
          </cell>
          <cell r="G418">
            <v>50000</v>
          </cell>
          <cell r="H418">
            <v>50000</v>
          </cell>
          <cell r="I418">
            <v>50000</v>
          </cell>
          <cell r="J418">
            <v>50000</v>
          </cell>
          <cell r="K418">
            <v>50000</v>
          </cell>
          <cell r="L418">
            <v>50000</v>
          </cell>
          <cell r="M418">
            <v>50000</v>
          </cell>
          <cell r="N418">
            <v>50000</v>
          </cell>
          <cell r="O418">
            <v>50000</v>
          </cell>
          <cell r="P418">
            <v>50000</v>
          </cell>
          <cell r="Q418">
            <v>800000</v>
          </cell>
        </row>
        <row r="419">
          <cell r="A419"/>
          <cell r="B419"/>
          <cell r="C419"/>
          <cell r="D419" t="str">
            <v>DIAMBIL</v>
          </cell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>
            <v>800000</v>
          </cell>
        </row>
        <row r="420">
          <cell r="A420">
            <v>619</v>
          </cell>
          <cell r="B420" t="str">
            <v>SUNARNI ( SKB )</v>
          </cell>
          <cell r="C420" t="str">
            <v>SKB</v>
          </cell>
          <cell r="D420" t="str">
            <v>POKOK</v>
          </cell>
          <cell r="E420">
            <v>150000</v>
          </cell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>
            <v>150000</v>
          </cell>
        </row>
        <row r="421">
          <cell r="A421"/>
          <cell r="B421"/>
          <cell r="C421"/>
          <cell r="D421" t="str">
            <v>WAJIB</v>
          </cell>
          <cell r="E421">
            <v>16100000</v>
          </cell>
          <cell r="F421">
            <v>150000</v>
          </cell>
          <cell r="G421">
            <v>150000</v>
          </cell>
          <cell r="H421">
            <v>150000</v>
          </cell>
          <cell r="I421">
            <v>160000</v>
          </cell>
          <cell r="J421">
            <v>160000</v>
          </cell>
          <cell r="K421">
            <v>160000</v>
          </cell>
          <cell r="L421">
            <v>160000</v>
          </cell>
          <cell r="M421">
            <v>160000</v>
          </cell>
          <cell r="N421">
            <v>160000</v>
          </cell>
          <cell r="O421">
            <v>160000</v>
          </cell>
          <cell r="P421">
            <v>160000</v>
          </cell>
          <cell r="Q421"/>
          <cell r="R421"/>
        </row>
        <row r="422">
          <cell r="A422"/>
          <cell r="B422"/>
          <cell r="C422"/>
          <cell r="D422" t="str">
            <v>MANASUKA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/>
          <cell r="B423"/>
          <cell r="C423"/>
          <cell r="D423"/>
          <cell r="E423" t="str">
            <v>DIAMBIL</v>
          </cell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>
            <v>0</v>
          </cell>
        </row>
        <row r="424">
          <cell r="A424">
            <v>415</v>
          </cell>
          <cell r="B424" t="str">
            <v>Drs.ADIN IMADDUDIN</v>
          </cell>
          <cell r="C424" t="str">
            <v>LAIN LAIN</v>
          </cell>
          <cell r="D424" t="str">
            <v>POKOK</v>
          </cell>
          <cell r="E424">
            <v>150000</v>
          </cell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>
            <v>150000</v>
          </cell>
        </row>
        <row r="425">
          <cell r="A425"/>
          <cell r="B425"/>
          <cell r="C425"/>
          <cell r="D425" t="str">
            <v>WAJIB</v>
          </cell>
          <cell r="E425">
            <v>19200000</v>
          </cell>
          <cell r="F425">
            <v>150000</v>
          </cell>
          <cell r="G425">
            <v>150000</v>
          </cell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/>
          <cell r="B426"/>
          <cell r="C426"/>
          <cell r="D426" t="str">
            <v>MANASUKA</v>
          </cell>
          <cell r="E426">
            <v>0</v>
          </cell>
          <cell r="F426">
            <v>0</v>
          </cell>
          <cell r="G426">
            <v>0</v>
          </cell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/>
          <cell r="B427"/>
          <cell r="C427"/>
          <cell r="D427"/>
          <cell r="E427" t="str">
            <v>DIAMBIL</v>
          </cell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>
            <v>0</v>
          </cell>
        </row>
        <row r="428">
          <cell r="A428">
            <v>738</v>
          </cell>
          <cell r="B428" t="str">
            <v>ANDRE GINANJAR</v>
          </cell>
          <cell r="C428" t="str">
            <v>KELURAHAN</v>
          </cell>
          <cell r="D428" t="str">
            <v>POKOK</v>
          </cell>
          <cell r="E428">
            <v>150000</v>
          </cell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>
            <v>150000</v>
          </cell>
        </row>
        <row r="429">
          <cell r="A429"/>
          <cell r="B429"/>
          <cell r="C429"/>
          <cell r="D429" t="str">
            <v>WAJIB</v>
          </cell>
          <cell r="E429">
            <v>11400000</v>
          </cell>
          <cell r="F429">
            <v>0</v>
          </cell>
          <cell r="G429">
            <v>300000</v>
          </cell>
          <cell r="H429">
            <v>150000</v>
          </cell>
          <cell r="I429">
            <v>160000</v>
          </cell>
          <cell r="J429">
            <v>160000</v>
          </cell>
          <cell r="K429">
            <v>160000</v>
          </cell>
          <cell r="L429">
            <v>160000</v>
          </cell>
          <cell r="M429">
            <v>160000</v>
          </cell>
          <cell r="N429">
            <v>150000</v>
          </cell>
          <cell r="O429">
            <v>150000</v>
          </cell>
          <cell r="P429">
            <v>150000</v>
          </cell>
          <cell r="Q429">
            <v>150000</v>
          </cell>
          <cell r="R429">
            <v>13250000</v>
          </cell>
        </row>
        <row r="430">
          <cell r="A430"/>
          <cell r="B430"/>
          <cell r="C430"/>
          <cell r="D430" t="str">
            <v>MANASUKA</v>
          </cell>
          <cell r="E430">
            <v>2200000</v>
          </cell>
          <cell r="F430">
            <v>0</v>
          </cell>
          <cell r="G430">
            <v>200000</v>
          </cell>
          <cell r="H430">
            <v>200000</v>
          </cell>
          <cell r="I430">
            <v>200000</v>
          </cell>
          <cell r="J430">
            <v>200000</v>
          </cell>
          <cell r="K430">
            <v>200000</v>
          </cell>
          <cell r="L430">
            <v>200000</v>
          </cell>
          <cell r="M430">
            <v>200000</v>
          </cell>
          <cell r="N430">
            <v>200000</v>
          </cell>
          <cell r="O430">
            <v>200000</v>
          </cell>
          <cell r="P430">
            <v>200000</v>
          </cell>
          <cell r="Q430">
            <v>200000</v>
          </cell>
          <cell r="R430">
            <v>2200000</v>
          </cell>
        </row>
        <row r="431">
          <cell r="A431"/>
          <cell r="B431"/>
          <cell r="C431"/>
          <cell r="D431"/>
          <cell r="E431" t="str">
            <v>DIAMBIL</v>
          </cell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>
            <v>2200000</v>
          </cell>
        </row>
        <row r="432">
          <cell r="A432">
            <v>425</v>
          </cell>
          <cell r="B432" t="str">
            <v>ERIZA</v>
          </cell>
          <cell r="C432" t="str">
            <v>DISNAKER</v>
          </cell>
          <cell r="D432" t="str">
            <v>POKOK</v>
          </cell>
          <cell r="E432">
            <v>150000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>
            <v>150000</v>
          </cell>
        </row>
        <row r="433">
          <cell r="A433"/>
          <cell r="B433"/>
          <cell r="C433"/>
          <cell r="D433" t="str">
            <v>WAJIB</v>
          </cell>
          <cell r="E433">
            <v>15250000</v>
          </cell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>
            <v>15250000</v>
          </cell>
        </row>
        <row r="434">
          <cell r="A434"/>
          <cell r="B434"/>
          <cell r="C434"/>
          <cell r="D434" t="str">
            <v>MANASUKA</v>
          </cell>
          <cell r="E434">
            <v>1130000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/>
          <cell r="K434"/>
          <cell r="L434"/>
          <cell r="M434"/>
          <cell r="N434"/>
          <cell r="O434"/>
          <cell r="P434"/>
          <cell r="Q434"/>
          <cell r="R434">
            <v>1130000</v>
          </cell>
        </row>
        <row r="435">
          <cell r="A435"/>
          <cell r="B435"/>
          <cell r="C435"/>
          <cell r="D435"/>
          <cell r="E435" t="str">
            <v>DIAMBIL</v>
          </cell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>
            <v>1130000</v>
          </cell>
        </row>
        <row r="436">
          <cell r="A436">
            <v>188</v>
          </cell>
          <cell r="B436" t="str">
            <v>Y.PAIMAN</v>
          </cell>
          <cell r="C436" t="str">
            <v>LAIN LAIN</v>
          </cell>
          <cell r="D436" t="str">
            <v>POKOK</v>
          </cell>
          <cell r="E436">
            <v>150000</v>
          </cell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>
            <v>150000</v>
          </cell>
        </row>
        <row r="437">
          <cell r="A437"/>
          <cell r="B437"/>
          <cell r="C437"/>
          <cell r="D437" t="str">
            <v>WAJIB</v>
          </cell>
          <cell r="E437">
            <v>18345000</v>
          </cell>
          <cell r="F437">
            <v>150000</v>
          </cell>
          <cell r="G437">
            <v>150000</v>
          </cell>
          <cell r="H437">
            <v>150000</v>
          </cell>
          <cell r="I437">
            <v>160000</v>
          </cell>
          <cell r="J437">
            <v>160000</v>
          </cell>
          <cell r="K437">
            <v>160000</v>
          </cell>
          <cell r="L437">
            <v>160000</v>
          </cell>
          <cell r="M437">
            <v>160000</v>
          </cell>
          <cell r="N437">
            <v>160000</v>
          </cell>
          <cell r="O437">
            <v>160000</v>
          </cell>
          <cell r="P437">
            <v>160000</v>
          </cell>
          <cell r="Q437">
            <v>160000</v>
          </cell>
          <cell r="R437"/>
        </row>
        <row r="438">
          <cell r="A438"/>
          <cell r="B438"/>
          <cell r="C438"/>
          <cell r="D438" t="str">
            <v>MANASUKA</v>
          </cell>
          <cell r="E438">
            <v>0</v>
          </cell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/>
          <cell r="B439"/>
          <cell r="C439"/>
          <cell r="D439"/>
          <cell r="E439" t="str">
            <v>DIAMBIL</v>
          </cell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>
            <v>0</v>
          </cell>
        </row>
        <row r="440">
          <cell r="A440">
            <v>227</v>
          </cell>
          <cell r="B440" t="str">
            <v>ADE MUHYATI</v>
          </cell>
          <cell r="C440" t="str">
            <v>LAIN LAIN</v>
          </cell>
          <cell r="D440" t="str">
            <v>POKOK</v>
          </cell>
          <cell r="E440">
            <v>150000</v>
          </cell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>
            <v>150000</v>
          </cell>
        </row>
        <row r="441">
          <cell r="A441"/>
          <cell r="B441"/>
          <cell r="C441"/>
          <cell r="D441" t="str">
            <v>WAJIB</v>
          </cell>
          <cell r="E441">
            <v>21560000</v>
          </cell>
          <cell r="F441">
            <v>150000</v>
          </cell>
          <cell r="G441">
            <v>150000</v>
          </cell>
          <cell r="H441">
            <v>150000</v>
          </cell>
          <cell r="I441">
            <v>160000</v>
          </cell>
          <cell r="J441">
            <v>160000</v>
          </cell>
          <cell r="K441">
            <v>160000</v>
          </cell>
          <cell r="L441">
            <v>160000</v>
          </cell>
          <cell r="M441">
            <v>160000</v>
          </cell>
          <cell r="N441">
            <v>160000</v>
          </cell>
          <cell r="O441">
            <v>160000</v>
          </cell>
          <cell r="P441">
            <v>160000</v>
          </cell>
          <cell r="Q441">
            <v>160000</v>
          </cell>
          <cell r="R441">
            <v>23450000</v>
          </cell>
        </row>
        <row r="442">
          <cell r="A442"/>
          <cell r="B442"/>
          <cell r="C442"/>
          <cell r="D442" t="str">
            <v>MANASUKA</v>
          </cell>
          <cell r="E442">
            <v>34000</v>
          </cell>
          <cell r="F442">
            <v>250000</v>
          </cell>
          <cell r="G442">
            <v>250000</v>
          </cell>
          <cell r="H442">
            <v>250000</v>
          </cell>
          <cell r="I442">
            <v>250000</v>
          </cell>
          <cell r="J442">
            <v>250000</v>
          </cell>
          <cell r="K442">
            <v>250000</v>
          </cell>
          <cell r="L442">
            <v>250000</v>
          </cell>
          <cell r="M442">
            <v>250000</v>
          </cell>
          <cell r="N442">
            <v>250000</v>
          </cell>
          <cell r="O442">
            <v>250000</v>
          </cell>
          <cell r="P442">
            <v>250000</v>
          </cell>
          <cell r="Q442">
            <v>250000</v>
          </cell>
          <cell r="R442">
            <v>3034000</v>
          </cell>
        </row>
        <row r="443">
          <cell r="A443"/>
          <cell r="B443"/>
          <cell r="C443"/>
          <cell r="D443"/>
          <cell r="E443" t="str">
            <v>DIAMBIL</v>
          </cell>
          <cell r="F443"/>
          <cell r="G443"/>
          <cell r="H443">
            <v>0</v>
          </cell>
          <cell r="I443"/>
          <cell r="J443"/>
          <cell r="K443"/>
          <cell r="L443"/>
          <cell r="M443"/>
          <cell r="N443"/>
          <cell r="O443"/>
          <cell r="P443">
            <v>1500000</v>
          </cell>
          <cell r="Q443"/>
          <cell r="R443">
            <v>1534000</v>
          </cell>
        </row>
        <row r="444">
          <cell r="A444">
            <v>561</v>
          </cell>
          <cell r="B444" t="str">
            <v>LIHERTI</v>
          </cell>
          <cell r="C444" t="str">
            <v>SMK PARIWISATA</v>
          </cell>
          <cell r="D444" t="str">
            <v>POKOK</v>
          </cell>
          <cell r="E444">
            <v>150000</v>
          </cell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>
            <v>150000</v>
          </cell>
        </row>
        <row r="445">
          <cell r="A445"/>
          <cell r="B445"/>
          <cell r="C445"/>
          <cell r="D445" t="str">
            <v>WAJIB</v>
          </cell>
          <cell r="E445">
            <v>17450000</v>
          </cell>
          <cell r="F445">
            <v>150000</v>
          </cell>
          <cell r="G445">
            <v>150000</v>
          </cell>
          <cell r="H445">
            <v>150000</v>
          </cell>
          <cell r="I445">
            <v>160000</v>
          </cell>
          <cell r="J445">
            <v>160000</v>
          </cell>
          <cell r="K445">
            <v>160000</v>
          </cell>
          <cell r="L445">
            <v>160000</v>
          </cell>
          <cell r="M445">
            <v>160000</v>
          </cell>
          <cell r="N445">
            <v>160000</v>
          </cell>
          <cell r="O445">
            <v>160000</v>
          </cell>
          <cell r="P445">
            <v>160000</v>
          </cell>
          <cell r="Q445">
            <v>160000</v>
          </cell>
          <cell r="R445">
            <v>19340000</v>
          </cell>
        </row>
        <row r="446">
          <cell r="A446"/>
          <cell r="B446"/>
          <cell r="C446"/>
          <cell r="D446" t="str">
            <v>MANASUKA</v>
          </cell>
          <cell r="E446">
            <v>0</v>
          </cell>
          <cell r="F446">
            <v>0</v>
          </cell>
          <cell r="G446">
            <v>0</v>
          </cell>
          <cell r="H446">
            <v>96000</v>
          </cell>
          <cell r="I446"/>
          <cell r="J446"/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96000</v>
          </cell>
        </row>
        <row r="447">
          <cell r="A447"/>
          <cell r="B447"/>
          <cell r="C447"/>
          <cell r="D447"/>
          <cell r="E447" t="str">
            <v>DIAMBIL</v>
          </cell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>
            <v>96000</v>
          </cell>
        </row>
        <row r="448">
          <cell r="A448">
            <v>570</v>
          </cell>
          <cell r="B448" t="str">
            <v>JAENAH</v>
          </cell>
          <cell r="C448" t="str">
            <v>SMKN I CIREBON</v>
          </cell>
          <cell r="D448" t="str">
            <v>POKOK</v>
          </cell>
          <cell r="E448">
            <v>150000</v>
          </cell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>
            <v>150000</v>
          </cell>
        </row>
        <row r="449">
          <cell r="A449"/>
          <cell r="B449"/>
          <cell r="C449"/>
          <cell r="D449" t="str">
            <v>WAJIB</v>
          </cell>
          <cell r="E449">
            <v>19225000</v>
          </cell>
          <cell r="F449">
            <v>150000</v>
          </cell>
          <cell r="G449">
            <v>150000</v>
          </cell>
          <cell r="H449">
            <v>150000</v>
          </cell>
          <cell r="I449">
            <v>160000</v>
          </cell>
          <cell r="J449">
            <v>160000</v>
          </cell>
          <cell r="K449">
            <v>160000</v>
          </cell>
          <cell r="L449">
            <v>160000</v>
          </cell>
          <cell r="M449">
            <v>160000</v>
          </cell>
          <cell r="N449">
            <v>160000</v>
          </cell>
          <cell r="O449">
            <v>160000</v>
          </cell>
          <cell r="P449">
            <v>160000</v>
          </cell>
          <cell r="Q449">
            <v>160000</v>
          </cell>
          <cell r="R449">
            <v>21115000</v>
          </cell>
        </row>
        <row r="450">
          <cell r="A450"/>
          <cell r="B450"/>
          <cell r="C450"/>
          <cell r="D450" t="str">
            <v>MANASUKA</v>
          </cell>
          <cell r="E450">
            <v>4052000</v>
          </cell>
          <cell r="F450">
            <v>200000</v>
          </cell>
          <cell r="G450">
            <v>200000</v>
          </cell>
          <cell r="H450">
            <v>200000</v>
          </cell>
          <cell r="I450">
            <v>200000</v>
          </cell>
          <cell r="J450">
            <v>200000</v>
          </cell>
          <cell r="K450">
            <v>200000</v>
          </cell>
          <cell r="L450">
            <v>200000</v>
          </cell>
          <cell r="M450">
            <v>200000</v>
          </cell>
          <cell r="N450">
            <v>200000</v>
          </cell>
          <cell r="O450">
            <v>200000</v>
          </cell>
          <cell r="P450">
            <v>200000</v>
          </cell>
          <cell r="Q450">
            <v>200000</v>
          </cell>
          <cell r="R450">
            <v>6452000</v>
          </cell>
        </row>
        <row r="451">
          <cell r="A451"/>
          <cell r="B451"/>
          <cell r="C451"/>
          <cell r="D451"/>
          <cell r="E451" t="str">
            <v>DIAMBIL</v>
          </cell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>
            <v>6452000</v>
          </cell>
        </row>
        <row r="452">
          <cell r="A452">
            <v>590</v>
          </cell>
          <cell r="B452" t="str">
            <v>TOTO SUGIHARTO</v>
          </cell>
          <cell r="C452" t="str">
            <v>SMA KARTIKA</v>
          </cell>
          <cell r="D452" t="str">
            <v>POKOK</v>
          </cell>
          <cell r="E452">
            <v>150000</v>
          </cell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>
            <v>150000</v>
          </cell>
        </row>
        <row r="453">
          <cell r="A453"/>
          <cell r="B453"/>
          <cell r="C453"/>
          <cell r="D453" t="str">
            <v>WAJIB</v>
          </cell>
          <cell r="E453">
            <v>17475000</v>
          </cell>
          <cell r="F453">
            <v>150000</v>
          </cell>
          <cell r="G453">
            <v>150000</v>
          </cell>
          <cell r="H453">
            <v>150000</v>
          </cell>
          <cell r="I453">
            <v>160000</v>
          </cell>
          <cell r="J453">
            <v>160000</v>
          </cell>
          <cell r="K453">
            <v>160000</v>
          </cell>
          <cell r="L453">
            <v>160000</v>
          </cell>
          <cell r="M453">
            <v>160000</v>
          </cell>
          <cell r="N453">
            <v>160000</v>
          </cell>
          <cell r="O453">
            <v>160000</v>
          </cell>
          <cell r="P453">
            <v>160000</v>
          </cell>
          <cell r="Q453">
            <v>160000</v>
          </cell>
          <cell r="R453"/>
        </row>
        <row r="454">
          <cell r="A454"/>
          <cell r="B454"/>
          <cell r="C454"/>
          <cell r="D454" t="str">
            <v>MANASUKA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/>
          <cell r="B455"/>
          <cell r="C455"/>
          <cell r="D455"/>
          <cell r="E455" t="str">
            <v>DIAMBIL</v>
          </cell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>
            <v>0</v>
          </cell>
        </row>
        <row r="456">
          <cell r="A456">
            <v>671</v>
          </cell>
          <cell r="B456" t="str">
            <v>AMIR ZULKARNAEN</v>
          </cell>
          <cell r="C456" t="str">
            <v>DPUPR</v>
          </cell>
          <cell r="D456" t="str">
            <v>POKOK</v>
          </cell>
          <cell r="E456">
            <v>150000</v>
          </cell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>
            <v>150000</v>
          </cell>
        </row>
        <row r="457">
          <cell r="A457"/>
          <cell r="B457"/>
          <cell r="C457"/>
          <cell r="D457" t="str">
            <v>WAJIB</v>
          </cell>
          <cell r="E457">
            <v>18300000</v>
          </cell>
          <cell r="F457">
            <v>150000</v>
          </cell>
          <cell r="G457">
            <v>150000</v>
          </cell>
          <cell r="H457">
            <v>150000</v>
          </cell>
          <cell r="I457">
            <v>160000</v>
          </cell>
          <cell r="J457">
            <v>160000</v>
          </cell>
          <cell r="K457">
            <v>160000</v>
          </cell>
          <cell r="L457">
            <v>160000</v>
          </cell>
          <cell r="M457">
            <v>160000</v>
          </cell>
          <cell r="N457">
            <v>160000</v>
          </cell>
          <cell r="O457">
            <v>160000</v>
          </cell>
          <cell r="P457">
            <v>160000</v>
          </cell>
          <cell r="Q457">
            <v>160000</v>
          </cell>
          <cell r="R457">
            <v>20190000</v>
          </cell>
        </row>
        <row r="458">
          <cell r="A458"/>
          <cell r="B458"/>
          <cell r="C458"/>
          <cell r="D458" t="str">
            <v>MANASUKA</v>
          </cell>
          <cell r="E458">
            <v>9000000</v>
          </cell>
          <cell r="F458">
            <v>500000</v>
          </cell>
          <cell r="G458">
            <v>500000</v>
          </cell>
          <cell r="H458">
            <v>500000</v>
          </cell>
          <cell r="I458">
            <v>500000</v>
          </cell>
          <cell r="J458">
            <v>500000</v>
          </cell>
          <cell r="K458">
            <v>500000</v>
          </cell>
          <cell r="L458">
            <v>500000</v>
          </cell>
          <cell r="M458">
            <v>500000</v>
          </cell>
          <cell r="N458">
            <v>500000</v>
          </cell>
          <cell r="O458">
            <v>500000</v>
          </cell>
          <cell r="P458">
            <v>500000</v>
          </cell>
          <cell r="Q458">
            <v>500000</v>
          </cell>
          <cell r="R458">
            <v>15000000</v>
          </cell>
          <cell r="S458">
            <v>1500000</v>
          </cell>
          <cell r="T458">
            <v>16500000</v>
          </cell>
        </row>
        <row r="459">
          <cell r="A459"/>
          <cell r="B459"/>
          <cell r="C459"/>
          <cell r="D459"/>
          <cell r="E459" t="str">
            <v>DIAMBIL</v>
          </cell>
          <cell r="F459"/>
          <cell r="G459"/>
          <cell r="H459"/>
          <cell r="I459"/>
          <cell r="J459"/>
          <cell r="K459">
            <v>0</v>
          </cell>
          <cell r="L459"/>
          <cell r="M459"/>
          <cell r="N459"/>
          <cell r="O459"/>
          <cell r="P459"/>
          <cell r="Q459"/>
          <cell r="R459">
            <v>15000000</v>
          </cell>
        </row>
        <row r="460">
          <cell r="A460">
            <v>732</v>
          </cell>
          <cell r="B460" t="str">
            <v>SRI DAMAYANTI</v>
          </cell>
          <cell r="C460"/>
          <cell r="D460" t="str">
            <v>POKOK</v>
          </cell>
          <cell r="E460">
            <v>150000</v>
          </cell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>
            <v>150000</v>
          </cell>
        </row>
        <row r="461">
          <cell r="A461"/>
          <cell r="B461"/>
          <cell r="C461"/>
          <cell r="D461" t="str">
            <v>WAJIB</v>
          </cell>
          <cell r="E461">
            <v>1500000</v>
          </cell>
          <cell r="F461">
            <v>150000</v>
          </cell>
          <cell r="G461">
            <v>150000</v>
          </cell>
          <cell r="H461">
            <v>150000</v>
          </cell>
          <cell r="I461">
            <v>160000</v>
          </cell>
          <cell r="J461">
            <v>160000</v>
          </cell>
          <cell r="K461">
            <v>160000</v>
          </cell>
          <cell r="L461">
            <v>160000</v>
          </cell>
          <cell r="M461">
            <v>160000</v>
          </cell>
          <cell r="N461">
            <v>160000</v>
          </cell>
          <cell r="O461">
            <v>160000</v>
          </cell>
          <cell r="P461">
            <v>160000</v>
          </cell>
          <cell r="Q461">
            <v>160000</v>
          </cell>
          <cell r="R461">
            <v>3390000</v>
          </cell>
        </row>
        <row r="462">
          <cell r="A462"/>
          <cell r="B462"/>
          <cell r="C462"/>
          <cell r="D462" t="str">
            <v>MANASUKA</v>
          </cell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>
            <v>0</v>
          </cell>
          <cell r="Q462">
            <v>0</v>
          </cell>
          <cell r="R462">
            <v>0</v>
          </cell>
        </row>
        <row r="463">
          <cell r="A463"/>
          <cell r="B463"/>
          <cell r="C463"/>
          <cell r="D463"/>
          <cell r="E463" t="str">
            <v>DIAMBIL</v>
          </cell>
          <cell r="F463"/>
          <cell r="G463">
            <v>0</v>
          </cell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>
            <v>0</v>
          </cell>
        </row>
        <row r="464">
          <cell r="A464">
            <v>631</v>
          </cell>
          <cell r="B464" t="str">
            <v>SAEFUL HUDA</v>
          </cell>
          <cell r="C464"/>
          <cell r="D464" t="str">
            <v>POKOK</v>
          </cell>
          <cell r="E464">
            <v>150000</v>
          </cell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>
            <v>150000</v>
          </cell>
        </row>
        <row r="465">
          <cell r="A465"/>
          <cell r="B465"/>
          <cell r="C465"/>
          <cell r="D465" t="str">
            <v>WAJIB</v>
          </cell>
          <cell r="E465">
            <v>1800000</v>
          </cell>
          <cell r="F465">
            <v>150000</v>
          </cell>
          <cell r="G465">
            <v>150000</v>
          </cell>
          <cell r="H465">
            <v>150000</v>
          </cell>
          <cell r="I465">
            <v>160000</v>
          </cell>
          <cell r="J465">
            <v>160000</v>
          </cell>
          <cell r="K465">
            <v>160000</v>
          </cell>
          <cell r="L465">
            <v>160000</v>
          </cell>
          <cell r="M465">
            <v>160000</v>
          </cell>
          <cell r="N465">
            <v>160000</v>
          </cell>
          <cell r="O465">
            <v>160000</v>
          </cell>
          <cell r="P465">
            <v>160000</v>
          </cell>
          <cell r="Q465">
            <v>160000</v>
          </cell>
          <cell r="R465">
            <v>3690000</v>
          </cell>
        </row>
        <row r="466">
          <cell r="A466"/>
          <cell r="B466"/>
          <cell r="C466"/>
          <cell r="D466" t="str">
            <v>MANASUKA</v>
          </cell>
          <cell r="E466">
            <v>2096000</v>
          </cell>
          <cell r="F466">
            <v>200000</v>
          </cell>
          <cell r="G466">
            <v>200000</v>
          </cell>
          <cell r="H466">
            <v>200000</v>
          </cell>
          <cell r="I466">
            <v>200000</v>
          </cell>
          <cell r="J466">
            <v>200000</v>
          </cell>
          <cell r="K466">
            <v>200000</v>
          </cell>
          <cell r="L466">
            <v>200000</v>
          </cell>
          <cell r="M466">
            <v>200000</v>
          </cell>
          <cell r="N466">
            <v>200000</v>
          </cell>
          <cell r="O466">
            <v>200000</v>
          </cell>
          <cell r="P466">
            <v>200000</v>
          </cell>
          <cell r="Q466">
            <v>200000</v>
          </cell>
          <cell r="R466">
            <v>4496000</v>
          </cell>
        </row>
        <row r="467">
          <cell r="A467"/>
          <cell r="B467"/>
          <cell r="C467"/>
          <cell r="D467"/>
          <cell r="E467" t="str">
            <v>DIAMBIL</v>
          </cell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>
            <v>4496000</v>
          </cell>
        </row>
        <row r="468">
          <cell r="A468">
            <v>756</v>
          </cell>
          <cell r="B468" t="str">
            <v>SUJANA</v>
          </cell>
          <cell r="C468"/>
          <cell r="D468" t="str">
            <v>POKOK</v>
          </cell>
          <cell r="E468">
            <v>150000</v>
          </cell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>
            <v>150000</v>
          </cell>
        </row>
        <row r="469">
          <cell r="A469"/>
          <cell r="B469"/>
          <cell r="C469"/>
          <cell r="D469" t="str">
            <v>WAJIB</v>
          </cell>
          <cell r="E469">
            <v>4200000</v>
          </cell>
          <cell r="F469">
            <v>150000</v>
          </cell>
          <cell r="G469">
            <v>150000</v>
          </cell>
          <cell r="H469">
            <v>150000</v>
          </cell>
          <cell r="I469">
            <v>160000</v>
          </cell>
          <cell r="J469">
            <v>160000</v>
          </cell>
          <cell r="K469">
            <v>160000</v>
          </cell>
          <cell r="L469">
            <v>160000</v>
          </cell>
          <cell r="M469">
            <v>160000</v>
          </cell>
          <cell r="N469">
            <v>160000</v>
          </cell>
          <cell r="O469">
            <v>160000</v>
          </cell>
          <cell r="P469">
            <v>160000</v>
          </cell>
          <cell r="Q469">
            <v>160000</v>
          </cell>
          <cell r="R469">
            <v>6090000</v>
          </cell>
        </row>
        <row r="470">
          <cell r="A470"/>
          <cell r="B470"/>
          <cell r="C470"/>
          <cell r="D470" t="str">
            <v>MANASUKA</v>
          </cell>
          <cell r="E470">
            <v>5592000</v>
          </cell>
          <cell r="F470">
            <v>200000</v>
          </cell>
          <cell r="G470">
            <v>200000</v>
          </cell>
          <cell r="H470">
            <v>200000</v>
          </cell>
          <cell r="I470">
            <v>200000</v>
          </cell>
          <cell r="J470">
            <v>200000</v>
          </cell>
          <cell r="K470">
            <v>200000</v>
          </cell>
          <cell r="L470">
            <v>200000</v>
          </cell>
          <cell r="M470">
            <v>200000</v>
          </cell>
          <cell r="N470">
            <v>200000</v>
          </cell>
          <cell r="O470">
            <v>200000</v>
          </cell>
          <cell r="P470">
            <v>200000</v>
          </cell>
          <cell r="Q470">
            <v>200000</v>
          </cell>
          <cell r="R470">
            <v>7992000</v>
          </cell>
        </row>
        <row r="471">
          <cell r="A471"/>
          <cell r="B471"/>
          <cell r="C471"/>
          <cell r="D471"/>
          <cell r="E471" t="str">
            <v>DIAMBIL</v>
          </cell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>
            <v>7992000</v>
          </cell>
        </row>
        <row r="472">
          <cell r="A472">
            <v>758</v>
          </cell>
          <cell r="B472" t="str">
            <v>H. IRAWAN WAHYONO</v>
          </cell>
          <cell r="C472"/>
          <cell r="D472" t="str">
            <v>POKOK</v>
          </cell>
          <cell r="E472">
            <v>150000</v>
          </cell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>
            <v>150000</v>
          </cell>
        </row>
        <row r="473">
          <cell r="A473"/>
          <cell r="B473"/>
          <cell r="C473"/>
          <cell r="D473" t="str">
            <v>WAJIB</v>
          </cell>
          <cell r="E473">
            <v>1950000</v>
          </cell>
          <cell r="F473"/>
          <cell r="G473"/>
          <cell r="H473"/>
          <cell r="I473"/>
          <cell r="J473"/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1950000</v>
          </cell>
        </row>
        <row r="474">
          <cell r="A474"/>
          <cell r="B474"/>
          <cell r="C474"/>
          <cell r="D474" t="str">
            <v>MANASUKA</v>
          </cell>
          <cell r="E474">
            <v>6000000</v>
          </cell>
          <cell r="F474"/>
          <cell r="G474"/>
          <cell r="H474"/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6000000</v>
          </cell>
        </row>
        <row r="475">
          <cell r="A475"/>
          <cell r="B475"/>
          <cell r="C475"/>
          <cell r="D475"/>
          <cell r="E475" t="str">
            <v>DIAMBIL</v>
          </cell>
          <cell r="F475"/>
          <cell r="G475"/>
          <cell r="H475"/>
          <cell r="I475"/>
          <cell r="J475"/>
          <cell r="K475"/>
          <cell r="L475"/>
          <cell r="M475">
            <v>500000</v>
          </cell>
          <cell r="N475"/>
          <cell r="O475"/>
          <cell r="P475"/>
          <cell r="Q475"/>
          <cell r="R475">
            <v>5500000</v>
          </cell>
        </row>
        <row r="476">
          <cell r="A476"/>
          <cell r="B476" t="str">
            <v>ELANG TOMY</v>
          </cell>
          <cell r="C476"/>
          <cell r="D476" t="str">
            <v>POKOK</v>
          </cell>
          <cell r="E476">
            <v>150000</v>
          </cell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>
            <v>150000</v>
          </cell>
        </row>
        <row r="477">
          <cell r="A477"/>
          <cell r="B477"/>
          <cell r="C477"/>
          <cell r="D477" t="str">
            <v>WAJIB</v>
          </cell>
          <cell r="E477">
            <v>1800000</v>
          </cell>
          <cell r="F477">
            <v>150000</v>
          </cell>
          <cell r="G477">
            <v>150000</v>
          </cell>
          <cell r="H477">
            <v>150000</v>
          </cell>
          <cell r="I477">
            <v>160000</v>
          </cell>
          <cell r="J477">
            <v>160000</v>
          </cell>
          <cell r="K477">
            <v>160000</v>
          </cell>
          <cell r="L477">
            <v>160000</v>
          </cell>
          <cell r="M477">
            <v>160000</v>
          </cell>
          <cell r="N477">
            <v>160000</v>
          </cell>
          <cell r="O477">
            <v>160000</v>
          </cell>
          <cell r="P477">
            <v>160000</v>
          </cell>
          <cell r="Q477">
            <v>160000</v>
          </cell>
          <cell r="R477">
            <v>3690000</v>
          </cell>
        </row>
        <row r="478">
          <cell r="A478"/>
          <cell r="B478"/>
          <cell r="C478"/>
          <cell r="D478" t="str">
            <v>MANASUKA</v>
          </cell>
          <cell r="E478">
            <v>400000</v>
          </cell>
          <cell r="F478">
            <v>50000</v>
          </cell>
          <cell r="G478">
            <v>50000</v>
          </cell>
          <cell r="H478">
            <v>50000</v>
          </cell>
          <cell r="I478">
            <v>50000</v>
          </cell>
          <cell r="J478">
            <v>50000</v>
          </cell>
          <cell r="K478">
            <v>50000</v>
          </cell>
          <cell r="L478">
            <v>50000</v>
          </cell>
          <cell r="M478">
            <v>50000</v>
          </cell>
          <cell r="N478">
            <v>50000</v>
          </cell>
          <cell r="O478">
            <v>50000</v>
          </cell>
          <cell r="P478">
            <v>50000</v>
          </cell>
          <cell r="Q478">
            <v>50000</v>
          </cell>
          <cell r="R478">
            <v>1000000</v>
          </cell>
        </row>
        <row r="479">
          <cell r="A479"/>
          <cell r="B479"/>
          <cell r="C479"/>
          <cell r="D479"/>
          <cell r="E479" t="str">
            <v>DIAMBIL</v>
          </cell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>
            <v>1000000</v>
          </cell>
        </row>
        <row r="480">
          <cell r="A480"/>
          <cell r="B480" t="str">
            <v>ANDRE GINANJAR</v>
          </cell>
          <cell r="C480"/>
          <cell r="D480" t="str">
            <v>POKOK</v>
          </cell>
          <cell r="E480">
            <v>150000</v>
          </cell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>
            <v>150000</v>
          </cell>
        </row>
        <row r="481">
          <cell r="A481"/>
          <cell r="B481"/>
          <cell r="C481"/>
          <cell r="D481" t="str">
            <v>WAJIB</v>
          </cell>
          <cell r="E481">
            <v>150000</v>
          </cell>
          <cell r="F481">
            <v>150000</v>
          </cell>
          <cell r="G481">
            <v>150000</v>
          </cell>
          <cell r="H481">
            <v>150000</v>
          </cell>
          <cell r="I481">
            <v>160000</v>
          </cell>
          <cell r="J481">
            <v>160000</v>
          </cell>
          <cell r="K481">
            <v>160000</v>
          </cell>
          <cell r="L481">
            <v>160000</v>
          </cell>
          <cell r="M481">
            <v>160000</v>
          </cell>
          <cell r="N481">
            <v>160000</v>
          </cell>
          <cell r="O481">
            <v>160000</v>
          </cell>
          <cell r="P481">
            <v>160000</v>
          </cell>
          <cell r="Q481">
            <v>160000</v>
          </cell>
          <cell r="R481">
            <v>2040000</v>
          </cell>
        </row>
        <row r="482">
          <cell r="A482"/>
          <cell r="B482"/>
          <cell r="C482"/>
          <cell r="D482" t="str">
            <v>MANASUKA</v>
          </cell>
          <cell r="E482">
            <v>2400000</v>
          </cell>
          <cell r="F482">
            <v>0</v>
          </cell>
          <cell r="G482">
            <v>0</v>
          </cell>
          <cell r="H482">
            <v>0</v>
          </cell>
          <cell r="I482">
            <v>100000</v>
          </cell>
          <cell r="J482">
            <v>100000</v>
          </cell>
          <cell r="K482">
            <v>100000</v>
          </cell>
          <cell r="L482">
            <v>100000</v>
          </cell>
          <cell r="M482">
            <v>100000</v>
          </cell>
          <cell r="N482">
            <v>100000</v>
          </cell>
          <cell r="O482">
            <v>100000</v>
          </cell>
          <cell r="P482">
            <v>100000</v>
          </cell>
          <cell r="Q482">
            <v>100000</v>
          </cell>
          <cell r="R482">
            <v>3300000</v>
          </cell>
        </row>
        <row r="483">
          <cell r="A483"/>
          <cell r="B483"/>
          <cell r="C483"/>
          <cell r="D483"/>
          <cell r="E483" t="str">
            <v>DIAMBIL</v>
          </cell>
          <cell r="F483"/>
          <cell r="G483"/>
          <cell r="H483">
            <v>2400000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>
            <v>900000</v>
          </cell>
        </row>
        <row r="484">
          <cell r="A484"/>
          <cell r="B484" t="str">
            <v>ATI SUMIYATI</v>
          </cell>
          <cell r="C484"/>
          <cell r="D484" t="str">
            <v>POKOK</v>
          </cell>
          <cell r="E484">
            <v>150000</v>
          </cell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>
            <v>150000</v>
          </cell>
        </row>
        <row r="485">
          <cell r="A485"/>
          <cell r="B485"/>
          <cell r="C485"/>
          <cell r="D485" t="str">
            <v>WAJIB</v>
          </cell>
          <cell r="E485">
            <v>150000</v>
          </cell>
          <cell r="F485"/>
          <cell r="G485">
            <v>150000</v>
          </cell>
          <cell r="H485">
            <v>150000</v>
          </cell>
          <cell r="I485">
            <v>160000</v>
          </cell>
          <cell r="J485">
            <v>160000</v>
          </cell>
          <cell r="K485">
            <v>160000</v>
          </cell>
          <cell r="L485"/>
          <cell r="M485"/>
          <cell r="N485"/>
          <cell r="O485"/>
          <cell r="P485"/>
          <cell r="Q485">
            <v>0</v>
          </cell>
          <cell r="R485">
            <v>930000</v>
          </cell>
        </row>
        <row r="486">
          <cell r="A486"/>
          <cell r="B486"/>
          <cell r="C486"/>
          <cell r="D486" t="str">
            <v>MANASUKA</v>
          </cell>
          <cell r="E486"/>
          <cell r="F486">
            <v>0</v>
          </cell>
          <cell r="G486">
            <v>0</v>
          </cell>
          <cell r="H486">
            <v>0</v>
          </cell>
          <cell r="I486"/>
          <cell r="J486"/>
          <cell r="K486"/>
          <cell r="L486"/>
          <cell r="M486"/>
          <cell r="N486"/>
          <cell r="O486"/>
          <cell r="P486">
            <v>0</v>
          </cell>
          <cell r="Q486">
            <v>0</v>
          </cell>
          <cell r="R486">
            <v>0</v>
          </cell>
        </row>
        <row r="487">
          <cell r="A487"/>
          <cell r="B487"/>
          <cell r="C487"/>
          <cell r="D487"/>
          <cell r="E487" t="str">
            <v>DIAMBIL</v>
          </cell>
          <cell r="F487"/>
          <cell r="G487"/>
          <cell r="H487">
            <v>2400000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>
            <v>-2400000</v>
          </cell>
        </row>
        <row r="488">
          <cell r="A488"/>
          <cell r="B488" t="str">
            <v>JASTA</v>
          </cell>
          <cell r="C488"/>
          <cell r="D488" t="str">
            <v>POKOK</v>
          </cell>
          <cell r="E488">
            <v>150000</v>
          </cell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>
            <v>150000</v>
          </cell>
        </row>
        <row r="489">
          <cell r="A489"/>
          <cell r="B489"/>
          <cell r="C489"/>
          <cell r="D489" t="str">
            <v>WAJIB</v>
          </cell>
          <cell r="E489">
            <v>150000</v>
          </cell>
          <cell r="F489">
            <v>150000</v>
          </cell>
          <cell r="G489">
            <v>150000</v>
          </cell>
          <cell r="H489">
            <v>150000</v>
          </cell>
          <cell r="I489">
            <v>160000</v>
          </cell>
          <cell r="J489">
            <v>160000</v>
          </cell>
          <cell r="K489">
            <v>160000</v>
          </cell>
          <cell r="L489">
            <v>160000</v>
          </cell>
          <cell r="M489">
            <v>160000</v>
          </cell>
          <cell r="N489">
            <v>160000</v>
          </cell>
          <cell r="O489">
            <v>160000</v>
          </cell>
          <cell r="P489">
            <v>160000</v>
          </cell>
          <cell r="Q489">
            <v>160000</v>
          </cell>
          <cell r="R489">
            <v>2040000</v>
          </cell>
        </row>
        <row r="490">
          <cell r="A490"/>
          <cell r="B490"/>
          <cell r="C490"/>
          <cell r="D490" t="str">
            <v>MANASUKA</v>
          </cell>
          <cell r="E490"/>
          <cell r="F490">
            <v>0</v>
          </cell>
          <cell r="G490">
            <v>0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>
            <v>0</v>
          </cell>
          <cell r="Q490">
            <v>0</v>
          </cell>
          <cell r="R490">
            <v>0</v>
          </cell>
        </row>
        <row r="491">
          <cell r="A491"/>
          <cell r="B491"/>
          <cell r="C491"/>
          <cell r="D491"/>
          <cell r="E491" t="str">
            <v>DIAMBIL</v>
          </cell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>
            <v>0</v>
          </cell>
        </row>
        <row r="492">
          <cell r="A492"/>
          <cell r="B492" t="str">
            <v>TAWANG</v>
          </cell>
          <cell r="C492"/>
          <cell r="D492" t="str">
            <v>POKOK</v>
          </cell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>
            <v>150000</v>
          </cell>
        </row>
        <row r="493">
          <cell r="A493"/>
          <cell r="B493"/>
          <cell r="C493"/>
          <cell r="D493" t="str">
            <v>WAJIB</v>
          </cell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>
            <v>0</v>
          </cell>
          <cell r="R493">
            <v>0</v>
          </cell>
        </row>
        <row r="494">
          <cell r="A494"/>
          <cell r="B494"/>
          <cell r="C494"/>
          <cell r="D494" t="str">
            <v>MANASUKA</v>
          </cell>
          <cell r="E494"/>
          <cell r="F494">
            <v>0</v>
          </cell>
          <cell r="G494">
            <v>0</v>
          </cell>
          <cell r="H494">
            <v>0</v>
          </cell>
          <cell r="I494"/>
          <cell r="J494"/>
          <cell r="K494"/>
          <cell r="L494"/>
          <cell r="M494"/>
          <cell r="N494"/>
          <cell r="O494"/>
          <cell r="P494">
            <v>0</v>
          </cell>
          <cell r="Q494">
            <v>0</v>
          </cell>
          <cell r="R494">
            <v>0</v>
          </cell>
        </row>
        <row r="495">
          <cell r="A495"/>
          <cell r="B495"/>
          <cell r="C495"/>
          <cell r="D495"/>
          <cell r="E495" t="str">
            <v>DIAMBIL</v>
          </cell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>
            <v>0</v>
          </cell>
        </row>
        <row r="496">
          <cell r="A496">
            <v>369</v>
          </cell>
          <cell r="B496" t="str">
            <v>NURSAENI</v>
          </cell>
          <cell r="C496" t="str">
            <v>POKOK</v>
          </cell>
          <cell r="D496">
            <v>150000</v>
          </cell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>
            <v>150000</v>
          </cell>
        </row>
        <row r="497">
          <cell r="A497"/>
          <cell r="B497"/>
          <cell r="C497" t="str">
            <v>WAJIB</v>
          </cell>
          <cell r="D497">
            <v>19425000</v>
          </cell>
          <cell r="E497">
            <v>150000</v>
          </cell>
          <cell r="F497">
            <v>150000</v>
          </cell>
          <cell r="G497">
            <v>150000</v>
          </cell>
          <cell r="H497">
            <v>160000</v>
          </cell>
          <cell r="I497">
            <v>160000</v>
          </cell>
          <cell r="J497">
            <v>160000</v>
          </cell>
          <cell r="K497">
            <v>160000</v>
          </cell>
          <cell r="L497">
            <v>160000</v>
          </cell>
          <cell r="M497">
            <v>160000</v>
          </cell>
          <cell r="N497">
            <v>160000</v>
          </cell>
          <cell r="O497">
            <v>160000</v>
          </cell>
          <cell r="P497">
            <v>160000</v>
          </cell>
          <cell r="Q497">
            <v>160000</v>
          </cell>
        </row>
        <row r="498">
          <cell r="A498"/>
          <cell r="B498"/>
          <cell r="C498" t="str">
            <v>MANASUKA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</row>
        <row r="499">
          <cell r="A499"/>
          <cell r="B499"/>
          <cell r="C499"/>
          <cell r="D499" t="str">
            <v>DIAMBIL</v>
          </cell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4"/>
  <sheetViews>
    <sheetView tabSelected="1" zoomScale="85" workbookViewId="0">
      <selection activeCell="B123" sqref="B123"/>
    </sheetView>
  </sheetViews>
  <sheetFormatPr defaultColWidth="18.140625" defaultRowHeight="12" x14ac:dyDescent="0.2"/>
  <cols>
    <col min="1" max="1" width="5" style="1" bestFit="1" customWidth="1"/>
    <col min="2" max="2" width="10.42578125" style="1" bestFit="1" customWidth="1"/>
    <col min="3" max="3" width="26.140625" style="1" bestFit="1" customWidth="1"/>
    <col min="4" max="4" width="9.42578125" style="1" customWidth="1"/>
    <col min="5" max="5" width="12" style="2" hidden="1" customWidth="1"/>
    <col min="6" max="6" width="12.85546875" style="1" bestFit="1" customWidth="1"/>
    <col min="7" max="7" width="11.42578125" style="1" bestFit="1" customWidth="1"/>
    <col min="8" max="8" width="12.85546875" style="1" bestFit="1" customWidth="1"/>
    <col min="9" max="9" width="10.42578125" style="1" bestFit="1" customWidth="1"/>
    <col min="10" max="10" width="11.42578125" style="1" bestFit="1" customWidth="1"/>
    <col min="11" max="11" width="12" style="3" customWidth="1"/>
    <col min="12" max="12" width="9.7109375" style="1" customWidth="1"/>
    <col min="13" max="13" width="11.28515625" style="1" customWidth="1"/>
    <col min="14" max="14" width="11.42578125" style="1" bestFit="1" customWidth="1"/>
    <col min="15" max="15" width="14" style="1" customWidth="1"/>
    <col min="16" max="16" width="10" style="1" bestFit="1" customWidth="1"/>
    <col min="17" max="17" width="9.140625" style="1" bestFit="1" customWidth="1"/>
    <col min="18" max="18" width="11.28515625" style="1" bestFit="1" customWidth="1"/>
    <col min="19" max="19" width="14.7109375" style="4" bestFit="1" customWidth="1"/>
    <col min="20" max="20" width="15.7109375" style="4" bestFit="1" customWidth="1"/>
    <col min="21" max="21" width="14.7109375" style="4" bestFit="1" customWidth="1"/>
    <col min="22" max="22" width="12.7109375" style="4" bestFit="1" customWidth="1"/>
    <col min="23" max="23" width="13.85546875" style="1" bestFit="1" customWidth="1"/>
    <col min="24" max="24" width="14.42578125" style="1" bestFit="1" customWidth="1"/>
    <col min="25" max="26" width="11.28515625" style="1" bestFit="1" customWidth="1"/>
    <col min="27" max="16384" width="18.140625" style="1"/>
  </cols>
  <sheetData>
    <row r="1" spans="1:26" x14ac:dyDescent="0.2">
      <c r="P1" s="66" t="s">
        <v>0</v>
      </c>
      <c r="Q1" s="66"/>
      <c r="R1" s="66"/>
    </row>
    <row r="2" spans="1:26" x14ac:dyDescent="0.2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26" x14ac:dyDescent="0.2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26" ht="12.75" thickBot="1" x14ac:dyDescent="0.25">
      <c r="A4" s="5"/>
      <c r="B4" s="67"/>
      <c r="C4" s="6"/>
      <c r="D4" s="67"/>
      <c r="E4" s="7"/>
      <c r="F4" s="67"/>
      <c r="G4" s="67"/>
      <c r="H4" s="67"/>
      <c r="I4" s="67"/>
      <c r="J4" s="67"/>
      <c r="K4" s="8"/>
      <c r="L4" s="67"/>
      <c r="M4" s="67"/>
      <c r="N4" s="67"/>
      <c r="O4" s="67"/>
      <c r="P4" s="67"/>
      <c r="Q4" s="67"/>
      <c r="R4" s="67"/>
    </row>
    <row r="5" spans="1:26" s="9" customFormat="1" ht="12" customHeight="1" x14ac:dyDescent="0.2">
      <c r="A5" s="68" t="s">
        <v>3</v>
      </c>
      <c r="B5" s="69" t="s">
        <v>4</v>
      </c>
      <c r="C5" s="69" t="s">
        <v>5</v>
      </c>
      <c r="D5" s="100" t="s">
        <v>6</v>
      </c>
      <c r="E5" s="101"/>
      <c r="F5" s="101"/>
      <c r="G5" s="102"/>
      <c r="H5" s="70"/>
      <c r="I5" s="70" t="s">
        <v>7</v>
      </c>
      <c r="J5" s="70"/>
      <c r="K5" s="70"/>
      <c r="L5" s="70" t="s">
        <v>8</v>
      </c>
      <c r="M5" s="70"/>
      <c r="N5" s="70"/>
      <c r="O5" s="71" t="s">
        <v>9</v>
      </c>
      <c r="P5" s="71"/>
      <c r="Q5" s="71"/>
      <c r="R5" s="72"/>
      <c r="S5" s="4"/>
      <c r="T5" s="4"/>
      <c r="U5" s="4"/>
      <c r="V5" s="4"/>
      <c r="W5" s="1"/>
      <c r="X5" s="1"/>
      <c r="Y5" s="1"/>
      <c r="Z5" s="1"/>
    </row>
    <row r="6" spans="1:26" s="9" customFormat="1" ht="12.75" thickBot="1" x14ac:dyDescent="0.25">
      <c r="A6" s="68"/>
      <c r="B6" s="69"/>
      <c r="C6" s="69"/>
      <c r="D6" s="69" t="s">
        <v>10</v>
      </c>
      <c r="E6" s="10" t="s">
        <v>11</v>
      </c>
      <c r="F6" s="70" t="s">
        <v>12</v>
      </c>
      <c r="G6" s="70" t="s">
        <v>13</v>
      </c>
      <c r="H6" s="70" t="s">
        <v>14</v>
      </c>
      <c r="I6" s="69" t="s">
        <v>15</v>
      </c>
      <c r="J6" s="70" t="s">
        <v>16</v>
      </c>
      <c r="K6" s="11" t="s">
        <v>17</v>
      </c>
      <c r="L6" s="69" t="s">
        <v>15</v>
      </c>
      <c r="M6" s="70" t="s">
        <v>17</v>
      </c>
      <c r="N6" s="70" t="s">
        <v>18</v>
      </c>
      <c r="O6" s="12" t="s">
        <v>19</v>
      </c>
      <c r="P6" s="13" t="s">
        <v>17</v>
      </c>
      <c r="Q6" s="13" t="s">
        <v>15</v>
      </c>
      <c r="R6" s="14" t="s">
        <v>14</v>
      </c>
      <c r="S6" s="15" t="s">
        <v>20</v>
      </c>
      <c r="T6" s="15" t="s">
        <v>21</v>
      </c>
      <c r="U6" s="15" t="s">
        <v>22</v>
      </c>
      <c r="V6" s="15" t="s">
        <v>15</v>
      </c>
      <c r="W6" s="15" t="s">
        <v>23</v>
      </c>
      <c r="X6" s="15" t="s">
        <v>24</v>
      </c>
      <c r="Y6" s="48"/>
      <c r="Z6" s="48"/>
    </row>
    <row r="7" spans="1:26" x14ac:dyDescent="0.2">
      <c r="A7" s="16">
        <v>1</v>
      </c>
      <c r="B7" s="16">
        <v>743</v>
      </c>
      <c r="C7" s="17" t="s">
        <v>25</v>
      </c>
      <c r="D7" s="17">
        <v>150000</v>
      </c>
      <c r="E7" s="18">
        <v>11550000</v>
      </c>
      <c r="F7" s="19">
        <f>SUM(E7+1890000)</f>
        <v>13440000</v>
      </c>
      <c r="G7" s="16">
        <f>SUM([1]MNSK!Q64)</f>
        <v>384000</v>
      </c>
      <c r="H7" s="20">
        <f>SUM(D7+F7+G7)</f>
        <v>13974000</v>
      </c>
      <c r="I7" s="17"/>
      <c r="J7" s="17">
        <v>5000000</v>
      </c>
      <c r="K7" s="21"/>
      <c r="L7" s="17">
        <f>SUM(I7*5%)</f>
        <v>0</v>
      </c>
      <c r="M7" s="17">
        <v>0</v>
      </c>
      <c r="N7" s="22">
        <f t="shared" ref="N7:N70" si="0">SUM(L7+M7)</f>
        <v>0</v>
      </c>
      <c r="O7" s="20">
        <f t="shared" ref="O7:O70" si="1">SUM(T7/S7*H7)</f>
        <v>793834.04431395896</v>
      </c>
      <c r="P7" s="20">
        <f t="shared" ref="P7:P70" si="2">SUM(T7/U7*M7)*90%</f>
        <v>0</v>
      </c>
      <c r="Q7" s="20">
        <f t="shared" ref="Q7:Q9" si="3">SUM(T7/V7*L7)</f>
        <v>0</v>
      </c>
      <c r="R7" s="20">
        <f t="shared" ref="R7:R70" si="4">SUM(O7:Q7)</f>
        <v>793834.04431395896</v>
      </c>
      <c r="S7" s="15">
        <f>SUM(H179)</f>
        <v>2795372000</v>
      </c>
      <c r="T7" s="15">
        <f>SUM('[1]LAPORAN PENGURUS'!G100)</f>
        <v>158799303</v>
      </c>
      <c r="U7" s="23">
        <f>SUM(K179)</f>
        <v>1123361800</v>
      </c>
      <c r="V7" s="15">
        <f>SUM(I179)</f>
        <v>82108000</v>
      </c>
      <c r="W7" s="48">
        <f>SUM(M179)</f>
        <v>301900000</v>
      </c>
      <c r="X7" s="48">
        <v>21010388.061474446</v>
      </c>
      <c r="Y7" s="48">
        <v>918996.57438540331</v>
      </c>
      <c r="Z7" s="56">
        <f>SUM(W7:Y7)</f>
        <v>323829384.63585985</v>
      </c>
    </row>
    <row r="8" spans="1:26" x14ac:dyDescent="0.2">
      <c r="A8" s="16">
        <v>2</v>
      </c>
      <c r="B8" s="16">
        <v>738</v>
      </c>
      <c r="C8" s="17" t="s">
        <v>26</v>
      </c>
      <c r="D8" s="17">
        <v>150000</v>
      </c>
      <c r="E8" s="18">
        <v>13200000</v>
      </c>
      <c r="F8" s="19">
        <f t="shared" ref="F8:F70" si="5">SUM(E8+1890000)</f>
        <v>15090000</v>
      </c>
      <c r="G8" s="16">
        <f>SUM([1]MNSK!R431)</f>
        <v>2200000</v>
      </c>
      <c r="H8" s="20">
        <f t="shared" ref="H8:H71" si="6">SUM(D8+F8+G8)</f>
        <v>17440000</v>
      </c>
      <c r="I8" s="17"/>
      <c r="J8" s="17">
        <v>0</v>
      </c>
      <c r="K8" s="21">
        <f>SUM('[1]CEK UTANG'!M8)</f>
        <v>0</v>
      </c>
      <c r="L8" s="17">
        <f t="shared" ref="L8:L54" si="7">SUM(I8*5%)</f>
        <v>0</v>
      </c>
      <c r="M8" s="17">
        <v>3150000</v>
      </c>
      <c r="N8" s="22">
        <f t="shared" si="0"/>
        <v>3150000</v>
      </c>
      <c r="O8" s="20">
        <f t="shared" si="1"/>
        <v>1177896.8396048897</v>
      </c>
      <c r="P8" s="20">
        <f t="shared" si="2"/>
        <v>476468.06576919393</v>
      </c>
      <c r="Q8" s="20">
        <f t="shared" si="3"/>
        <v>0</v>
      </c>
      <c r="R8" s="20">
        <f t="shared" si="4"/>
        <v>1654364.9053740837</v>
      </c>
      <c r="S8" s="15">
        <f>SUM(S7)</f>
        <v>2795372000</v>
      </c>
      <c r="T8" s="15">
        <v>188799303</v>
      </c>
      <c r="U8" s="15">
        <f>SUM(U7)</f>
        <v>1123361800</v>
      </c>
      <c r="V8" s="15">
        <f>SUM(V7)</f>
        <v>82108000</v>
      </c>
      <c r="W8" s="48">
        <f>SUM(W7)</f>
        <v>301900000</v>
      </c>
      <c r="X8" s="48">
        <v>21010388.061474446</v>
      </c>
      <c r="Y8" s="48">
        <v>918996.57438540331</v>
      </c>
      <c r="Z8" s="48"/>
    </row>
    <row r="9" spans="1:26" x14ac:dyDescent="0.2">
      <c r="A9" s="16">
        <v>3</v>
      </c>
      <c r="B9" s="16">
        <v>757</v>
      </c>
      <c r="C9" s="17" t="s">
        <v>27</v>
      </c>
      <c r="D9" s="17">
        <v>150000</v>
      </c>
      <c r="E9" s="18">
        <v>4200000</v>
      </c>
      <c r="F9" s="19">
        <f t="shared" si="5"/>
        <v>6090000</v>
      </c>
      <c r="G9" s="16">
        <f>SUM([1]MNSK!Q96)</f>
        <v>300000</v>
      </c>
      <c r="H9" s="20">
        <f t="shared" si="6"/>
        <v>6540000</v>
      </c>
      <c r="I9" s="17"/>
      <c r="J9" s="17">
        <v>0</v>
      </c>
      <c r="K9" s="21">
        <f>SUM('[1]CEK UTANG'!M9)</f>
        <v>5250000</v>
      </c>
      <c r="L9" s="17">
        <f>SUM(I9*5%)</f>
        <v>0</v>
      </c>
      <c r="M9" s="17">
        <v>1080000</v>
      </c>
      <c r="N9" s="22">
        <f t="shared" si="0"/>
        <v>1080000</v>
      </c>
      <c r="O9" s="20">
        <f t="shared" si="1"/>
        <v>441711.31485183362</v>
      </c>
      <c r="P9" s="20">
        <f t="shared" si="2"/>
        <v>163360.47969229505</v>
      </c>
      <c r="Q9" s="20">
        <f t="shared" si="3"/>
        <v>0</v>
      </c>
      <c r="R9" s="20">
        <f t="shared" si="4"/>
        <v>605071.7945441287</v>
      </c>
      <c r="S9" s="15">
        <f t="shared" ref="S9:S72" si="8">SUM(S8)</f>
        <v>2795372000</v>
      </c>
      <c r="T9" s="15">
        <v>188799303</v>
      </c>
      <c r="U9" s="15">
        <f t="shared" ref="U9:W24" si="9">SUM(U8)</f>
        <v>1123361800</v>
      </c>
      <c r="V9" s="15">
        <f t="shared" si="9"/>
        <v>82108000</v>
      </c>
      <c r="W9" s="48">
        <f t="shared" si="9"/>
        <v>301900000</v>
      </c>
      <c r="X9" s="48">
        <v>21010388.061474446</v>
      </c>
      <c r="Y9" s="48">
        <v>918996.57438540331</v>
      </c>
      <c r="Z9" s="48"/>
    </row>
    <row r="10" spans="1:26" x14ac:dyDescent="0.2">
      <c r="A10" s="16">
        <v>4</v>
      </c>
      <c r="B10" s="16">
        <v>755</v>
      </c>
      <c r="C10" s="17" t="s">
        <v>28</v>
      </c>
      <c r="D10" s="17">
        <v>150000</v>
      </c>
      <c r="E10" s="18">
        <v>5100000</v>
      </c>
      <c r="F10" s="19">
        <f t="shared" si="5"/>
        <v>6990000</v>
      </c>
      <c r="G10" s="16">
        <f>SUM([1]MNSK!Q92)</f>
        <v>1000000</v>
      </c>
      <c r="H10" s="20">
        <f t="shared" si="6"/>
        <v>8140000</v>
      </c>
      <c r="I10" s="17"/>
      <c r="J10" s="17">
        <v>0</v>
      </c>
      <c r="K10" s="21">
        <f>SUM('[1]CEK UTANG'!M10)</f>
        <v>0</v>
      </c>
      <c r="L10" s="17">
        <f t="shared" si="7"/>
        <v>0</v>
      </c>
      <c r="M10" s="17">
        <v>1050000</v>
      </c>
      <c r="N10" s="22">
        <f t="shared" si="0"/>
        <v>1050000</v>
      </c>
      <c r="O10" s="20">
        <f t="shared" si="1"/>
        <v>549775.24509081431</v>
      </c>
      <c r="P10" s="20">
        <f t="shared" si="2"/>
        <v>158822.68858973129</v>
      </c>
      <c r="Q10" s="20">
        <f>SUM(T10/V10*L10)*10%</f>
        <v>0</v>
      </c>
      <c r="R10" s="20">
        <f t="shared" si="4"/>
        <v>708597.93368054554</v>
      </c>
      <c r="S10" s="15">
        <f t="shared" si="8"/>
        <v>2795372000</v>
      </c>
      <c r="T10" s="15">
        <v>188799303</v>
      </c>
      <c r="U10" s="15">
        <f t="shared" si="9"/>
        <v>1123361800</v>
      </c>
      <c r="V10" s="15">
        <f t="shared" si="9"/>
        <v>82108000</v>
      </c>
      <c r="W10" s="48">
        <f t="shared" si="9"/>
        <v>301900000</v>
      </c>
      <c r="X10" s="48">
        <v>21010388.061474446</v>
      </c>
      <c r="Y10" s="48">
        <v>918996.57438540331</v>
      </c>
      <c r="Z10" s="48"/>
    </row>
    <row r="11" spans="1:26" x14ac:dyDescent="0.2">
      <c r="A11" s="16">
        <v>5</v>
      </c>
      <c r="B11" s="16">
        <v>706</v>
      </c>
      <c r="C11" s="17" t="s">
        <v>29</v>
      </c>
      <c r="D11" s="17">
        <v>150000</v>
      </c>
      <c r="E11" s="18">
        <v>17900000</v>
      </c>
      <c r="F11" s="19">
        <f t="shared" si="5"/>
        <v>19790000</v>
      </c>
      <c r="G11" s="16">
        <f>SUM([1]MNSK!Q52)</f>
        <v>96000</v>
      </c>
      <c r="H11" s="20">
        <f t="shared" si="6"/>
        <v>20036000</v>
      </c>
      <c r="I11" s="17"/>
      <c r="J11" s="17">
        <v>25000000</v>
      </c>
      <c r="K11" s="21">
        <v>5000000</v>
      </c>
      <c r="L11" s="17">
        <f t="shared" si="7"/>
        <v>0</v>
      </c>
      <c r="M11" s="17">
        <v>1875000</v>
      </c>
      <c r="N11" s="22">
        <f t="shared" si="0"/>
        <v>1875000</v>
      </c>
      <c r="O11" s="20">
        <f t="shared" si="1"/>
        <v>1353230.5664176359</v>
      </c>
      <c r="P11" s="20">
        <f t="shared" si="2"/>
        <v>283611.94391023449</v>
      </c>
      <c r="Q11" s="20">
        <f t="shared" ref="Q11:Q58" si="10">SUM(T11/V11*L11)*10%</f>
        <v>0</v>
      </c>
      <c r="R11" s="20">
        <f t="shared" si="4"/>
        <v>1636842.5103278705</v>
      </c>
      <c r="S11" s="15">
        <f t="shared" si="8"/>
        <v>2795372000</v>
      </c>
      <c r="T11" s="15">
        <v>188799303</v>
      </c>
      <c r="U11" s="15">
        <f t="shared" si="9"/>
        <v>1123361800</v>
      </c>
      <c r="V11" s="15">
        <f t="shared" si="9"/>
        <v>82108000</v>
      </c>
      <c r="W11" s="48">
        <f t="shared" si="9"/>
        <v>301900000</v>
      </c>
      <c r="X11" s="48">
        <v>21010388.061474446</v>
      </c>
      <c r="Y11" s="48">
        <v>918996.57438540331</v>
      </c>
      <c r="Z11" s="48"/>
    </row>
    <row r="12" spans="1:26" x14ac:dyDescent="0.2">
      <c r="A12" s="16">
        <v>6</v>
      </c>
      <c r="B12" s="16">
        <v>689</v>
      </c>
      <c r="C12" s="17" t="s">
        <v>30</v>
      </c>
      <c r="D12" s="17">
        <v>150000</v>
      </c>
      <c r="E12" s="18">
        <v>18700000</v>
      </c>
      <c r="F12" s="19">
        <f t="shared" si="5"/>
        <v>20590000</v>
      </c>
      <c r="G12" s="16">
        <f>SUM([1]MNSK!Q40)</f>
        <v>12500000</v>
      </c>
      <c r="H12" s="20">
        <f t="shared" si="6"/>
        <v>33240000</v>
      </c>
      <c r="I12" s="17"/>
      <c r="J12" s="17">
        <v>0</v>
      </c>
      <c r="K12" s="21">
        <f>SUM('[1]CEK UTANG'!M12)</f>
        <v>0</v>
      </c>
      <c r="L12" s="17">
        <f t="shared" si="7"/>
        <v>0</v>
      </c>
      <c r="M12" s="17">
        <v>0</v>
      </c>
      <c r="N12" s="22">
        <f t="shared" si="0"/>
        <v>0</v>
      </c>
      <c r="O12" s="20">
        <f t="shared" si="1"/>
        <v>2245028.1507148244</v>
      </c>
      <c r="P12" s="20">
        <f t="shared" si="2"/>
        <v>0</v>
      </c>
      <c r="Q12" s="20">
        <f t="shared" si="10"/>
        <v>0</v>
      </c>
      <c r="R12" s="20">
        <f t="shared" si="4"/>
        <v>2245028.1507148244</v>
      </c>
      <c r="S12" s="15">
        <f t="shared" si="8"/>
        <v>2795372000</v>
      </c>
      <c r="T12" s="15">
        <v>188799303</v>
      </c>
      <c r="U12" s="15">
        <f t="shared" si="9"/>
        <v>1123361800</v>
      </c>
      <c r="V12" s="15">
        <f t="shared" si="9"/>
        <v>82108000</v>
      </c>
      <c r="W12" s="48">
        <f t="shared" si="9"/>
        <v>301900000</v>
      </c>
      <c r="X12" s="48">
        <v>21010388.061474446</v>
      </c>
      <c r="Y12" s="48">
        <v>918996.57438540331</v>
      </c>
      <c r="Z12" s="48"/>
    </row>
    <row r="13" spans="1:26" x14ac:dyDescent="0.2">
      <c r="A13" s="16">
        <v>7</v>
      </c>
      <c r="B13" s="16">
        <v>760</v>
      </c>
      <c r="C13" s="17" t="s">
        <v>31</v>
      </c>
      <c r="D13" s="17">
        <v>150000</v>
      </c>
      <c r="E13" s="18">
        <v>3450000</v>
      </c>
      <c r="F13" s="19">
        <f t="shared" si="5"/>
        <v>5340000</v>
      </c>
      <c r="G13" s="16">
        <f>SUM([1]MNSK!Q107)</f>
        <v>1248000</v>
      </c>
      <c r="H13" s="20">
        <f t="shared" si="6"/>
        <v>6738000</v>
      </c>
      <c r="I13" s="17"/>
      <c r="J13" s="17">
        <v>0</v>
      </c>
      <c r="K13" s="21">
        <f>SUM('[1]CEK UTANG'!M13)</f>
        <v>0</v>
      </c>
      <c r="L13" s="17">
        <f t="shared" si="7"/>
        <v>0</v>
      </c>
      <c r="M13" s="17">
        <v>450000</v>
      </c>
      <c r="N13" s="22">
        <f t="shared" si="0"/>
        <v>450000</v>
      </c>
      <c r="O13" s="20">
        <f t="shared" si="1"/>
        <v>455084.22621890751</v>
      </c>
      <c r="P13" s="20">
        <f t="shared" si="2"/>
        <v>68066.866538456263</v>
      </c>
      <c r="Q13" s="20">
        <f t="shared" si="10"/>
        <v>0</v>
      </c>
      <c r="R13" s="20">
        <f t="shared" si="4"/>
        <v>523151.0927573638</v>
      </c>
      <c r="S13" s="15">
        <f t="shared" si="8"/>
        <v>2795372000</v>
      </c>
      <c r="T13" s="15">
        <v>188799303</v>
      </c>
      <c r="U13" s="15">
        <f t="shared" si="9"/>
        <v>1123361800</v>
      </c>
      <c r="V13" s="15">
        <f t="shared" si="9"/>
        <v>82108000</v>
      </c>
      <c r="W13" s="48">
        <f t="shared" si="9"/>
        <v>301900000</v>
      </c>
      <c r="X13" s="48">
        <v>21010388.061474446</v>
      </c>
      <c r="Y13" s="48">
        <v>918996.57438540331</v>
      </c>
      <c r="Z13" s="48"/>
    </row>
    <row r="14" spans="1:26" x14ac:dyDescent="0.2">
      <c r="A14" s="16">
        <v>8</v>
      </c>
      <c r="B14" s="16">
        <v>744</v>
      </c>
      <c r="C14" s="17" t="s">
        <v>32</v>
      </c>
      <c r="D14" s="17">
        <v>150000</v>
      </c>
      <c r="E14" s="18">
        <v>10950000</v>
      </c>
      <c r="F14" s="19">
        <f t="shared" si="5"/>
        <v>12840000</v>
      </c>
      <c r="G14" s="16">
        <f>SUM([1]MNSK!Q76)</f>
        <v>96000</v>
      </c>
      <c r="H14" s="20">
        <f t="shared" si="6"/>
        <v>13086000</v>
      </c>
      <c r="I14" s="17"/>
      <c r="J14" s="17">
        <v>0</v>
      </c>
      <c r="K14" s="21">
        <f>SUM('[1]CEK UTANG'!M14)</f>
        <v>0</v>
      </c>
      <c r="L14" s="17">
        <f t="shared" si="7"/>
        <v>0</v>
      </c>
      <c r="M14" s="17">
        <v>0</v>
      </c>
      <c r="N14" s="22">
        <f t="shared" si="0"/>
        <v>0</v>
      </c>
      <c r="O14" s="20">
        <f t="shared" si="1"/>
        <v>883827.8694420635</v>
      </c>
      <c r="P14" s="20">
        <f t="shared" si="2"/>
        <v>0</v>
      </c>
      <c r="Q14" s="20">
        <f t="shared" si="10"/>
        <v>0</v>
      </c>
      <c r="R14" s="20">
        <f t="shared" si="4"/>
        <v>883827.8694420635</v>
      </c>
      <c r="S14" s="15">
        <f t="shared" si="8"/>
        <v>2795372000</v>
      </c>
      <c r="T14" s="15">
        <v>188799303</v>
      </c>
      <c r="U14" s="15">
        <f t="shared" si="9"/>
        <v>1123361800</v>
      </c>
      <c r="V14" s="15">
        <f t="shared" si="9"/>
        <v>82108000</v>
      </c>
      <c r="W14" s="48">
        <f t="shared" si="9"/>
        <v>301900000</v>
      </c>
      <c r="X14" s="48">
        <v>21010388.061474446</v>
      </c>
      <c r="Y14" s="48">
        <v>918996.57438540331</v>
      </c>
      <c r="Z14" s="48"/>
    </row>
    <row r="15" spans="1:26" x14ac:dyDescent="0.2">
      <c r="A15" s="16">
        <v>9</v>
      </c>
      <c r="B15" s="16">
        <v>458</v>
      </c>
      <c r="C15" s="17" t="s">
        <v>33</v>
      </c>
      <c r="D15" s="17">
        <v>150000</v>
      </c>
      <c r="E15" s="18">
        <v>20860000</v>
      </c>
      <c r="F15" s="19">
        <f>SUM(E15+1090000)</f>
        <v>21950000</v>
      </c>
      <c r="G15" s="16">
        <v>96000</v>
      </c>
      <c r="H15" s="20">
        <f t="shared" si="6"/>
        <v>22196000</v>
      </c>
      <c r="I15" s="17"/>
      <c r="J15" s="17">
        <v>13600000</v>
      </c>
      <c r="K15" s="21">
        <f>SUM('[1]CEK UTANG'!M15)</f>
        <v>0</v>
      </c>
      <c r="L15" s="17">
        <f t="shared" si="7"/>
        <v>0</v>
      </c>
      <c r="M15" s="17">
        <v>2625000</v>
      </c>
      <c r="N15" s="22">
        <f t="shared" si="0"/>
        <v>2625000</v>
      </c>
      <c r="O15" s="20">
        <f t="shared" si="1"/>
        <v>1499116.87224026</v>
      </c>
      <c r="P15" s="20">
        <f t="shared" si="2"/>
        <v>397056.72147432825</v>
      </c>
      <c r="Q15" s="20">
        <f t="shared" si="10"/>
        <v>0</v>
      </c>
      <c r="R15" s="20">
        <f t="shared" si="4"/>
        <v>1896173.5937145883</v>
      </c>
      <c r="S15" s="15">
        <f t="shared" si="8"/>
        <v>2795372000</v>
      </c>
      <c r="T15" s="15">
        <v>188799303</v>
      </c>
      <c r="U15" s="15">
        <f t="shared" si="9"/>
        <v>1123361800</v>
      </c>
      <c r="V15" s="15">
        <f t="shared" si="9"/>
        <v>82108000</v>
      </c>
      <c r="W15" s="48">
        <f t="shared" si="9"/>
        <v>301900000</v>
      </c>
      <c r="X15" s="48">
        <v>21010388.061474446</v>
      </c>
      <c r="Y15" s="48">
        <v>918996.57438540331</v>
      </c>
      <c r="Z15" s="48"/>
    </row>
    <row r="16" spans="1:26" x14ac:dyDescent="0.2">
      <c r="A16" s="16">
        <v>10</v>
      </c>
      <c r="B16" s="16">
        <v>754</v>
      </c>
      <c r="C16" s="17" t="s">
        <v>34</v>
      </c>
      <c r="D16" s="17">
        <v>150000</v>
      </c>
      <c r="E16" s="18">
        <v>5400000</v>
      </c>
      <c r="F16" s="19">
        <f t="shared" si="5"/>
        <v>7290000</v>
      </c>
      <c r="G16" s="16">
        <f>SUM([1]MNSK!Q88)</f>
        <v>2400000</v>
      </c>
      <c r="H16" s="20">
        <f t="shared" si="6"/>
        <v>9840000</v>
      </c>
      <c r="I16" s="17"/>
      <c r="J16" s="17">
        <v>0</v>
      </c>
      <c r="K16" s="21">
        <f>SUM('[1]CEK UTANG'!M16)</f>
        <v>300000</v>
      </c>
      <c r="L16" s="17">
        <f t="shared" si="7"/>
        <v>0</v>
      </c>
      <c r="M16" s="17">
        <v>0</v>
      </c>
      <c r="N16" s="22">
        <f t="shared" si="0"/>
        <v>0</v>
      </c>
      <c r="O16" s="20">
        <f t="shared" si="1"/>
        <v>664593.17096973141</v>
      </c>
      <c r="P16" s="20">
        <f t="shared" si="2"/>
        <v>0</v>
      </c>
      <c r="Q16" s="20">
        <f t="shared" si="10"/>
        <v>0</v>
      </c>
      <c r="R16" s="20">
        <f t="shared" si="4"/>
        <v>664593.17096973141</v>
      </c>
      <c r="S16" s="15">
        <f t="shared" si="8"/>
        <v>2795372000</v>
      </c>
      <c r="T16" s="15">
        <v>188799303</v>
      </c>
      <c r="U16" s="15">
        <f t="shared" si="9"/>
        <v>1123361800</v>
      </c>
      <c r="V16" s="15">
        <f t="shared" si="9"/>
        <v>82108000</v>
      </c>
      <c r="W16" s="48">
        <f t="shared" si="9"/>
        <v>301900000</v>
      </c>
      <c r="X16" s="48">
        <v>21010388.061474446</v>
      </c>
      <c r="Y16" s="48">
        <v>918996.57438540331</v>
      </c>
      <c r="Z16" s="48"/>
    </row>
    <row r="17" spans="1:26" x14ac:dyDescent="0.2">
      <c r="A17" s="16">
        <v>11</v>
      </c>
      <c r="B17" s="16">
        <v>697</v>
      </c>
      <c r="C17" s="17" t="s">
        <v>35</v>
      </c>
      <c r="D17" s="17">
        <v>150000</v>
      </c>
      <c r="E17" s="18">
        <v>18300000</v>
      </c>
      <c r="F17" s="19">
        <f t="shared" si="5"/>
        <v>20190000</v>
      </c>
      <c r="G17" s="16">
        <f>SUM([1]MNSK!Q48)</f>
        <v>96000</v>
      </c>
      <c r="H17" s="20">
        <f t="shared" si="6"/>
        <v>20436000</v>
      </c>
      <c r="I17" s="17"/>
      <c r="J17" s="17">
        <v>0</v>
      </c>
      <c r="K17" s="21">
        <f>SUM('[1]CEK UTANG'!M17)</f>
        <v>5000000</v>
      </c>
      <c r="L17" s="17">
        <f t="shared" si="7"/>
        <v>0</v>
      </c>
      <c r="M17" s="17">
        <v>1800000</v>
      </c>
      <c r="N17" s="22">
        <f t="shared" si="0"/>
        <v>1800000</v>
      </c>
      <c r="O17" s="20">
        <f t="shared" si="1"/>
        <v>1380246.5489773811</v>
      </c>
      <c r="P17" s="20">
        <f t="shared" si="2"/>
        <v>272267.46615382505</v>
      </c>
      <c r="Q17" s="20">
        <f t="shared" si="10"/>
        <v>0</v>
      </c>
      <c r="R17" s="20">
        <f t="shared" si="4"/>
        <v>1652514.0151312063</v>
      </c>
      <c r="S17" s="15">
        <f t="shared" si="8"/>
        <v>2795372000</v>
      </c>
      <c r="T17" s="15">
        <v>188799303</v>
      </c>
      <c r="U17" s="15">
        <f t="shared" si="9"/>
        <v>1123361800</v>
      </c>
      <c r="V17" s="15">
        <f t="shared" si="9"/>
        <v>82108000</v>
      </c>
      <c r="W17" s="48">
        <f t="shared" si="9"/>
        <v>301900000</v>
      </c>
      <c r="X17" s="48">
        <v>21010388.061474446</v>
      </c>
      <c r="Y17" s="48">
        <v>918996.57438540331</v>
      </c>
      <c r="Z17" s="48"/>
    </row>
    <row r="18" spans="1:26" x14ac:dyDescent="0.2">
      <c r="A18" s="16">
        <v>12</v>
      </c>
      <c r="B18" s="16">
        <v>747</v>
      </c>
      <c r="C18" s="17" t="s">
        <v>36</v>
      </c>
      <c r="D18" s="17">
        <v>150000</v>
      </c>
      <c r="E18" s="18">
        <v>9550000</v>
      </c>
      <c r="F18" s="19">
        <f t="shared" si="5"/>
        <v>11440000</v>
      </c>
      <c r="G18" s="16">
        <f>SUM([1]MNSK!Q72)</f>
        <v>0</v>
      </c>
      <c r="H18" s="20">
        <f t="shared" si="6"/>
        <v>11590000</v>
      </c>
      <c r="I18" s="17">
        <v>4025000</v>
      </c>
      <c r="J18" s="17">
        <v>600000</v>
      </c>
      <c r="K18" s="21">
        <f>SUM('[1]CEK UTANG'!M18)</f>
        <v>6250000</v>
      </c>
      <c r="L18" s="17">
        <f t="shared" si="7"/>
        <v>201250</v>
      </c>
      <c r="M18" s="17">
        <v>2700000</v>
      </c>
      <c r="N18" s="22">
        <f t="shared" si="0"/>
        <v>2901250</v>
      </c>
      <c r="O18" s="20">
        <f t="shared" si="1"/>
        <v>782788.09466861654</v>
      </c>
      <c r="P18" s="20">
        <f t="shared" si="2"/>
        <v>408401.19923073758</v>
      </c>
      <c r="Q18" s="20">
        <f t="shared" si="10"/>
        <v>46275.466128452768</v>
      </c>
      <c r="R18" s="20">
        <f t="shared" si="4"/>
        <v>1237464.7600278067</v>
      </c>
      <c r="S18" s="15">
        <f t="shared" si="8"/>
        <v>2795372000</v>
      </c>
      <c r="T18" s="15">
        <v>188799303</v>
      </c>
      <c r="U18" s="15">
        <f t="shared" si="9"/>
        <v>1123361800</v>
      </c>
      <c r="V18" s="15">
        <f t="shared" si="9"/>
        <v>82108000</v>
      </c>
      <c r="W18" s="48">
        <f t="shared" si="9"/>
        <v>301900000</v>
      </c>
      <c r="X18" s="48">
        <v>21010388.061474446</v>
      </c>
      <c r="Y18" s="48">
        <v>918996.57438540331</v>
      </c>
      <c r="Z18" s="48"/>
    </row>
    <row r="19" spans="1:26" x14ac:dyDescent="0.2">
      <c r="A19" s="16">
        <v>13</v>
      </c>
      <c r="B19" s="16">
        <v>684</v>
      </c>
      <c r="C19" s="17" t="s">
        <v>37</v>
      </c>
      <c r="D19" s="17">
        <v>150000</v>
      </c>
      <c r="E19" s="18">
        <v>18700000</v>
      </c>
      <c r="F19" s="19">
        <f t="shared" si="5"/>
        <v>20590000</v>
      </c>
      <c r="G19" s="16">
        <f>SUM([1]MNSK!Q36)</f>
        <v>0</v>
      </c>
      <c r="H19" s="20">
        <f t="shared" si="6"/>
        <v>20740000</v>
      </c>
      <c r="I19" s="17">
        <v>2000000</v>
      </c>
      <c r="J19" s="17"/>
      <c r="K19" s="21">
        <f>SUM('[1]CEK UTANG'!M19)</f>
        <v>6488000</v>
      </c>
      <c r="L19" s="17">
        <f t="shared" si="7"/>
        <v>100000</v>
      </c>
      <c r="M19" s="17">
        <v>4680000</v>
      </c>
      <c r="N19" s="22">
        <f t="shared" si="0"/>
        <v>4780000</v>
      </c>
      <c r="O19" s="20">
        <f t="shared" si="1"/>
        <v>1400778.6957227874</v>
      </c>
      <c r="P19" s="20">
        <f t="shared" si="2"/>
        <v>707895.4119999453</v>
      </c>
      <c r="Q19" s="20">
        <f t="shared" si="10"/>
        <v>22994.020436498271</v>
      </c>
      <c r="R19" s="20">
        <f t="shared" si="4"/>
        <v>2131668.128159231</v>
      </c>
      <c r="S19" s="15">
        <f t="shared" si="8"/>
        <v>2795372000</v>
      </c>
      <c r="T19" s="15">
        <v>188799303</v>
      </c>
      <c r="U19" s="15">
        <f t="shared" si="9"/>
        <v>1123361800</v>
      </c>
      <c r="V19" s="15">
        <f t="shared" si="9"/>
        <v>82108000</v>
      </c>
      <c r="W19" s="48">
        <f t="shared" si="9"/>
        <v>301900000</v>
      </c>
      <c r="X19" s="48">
        <v>21010388.061474446</v>
      </c>
      <c r="Y19" s="48">
        <v>918996.57438540331</v>
      </c>
      <c r="Z19" s="48"/>
    </row>
    <row r="20" spans="1:26" x14ac:dyDescent="0.2">
      <c r="A20" s="16">
        <v>14</v>
      </c>
      <c r="B20" s="16">
        <v>662</v>
      </c>
      <c r="C20" s="17" t="s">
        <v>38</v>
      </c>
      <c r="D20" s="17">
        <v>150000</v>
      </c>
      <c r="E20" s="18">
        <v>19000000</v>
      </c>
      <c r="F20" s="19">
        <f t="shared" si="5"/>
        <v>20890000</v>
      </c>
      <c r="G20" s="16">
        <f>SUM([1]MNSK!Q28)</f>
        <v>96000</v>
      </c>
      <c r="H20" s="20">
        <f t="shared" si="6"/>
        <v>21136000</v>
      </c>
      <c r="I20" s="17"/>
      <c r="J20" s="17">
        <v>0</v>
      </c>
      <c r="K20" s="21">
        <f>SUM('[1]CEK UTANG'!M20)</f>
        <v>12000000</v>
      </c>
      <c r="L20" s="17">
        <f t="shared" si="7"/>
        <v>0</v>
      </c>
      <c r="M20" s="17">
        <v>5400000</v>
      </c>
      <c r="N20" s="22">
        <f t="shared" si="0"/>
        <v>5400000</v>
      </c>
      <c r="O20" s="20">
        <f t="shared" si="1"/>
        <v>1427524.5184569352</v>
      </c>
      <c r="P20" s="20">
        <f t="shared" si="2"/>
        <v>816802.39846147515</v>
      </c>
      <c r="Q20" s="20">
        <f t="shared" si="10"/>
        <v>0</v>
      </c>
      <c r="R20" s="20">
        <f t="shared" si="4"/>
        <v>2244326.9169184105</v>
      </c>
      <c r="S20" s="15">
        <f t="shared" si="8"/>
        <v>2795372000</v>
      </c>
      <c r="T20" s="15">
        <v>188799303</v>
      </c>
      <c r="U20" s="15">
        <f t="shared" si="9"/>
        <v>1123361800</v>
      </c>
      <c r="V20" s="15">
        <f t="shared" si="9"/>
        <v>82108000</v>
      </c>
      <c r="W20" s="48">
        <f t="shared" si="9"/>
        <v>301900000</v>
      </c>
      <c r="X20" s="48">
        <v>21010388.061474446</v>
      </c>
      <c r="Y20" s="48">
        <v>918996.57438540331</v>
      </c>
      <c r="Z20" s="48"/>
    </row>
    <row r="21" spans="1:26" x14ac:dyDescent="0.2">
      <c r="A21" s="16">
        <v>15</v>
      </c>
      <c r="B21" s="16">
        <v>759</v>
      </c>
      <c r="C21" s="17" t="s">
        <v>39</v>
      </c>
      <c r="D21" s="17">
        <v>150000</v>
      </c>
      <c r="E21" s="18">
        <v>3600000</v>
      </c>
      <c r="F21" s="19">
        <f t="shared" si="5"/>
        <v>5490000</v>
      </c>
      <c r="G21" s="16">
        <f>SUM([1]MNSK!Q103)</f>
        <v>96000</v>
      </c>
      <c r="H21" s="20">
        <f t="shared" si="6"/>
        <v>5736000</v>
      </c>
      <c r="I21" s="17"/>
      <c r="J21" s="17">
        <v>0</v>
      </c>
      <c r="K21" s="21">
        <f>SUM('[1]CEK UTANG'!M21)</f>
        <v>0</v>
      </c>
      <c r="L21" s="17">
        <f t="shared" si="7"/>
        <v>0</v>
      </c>
      <c r="M21" s="17">
        <v>0</v>
      </c>
      <c r="N21" s="22">
        <f t="shared" si="0"/>
        <v>0</v>
      </c>
      <c r="O21" s="20">
        <f t="shared" si="1"/>
        <v>387409.18990674586</v>
      </c>
      <c r="P21" s="20">
        <f t="shared" si="2"/>
        <v>0</v>
      </c>
      <c r="Q21" s="20">
        <f t="shared" si="10"/>
        <v>0</v>
      </c>
      <c r="R21" s="20">
        <f t="shared" si="4"/>
        <v>387409.18990674586</v>
      </c>
      <c r="S21" s="15">
        <f t="shared" si="8"/>
        <v>2795372000</v>
      </c>
      <c r="T21" s="15">
        <v>188799303</v>
      </c>
      <c r="U21" s="15">
        <f t="shared" si="9"/>
        <v>1123361800</v>
      </c>
      <c r="V21" s="15">
        <f t="shared" si="9"/>
        <v>82108000</v>
      </c>
      <c r="W21" s="48">
        <f t="shared" si="9"/>
        <v>301900000</v>
      </c>
      <c r="X21" s="48">
        <v>21010388.061474446</v>
      </c>
      <c r="Y21" s="48">
        <v>918996.57438540331</v>
      </c>
      <c r="Z21" s="48"/>
    </row>
    <row r="22" spans="1:26" x14ac:dyDescent="0.2">
      <c r="A22" s="16">
        <v>16</v>
      </c>
      <c r="B22" s="16">
        <v>319</v>
      </c>
      <c r="C22" s="17" t="s">
        <v>40</v>
      </c>
      <c r="D22" s="17">
        <v>150000</v>
      </c>
      <c r="E22" s="18">
        <v>20290000</v>
      </c>
      <c r="F22" s="19">
        <f t="shared" si="5"/>
        <v>22180000</v>
      </c>
      <c r="G22" s="16">
        <f>SUM([1]MNSK!Q68)</f>
        <v>5396000</v>
      </c>
      <c r="H22" s="20">
        <f t="shared" si="6"/>
        <v>27726000</v>
      </c>
      <c r="I22" s="17"/>
      <c r="J22" s="17"/>
      <c r="K22" s="21">
        <v>50000000</v>
      </c>
      <c r="L22" s="17">
        <f t="shared" si="7"/>
        <v>0</v>
      </c>
      <c r="M22" s="17">
        <v>9000000</v>
      </c>
      <c r="N22" s="22">
        <f t="shared" si="0"/>
        <v>9000000</v>
      </c>
      <c r="O22" s="20">
        <f t="shared" si="1"/>
        <v>1872612.831128737</v>
      </c>
      <c r="P22" s="20">
        <f t="shared" si="2"/>
        <v>1361337.3307691254</v>
      </c>
      <c r="Q22" s="20">
        <f t="shared" si="10"/>
        <v>0</v>
      </c>
      <c r="R22" s="20">
        <f t="shared" si="4"/>
        <v>3233950.1618978623</v>
      </c>
      <c r="S22" s="15">
        <f t="shared" si="8"/>
        <v>2795372000</v>
      </c>
      <c r="T22" s="15">
        <v>188799303</v>
      </c>
      <c r="U22" s="15">
        <f t="shared" si="9"/>
        <v>1123361800</v>
      </c>
      <c r="V22" s="15">
        <f t="shared" si="9"/>
        <v>82108000</v>
      </c>
      <c r="W22" s="48">
        <f t="shared" si="9"/>
        <v>301900000</v>
      </c>
      <c r="X22" s="48">
        <v>21010388.061474446</v>
      </c>
      <c r="Y22" s="48">
        <v>918996.57438540331</v>
      </c>
      <c r="Z22" s="48"/>
    </row>
    <row r="23" spans="1:26" x14ac:dyDescent="0.2">
      <c r="A23" s="16">
        <v>17</v>
      </c>
      <c r="B23" s="16">
        <v>763</v>
      </c>
      <c r="C23" s="17" t="s">
        <v>41</v>
      </c>
      <c r="D23" s="17">
        <v>150000</v>
      </c>
      <c r="E23" s="18">
        <v>3300000</v>
      </c>
      <c r="F23" s="19">
        <f t="shared" si="5"/>
        <v>5190000</v>
      </c>
      <c r="G23" s="16">
        <f>SUM([1]MNSK!Q115)</f>
        <v>1600000</v>
      </c>
      <c r="H23" s="20">
        <f t="shared" si="6"/>
        <v>6940000</v>
      </c>
      <c r="I23" s="17"/>
      <c r="J23" s="17">
        <v>0</v>
      </c>
      <c r="K23" s="21">
        <f>SUM('[1]CEK UTANG'!M23)</f>
        <v>18000000</v>
      </c>
      <c r="L23" s="17">
        <f t="shared" si="7"/>
        <v>0</v>
      </c>
      <c r="M23" s="17">
        <v>2325000</v>
      </c>
      <c r="N23" s="22">
        <f t="shared" si="0"/>
        <v>2325000</v>
      </c>
      <c r="O23" s="20">
        <f t="shared" si="1"/>
        <v>468727.29741157882</v>
      </c>
      <c r="P23" s="20">
        <f t="shared" si="2"/>
        <v>351678.81044869073</v>
      </c>
      <c r="Q23" s="20">
        <f t="shared" si="10"/>
        <v>0</v>
      </c>
      <c r="R23" s="20">
        <f t="shared" si="4"/>
        <v>820406.10786026949</v>
      </c>
      <c r="S23" s="15">
        <f t="shared" si="8"/>
        <v>2795372000</v>
      </c>
      <c r="T23" s="15">
        <v>188799303</v>
      </c>
      <c r="U23" s="15">
        <f t="shared" si="9"/>
        <v>1123361800</v>
      </c>
      <c r="V23" s="15">
        <f t="shared" si="9"/>
        <v>82108000</v>
      </c>
      <c r="W23" s="48">
        <f t="shared" si="9"/>
        <v>301900000</v>
      </c>
      <c r="X23" s="48">
        <v>21010388.061474446</v>
      </c>
      <c r="Y23" s="48">
        <v>918996.57438540331</v>
      </c>
      <c r="Z23" s="48"/>
    </row>
    <row r="24" spans="1:26" x14ac:dyDescent="0.2">
      <c r="A24" s="16">
        <v>18</v>
      </c>
      <c r="B24" s="16">
        <v>751</v>
      </c>
      <c r="C24" s="17" t="s">
        <v>42</v>
      </c>
      <c r="D24" s="17">
        <v>150000</v>
      </c>
      <c r="E24" s="18">
        <v>6750000</v>
      </c>
      <c r="F24" s="19">
        <f t="shared" si="5"/>
        <v>8640000</v>
      </c>
      <c r="G24" s="16">
        <f>SUM([1]MNSK!Q84)</f>
        <v>6748000</v>
      </c>
      <c r="H24" s="20">
        <f t="shared" si="6"/>
        <v>15538000</v>
      </c>
      <c r="I24" s="17"/>
      <c r="J24" s="17">
        <v>0</v>
      </c>
      <c r="K24" s="21">
        <f>SUM('[1]CEK UTANG'!M24)</f>
        <v>0</v>
      </c>
      <c r="L24" s="17">
        <f t="shared" si="7"/>
        <v>0</v>
      </c>
      <c r="M24" s="17">
        <v>0</v>
      </c>
      <c r="N24" s="22">
        <f t="shared" si="0"/>
        <v>0</v>
      </c>
      <c r="O24" s="20">
        <f t="shared" si="1"/>
        <v>1049435.8425333013</v>
      </c>
      <c r="P24" s="20">
        <f t="shared" si="2"/>
        <v>0</v>
      </c>
      <c r="Q24" s="20">
        <f t="shared" si="10"/>
        <v>0</v>
      </c>
      <c r="R24" s="20">
        <f t="shared" si="4"/>
        <v>1049435.8425333013</v>
      </c>
      <c r="S24" s="15">
        <f t="shared" si="8"/>
        <v>2795372000</v>
      </c>
      <c r="T24" s="15">
        <v>188799303</v>
      </c>
      <c r="U24" s="15">
        <f t="shared" si="9"/>
        <v>1123361800</v>
      </c>
      <c r="V24" s="15">
        <f t="shared" si="9"/>
        <v>82108000</v>
      </c>
      <c r="W24" s="48">
        <f t="shared" si="9"/>
        <v>301900000</v>
      </c>
      <c r="X24" s="48">
        <v>21010388.061474446</v>
      </c>
      <c r="Y24" s="48">
        <v>918996.57438540331</v>
      </c>
      <c r="Z24" s="48"/>
    </row>
    <row r="25" spans="1:26" x14ac:dyDescent="0.2">
      <c r="A25" s="16">
        <v>19</v>
      </c>
      <c r="B25" s="16">
        <v>492</v>
      </c>
      <c r="C25" s="17" t="s">
        <v>43</v>
      </c>
      <c r="D25" s="17">
        <v>150000</v>
      </c>
      <c r="E25" s="18">
        <v>203650000</v>
      </c>
      <c r="F25" s="19">
        <f t="shared" si="5"/>
        <v>205540000</v>
      </c>
      <c r="G25" s="16">
        <f>SUM([1]MNSK!Q24)</f>
        <v>4846000</v>
      </c>
      <c r="H25" s="20">
        <f t="shared" si="6"/>
        <v>210536000</v>
      </c>
      <c r="I25" s="17"/>
      <c r="J25" s="17">
        <v>0</v>
      </c>
      <c r="K25" s="21">
        <f>SUM('[1]CEK UTANG'!M25)</f>
        <v>0</v>
      </c>
      <c r="L25" s="17">
        <f t="shared" si="7"/>
        <v>0</v>
      </c>
      <c r="M25" s="17">
        <v>0</v>
      </c>
      <c r="N25" s="22">
        <f t="shared" si="0"/>
        <v>0</v>
      </c>
      <c r="O25" s="20">
        <f t="shared" si="1"/>
        <v>14219592.260496277</v>
      </c>
      <c r="P25" s="20">
        <f t="shared" si="2"/>
        <v>0</v>
      </c>
      <c r="Q25" s="20">
        <f t="shared" si="10"/>
        <v>0</v>
      </c>
      <c r="R25" s="20">
        <f t="shared" si="4"/>
        <v>14219592.260496277</v>
      </c>
      <c r="S25" s="15">
        <f t="shared" si="8"/>
        <v>2795372000</v>
      </c>
      <c r="T25" s="15">
        <v>188799303</v>
      </c>
      <c r="U25" s="15">
        <f t="shared" ref="U25:W40" si="11">SUM(U24)</f>
        <v>1123361800</v>
      </c>
      <c r="V25" s="15">
        <f t="shared" si="11"/>
        <v>82108000</v>
      </c>
      <c r="W25" s="48">
        <f t="shared" si="11"/>
        <v>301900000</v>
      </c>
      <c r="X25" s="48">
        <v>21010388.061474446</v>
      </c>
      <c r="Y25" s="48">
        <v>918996.57438540331</v>
      </c>
      <c r="Z25" s="48"/>
    </row>
    <row r="26" spans="1:26" x14ac:dyDescent="0.2">
      <c r="A26" s="16">
        <v>20</v>
      </c>
      <c r="B26" s="16">
        <v>631</v>
      </c>
      <c r="C26" s="17" t="s">
        <v>44</v>
      </c>
      <c r="D26" s="17">
        <v>150000</v>
      </c>
      <c r="E26" s="18">
        <v>9950000</v>
      </c>
      <c r="F26" s="19">
        <f t="shared" si="5"/>
        <v>11840000</v>
      </c>
      <c r="G26" s="16">
        <f>SUM([1]MNSK!R467)</f>
        <v>4496000</v>
      </c>
      <c r="H26" s="20">
        <f t="shared" si="6"/>
        <v>16486000</v>
      </c>
      <c r="I26" s="17"/>
      <c r="J26" s="17">
        <v>0</v>
      </c>
      <c r="K26" s="21">
        <f>SUM('[1]CEK UTANG'!M26)</f>
        <v>0</v>
      </c>
      <c r="L26" s="17">
        <f t="shared" si="7"/>
        <v>0</v>
      </c>
      <c r="M26" s="17">
        <v>0</v>
      </c>
      <c r="N26" s="22">
        <f t="shared" si="0"/>
        <v>0</v>
      </c>
      <c r="O26" s="20">
        <f t="shared" si="1"/>
        <v>1113463.7211998976</v>
      </c>
      <c r="P26" s="20">
        <f t="shared" si="2"/>
        <v>0</v>
      </c>
      <c r="Q26" s="20">
        <f t="shared" si="10"/>
        <v>0</v>
      </c>
      <c r="R26" s="20">
        <f t="shared" si="4"/>
        <v>1113463.7211998976</v>
      </c>
      <c r="S26" s="15">
        <f t="shared" si="8"/>
        <v>2795372000</v>
      </c>
      <c r="T26" s="15">
        <v>188799303</v>
      </c>
      <c r="U26" s="15">
        <f t="shared" si="11"/>
        <v>1123361800</v>
      </c>
      <c r="V26" s="15">
        <f t="shared" si="11"/>
        <v>82108000</v>
      </c>
      <c r="W26" s="48">
        <f t="shared" si="11"/>
        <v>301900000</v>
      </c>
      <c r="X26" s="48">
        <v>21010388.061474446</v>
      </c>
      <c r="Y26" s="48">
        <v>918996.57438540331</v>
      </c>
      <c r="Z26" s="48"/>
    </row>
    <row r="27" spans="1:26" x14ac:dyDescent="0.2">
      <c r="A27" s="16">
        <v>21</v>
      </c>
      <c r="B27" s="16">
        <v>731</v>
      </c>
      <c r="C27" s="17" t="s">
        <v>45</v>
      </c>
      <c r="D27" s="17">
        <v>150000</v>
      </c>
      <c r="E27" s="18">
        <v>14250000</v>
      </c>
      <c r="F27" s="19">
        <f t="shared" si="5"/>
        <v>16140000</v>
      </c>
      <c r="G27" s="16">
        <f>SUM([1]MNSK!Q56)</f>
        <v>6096000</v>
      </c>
      <c r="H27" s="20">
        <f t="shared" si="6"/>
        <v>22386000</v>
      </c>
      <c r="I27" s="17"/>
      <c r="J27" s="17">
        <v>0</v>
      </c>
      <c r="K27" s="21">
        <f>SUM('[1]CEK UTANG'!M27)</f>
        <v>5000000</v>
      </c>
      <c r="L27" s="17">
        <f t="shared" si="7"/>
        <v>0</v>
      </c>
      <c r="M27" s="17">
        <v>0</v>
      </c>
      <c r="N27" s="22">
        <f t="shared" si="0"/>
        <v>0</v>
      </c>
      <c r="O27" s="20">
        <f t="shared" si="1"/>
        <v>1511949.4639561388</v>
      </c>
      <c r="P27" s="20">
        <f t="shared" si="2"/>
        <v>0</v>
      </c>
      <c r="Q27" s="20">
        <f t="shared" si="10"/>
        <v>0</v>
      </c>
      <c r="R27" s="20">
        <f t="shared" si="4"/>
        <v>1511949.4639561388</v>
      </c>
      <c r="S27" s="15">
        <f t="shared" si="8"/>
        <v>2795372000</v>
      </c>
      <c r="T27" s="15">
        <v>188799303</v>
      </c>
      <c r="U27" s="15">
        <f t="shared" si="11"/>
        <v>1123361800</v>
      </c>
      <c r="V27" s="15">
        <f t="shared" si="11"/>
        <v>82108000</v>
      </c>
      <c r="W27" s="48">
        <f t="shared" si="11"/>
        <v>301900000</v>
      </c>
      <c r="X27" s="48">
        <v>21010388.061474446</v>
      </c>
      <c r="Y27" s="48">
        <v>918996.57438540331</v>
      </c>
      <c r="Z27" s="48"/>
    </row>
    <row r="28" spans="1:26" x14ac:dyDescent="0.2">
      <c r="A28" s="16">
        <v>22</v>
      </c>
      <c r="B28" s="16">
        <v>732</v>
      </c>
      <c r="C28" s="17" t="s">
        <v>46</v>
      </c>
      <c r="D28" s="17">
        <v>150000</v>
      </c>
      <c r="E28" s="18">
        <v>14250000</v>
      </c>
      <c r="F28" s="19">
        <f t="shared" si="5"/>
        <v>16140000</v>
      </c>
      <c r="G28" s="16">
        <f>SUM([1]MNSK!R463)</f>
        <v>0</v>
      </c>
      <c r="H28" s="20">
        <f t="shared" si="6"/>
        <v>16290000</v>
      </c>
      <c r="I28" s="17"/>
      <c r="J28" s="17">
        <v>0</v>
      </c>
      <c r="K28" s="21">
        <f>SUM('[1]CEK UTANG'!M28)</f>
        <v>5000000</v>
      </c>
      <c r="L28" s="17">
        <f t="shared" si="7"/>
        <v>0</v>
      </c>
      <c r="M28" s="17">
        <v>750000</v>
      </c>
      <c r="N28" s="22">
        <f t="shared" si="0"/>
        <v>750000</v>
      </c>
      <c r="O28" s="20">
        <f t="shared" si="1"/>
        <v>1100225.8897456224</v>
      </c>
      <c r="P28" s="20">
        <f t="shared" si="2"/>
        <v>113444.77756409379</v>
      </c>
      <c r="Q28" s="20">
        <f t="shared" si="10"/>
        <v>0</v>
      </c>
      <c r="R28" s="20">
        <f t="shared" si="4"/>
        <v>1213670.6673097161</v>
      </c>
      <c r="S28" s="15">
        <f t="shared" si="8"/>
        <v>2795372000</v>
      </c>
      <c r="T28" s="15">
        <v>188799303</v>
      </c>
      <c r="U28" s="15">
        <f t="shared" si="11"/>
        <v>1123361800</v>
      </c>
      <c r="V28" s="15">
        <f t="shared" si="11"/>
        <v>82108000</v>
      </c>
      <c r="W28" s="48">
        <f t="shared" si="11"/>
        <v>301900000</v>
      </c>
      <c r="X28" s="48">
        <v>21010388.061474446</v>
      </c>
      <c r="Y28" s="48">
        <v>918996.57438540331</v>
      </c>
      <c r="Z28" s="48"/>
    </row>
    <row r="29" spans="1:26" x14ac:dyDescent="0.2">
      <c r="A29" s="16">
        <v>23</v>
      </c>
      <c r="B29" s="16">
        <v>756</v>
      </c>
      <c r="C29" s="17" t="s">
        <v>47</v>
      </c>
      <c r="D29" s="17">
        <v>150000</v>
      </c>
      <c r="E29" s="18">
        <v>4200000</v>
      </c>
      <c r="F29" s="19">
        <f t="shared" si="5"/>
        <v>6090000</v>
      </c>
      <c r="G29" s="16">
        <f>SUM([1]MNSK!R471)</f>
        <v>7992000</v>
      </c>
      <c r="H29" s="20">
        <f t="shared" si="6"/>
        <v>14232000</v>
      </c>
      <c r="I29" s="17">
        <v>966000</v>
      </c>
      <c r="J29" s="17"/>
      <c r="K29" s="21">
        <f>SUM('[1]CEK UTANG'!M29)</f>
        <v>125000000</v>
      </c>
      <c r="L29" s="17">
        <f t="shared" si="7"/>
        <v>48300</v>
      </c>
      <c r="M29" s="17">
        <v>7000000</v>
      </c>
      <c r="N29" s="22">
        <f t="shared" si="0"/>
        <v>7048300</v>
      </c>
      <c r="O29" s="20">
        <f t="shared" si="1"/>
        <v>961228.65947573341</v>
      </c>
      <c r="P29" s="20">
        <f t="shared" si="2"/>
        <v>1058817.9239315421</v>
      </c>
      <c r="Q29" s="20">
        <f t="shared" si="10"/>
        <v>11106.111870828667</v>
      </c>
      <c r="R29" s="20">
        <f t="shared" si="4"/>
        <v>2031152.6952781039</v>
      </c>
      <c r="S29" s="15">
        <f t="shared" si="8"/>
        <v>2795372000</v>
      </c>
      <c r="T29" s="15">
        <v>188799303</v>
      </c>
      <c r="U29" s="15">
        <f t="shared" si="11"/>
        <v>1123361800</v>
      </c>
      <c r="V29" s="15">
        <f t="shared" si="11"/>
        <v>82108000</v>
      </c>
      <c r="W29" s="48">
        <f t="shared" si="11"/>
        <v>301900000</v>
      </c>
      <c r="X29" s="48">
        <v>21010388.061474446</v>
      </c>
      <c r="Y29" s="48">
        <v>918996.57438540331</v>
      </c>
      <c r="Z29" s="48"/>
    </row>
    <row r="30" spans="1:26" x14ac:dyDescent="0.2">
      <c r="A30" s="16">
        <v>24</v>
      </c>
      <c r="B30" s="16">
        <v>682</v>
      </c>
      <c r="C30" s="17" t="s">
        <v>48</v>
      </c>
      <c r="D30" s="17">
        <v>150000</v>
      </c>
      <c r="E30" s="18">
        <v>18700000</v>
      </c>
      <c r="F30" s="19">
        <f t="shared" si="5"/>
        <v>20590000</v>
      </c>
      <c r="G30" s="16">
        <f>SUM([1]MNSK!Q32)</f>
        <v>96000</v>
      </c>
      <c r="H30" s="20">
        <f t="shared" si="6"/>
        <v>20836000</v>
      </c>
      <c r="I30" s="17"/>
      <c r="J30" s="17">
        <v>0</v>
      </c>
      <c r="K30" s="21">
        <f>SUM('[1]CEK UTANG'!M30)</f>
        <v>0</v>
      </c>
      <c r="L30" s="17">
        <f t="shared" si="7"/>
        <v>0</v>
      </c>
      <c r="M30" s="17">
        <v>0</v>
      </c>
      <c r="N30" s="22">
        <f t="shared" si="0"/>
        <v>0</v>
      </c>
      <c r="O30" s="20">
        <f t="shared" si="1"/>
        <v>1407262.5315371263</v>
      </c>
      <c r="P30" s="20">
        <f t="shared" si="2"/>
        <v>0</v>
      </c>
      <c r="Q30" s="20">
        <f t="shared" si="10"/>
        <v>0</v>
      </c>
      <c r="R30" s="20">
        <f t="shared" si="4"/>
        <v>1407262.5315371263</v>
      </c>
      <c r="S30" s="15">
        <f t="shared" si="8"/>
        <v>2795372000</v>
      </c>
      <c r="T30" s="15">
        <v>188799303</v>
      </c>
      <c r="U30" s="15">
        <f t="shared" si="11"/>
        <v>1123361800</v>
      </c>
      <c r="V30" s="15">
        <f t="shared" si="11"/>
        <v>82108000</v>
      </c>
      <c r="W30" s="48">
        <f t="shared" si="11"/>
        <v>301900000</v>
      </c>
      <c r="X30" s="48">
        <v>21010388.061474446</v>
      </c>
      <c r="Y30" s="48">
        <v>918996.57438540331</v>
      </c>
      <c r="Z30" s="48"/>
    </row>
    <row r="31" spans="1:26" x14ac:dyDescent="0.2">
      <c r="A31" s="16">
        <v>25</v>
      </c>
      <c r="B31" s="16">
        <v>696</v>
      </c>
      <c r="C31" s="17" t="s">
        <v>49</v>
      </c>
      <c r="D31" s="17">
        <v>150000</v>
      </c>
      <c r="E31" s="18">
        <v>18300000</v>
      </c>
      <c r="F31" s="19">
        <f t="shared" si="5"/>
        <v>20190000</v>
      </c>
      <c r="G31" s="16">
        <f>SUM([1]MNSK!Q44)</f>
        <v>15184000</v>
      </c>
      <c r="H31" s="20">
        <f t="shared" si="6"/>
        <v>35524000</v>
      </c>
      <c r="I31" s="17">
        <v>862500</v>
      </c>
      <c r="J31" s="17">
        <v>0</v>
      </c>
      <c r="K31" s="21">
        <f>SUM('[1]CEK UTANG'!M31)</f>
        <v>0</v>
      </c>
      <c r="L31" s="17">
        <f t="shared" si="7"/>
        <v>43125</v>
      </c>
      <c r="M31" s="17">
        <v>10800000</v>
      </c>
      <c r="N31" s="22">
        <f t="shared" si="0"/>
        <v>10843125</v>
      </c>
      <c r="O31" s="20">
        <f t="shared" si="1"/>
        <v>2399289.4111309694</v>
      </c>
      <c r="P31" s="20">
        <f t="shared" si="2"/>
        <v>1633604.7969229503</v>
      </c>
      <c r="Q31" s="20">
        <f t="shared" si="10"/>
        <v>9916.17131323988</v>
      </c>
      <c r="R31" s="20">
        <f t="shared" si="4"/>
        <v>4042810.3793671592</v>
      </c>
      <c r="S31" s="15">
        <f t="shared" si="8"/>
        <v>2795372000</v>
      </c>
      <c r="T31" s="15">
        <v>188799303</v>
      </c>
      <c r="U31" s="15">
        <f t="shared" si="11"/>
        <v>1123361800</v>
      </c>
      <c r="V31" s="15">
        <f t="shared" si="11"/>
        <v>82108000</v>
      </c>
      <c r="W31" s="48">
        <f t="shared" si="11"/>
        <v>301900000</v>
      </c>
      <c r="X31" s="48">
        <v>21010388.061474446</v>
      </c>
      <c r="Y31" s="48">
        <v>918996.57438540331</v>
      </c>
      <c r="Z31" s="48"/>
    </row>
    <row r="32" spans="1:26" x14ac:dyDescent="0.2">
      <c r="A32" s="16">
        <v>26</v>
      </c>
      <c r="B32" s="16">
        <v>761</v>
      </c>
      <c r="C32" s="17" t="s">
        <v>50</v>
      </c>
      <c r="D32" s="17">
        <v>150000</v>
      </c>
      <c r="E32" s="18">
        <v>3300000</v>
      </c>
      <c r="F32" s="19">
        <f t="shared" si="5"/>
        <v>5190000</v>
      </c>
      <c r="G32" s="16">
        <f>SUM([1]MNSK!Q111)</f>
        <v>3248000</v>
      </c>
      <c r="H32" s="20">
        <f t="shared" si="6"/>
        <v>8588000</v>
      </c>
      <c r="I32" s="17"/>
      <c r="J32" s="17">
        <v>0</v>
      </c>
      <c r="K32" s="21">
        <f>SUM('[1]CEK UTANG'!M32)</f>
        <v>0</v>
      </c>
      <c r="L32" s="17">
        <f t="shared" si="7"/>
        <v>0</v>
      </c>
      <c r="M32" s="17">
        <v>0</v>
      </c>
      <c r="N32" s="22">
        <f t="shared" si="0"/>
        <v>0</v>
      </c>
      <c r="O32" s="20">
        <f t="shared" si="1"/>
        <v>580033.14555772895</v>
      </c>
      <c r="P32" s="20">
        <f t="shared" si="2"/>
        <v>0</v>
      </c>
      <c r="Q32" s="20">
        <f t="shared" si="10"/>
        <v>0</v>
      </c>
      <c r="R32" s="20">
        <f t="shared" si="4"/>
        <v>580033.14555772895</v>
      </c>
      <c r="S32" s="15">
        <f t="shared" si="8"/>
        <v>2795372000</v>
      </c>
      <c r="T32" s="15">
        <v>188799303</v>
      </c>
      <c r="U32" s="15">
        <f t="shared" si="11"/>
        <v>1123361800</v>
      </c>
      <c r="V32" s="15">
        <f t="shared" si="11"/>
        <v>82108000</v>
      </c>
      <c r="W32" s="48">
        <f t="shared" si="11"/>
        <v>301900000</v>
      </c>
      <c r="X32" s="48">
        <v>21010388.061474446</v>
      </c>
      <c r="Y32" s="48">
        <v>918996.57438540331</v>
      </c>
      <c r="Z32" s="48"/>
    </row>
    <row r="33" spans="1:26" x14ac:dyDescent="0.2">
      <c r="A33" s="16">
        <v>27</v>
      </c>
      <c r="B33" s="16">
        <v>408</v>
      </c>
      <c r="C33" s="17" t="s">
        <v>51</v>
      </c>
      <c r="D33" s="17">
        <v>150000</v>
      </c>
      <c r="E33" s="18">
        <v>21150000</v>
      </c>
      <c r="F33" s="19">
        <f t="shared" si="5"/>
        <v>23040000</v>
      </c>
      <c r="G33" s="16">
        <f>SUM([1]MNSK!Q12)</f>
        <v>96000</v>
      </c>
      <c r="H33" s="20">
        <f t="shared" si="6"/>
        <v>23286000</v>
      </c>
      <c r="I33" s="17"/>
      <c r="J33" s="17">
        <v>0</v>
      </c>
      <c r="K33" s="21">
        <f>SUM('[1]CEK UTANG'!M33)</f>
        <v>12013000</v>
      </c>
      <c r="L33" s="17">
        <f t="shared" si="7"/>
        <v>0</v>
      </c>
      <c r="M33" s="17">
        <v>4500000</v>
      </c>
      <c r="N33" s="22">
        <f t="shared" si="0"/>
        <v>4500000</v>
      </c>
      <c r="O33" s="20">
        <f t="shared" si="1"/>
        <v>1572735.4247155655</v>
      </c>
      <c r="P33" s="20">
        <f t="shared" si="2"/>
        <v>680668.66538456269</v>
      </c>
      <c r="Q33" s="20">
        <f t="shared" si="10"/>
        <v>0</v>
      </c>
      <c r="R33" s="20">
        <f t="shared" si="4"/>
        <v>2253404.0901001282</v>
      </c>
      <c r="S33" s="15">
        <f t="shared" si="8"/>
        <v>2795372000</v>
      </c>
      <c r="T33" s="15">
        <v>188799303</v>
      </c>
      <c r="U33" s="15">
        <f t="shared" si="11"/>
        <v>1123361800</v>
      </c>
      <c r="V33" s="15">
        <f t="shared" si="11"/>
        <v>82108000</v>
      </c>
      <c r="W33" s="48">
        <f t="shared" si="11"/>
        <v>301900000</v>
      </c>
      <c r="X33" s="48">
        <v>21010388.061474446</v>
      </c>
      <c r="Y33" s="48">
        <v>918996.57438540331</v>
      </c>
      <c r="Z33" s="48"/>
    </row>
    <row r="34" spans="1:26" x14ac:dyDescent="0.2">
      <c r="A34" s="16">
        <v>28</v>
      </c>
      <c r="B34" s="16">
        <v>440</v>
      </c>
      <c r="C34" s="17" t="s">
        <v>52</v>
      </c>
      <c r="D34" s="17">
        <v>150000</v>
      </c>
      <c r="E34" s="18">
        <v>20885000</v>
      </c>
      <c r="F34" s="19">
        <f t="shared" si="5"/>
        <v>22775000</v>
      </c>
      <c r="G34" s="16">
        <f>SUM([1]MNSK!Q16)</f>
        <v>0</v>
      </c>
      <c r="H34" s="20">
        <f t="shared" si="6"/>
        <v>22925000</v>
      </c>
      <c r="I34" s="17">
        <v>1800000</v>
      </c>
      <c r="J34" s="17">
        <v>17000000</v>
      </c>
      <c r="K34" s="21">
        <f>SUM('[1]CEK UTANG'!M34)</f>
        <v>28327000</v>
      </c>
      <c r="L34" s="17">
        <f t="shared" si="7"/>
        <v>90000</v>
      </c>
      <c r="M34" s="17">
        <v>10800000</v>
      </c>
      <c r="N34" s="22">
        <f t="shared" si="0"/>
        <v>10890000</v>
      </c>
      <c r="O34" s="20">
        <f t="shared" si="1"/>
        <v>1548353.5004553956</v>
      </c>
      <c r="P34" s="20">
        <f t="shared" si="2"/>
        <v>1633604.7969229503</v>
      </c>
      <c r="Q34" s="20">
        <f t="shared" si="10"/>
        <v>20694.618392848446</v>
      </c>
      <c r="R34" s="20">
        <f t="shared" si="4"/>
        <v>3202652.9157711943</v>
      </c>
      <c r="S34" s="15">
        <f t="shared" si="8"/>
        <v>2795372000</v>
      </c>
      <c r="T34" s="15">
        <v>188799303</v>
      </c>
      <c r="U34" s="15">
        <f t="shared" si="11"/>
        <v>1123361800</v>
      </c>
      <c r="V34" s="15">
        <f t="shared" si="11"/>
        <v>82108000</v>
      </c>
      <c r="W34" s="48">
        <f t="shared" si="11"/>
        <v>301900000</v>
      </c>
      <c r="X34" s="48">
        <v>21010388.061474446</v>
      </c>
      <c r="Y34" s="48">
        <v>918996.57438540331</v>
      </c>
      <c r="Z34" s="48"/>
    </row>
    <row r="35" spans="1:26" x14ac:dyDescent="0.2">
      <c r="A35" s="16">
        <v>29</v>
      </c>
      <c r="B35" s="16">
        <v>243</v>
      </c>
      <c r="C35" s="17" t="s">
        <v>53</v>
      </c>
      <c r="D35" s="17">
        <v>150000</v>
      </c>
      <c r="E35" s="18">
        <v>21525000</v>
      </c>
      <c r="F35" s="19">
        <f t="shared" si="5"/>
        <v>23415000</v>
      </c>
      <c r="G35" s="16">
        <f>SUM([1]MNSK!Q8)</f>
        <v>24096000</v>
      </c>
      <c r="H35" s="20">
        <f t="shared" si="6"/>
        <v>47661000</v>
      </c>
      <c r="I35" s="17"/>
      <c r="J35" s="17">
        <v>32000000</v>
      </c>
      <c r="K35" s="21">
        <f>SUM('[1]CEK UTANG'!M35)</f>
        <v>58330000</v>
      </c>
      <c r="L35" s="17">
        <f t="shared" si="7"/>
        <v>0</v>
      </c>
      <c r="M35" s="17">
        <v>12000000</v>
      </c>
      <c r="N35" s="22">
        <f t="shared" si="0"/>
        <v>12000000</v>
      </c>
      <c r="O35" s="20">
        <f t="shared" si="1"/>
        <v>3219021.8619500371</v>
      </c>
      <c r="P35" s="20">
        <f t="shared" si="2"/>
        <v>1815116.4410255007</v>
      </c>
      <c r="Q35" s="20">
        <f t="shared" si="10"/>
        <v>0</v>
      </c>
      <c r="R35" s="20">
        <f t="shared" si="4"/>
        <v>5034138.3029755373</v>
      </c>
      <c r="S35" s="15">
        <f t="shared" si="8"/>
        <v>2795372000</v>
      </c>
      <c r="T35" s="15">
        <v>188799303</v>
      </c>
      <c r="U35" s="15">
        <f t="shared" si="11"/>
        <v>1123361800</v>
      </c>
      <c r="V35" s="15">
        <f t="shared" si="11"/>
        <v>82108000</v>
      </c>
      <c r="W35" s="48">
        <f t="shared" si="11"/>
        <v>301900000</v>
      </c>
      <c r="X35" s="48">
        <v>21010388.061474446</v>
      </c>
      <c r="Y35" s="48">
        <v>918996.57438540331</v>
      </c>
      <c r="Z35" s="48"/>
    </row>
    <row r="36" spans="1:26" x14ac:dyDescent="0.2">
      <c r="A36" s="16">
        <v>30</v>
      </c>
      <c r="B36" s="16">
        <v>746</v>
      </c>
      <c r="C36" s="17" t="s">
        <v>54</v>
      </c>
      <c r="D36" s="17">
        <v>150000</v>
      </c>
      <c r="E36" s="18">
        <v>800000</v>
      </c>
      <c r="F36" s="19">
        <f>SUM(E36)</f>
        <v>800000</v>
      </c>
      <c r="G36" s="16">
        <v>0</v>
      </c>
      <c r="H36" s="20">
        <f t="shared" si="6"/>
        <v>950000</v>
      </c>
      <c r="I36" s="17">
        <v>2810000</v>
      </c>
      <c r="J36" s="17"/>
      <c r="K36" s="21">
        <v>10000000</v>
      </c>
      <c r="L36" s="17">
        <f t="shared" si="7"/>
        <v>140500</v>
      </c>
      <c r="M36" s="17">
        <v>0</v>
      </c>
      <c r="N36" s="22">
        <f t="shared" si="0"/>
        <v>140500</v>
      </c>
      <c r="O36" s="20">
        <f t="shared" si="1"/>
        <v>64162.958579394799</v>
      </c>
      <c r="P36" s="20">
        <f t="shared" si="2"/>
        <v>0</v>
      </c>
      <c r="Q36" s="20">
        <f t="shared" si="10"/>
        <v>32306.598713280069</v>
      </c>
      <c r="R36" s="20">
        <f t="shared" si="4"/>
        <v>96469.557292674872</v>
      </c>
      <c r="S36" s="15">
        <f t="shared" si="8"/>
        <v>2795372000</v>
      </c>
      <c r="T36" s="15">
        <v>188799303</v>
      </c>
      <c r="U36" s="15">
        <f t="shared" si="11"/>
        <v>1123361800</v>
      </c>
      <c r="V36" s="15">
        <f t="shared" si="11"/>
        <v>82108000</v>
      </c>
      <c r="W36" s="48">
        <f t="shared" si="11"/>
        <v>301900000</v>
      </c>
      <c r="X36" s="48">
        <v>21010388.061474446</v>
      </c>
      <c r="Y36" s="48">
        <v>918996.57438540331</v>
      </c>
      <c r="Z36" s="48"/>
    </row>
    <row r="37" spans="1:26" x14ac:dyDescent="0.2">
      <c r="A37" s="16">
        <v>31</v>
      </c>
      <c r="B37" s="16">
        <v>653</v>
      </c>
      <c r="C37" s="17" t="s">
        <v>55</v>
      </c>
      <c r="D37" s="17">
        <v>150000</v>
      </c>
      <c r="E37" s="18">
        <v>19800000</v>
      </c>
      <c r="F37" s="19">
        <f t="shared" si="5"/>
        <v>21690000</v>
      </c>
      <c r="G37" s="16">
        <v>0</v>
      </c>
      <c r="H37" s="20">
        <f t="shared" si="6"/>
        <v>21840000</v>
      </c>
      <c r="I37" s="17"/>
      <c r="J37" s="17">
        <v>0</v>
      </c>
      <c r="K37" s="21">
        <f>SUM('[1]CEK UTANG'!M37)</f>
        <v>8750000</v>
      </c>
      <c r="L37" s="17">
        <f t="shared" si="7"/>
        <v>0</v>
      </c>
      <c r="M37" s="17">
        <v>4500000</v>
      </c>
      <c r="N37" s="22">
        <f t="shared" si="0"/>
        <v>4500000</v>
      </c>
      <c r="O37" s="20">
        <f t="shared" si="1"/>
        <v>1475072.6477620867</v>
      </c>
      <c r="P37" s="20">
        <f t="shared" si="2"/>
        <v>680668.66538456269</v>
      </c>
      <c r="Q37" s="20">
        <f t="shared" si="10"/>
        <v>0</v>
      </c>
      <c r="R37" s="20">
        <f t="shared" si="4"/>
        <v>2155741.3131466494</v>
      </c>
      <c r="S37" s="15">
        <f t="shared" si="8"/>
        <v>2795372000</v>
      </c>
      <c r="T37" s="15">
        <v>188799303</v>
      </c>
      <c r="U37" s="15">
        <f t="shared" si="11"/>
        <v>1123361800</v>
      </c>
      <c r="V37" s="15">
        <f t="shared" si="11"/>
        <v>82108000</v>
      </c>
      <c r="W37" s="48">
        <f t="shared" si="11"/>
        <v>301900000</v>
      </c>
      <c r="X37" s="48">
        <v>21010388.061474446</v>
      </c>
      <c r="Y37" s="48">
        <v>918996.57438540331</v>
      </c>
      <c r="Z37" s="48"/>
    </row>
    <row r="38" spans="1:26" x14ac:dyDescent="0.2">
      <c r="A38" s="16">
        <v>32</v>
      </c>
      <c r="B38" s="16">
        <v>607</v>
      </c>
      <c r="C38" s="17" t="s">
        <v>56</v>
      </c>
      <c r="D38" s="17">
        <v>150000</v>
      </c>
      <c r="E38" s="18">
        <v>19150000</v>
      </c>
      <c r="F38" s="19">
        <f t="shared" si="5"/>
        <v>21040000</v>
      </c>
      <c r="G38" s="16">
        <f>SUM([1]MNSK!Q207)</f>
        <v>0</v>
      </c>
      <c r="H38" s="20">
        <f t="shared" si="6"/>
        <v>21190000</v>
      </c>
      <c r="I38" s="17"/>
      <c r="J38" s="17">
        <v>0</v>
      </c>
      <c r="K38" s="21">
        <f>SUM('[1]CEK UTANG'!M38)</f>
        <v>0</v>
      </c>
      <c r="L38" s="17">
        <f t="shared" si="7"/>
        <v>0</v>
      </c>
      <c r="M38" s="17">
        <v>0</v>
      </c>
      <c r="N38" s="22">
        <f t="shared" si="0"/>
        <v>0</v>
      </c>
      <c r="O38" s="20">
        <f t="shared" si="1"/>
        <v>1431171.6761025009</v>
      </c>
      <c r="P38" s="20">
        <f t="shared" si="2"/>
        <v>0</v>
      </c>
      <c r="Q38" s="20">
        <f t="shared" si="10"/>
        <v>0</v>
      </c>
      <c r="R38" s="20">
        <f t="shared" si="4"/>
        <v>1431171.6761025009</v>
      </c>
      <c r="S38" s="15">
        <f t="shared" si="8"/>
        <v>2795372000</v>
      </c>
      <c r="T38" s="15">
        <v>188799303</v>
      </c>
      <c r="U38" s="15">
        <f t="shared" si="11"/>
        <v>1123361800</v>
      </c>
      <c r="V38" s="15">
        <f t="shared" si="11"/>
        <v>82108000</v>
      </c>
      <c r="W38" s="48">
        <f t="shared" si="11"/>
        <v>301900000</v>
      </c>
      <c r="X38" s="48">
        <v>21010388.061474446</v>
      </c>
      <c r="Y38" s="48">
        <v>918996.57438540331</v>
      </c>
      <c r="Z38" s="48"/>
    </row>
    <row r="39" spans="1:26" x14ac:dyDescent="0.2">
      <c r="A39" s="16">
        <v>33</v>
      </c>
      <c r="B39" s="16">
        <v>690</v>
      </c>
      <c r="C39" s="17" t="s">
        <v>57</v>
      </c>
      <c r="D39" s="17">
        <v>150000</v>
      </c>
      <c r="E39" s="18">
        <v>18600000</v>
      </c>
      <c r="F39" s="19">
        <f t="shared" si="5"/>
        <v>20490000</v>
      </c>
      <c r="G39" s="16">
        <f>SUM([1]MNSK!Q215)</f>
        <v>0</v>
      </c>
      <c r="H39" s="20">
        <f t="shared" si="6"/>
        <v>20640000</v>
      </c>
      <c r="I39" s="17"/>
      <c r="J39" s="17"/>
      <c r="K39" s="21">
        <f>SUM('[1]CEK UTANG'!M39)</f>
        <v>13000000</v>
      </c>
      <c r="L39" s="17">
        <f t="shared" si="7"/>
        <v>0</v>
      </c>
      <c r="M39" s="17">
        <v>3600000</v>
      </c>
      <c r="N39" s="22">
        <f t="shared" si="0"/>
        <v>3600000</v>
      </c>
      <c r="O39" s="20">
        <f t="shared" si="1"/>
        <v>1394024.7000828511</v>
      </c>
      <c r="P39" s="20">
        <f t="shared" si="2"/>
        <v>544534.9323076501</v>
      </c>
      <c r="Q39" s="20">
        <f t="shared" si="10"/>
        <v>0</v>
      </c>
      <c r="R39" s="20">
        <f t="shared" si="4"/>
        <v>1938559.6323905012</v>
      </c>
      <c r="S39" s="15">
        <f t="shared" si="8"/>
        <v>2795372000</v>
      </c>
      <c r="T39" s="15">
        <v>188799303</v>
      </c>
      <c r="U39" s="15">
        <f t="shared" si="11"/>
        <v>1123361800</v>
      </c>
      <c r="V39" s="15">
        <f t="shared" si="11"/>
        <v>82108000</v>
      </c>
      <c r="W39" s="48">
        <f t="shared" si="11"/>
        <v>301900000</v>
      </c>
      <c r="X39" s="48">
        <v>21010388.061474446</v>
      </c>
      <c r="Y39" s="48">
        <v>918996.57438540331</v>
      </c>
      <c r="Z39" s="48"/>
    </row>
    <row r="40" spans="1:26" x14ac:dyDescent="0.2">
      <c r="A40" s="16">
        <v>34</v>
      </c>
      <c r="B40" s="16">
        <v>605</v>
      </c>
      <c r="C40" s="17" t="s">
        <v>58</v>
      </c>
      <c r="D40" s="17">
        <v>150000</v>
      </c>
      <c r="E40" s="18">
        <v>19300000</v>
      </c>
      <c r="F40" s="19">
        <f t="shared" si="5"/>
        <v>21190000</v>
      </c>
      <c r="G40" s="16">
        <v>0</v>
      </c>
      <c r="H40" s="20">
        <f t="shared" si="6"/>
        <v>21340000</v>
      </c>
      <c r="I40" s="17">
        <v>345000</v>
      </c>
      <c r="J40" s="17"/>
      <c r="K40" s="21">
        <f>SUM('[1]CEK UTANG'!M40)</f>
        <v>4200000</v>
      </c>
      <c r="L40" s="17">
        <f t="shared" si="7"/>
        <v>17250</v>
      </c>
      <c r="M40" s="17">
        <v>525000</v>
      </c>
      <c r="N40" s="22">
        <f t="shared" si="0"/>
        <v>542250</v>
      </c>
      <c r="O40" s="20">
        <f t="shared" si="1"/>
        <v>1441302.6695624052</v>
      </c>
      <c r="P40" s="20">
        <f t="shared" si="2"/>
        <v>79411.344294865645</v>
      </c>
      <c r="Q40" s="20">
        <f t="shared" si="10"/>
        <v>3966.4685252959521</v>
      </c>
      <c r="R40" s="20">
        <f t="shared" si="4"/>
        <v>1524680.4823825667</v>
      </c>
      <c r="S40" s="15">
        <f t="shared" si="8"/>
        <v>2795372000</v>
      </c>
      <c r="T40" s="15">
        <v>188799303</v>
      </c>
      <c r="U40" s="15">
        <f t="shared" si="11"/>
        <v>1123361800</v>
      </c>
      <c r="V40" s="15">
        <f t="shared" si="11"/>
        <v>82108000</v>
      </c>
      <c r="W40" s="48">
        <f t="shared" si="11"/>
        <v>301900000</v>
      </c>
      <c r="X40" s="48">
        <v>21010388.061474446</v>
      </c>
      <c r="Y40" s="48">
        <v>918996.57438540331</v>
      </c>
      <c r="Z40" s="48"/>
    </row>
    <row r="41" spans="1:26" x14ac:dyDescent="0.2">
      <c r="A41" s="16">
        <v>35</v>
      </c>
      <c r="B41" s="16">
        <v>199</v>
      </c>
      <c r="C41" s="17" t="s">
        <v>59</v>
      </c>
      <c r="D41" s="17">
        <v>150000</v>
      </c>
      <c r="E41" s="18">
        <v>21610000</v>
      </c>
      <c r="F41" s="19">
        <f t="shared" si="5"/>
        <v>23500000</v>
      </c>
      <c r="G41" s="16">
        <f>SUM([1]MNSK!Q151)</f>
        <v>0</v>
      </c>
      <c r="H41" s="20">
        <f t="shared" si="6"/>
        <v>23650000</v>
      </c>
      <c r="I41" s="17"/>
      <c r="J41" s="17"/>
      <c r="K41" s="21">
        <f>SUM('[1]CEK UTANG'!M41)</f>
        <v>1000000</v>
      </c>
      <c r="L41" s="17">
        <f t="shared" si="7"/>
        <v>0</v>
      </c>
      <c r="M41" s="17">
        <v>3600000</v>
      </c>
      <c r="N41" s="22">
        <f t="shared" si="0"/>
        <v>3600000</v>
      </c>
      <c r="O41" s="20">
        <f t="shared" si="1"/>
        <v>1597319.9688449337</v>
      </c>
      <c r="P41" s="20">
        <f t="shared" si="2"/>
        <v>544534.9323076501</v>
      </c>
      <c r="Q41" s="20">
        <f t="shared" si="10"/>
        <v>0</v>
      </c>
      <c r="R41" s="20">
        <f t="shared" si="4"/>
        <v>2141854.9011525838</v>
      </c>
      <c r="S41" s="15">
        <f t="shared" si="8"/>
        <v>2795372000</v>
      </c>
      <c r="T41" s="15">
        <v>188799303</v>
      </c>
      <c r="U41" s="15">
        <f t="shared" ref="U41:W56" si="12">SUM(U40)</f>
        <v>1123361800</v>
      </c>
      <c r="V41" s="15">
        <f t="shared" si="12"/>
        <v>82108000</v>
      </c>
      <c r="W41" s="48">
        <f t="shared" si="12"/>
        <v>301900000</v>
      </c>
      <c r="X41" s="48">
        <v>21010388.061474446</v>
      </c>
      <c r="Y41" s="48">
        <v>918996.57438540331</v>
      </c>
      <c r="Z41" s="48"/>
    </row>
    <row r="42" spans="1:26" x14ac:dyDescent="0.2">
      <c r="A42" s="16">
        <v>36</v>
      </c>
      <c r="B42" s="16">
        <v>509</v>
      </c>
      <c r="C42" s="17" t="s">
        <v>60</v>
      </c>
      <c r="D42" s="17">
        <v>150000</v>
      </c>
      <c r="E42" s="18">
        <v>20040000</v>
      </c>
      <c r="F42" s="19">
        <f t="shared" si="5"/>
        <v>21930000</v>
      </c>
      <c r="G42" s="16">
        <f>SUM([1]MNSK!Q159)</f>
        <v>18096000</v>
      </c>
      <c r="H42" s="20">
        <f t="shared" si="6"/>
        <v>40176000</v>
      </c>
      <c r="I42" s="17"/>
      <c r="J42" s="17"/>
      <c r="K42" s="21">
        <f>SUM('[1]CEK UTANG'!M42)</f>
        <v>0</v>
      </c>
      <c r="L42" s="17">
        <f t="shared" si="7"/>
        <v>0</v>
      </c>
      <c r="M42" s="17">
        <v>0</v>
      </c>
      <c r="N42" s="22">
        <f t="shared" si="0"/>
        <v>0</v>
      </c>
      <c r="O42" s="20">
        <f t="shared" si="1"/>
        <v>2713485.2883008057</v>
      </c>
      <c r="P42" s="20">
        <f t="shared" si="2"/>
        <v>0</v>
      </c>
      <c r="Q42" s="20">
        <f t="shared" si="10"/>
        <v>0</v>
      </c>
      <c r="R42" s="20">
        <f t="shared" si="4"/>
        <v>2713485.2883008057</v>
      </c>
      <c r="S42" s="15">
        <f t="shared" si="8"/>
        <v>2795372000</v>
      </c>
      <c r="T42" s="15">
        <v>188799303</v>
      </c>
      <c r="U42" s="15">
        <f t="shared" si="12"/>
        <v>1123361800</v>
      </c>
      <c r="V42" s="15">
        <f t="shared" si="12"/>
        <v>82108000</v>
      </c>
      <c r="W42" s="48">
        <f t="shared" si="12"/>
        <v>301900000</v>
      </c>
      <c r="X42" s="48">
        <v>21010388.061474446</v>
      </c>
      <c r="Y42" s="48">
        <v>918996.57438540331</v>
      </c>
      <c r="Z42" s="48"/>
    </row>
    <row r="43" spans="1:26" x14ac:dyDescent="0.2">
      <c r="A43" s="16">
        <v>37</v>
      </c>
      <c r="B43" s="16">
        <v>564</v>
      </c>
      <c r="C43" s="17" t="s">
        <v>61</v>
      </c>
      <c r="D43" s="17">
        <v>150000</v>
      </c>
      <c r="E43" s="18">
        <v>19550000</v>
      </c>
      <c r="F43" s="19">
        <f t="shared" si="5"/>
        <v>21440000</v>
      </c>
      <c r="G43" s="16">
        <f>SUM([1]MNSK!Q175)</f>
        <v>13441000</v>
      </c>
      <c r="H43" s="20">
        <f t="shared" si="6"/>
        <v>35031000</v>
      </c>
      <c r="I43" s="17"/>
      <c r="J43" s="17"/>
      <c r="K43" s="21">
        <f>SUM('[1]CEK UTANG'!M43)</f>
        <v>35000000</v>
      </c>
      <c r="L43" s="17">
        <f t="shared" si="7"/>
        <v>0</v>
      </c>
      <c r="M43" s="17">
        <v>0</v>
      </c>
      <c r="N43" s="22">
        <f t="shared" si="0"/>
        <v>0</v>
      </c>
      <c r="O43" s="20">
        <f t="shared" si="1"/>
        <v>2365992.2126260833</v>
      </c>
      <c r="P43" s="20">
        <f t="shared" si="2"/>
        <v>0</v>
      </c>
      <c r="Q43" s="20">
        <f t="shared" si="10"/>
        <v>0</v>
      </c>
      <c r="R43" s="20">
        <f t="shared" si="4"/>
        <v>2365992.2126260833</v>
      </c>
      <c r="S43" s="15">
        <f t="shared" si="8"/>
        <v>2795372000</v>
      </c>
      <c r="T43" s="15">
        <v>188799303</v>
      </c>
      <c r="U43" s="15">
        <f t="shared" si="12"/>
        <v>1123361800</v>
      </c>
      <c r="V43" s="15">
        <f t="shared" si="12"/>
        <v>82108000</v>
      </c>
      <c r="W43" s="48">
        <f t="shared" si="12"/>
        <v>301900000</v>
      </c>
      <c r="X43" s="48">
        <v>21010388.061474446</v>
      </c>
      <c r="Y43" s="48">
        <v>918996.57438540331</v>
      </c>
      <c r="Z43" s="48"/>
    </row>
    <row r="44" spans="1:26" x14ac:dyDescent="0.2">
      <c r="A44" s="16">
        <v>38</v>
      </c>
      <c r="B44" s="16">
        <v>588</v>
      </c>
      <c r="C44" s="17" t="s">
        <v>62</v>
      </c>
      <c r="D44" s="17">
        <v>150000</v>
      </c>
      <c r="E44" s="18">
        <v>19125000</v>
      </c>
      <c r="F44" s="19">
        <f t="shared" si="5"/>
        <v>21015000</v>
      </c>
      <c r="G44" s="16">
        <v>0</v>
      </c>
      <c r="H44" s="20">
        <f t="shared" si="6"/>
        <v>21165000</v>
      </c>
      <c r="I44" s="17"/>
      <c r="J44" s="17"/>
      <c r="K44" s="21">
        <f>SUM('[1]CEK UTANG'!M44)</f>
        <v>0</v>
      </c>
      <c r="L44" s="17">
        <f t="shared" si="7"/>
        <v>0</v>
      </c>
      <c r="M44" s="17">
        <v>0</v>
      </c>
      <c r="N44" s="22">
        <f t="shared" si="0"/>
        <v>0</v>
      </c>
      <c r="O44" s="20">
        <f t="shared" si="1"/>
        <v>1429483.1771925166</v>
      </c>
      <c r="P44" s="20">
        <f t="shared" si="2"/>
        <v>0</v>
      </c>
      <c r="Q44" s="20">
        <f t="shared" si="10"/>
        <v>0</v>
      </c>
      <c r="R44" s="20">
        <f t="shared" si="4"/>
        <v>1429483.1771925166</v>
      </c>
      <c r="S44" s="15">
        <f t="shared" si="8"/>
        <v>2795372000</v>
      </c>
      <c r="T44" s="15">
        <v>188799303</v>
      </c>
      <c r="U44" s="15">
        <f t="shared" si="12"/>
        <v>1123361800</v>
      </c>
      <c r="V44" s="15">
        <f t="shared" si="12"/>
        <v>82108000</v>
      </c>
      <c r="W44" s="48">
        <f t="shared" si="12"/>
        <v>301900000</v>
      </c>
      <c r="X44" s="48">
        <v>21010388.061474446</v>
      </c>
      <c r="Y44" s="48">
        <v>918996.57438540331</v>
      </c>
      <c r="Z44" s="48"/>
    </row>
    <row r="45" spans="1:26" x14ac:dyDescent="0.2">
      <c r="A45" s="16">
        <v>39</v>
      </c>
      <c r="B45" s="16">
        <v>347</v>
      </c>
      <c r="C45" s="17" t="s">
        <v>63</v>
      </c>
      <c r="D45" s="17">
        <v>150000</v>
      </c>
      <c r="E45" s="18">
        <v>21290000</v>
      </c>
      <c r="F45" s="19">
        <f t="shared" si="5"/>
        <v>23180000</v>
      </c>
      <c r="G45" s="16">
        <f>SUM([1]MNSK!Q155)</f>
        <v>0</v>
      </c>
      <c r="H45" s="20">
        <f t="shared" si="6"/>
        <v>23330000</v>
      </c>
      <c r="I45" s="17"/>
      <c r="J45" s="17"/>
      <c r="K45" s="21">
        <f>SUM('[1]CEK UTANG'!M45)</f>
        <v>0</v>
      </c>
      <c r="L45" s="17">
        <f t="shared" si="7"/>
        <v>0</v>
      </c>
      <c r="M45" s="17">
        <v>0</v>
      </c>
      <c r="N45" s="22">
        <f t="shared" si="0"/>
        <v>0</v>
      </c>
      <c r="O45" s="20">
        <f t="shared" si="1"/>
        <v>1575707.1827971374</v>
      </c>
      <c r="P45" s="20">
        <f t="shared" si="2"/>
        <v>0</v>
      </c>
      <c r="Q45" s="20">
        <f t="shared" si="10"/>
        <v>0</v>
      </c>
      <c r="R45" s="20">
        <f t="shared" si="4"/>
        <v>1575707.1827971374</v>
      </c>
      <c r="S45" s="15">
        <f t="shared" si="8"/>
        <v>2795372000</v>
      </c>
      <c r="T45" s="15">
        <v>188799303</v>
      </c>
      <c r="U45" s="15">
        <f t="shared" si="12"/>
        <v>1123361800</v>
      </c>
      <c r="V45" s="15">
        <f t="shared" si="12"/>
        <v>82108000</v>
      </c>
      <c r="W45" s="48">
        <f t="shared" si="12"/>
        <v>301900000</v>
      </c>
      <c r="X45" s="48">
        <v>21010388.061474446</v>
      </c>
      <c r="Y45" s="48">
        <v>918996.57438540331</v>
      </c>
      <c r="Z45" s="48"/>
    </row>
    <row r="46" spans="1:26" x14ac:dyDescent="0.2">
      <c r="A46" s="16">
        <v>40</v>
      </c>
      <c r="B46" s="16">
        <v>589</v>
      </c>
      <c r="C46" s="17" t="s">
        <v>64</v>
      </c>
      <c r="D46" s="17">
        <v>150000</v>
      </c>
      <c r="E46" s="18">
        <v>18825000</v>
      </c>
      <c r="F46" s="19">
        <f t="shared" si="5"/>
        <v>20715000</v>
      </c>
      <c r="G46" s="16">
        <v>0</v>
      </c>
      <c r="H46" s="20">
        <f t="shared" si="6"/>
        <v>20865000</v>
      </c>
      <c r="I46" s="17"/>
      <c r="J46" s="17"/>
      <c r="K46" s="21">
        <f>SUM('[1]CEK UTANG'!M46)</f>
        <v>28332000</v>
      </c>
      <c r="L46" s="17">
        <f t="shared" si="7"/>
        <v>0</v>
      </c>
      <c r="M46" s="17">
        <v>4725000</v>
      </c>
      <c r="N46" s="22">
        <f t="shared" si="0"/>
        <v>4725000</v>
      </c>
      <c r="O46" s="20">
        <f t="shared" si="1"/>
        <v>1409221.1902727077</v>
      </c>
      <c r="P46" s="20">
        <f t="shared" si="2"/>
        <v>714702.09865379089</v>
      </c>
      <c r="Q46" s="20">
        <f t="shared" si="10"/>
        <v>0</v>
      </c>
      <c r="R46" s="20">
        <f t="shared" si="4"/>
        <v>2123923.2889264985</v>
      </c>
      <c r="S46" s="15">
        <f t="shared" si="8"/>
        <v>2795372000</v>
      </c>
      <c r="T46" s="15">
        <v>188799303</v>
      </c>
      <c r="U46" s="15">
        <f t="shared" si="12"/>
        <v>1123361800</v>
      </c>
      <c r="V46" s="15">
        <f t="shared" si="12"/>
        <v>82108000</v>
      </c>
      <c r="W46" s="48">
        <f t="shared" si="12"/>
        <v>301900000</v>
      </c>
      <c r="X46" s="48">
        <v>21010388.061474446</v>
      </c>
      <c r="Y46" s="48">
        <v>918996.57438540331</v>
      </c>
      <c r="Z46" s="48"/>
    </row>
    <row r="47" spans="1:26" x14ac:dyDescent="0.2">
      <c r="A47" s="16">
        <v>41</v>
      </c>
      <c r="B47" s="25">
        <v>369</v>
      </c>
      <c r="C47" s="17" t="s">
        <v>65</v>
      </c>
      <c r="D47" s="17">
        <v>150000</v>
      </c>
      <c r="E47" s="18">
        <v>21225000</v>
      </c>
      <c r="F47" s="19">
        <f t="shared" si="5"/>
        <v>23115000</v>
      </c>
      <c r="G47" s="16">
        <f>SUM([1]MNSK!Q499)</f>
        <v>0</v>
      </c>
      <c r="H47" s="20">
        <f t="shared" si="6"/>
        <v>23265000</v>
      </c>
      <c r="I47" s="17"/>
      <c r="J47" s="17"/>
      <c r="K47" s="21">
        <f>SUM('[1]CEK UTANG'!M47)</f>
        <v>2000000</v>
      </c>
      <c r="L47" s="17">
        <f t="shared" si="7"/>
        <v>0</v>
      </c>
      <c r="M47" s="17">
        <v>525000</v>
      </c>
      <c r="N47" s="22">
        <f t="shared" si="0"/>
        <v>525000</v>
      </c>
      <c r="O47" s="20">
        <f t="shared" si="1"/>
        <v>1571317.0856311789</v>
      </c>
      <c r="P47" s="20">
        <f t="shared" si="2"/>
        <v>79411.344294865645</v>
      </c>
      <c r="Q47" s="20">
        <f t="shared" si="10"/>
        <v>0</v>
      </c>
      <c r="R47" s="20">
        <f t="shared" si="4"/>
        <v>1650728.4299260445</v>
      </c>
      <c r="S47" s="15">
        <f t="shared" si="8"/>
        <v>2795372000</v>
      </c>
      <c r="T47" s="15">
        <v>188799303</v>
      </c>
      <c r="U47" s="15">
        <f t="shared" si="12"/>
        <v>1123361800</v>
      </c>
      <c r="V47" s="15">
        <f t="shared" si="12"/>
        <v>82108000</v>
      </c>
      <c r="W47" s="48">
        <f t="shared" si="12"/>
        <v>301900000</v>
      </c>
      <c r="X47" s="48">
        <v>21010388.061474446</v>
      </c>
      <c r="Y47" s="48">
        <v>918996.57438540331</v>
      </c>
      <c r="Z47" s="48"/>
    </row>
    <row r="48" spans="1:26" x14ac:dyDescent="0.2">
      <c r="A48" s="16">
        <v>42</v>
      </c>
      <c r="B48" s="16">
        <v>601</v>
      </c>
      <c r="C48" s="17" t="s">
        <v>66</v>
      </c>
      <c r="D48" s="17">
        <v>150000</v>
      </c>
      <c r="E48" s="18">
        <v>19150000</v>
      </c>
      <c r="F48" s="19">
        <f t="shared" si="5"/>
        <v>21040000</v>
      </c>
      <c r="G48" s="16">
        <f>SUM([1]MNSK!Q199)</f>
        <v>-200000</v>
      </c>
      <c r="H48" s="20">
        <f t="shared" si="6"/>
        <v>20990000</v>
      </c>
      <c r="I48" s="17"/>
      <c r="J48" s="17"/>
      <c r="K48" s="21">
        <f>SUM('[1]CEK UTANG'!M48)</f>
        <v>3500000</v>
      </c>
      <c r="L48" s="17">
        <f t="shared" si="7"/>
        <v>0</v>
      </c>
      <c r="M48" s="17">
        <v>2175000</v>
      </c>
      <c r="N48" s="22">
        <f t="shared" si="0"/>
        <v>2175000</v>
      </c>
      <c r="O48" s="20">
        <f t="shared" si="1"/>
        <v>1417663.6848226283</v>
      </c>
      <c r="P48" s="20">
        <f t="shared" si="2"/>
        <v>328989.85493587202</v>
      </c>
      <c r="Q48" s="20">
        <f t="shared" si="10"/>
        <v>0</v>
      </c>
      <c r="R48" s="20">
        <f t="shared" si="4"/>
        <v>1746653.5397585002</v>
      </c>
      <c r="S48" s="15">
        <f t="shared" si="8"/>
        <v>2795372000</v>
      </c>
      <c r="T48" s="15">
        <v>188799303</v>
      </c>
      <c r="U48" s="15">
        <f t="shared" si="12"/>
        <v>1123361800</v>
      </c>
      <c r="V48" s="15">
        <f t="shared" si="12"/>
        <v>82108000</v>
      </c>
      <c r="W48" s="48">
        <f t="shared" si="12"/>
        <v>301900000</v>
      </c>
      <c r="X48" s="48">
        <v>21010388.061474446</v>
      </c>
      <c r="Y48" s="48">
        <v>918996.57438540331</v>
      </c>
      <c r="Z48" s="48"/>
    </row>
    <row r="49" spans="1:26" x14ac:dyDescent="0.2">
      <c r="A49" s="16">
        <v>43</v>
      </c>
      <c r="B49" s="16">
        <v>520</v>
      </c>
      <c r="C49" s="17" t="s">
        <v>67</v>
      </c>
      <c r="D49" s="17">
        <v>150000</v>
      </c>
      <c r="E49" s="18">
        <v>20040000</v>
      </c>
      <c r="F49" s="19">
        <f t="shared" si="5"/>
        <v>21930000</v>
      </c>
      <c r="G49" s="16">
        <f>SUM([1]MNSK!Q167)</f>
        <v>11444000</v>
      </c>
      <c r="H49" s="20">
        <f t="shared" si="6"/>
        <v>33524000</v>
      </c>
      <c r="I49" s="17"/>
      <c r="J49" s="17"/>
      <c r="K49" s="21">
        <f>SUM('[1]CEK UTANG'!M49)</f>
        <v>0</v>
      </c>
      <c r="L49" s="17">
        <f t="shared" si="7"/>
        <v>0</v>
      </c>
      <c r="M49" s="17">
        <v>0</v>
      </c>
      <c r="N49" s="22">
        <f t="shared" si="0"/>
        <v>0</v>
      </c>
      <c r="O49" s="20">
        <f t="shared" si="1"/>
        <v>2264209.4983322434</v>
      </c>
      <c r="P49" s="20">
        <f t="shared" si="2"/>
        <v>0</v>
      </c>
      <c r="Q49" s="20">
        <f t="shared" si="10"/>
        <v>0</v>
      </c>
      <c r="R49" s="20">
        <f t="shared" si="4"/>
        <v>2264209.4983322434</v>
      </c>
      <c r="S49" s="15">
        <f t="shared" si="8"/>
        <v>2795372000</v>
      </c>
      <c r="T49" s="15">
        <v>188799303</v>
      </c>
      <c r="U49" s="15">
        <f t="shared" si="12"/>
        <v>1123361800</v>
      </c>
      <c r="V49" s="15">
        <f t="shared" si="12"/>
        <v>82108000</v>
      </c>
      <c r="W49" s="48">
        <f t="shared" si="12"/>
        <v>301900000</v>
      </c>
      <c r="X49" s="48">
        <v>21010388.061474446</v>
      </c>
      <c r="Y49" s="48">
        <v>918996.57438540331</v>
      </c>
      <c r="Z49" s="48"/>
    </row>
    <row r="50" spans="1:26" x14ac:dyDescent="0.2">
      <c r="A50" s="16">
        <v>44</v>
      </c>
      <c r="B50" s="16">
        <v>542</v>
      </c>
      <c r="C50" s="17" t="s">
        <v>68</v>
      </c>
      <c r="D50" s="17">
        <v>150000</v>
      </c>
      <c r="E50" s="18">
        <v>19800000</v>
      </c>
      <c r="F50" s="19">
        <f t="shared" si="5"/>
        <v>21690000</v>
      </c>
      <c r="G50" s="16">
        <f>SUM([1]MNSK!Q171)</f>
        <v>14396000</v>
      </c>
      <c r="H50" s="20">
        <f t="shared" si="6"/>
        <v>36236000</v>
      </c>
      <c r="I50" s="17"/>
      <c r="J50" s="17"/>
      <c r="K50" s="21">
        <f>SUM('[1]CEK UTANG'!M50)</f>
        <v>0</v>
      </c>
      <c r="L50" s="17">
        <f t="shared" si="7"/>
        <v>0</v>
      </c>
      <c r="M50" s="17">
        <v>0</v>
      </c>
      <c r="N50" s="22">
        <f t="shared" si="0"/>
        <v>0</v>
      </c>
      <c r="O50" s="20">
        <f t="shared" si="1"/>
        <v>2447377.8600873156</v>
      </c>
      <c r="P50" s="20">
        <f t="shared" si="2"/>
        <v>0</v>
      </c>
      <c r="Q50" s="20">
        <f t="shared" si="10"/>
        <v>0</v>
      </c>
      <c r="R50" s="20">
        <f t="shared" si="4"/>
        <v>2447377.8600873156</v>
      </c>
      <c r="S50" s="15">
        <f t="shared" si="8"/>
        <v>2795372000</v>
      </c>
      <c r="T50" s="15">
        <v>188799303</v>
      </c>
      <c r="U50" s="15">
        <f t="shared" si="12"/>
        <v>1123361800</v>
      </c>
      <c r="V50" s="15">
        <f t="shared" si="12"/>
        <v>82108000</v>
      </c>
      <c r="W50" s="48">
        <f t="shared" si="12"/>
        <v>301900000</v>
      </c>
      <c r="X50" s="48">
        <v>21010388.061474446</v>
      </c>
      <c r="Y50" s="48">
        <v>918996.57438540331</v>
      </c>
      <c r="Z50" s="48"/>
    </row>
    <row r="51" spans="1:26" x14ac:dyDescent="0.2">
      <c r="A51" s="16">
        <v>45</v>
      </c>
      <c r="B51" s="16">
        <v>563</v>
      </c>
      <c r="C51" s="17" t="s">
        <v>69</v>
      </c>
      <c r="D51" s="17">
        <v>150000</v>
      </c>
      <c r="E51" s="18">
        <v>19375000</v>
      </c>
      <c r="F51" s="19">
        <f t="shared" si="5"/>
        <v>21265000</v>
      </c>
      <c r="G51" s="16">
        <f>SUM([1]MNSK!Q179)</f>
        <v>5596000</v>
      </c>
      <c r="H51" s="20">
        <f t="shared" si="6"/>
        <v>27011000</v>
      </c>
      <c r="I51" s="17"/>
      <c r="J51" s="17"/>
      <c r="K51" s="21">
        <f>SUM('[1]CEK UTANG'!M51)</f>
        <v>0</v>
      </c>
      <c r="L51" s="17">
        <f t="shared" si="7"/>
        <v>0</v>
      </c>
      <c r="M51" s="17">
        <v>0</v>
      </c>
      <c r="N51" s="22">
        <f t="shared" si="0"/>
        <v>0</v>
      </c>
      <c r="O51" s="20">
        <f t="shared" si="1"/>
        <v>1824321.7623031924</v>
      </c>
      <c r="P51" s="20">
        <f t="shared" si="2"/>
        <v>0</v>
      </c>
      <c r="Q51" s="20">
        <f t="shared" si="10"/>
        <v>0</v>
      </c>
      <c r="R51" s="20">
        <f t="shared" si="4"/>
        <v>1824321.7623031924</v>
      </c>
      <c r="S51" s="15">
        <f t="shared" si="8"/>
        <v>2795372000</v>
      </c>
      <c r="T51" s="15">
        <v>188799303</v>
      </c>
      <c r="U51" s="15">
        <f t="shared" si="12"/>
        <v>1123361800</v>
      </c>
      <c r="V51" s="15">
        <f t="shared" si="12"/>
        <v>82108000</v>
      </c>
      <c r="W51" s="48">
        <f t="shared" si="12"/>
        <v>301900000</v>
      </c>
      <c r="X51" s="48">
        <v>21010388.061474446</v>
      </c>
      <c r="Y51" s="48">
        <v>918996.57438540331</v>
      </c>
      <c r="Z51" s="48"/>
    </row>
    <row r="52" spans="1:26" x14ac:dyDescent="0.2">
      <c r="A52" s="16">
        <v>46</v>
      </c>
      <c r="B52" s="16">
        <v>511</v>
      </c>
      <c r="C52" s="17" t="s">
        <v>70</v>
      </c>
      <c r="D52" s="17">
        <v>150000</v>
      </c>
      <c r="E52" s="18">
        <v>20040000</v>
      </c>
      <c r="F52" s="19">
        <f t="shared" si="5"/>
        <v>21930000</v>
      </c>
      <c r="G52" s="16">
        <f>SUM([1]MNSK!Q163)</f>
        <v>5358000</v>
      </c>
      <c r="H52" s="20">
        <f t="shared" si="6"/>
        <v>27438000</v>
      </c>
      <c r="I52" s="17"/>
      <c r="J52" s="17">
        <v>5000000</v>
      </c>
      <c r="K52" s="21">
        <f>SUM('[1]CEK UTANG'!M52)</f>
        <v>12772000</v>
      </c>
      <c r="L52" s="17">
        <f t="shared" si="7"/>
        <v>0</v>
      </c>
      <c r="M52" s="17">
        <v>3600000</v>
      </c>
      <c r="N52" s="22">
        <f t="shared" si="0"/>
        <v>3600000</v>
      </c>
      <c r="O52" s="20">
        <f t="shared" si="1"/>
        <v>1853161.3236857206</v>
      </c>
      <c r="P52" s="20">
        <f t="shared" si="2"/>
        <v>544534.9323076501</v>
      </c>
      <c r="Q52" s="20">
        <f t="shared" si="10"/>
        <v>0</v>
      </c>
      <c r="R52" s="20">
        <f t="shared" si="4"/>
        <v>2397696.2559933709</v>
      </c>
      <c r="S52" s="15">
        <f t="shared" si="8"/>
        <v>2795372000</v>
      </c>
      <c r="T52" s="15">
        <v>188799303</v>
      </c>
      <c r="U52" s="15">
        <f t="shared" si="12"/>
        <v>1123361800</v>
      </c>
      <c r="V52" s="15">
        <f t="shared" si="12"/>
        <v>82108000</v>
      </c>
      <c r="W52" s="48">
        <f t="shared" si="12"/>
        <v>301900000</v>
      </c>
      <c r="X52" s="48">
        <v>21010388.061474446</v>
      </c>
      <c r="Y52" s="48">
        <v>918996.57438540331</v>
      </c>
      <c r="Z52" s="48"/>
    </row>
    <row r="53" spans="1:26" x14ac:dyDescent="0.2">
      <c r="A53" s="16">
        <v>47</v>
      </c>
      <c r="B53" s="16">
        <v>174</v>
      </c>
      <c r="C53" s="17" t="s">
        <v>71</v>
      </c>
      <c r="D53" s="17">
        <v>150000</v>
      </c>
      <c r="E53" s="18">
        <v>19200000</v>
      </c>
      <c r="F53" s="19">
        <f t="shared" si="5"/>
        <v>21090000</v>
      </c>
      <c r="G53" s="16">
        <f>SUM([1]MNSK!Q211)</f>
        <v>900000</v>
      </c>
      <c r="H53" s="20">
        <f t="shared" si="6"/>
        <v>22140000</v>
      </c>
      <c r="I53" s="17"/>
      <c r="J53" s="17"/>
      <c r="K53" s="21">
        <f>SUM('[1]CEK UTANG'!M53)</f>
        <v>18324000</v>
      </c>
      <c r="L53" s="17">
        <f t="shared" si="7"/>
        <v>0</v>
      </c>
      <c r="M53" s="17">
        <v>5400000</v>
      </c>
      <c r="N53" s="22">
        <f t="shared" si="0"/>
        <v>5400000</v>
      </c>
      <c r="O53" s="20">
        <f t="shared" si="1"/>
        <v>1495334.6346818956</v>
      </c>
      <c r="P53" s="20">
        <f t="shared" si="2"/>
        <v>816802.39846147515</v>
      </c>
      <c r="Q53" s="20">
        <f t="shared" si="10"/>
        <v>0</v>
      </c>
      <c r="R53" s="20">
        <f t="shared" si="4"/>
        <v>2312137.0331433709</v>
      </c>
      <c r="S53" s="15">
        <f t="shared" si="8"/>
        <v>2795372000</v>
      </c>
      <c r="T53" s="15">
        <v>188799303</v>
      </c>
      <c r="U53" s="15">
        <f t="shared" si="12"/>
        <v>1123361800</v>
      </c>
      <c r="V53" s="15">
        <f t="shared" si="12"/>
        <v>82108000</v>
      </c>
      <c r="W53" s="48">
        <f t="shared" si="12"/>
        <v>301900000</v>
      </c>
      <c r="X53" s="48">
        <v>21010388.061474446</v>
      </c>
      <c r="Y53" s="48">
        <v>918996.57438540331</v>
      </c>
      <c r="Z53" s="48"/>
    </row>
    <row r="54" spans="1:26" x14ac:dyDescent="0.2">
      <c r="A54" s="16">
        <v>48</v>
      </c>
      <c r="B54" s="16">
        <v>573</v>
      </c>
      <c r="C54" s="17" t="s">
        <v>72</v>
      </c>
      <c r="D54" s="17">
        <v>150000</v>
      </c>
      <c r="E54" s="18">
        <v>19375000</v>
      </c>
      <c r="F54" s="19">
        <f t="shared" si="5"/>
        <v>21265000</v>
      </c>
      <c r="G54" s="16">
        <f>SUM([1]MNSK!Q183)</f>
        <v>0</v>
      </c>
      <c r="H54" s="20">
        <f t="shared" si="6"/>
        <v>21415000</v>
      </c>
      <c r="I54" s="17">
        <v>1080000</v>
      </c>
      <c r="J54" s="17"/>
      <c r="K54" s="21">
        <f>SUM('[1]CEK UTANG'!M54)</f>
        <v>11000000</v>
      </c>
      <c r="L54" s="17">
        <f t="shared" si="7"/>
        <v>54000</v>
      </c>
      <c r="M54" s="17">
        <v>5400000</v>
      </c>
      <c r="N54" s="22">
        <f t="shared" si="0"/>
        <v>5454000</v>
      </c>
      <c r="O54" s="20">
        <f t="shared" si="1"/>
        <v>1446368.1662923575</v>
      </c>
      <c r="P54" s="20">
        <f t="shared" si="2"/>
        <v>816802.39846147515</v>
      </c>
      <c r="Q54" s="20">
        <f t="shared" si="10"/>
        <v>12416.771035709067</v>
      </c>
      <c r="R54" s="20">
        <f t="shared" si="4"/>
        <v>2275587.3357895417</v>
      </c>
      <c r="S54" s="15">
        <f t="shared" si="8"/>
        <v>2795372000</v>
      </c>
      <c r="T54" s="15">
        <v>188799303</v>
      </c>
      <c r="U54" s="15">
        <f t="shared" si="12"/>
        <v>1123361800</v>
      </c>
      <c r="V54" s="15">
        <f t="shared" si="12"/>
        <v>82108000</v>
      </c>
      <c r="W54" s="48">
        <f t="shared" si="12"/>
        <v>301900000</v>
      </c>
      <c r="X54" s="48">
        <v>21010388.061474446</v>
      </c>
      <c r="Y54" s="48">
        <v>918996.57438540331</v>
      </c>
      <c r="Z54" s="48"/>
    </row>
    <row r="55" spans="1:26" x14ac:dyDescent="0.2">
      <c r="A55" s="16">
        <v>49</v>
      </c>
      <c r="B55" s="16">
        <v>597</v>
      </c>
      <c r="C55" s="17" t="s">
        <v>73</v>
      </c>
      <c r="D55" s="17">
        <v>150000</v>
      </c>
      <c r="E55" s="18">
        <v>19150000</v>
      </c>
      <c r="F55" s="19">
        <f t="shared" si="5"/>
        <v>21040000</v>
      </c>
      <c r="G55" s="16">
        <f>SUM([1]MNSK!Q195)</f>
        <v>300000</v>
      </c>
      <c r="H55" s="20">
        <f t="shared" si="6"/>
        <v>21490000</v>
      </c>
      <c r="I55" s="17"/>
      <c r="J55" s="17"/>
      <c r="K55" s="21">
        <f>SUM('[1]CEK UTANG'!M55)</f>
        <v>0</v>
      </c>
      <c r="L55" s="17">
        <f t="shared" ref="L55:L118" si="13">SUM(I55*5%)</f>
        <v>0</v>
      </c>
      <c r="M55" s="17">
        <v>0</v>
      </c>
      <c r="N55" s="22">
        <f t="shared" si="0"/>
        <v>0</v>
      </c>
      <c r="O55" s="20">
        <f t="shared" si="1"/>
        <v>1451433.6630223098</v>
      </c>
      <c r="P55" s="20">
        <f t="shared" si="2"/>
        <v>0</v>
      </c>
      <c r="Q55" s="20">
        <f t="shared" si="10"/>
        <v>0</v>
      </c>
      <c r="R55" s="20">
        <f t="shared" si="4"/>
        <v>1451433.6630223098</v>
      </c>
      <c r="S55" s="15">
        <f t="shared" si="8"/>
        <v>2795372000</v>
      </c>
      <c r="T55" s="15">
        <v>188799303</v>
      </c>
      <c r="U55" s="15">
        <f t="shared" si="12"/>
        <v>1123361800</v>
      </c>
      <c r="V55" s="15">
        <f t="shared" si="12"/>
        <v>82108000</v>
      </c>
      <c r="W55" s="48">
        <f t="shared" si="12"/>
        <v>301900000</v>
      </c>
      <c r="X55" s="48">
        <v>21010388.061474446</v>
      </c>
      <c r="Y55" s="48">
        <v>918996.57438540331</v>
      </c>
      <c r="Z55" s="48"/>
    </row>
    <row r="56" spans="1:26" x14ac:dyDescent="0.2">
      <c r="A56" s="16">
        <v>50</v>
      </c>
      <c r="B56" s="16">
        <v>703</v>
      </c>
      <c r="C56" s="17" t="s">
        <v>74</v>
      </c>
      <c r="D56" s="17">
        <v>150000</v>
      </c>
      <c r="E56" s="18">
        <v>17800000</v>
      </c>
      <c r="F56" s="19">
        <f t="shared" si="5"/>
        <v>19690000</v>
      </c>
      <c r="G56" s="16">
        <f>SUM([1]MNSK!Q219)</f>
        <v>0</v>
      </c>
      <c r="H56" s="20">
        <f t="shared" si="6"/>
        <v>19840000</v>
      </c>
      <c r="I56" s="17"/>
      <c r="J56" s="17"/>
      <c r="K56" s="21">
        <f>SUM('[1]CEK UTANG'!M56)</f>
        <v>0</v>
      </c>
      <c r="L56" s="17">
        <f t="shared" si="13"/>
        <v>0</v>
      </c>
      <c r="M56" s="17">
        <v>0</v>
      </c>
      <c r="N56" s="22">
        <f t="shared" si="0"/>
        <v>0</v>
      </c>
      <c r="O56" s="20">
        <f t="shared" si="1"/>
        <v>1339992.7349633607</v>
      </c>
      <c r="P56" s="20">
        <f t="shared" si="2"/>
        <v>0</v>
      </c>
      <c r="Q56" s="20">
        <f t="shared" si="10"/>
        <v>0</v>
      </c>
      <c r="R56" s="20">
        <f t="shared" si="4"/>
        <v>1339992.7349633607</v>
      </c>
      <c r="S56" s="15">
        <f t="shared" si="8"/>
        <v>2795372000</v>
      </c>
      <c r="T56" s="15">
        <v>188799303</v>
      </c>
      <c r="U56" s="15">
        <f t="shared" si="12"/>
        <v>1123361800</v>
      </c>
      <c r="V56" s="15">
        <f t="shared" si="12"/>
        <v>82108000</v>
      </c>
      <c r="W56" s="48">
        <f t="shared" si="12"/>
        <v>301900000</v>
      </c>
      <c r="X56" s="48">
        <v>21010388.061474446</v>
      </c>
      <c r="Y56" s="48">
        <v>918996.57438540331</v>
      </c>
      <c r="Z56" s="48"/>
    </row>
    <row r="57" spans="1:26" x14ac:dyDescent="0.2">
      <c r="A57" s="16">
        <v>51</v>
      </c>
      <c r="B57" s="16">
        <v>146</v>
      </c>
      <c r="C57" s="17" t="s">
        <v>75</v>
      </c>
      <c r="D57" s="17">
        <v>150000</v>
      </c>
      <c r="E57" s="18">
        <v>21505000</v>
      </c>
      <c r="F57" s="19">
        <f t="shared" si="5"/>
        <v>23395000</v>
      </c>
      <c r="G57" s="16">
        <f>SUM([1]MNSK!Q223)</f>
        <v>0</v>
      </c>
      <c r="H57" s="20">
        <f t="shared" si="6"/>
        <v>23545000</v>
      </c>
      <c r="I57" s="17"/>
      <c r="J57" s="17"/>
      <c r="K57" s="21">
        <f>SUM('[1]CEK UTANG'!M57)</f>
        <v>1750000</v>
      </c>
      <c r="L57" s="17">
        <f t="shared" si="13"/>
        <v>0</v>
      </c>
      <c r="M57" s="17">
        <v>0</v>
      </c>
      <c r="N57" s="22">
        <f t="shared" si="0"/>
        <v>0</v>
      </c>
      <c r="O57" s="20">
        <f t="shared" si="1"/>
        <v>1590228.2734230005</v>
      </c>
      <c r="P57" s="20">
        <f t="shared" si="2"/>
        <v>0</v>
      </c>
      <c r="Q57" s="20">
        <f t="shared" si="10"/>
        <v>0</v>
      </c>
      <c r="R57" s="20">
        <f t="shared" si="4"/>
        <v>1590228.2734230005</v>
      </c>
      <c r="S57" s="15">
        <f t="shared" si="8"/>
        <v>2795372000</v>
      </c>
      <c r="T57" s="15">
        <v>188799303</v>
      </c>
      <c r="U57" s="15">
        <f t="shared" ref="U57:W72" si="14">SUM(U56)</f>
        <v>1123361800</v>
      </c>
      <c r="V57" s="15">
        <f t="shared" si="14"/>
        <v>82108000</v>
      </c>
      <c r="W57" s="48">
        <f t="shared" si="14"/>
        <v>301900000</v>
      </c>
      <c r="X57" s="48">
        <v>21010388.061474446</v>
      </c>
      <c r="Y57" s="48">
        <v>918996.57438540331</v>
      </c>
      <c r="Z57" s="48"/>
    </row>
    <row r="58" spans="1:26" x14ac:dyDescent="0.2">
      <c r="A58" s="16">
        <v>52</v>
      </c>
      <c r="B58" s="16">
        <v>525</v>
      </c>
      <c r="C58" s="17" t="s">
        <v>76</v>
      </c>
      <c r="D58" s="17">
        <v>150000</v>
      </c>
      <c r="E58" s="18">
        <v>20000000</v>
      </c>
      <c r="F58" s="19">
        <f t="shared" si="5"/>
        <v>21890000</v>
      </c>
      <c r="G58" s="16">
        <f>SUM([1]MNSK!Q147)</f>
        <v>0</v>
      </c>
      <c r="H58" s="20">
        <f t="shared" si="6"/>
        <v>22040000</v>
      </c>
      <c r="I58" s="17"/>
      <c r="J58" s="17"/>
      <c r="K58" s="21">
        <f>SUM('[1]CEK UTANG'!M58)</f>
        <v>17500000</v>
      </c>
      <c r="L58" s="17">
        <f t="shared" si="13"/>
        <v>0</v>
      </c>
      <c r="M58" s="17">
        <v>2625000</v>
      </c>
      <c r="N58" s="22">
        <f t="shared" si="0"/>
        <v>2625000</v>
      </c>
      <c r="O58" s="20">
        <f t="shared" si="1"/>
        <v>1488580.6390419593</v>
      </c>
      <c r="P58" s="20">
        <f t="shared" si="2"/>
        <v>397056.72147432825</v>
      </c>
      <c r="Q58" s="20">
        <f t="shared" si="10"/>
        <v>0</v>
      </c>
      <c r="R58" s="20">
        <f t="shared" si="4"/>
        <v>1885637.3605162876</v>
      </c>
      <c r="S58" s="15">
        <f t="shared" si="8"/>
        <v>2795372000</v>
      </c>
      <c r="T58" s="15">
        <v>188799303</v>
      </c>
      <c r="U58" s="15">
        <f t="shared" si="14"/>
        <v>1123361800</v>
      </c>
      <c r="V58" s="15">
        <f t="shared" si="14"/>
        <v>82108000</v>
      </c>
      <c r="W58" s="48">
        <f t="shared" si="14"/>
        <v>301900000</v>
      </c>
      <c r="X58" s="48">
        <v>21010388.061474446</v>
      </c>
      <c r="Y58" s="48">
        <v>918996.57438540331</v>
      </c>
      <c r="Z58" s="48"/>
    </row>
    <row r="59" spans="1:26" x14ac:dyDescent="0.2">
      <c r="A59" s="16">
        <v>53</v>
      </c>
      <c r="B59" s="16">
        <v>603</v>
      </c>
      <c r="C59" s="17" t="s">
        <v>77</v>
      </c>
      <c r="D59" s="17">
        <v>150000</v>
      </c>
      <c r="E59" s="18">
        <v>19300000</v>
      </c>
      <c r="F59" s="19">
        <f t="shared" si="5"/>
        <v>21190000</v>
      </c>
      <c r="G59" s="16">
        <f>SUM([1]MNSK!Q263)</f>
        <v>5192000</v>
      </c>
      <c r="H59" s="20">
        <f t="shared" si="6"/>
        <v>26532000</v>
      </c>
      <c r="I59" s="17"/>
      <c r="J59" s="17"/>
      <c r="K59" s="21">
        <f>SUM('[1]CEK UTANG'!M59)</f>
        <v>0</v>
      </c>
      <c r="L59" s="17">
        <f t="shared" si="13"/>
        <v>0</v>
      </c>
      <c r="M59" s="17">
        <v>0</v>
      </c>
      <c r="N59" s="22">
        <f t="shared" si="0"/>
        <v>0</v>
      </c>
      <c r="O59" s="20">
        <f t="shared" si="1"/>
        <v>1791970.1231878977</v>
      </c>
      <c r="P59" s="20">
        <f t="shared" si="2"/>
        <v>0</v>
      </c>
      <c r="Q59" s="20">
        <f t="shared" ref="Q59:Q111" si="15">SUM(T59/V59*L59)*10%</f>
        <v>0</v>
      </c>
      <c r="R59" s="20">
        <f t="shared" si="4"/>
        <v>1791970.1231878977</v>
      </c>
      <c r="S59" s="15">
        <f t="shared" si="8"/>
        <v>2795372000</v>
      </c>
      <c r="T59" s="15">
        <v>188799303</v>
      </c>
      <c r="U59" s="15">
        <f t="shared" si="14"/>
        <v>1123361800</v>
      </c>
      <c r="V59" s="15">
        <f t="shared" si="14"/>
        <v>82108000</v>
      </c>
      <c r="W59" s="48">
        <f t="shared" si="14"/>
        <v>301900000</v>
      </c>
      <c r="X59" s="48">
        <v>21010388.061474446</v>
      </c>
      <c r="Y59" s="48">
        <v>918996.57438540331</v>
      </c>
      <c r="Z59" s="48"/>
    </row>
    <row r="60" spans="1:26" x14ac:dyDescent="0.2">
      <c r="A60" s="16">
        <v>54</v>
      </c>
      <c r="B60" s="16">
        <v>594</v>
      </c>
      <c r="C60" s="17" t="s">
        <v>78</v>
      </c>
      <c r="D60" s="17">
        <v>150000</v>
      </c>
      <c r="E60" s="18">
        <v>19275000</v>
      </c>
      <c r="F60" s="19">
        <f t="shared" si="5"/>
        <v>21165000</v>
      </c>
      <c r="G60" s="26">
        <f>SUM([1]MNSK!Q251)</f>
        <v>0</v>
      </c>
      <c r="H60" s="20">
        <f t="shared" si="6"/>
        <v>21315000</v>
      </c>
      <c r="I60" s="17"/>
      <c r="J60" s="17"/>
      <c r="K60" s="21">
        <f>SUM('[1]CEK UTANG'!M60)</f>
        <v>0</v>
      </c>
      <c r="L60" s="17">
        <f t="shared" si="13"/>
        <v>0</v>
      </c>
      <c r="M60" s="17">
        <v>0</v>
      </c>
      <c r="N60" s="22">
        <f t="shared" si="0"/>
        <v>0</v>
      </c>
      <c r="O60" s="20">
        <f t="shared" si="1"/>
        <v>1439614.1706524212</v>
      </c>
      <c r="P60" s="20">
        <f t="shared" si="2"/>
        <v>0</v>
      </c>
      <c r="Q60" s="20">
        <f t="shared" si="15"/>
        <v>0</v>
      </c>
      <c r="R60" s="20">
        <f t="shared" si="4"/>
        <v>1439614.1706524212</v>
      </c>
      <c r="S60" s="15">
        <f t="shared" si="8"/>
        <v>2795372000</v>
      </c>
      <c r="T60" s="15">
        <v>188799303</v>
      </c>
      <c r="U60" s="15">
        <f t="shared" si="14"/>
        <v>1123361800</v>
      </c>
      <c r="V60" s="15">
        <f t="shared" si="14"/>
        <v>82108000</v>
      </c>
      <c r="W60" s="48">
        <f t="shared" si="14"/>
        <v>301900000</v>
      </c>
      <c r="X60" s="48">
        <v>21010388.061474446</v>
      </c>
      <c r="Y60" s="48">
        <v>918996.57438540331</v>
      </c>
      <c r="Z60" s="48"/>
    </row>
    <row r="61" spans="1:26" x14ac:dyDescent="0.2">
      <c r="A61" s="16">
        <v>55</v>
      </c>
      <c r="B61" s="16">
        <v>592</v>
      </c>
      <c r="C61" s="17" t="s">
        <v>79</v>
      </c>
      <c r="D61" s="17">
        <v>150000</v>
      </c>
      <c r="E61" s="18">
        <v>19275000</v>
      </c>
      <c r="F61" s="19">
        <f t="shared" si="5"/>
        <v>21165000</v>
      </c>
      <c r="G61" s="16">
        <f>SUM([1]MNSK!Q243)</f>
        <v>0</v>
      </c>
      <c r="H61" s="20">
        <f t="shared" si="6"/>
        <v>21315000</v>
      </c>
      <c r="I61" s="17"/>
      <c r="J61" s="17"/>
      <c r="K61" s="21">
        <f>SUM('[1]CEK UTANG'!M61)</f>
        <v>10554800</v>
      </c>
      <c r="L61" s="17">
        <f t="shared" si="13"/>
        <v>0</v>
      </c>
      <c r="M61" s="17">
        <v>3600000</v>
      </c>
      <c r="N61" s="22">
        <f t="shared" si="0"/>
        <v>3600000</v>
      </c>
      <c r="O61" s="20">
        <f t="shared" si="1"/>
        <v>1439614.1706524212</v>
      </c>
      <c r="P61" s="20">
        <f t="shared" si="2"/>
        <v>544534.9323076501</v>
      </c>
      <c r="Q61" s="20">
        <f t="shared" si="15"/>
        <v>0</v>
      </c>
      <c r="R61" s="20">
        <f t="shared" si="4"/>
        <v>1984149.1029600713</v>
      </c>
      <c r="S61" s="15">
        <f t="shared" si="8"/>
        <v>2795372000</v>
      </c>
      <c r="T61" s="15">
        <v>188799303</v>
      </c>
      <c r="U61" s="15">
        <f t="shared" si="14"/>
        <v>1123361800</v>
      </c>
      <c r="V61" s="15">
        <f t="shared" si="14"/>
        <v>82108000</v>
      </c>
      <c r="W61" s="48">
        <f t="shared" si="14"/>
        <v>301900000</v>
      </c>
      <c r="X61" s="48">
        <v>21010388.061474446</v>
      </c>
      <c r="Y61" s="48">
        <v>918996.57438540331</v>
      </c>
      <c r="Z61" s="48"/>
    </row>
    <row r="62" spans="1:26" x14ac:dyDescent="0.2">
      <c r="A62" s="16">
        <v>56</v>
      </c>
      <c r="B62" s="16">
        <v>593</v>
      </c>
      <c r="C62" s="17" t="s">
        <v>80</v>
      </c>
      <c r="D62" s="17">
        <v>150000</v>
      </c>
      <c r="E62" s="18">
        <v>19275000</v>
      </c>
      <c r="F62" s="19">
        <f t="shared" si="5"/>
        <v>21165000</v>
      </c>
      <c r="G62" s="16">
        <f>SUM([1]MNSK!Q247)</f>
        <v>0</v>
      </c>
      <c r="H62" s="20">
        <f t="shared" si="6"/>
        <v>21315000</v>
      </c>
      <c r="I62" s="17"/>
      <c r="J62" s="17"/>
      <c r="K62" s="21">
        <f>SUM('[1]CEK UTANG'!M62)</f>
        <v>17000000</v>
      </c>
      <c r="L62" s="17">
        <f t="shared" si="13"/>
        <v>0</v>
      </c>
      <c r="M62" s="17">
        <v>6300000</v>
      </c>
      <c r="N62" s="22">
        <f t="shared" si="0"/>
        <v>6300000</v>
      </c>
      <c r="O62" s="20">
        <f t="shared" si="1"/>
        <v>1439614.1706524212</v>
      </c>
      <c r="P62" s="20">
        <f t="shared" si="2"/>
        <v>952936.13153838785</v>
      </c>
      <c r="Q62" s="20">
        <f t="shared" si="15"/>
        <v>0</v>
      </c>
      <c r="R62" s="20">
        <f t="shared" si="4"/>
        <v>2392550.302190809</v>
      </c>
      <c r="S62" s="15">
        <f t="shared" si="8"/>
        <v>2795372000</v>
      </c>
      <c r="T62" s="15">
        <v>188799303</v>
      </c>
      <c r="U62" s="15">
        <f t="shared" si="14"/>
        <v>1123361800</v>
      </c>
      <c r="V62" s="15">
        <f t="shared" si="14"/>
        <v>82108000</v>
      </c>
      <c r="W62" s="48">
        <f t="shared" si="14"/>
        <v>301900000</v>
      </c>
      <c r="X62" s="48">
        <v>21010388.061474446</v>
      </c>
      <c r="Y62" s="48">
        <v>918996.57438540331</v>
      </c>
      <c r="Z62" s="48"/>
    </row>
    <row r="63" spans="1:26" x14ac:dyDescent="0.2">
      <c r="A63" s="16">
        <v>57</v>
      </c>
      <c r="B63" s="16">
        <v>596</v>
      </c>
      <c r="C63" s="17" t="s">
        <v>81</v>
      </c>
      <c r="D63" s="17">
        <v>150000</v>
      </c>
      <c r="E63" s="18">
        <v>18250000</v>
      </c>
      <c r="F63" s="19">
        <f t="shared" si="5"/>
        <v>20140000</v>
      </c>
      <c r="G63" s="16">
        <f>SUM([1]MNSK!Q255)</f>
        <v>0</v>
      </c>
      <c r="H63" s="20">
        <f t="shared" si="6"/>
        <v>20290000</v>
      </c>
      <c r="I63" s="17">
        <v>8100000</v>
      </c>
      <c r="J63" s="17">
        <v>22000000</v>
      </c>
      <c r="K63" s="21">
        <f>SUM('[1]CEK UTANG'!M63)</f>
        <v>0</v>
      </c>
      <c r="L63" s="17">
        <f t="shared" si="13"/>
        <v>405000</v>
      </c>
      <c r="M63" s="17">
        <v>0</v>
      </c>
      <c r="N63" s="22">
        <f t="shared" si="0"/>
        <v>405000</v>
      </c>
      <c r="O63" s="20">
        <f t="shared" si="1"/>
        <v>1370385.7153430742</v>
      </c>
      <c r="P63" s="20">
        <f t="shared" si="2"/>
        <v>0</v>
      </c>
      <c r="Q63" s="20">
        <f t="shared" si="15"/>
        <v>93125.782767818004</v>
      </c>
      <c r="R63" s="20">
        <f t="shared" si="4"/>
        <v>1463511.4981108923</v>
      </c>
      <c r="S63" s="15">
        <f t="shared" si="8"/>
        <v>2795372000</v>
      </c>
      <c r="T63" s="15">
        <v>188799303</v>
      </c>
      <c r="U63" s="15">
        <f t="shared" si="14"/>
        <v>1123361800</v>
      </c>
      <c r="V63" s="15">
        <f t="shared" si="14"/>
        <v>82108000</v>
      </c>
      <c r="W63" s="48">
        <f t="shared" si="14"/>
        <v>301900000</v>
      </c>
      <c r="X63" s="48">
        <v>21010388.061474446</v>
      </c>
      <c r="Y63" s="48">
        <v>918996.57438540331</v>
      </c>
      <c r="Z63" s="48"/>
    </row>
    <row r="64" spans="1:26" x14ac:dyDescent="0.2">
      <c r="A64" s="16">
        <v>58</v>
      </c>
      <c r="B64" s="16">
        <v>518</v>
      </c>
      <c r="C64" s="17" t="s">
        <v>82</v>
      </c>
      <c r="D64" s="17">
        <v>150000</v>
      </c>
      <c r="E64" s="18">
        <v>20040000</v>
      </c>
      <c r="F64" s="19">
        <f t="shared" si="5"/>
        <v>21930000</v>
      </c>
      <c r="G64" s="16">
        <f>SUM([1]MNSK!Q239)</f>
        <v>0</v>
      </c>
      <c r="H64" s="20">
        <f t="shared" si="6"/>
        <v>22080000</v>
      </c>
      <c r="I64" s="17"/>
      <c r="J64" s="17"/>
      <c r="K64" s="21">
        <f>SUM('[1]CEK UTANG'!M64)</f>
        <v>0</v>
      </c>
      <c r="L64" s="17">
        <f t="shared" si="13"/>
        <v>0</v>
      </c>
      <c r="M64" s="17">
        <v>0</v>
      </c>
      <c r="N64" s="22">
        <f t="shared" si="0"/>
        <v>0</v>
      </c>
      <c r="O64" s="20">
        <f t="shared" si="1"/>
        <v>1491282.2372979338</v>
      </c>
      <c r="P64" s="20">
        <f t="shared" si="2"/>
        <v>0</v>
      </c>
      <c r="Q64" s="20">
        <f t="shared" si="15"/>
        <v>0</v>
      </c>
      <c r="R64" s="20">
        <f t="shared" si="4"/>
        <v>1491282.2372979338</v>
      </c>
      <c r="S64" s="15">
        <f t="shared" si="8"/>
        <v>2795372000</v>
      </c>
      <c r="T64" s="15">
        <v>188799303</v>
      </c>
      <c r="U64" s="15">
        <f t="shared" si="14"/>
        <v>1123361800</v>
      </c>
      <c r="V64" s="15">
        <f t="shared" si="14"/>
        <v>82108000</v>
      </c>
      <c r="W64" s="48">
        <f t="shared" si="14"/>
        <v>301900000</v>
      </c>
      <c r="X64" s="48">
        <v>21010388.061474446</v>
      </c>
      <c r="Y64" s="48">
        <v>918996.57438540331</v>
      </c>
      <c r="Z64" s="48"/>
    </row>
    <row r="65" spans="1:26" x14ac:dyDescent="0.2">
      <c r="A65" s="16">
        <v>59</v>
      </c>
      <c r="B65" s="16">
        <v>174</v>
      </c>
      <c r="C65" s="17" t="s">
        <v>83</v>
      </c>
      <c r="D65" s="17">
        <v>150000</v>
      </c>
      <c r="E65" s="18">
        <v>21645000</v>
      </c>
      <c r="F65" s="19">
        <f t="shared" si="5"/>
        <v>23535000</v>
      </c>
      <c r="G65" s="16">
        <f>SUM([1]MNSK!Q123)</f>
        <v>22148000</v>
      </c>
      <c r="H65" s="20">
        <f t="shared" si="6"/>
        <v>45833000</v>
      </c>
      <c r="I65" s="17"/>
      <c r="J65" s="17"/>
      <c r="K65" s="21">
        <f>SUM('[1]CEK UTANG'!M65)</f>
        <v>21000000</v>
      </c>
      <c r="L65" s="17">
        <f t="shared" si="13"/>
        <v>0</v>
      </c>
      <c r="M65" s="17">
        <v>4500000</v>
      </c>
      <c r="N65" s="22">
        <f t="shared" si="0"/>
        <v>4500000</v>
      </c>
      <c r="O65" s="20">
        <f t="shared" si="1"/>
        <v>3095558.8216520017</v>
      </c>
      <c r="P65" s="20">
        <f t="shared" si="2"/>
        <v>680668.66538456269</v>
      </c>
      <c r="Q65" s="20">
        <f t="shared" si="15"/>
        <v>0</v>
      </c>
      <c r="R65" s="20">
        <f t="shared" si="4"/>
        <v>3776227.4870365644</v>
      </c>
      <c r="S65" s="15">
        <f t="shared" si="8"/>
        <v>2795372000</v>
      </c>
      <c r="T65" s="15">
        <v>188799303</v>
      </c>
      <c r="U65" s="15">
        <f t="shared" si="14"/>
        <v>1123361800</v>
      </c>
      <c r="V65" s="15">
        <f t="shared" si="14"/>
        <v>82108000</v>
      </c>
      <c r="W65" s="48">
        <f t="shared" si="14"/>
        <v>301900000</v>
      </c>
      <c r="X65" s="48">
        <v>21010388.061474446</v>
      </c>
      <c r="Y65" s="48">
        <v>918996.57438540331</v>
      </c>
      <c r="Z65" s="48"/>
    </row>
    <row r="66" spans="1:26" x14ac:dyDescent="0.2">
      <c r="A66" s="16">
        <v>60</v>
      </c>
      <c r="B66" s="16">
        <v>292</v>
      </c>
      <c r="C66" s="17" t="s">
        <v>84</v>
      </c>
      <c r="D66" s="17">
        <v>150000</v>
      </c>
      <c r="E66" s="18">
        <v>21440000</v>
      </c>
      <c r="F66" s="19">
        <f t="shared" si="5"/>
        <v>23330000</v>
      </c>
      <c r="G66" s="16">
        <f>SUM([1]MNSK!Q143)</f>
        <v>0</v>
      </c>
      <c r="H66" s="20">
        <f t="shared" si="6"/>
        <v>23480000</v>
      </c>
      <c r="I66" s="17"/>
      <c r="J66" s="17"/>
      <c r="K66" s="21">
        <f>SUM('[1]CEK UTANG'!M66)</f>
        <v>24000000</v>
      </c>
      <c r="L66" s="17">
        <f t="shared" si="13"/>
        <v>0</v>
      </c>
      <c r="M66" s="17">
        <v>3900000</v>
      </c>
      <c r="N66" s="22">
        <f t="shared" si="0"/>
        <v>3900000</v>
      </c>
      <c r="O66" s="20">
        <f t="shared" si="1"/>
        <v>1585838.176257042</v>
      </c>
      <c r="P66" s="20">
        <f t="shared" si="2"/>
        <v>589912.84333328775</v>
      </c>
      <c r="Q66" s="20">
        <f t="shared" si="15"/>
        <v>0</v>
      </c>
      <c r="R66" s="20">
        <f t="shared" si="4"/>
        <v>2175751.0195903298</v>
      </c>
      <c r="S66" s="15">
        <f t="shared" si="8"/>
        <v>2795372000</v>
      </c>
      <c r="T66" s="15">
        <v>188799303</v>
      </c>
      <c r="U66" s="15">
        <f t="shared" si="14"/>
        <v>1123361800</v>
      </c>
      <c r="V66" s="15">
        <f t="shared" si="14"/>
        <v>82108000</v>
      </c>
      <c r="W66" s="48">
        <f t="shared" si="14"/>
        <v>301900000</v>
      </c>
      <c r="X66" s="48">
        <v>21010388.061474446</v>
      </c>
      <c r="Y66" s="48">
        <v>918996.57438540331</v>
      </c>
      <c r="Z66" s="48"/>
    </row>
    <row r="67" spans="1:26" x14ac:dyDescent="0.2">
      <c r="A67" s="16">
        <v>61</v>
      </c>
      <c r="B67" s="16">
        <v>427</v>
      </c>
      <c r="C67" s="17" t="s">
        <v>85</v>
      </c>
      <c r="D67" s="17">
        <v>150000</v>
      </c>
      <c r="E67" s="18">
        <v>20950000</v>
      </c>
      <c r="F67" s="19">
        <f t="shared" si="5"/>
        <v>22840000</v>
      </c>
      <c r="G67" s="16">
        <f>SUM([1]MNSK!Q235)</f>
        <v>0</v>
      </c>
      <c r="H67" s="20">
        <f t="shared" si="6"/>
        <v>22990000</v>
      </c>
      <c r="I67" s="17"/>
      <c r="J67" s="17"/>
      <c r="K67" s="21">
        <f>SUM('[1]CEK UTANG'!M67)</f>
        <v>1500000</v>
      </c>
      <c r="L67" s="17">
        <f t="shared" si="13"/>
        <v>0</v>
      </c>
      <c r="M67" s="17">
        <v>5400000</v>
      </c>
      <c r="N67" s="22">
        <f t="shared" si="0"/>
        <v>5400000</v>
      </c>
      <c r="O67" s="20">
        <f t="shared" si="1"/>
        <v>1552743.597621354</v>
      </c>
      <c r="P67" s="20">
        <f t="shared" si="2"/>
        <v>816802.39846147515</v>
      </c>
      <c r="Q67" s="20">
        <f t="shared" si="15"/>
        <v>0</v>
      </c>
      <c r="R67" s="20">
        <f t="shared" si="4"/>
        <v>2369545.9960828293</v>
      </c>
      <c r="S67" s="15">
        <f t="shared" si="8"/>
        <v>2795372000</v>
      </c>
      <c r="T67" s="15">
        <v>188799303</v>
      </c>
      <c r="U67" s="15">
        <f t="shared" si="14"/>
        <v>1123361800</v>
      </c>
      <c r="V67" s="15">
        <f t="shared" si="14"/>
        <v>82108000</v>
      </c>
      <c r="W67" s="48">
        <f t="shared" si="14"/>
        <v>301900000</v>
      </c>
      <c r="X67" s="48">
        <v>21010388.061474446</v>
      </c>
      <c r="Y67" s="48">
        <v>918996.57438540331</v>
      </c>
      <c r="Z67" s="48"/>
    </row>
    <row r="68" spans="1:26" x14ac:dyDescent="0.2">
      <c r="A68" s="16">
        <v>62</v>
      </c>
      <c r="B68" s="16">
        <v>426</v>
      </c>
      <c r="C68" s="17" t="s">
        <v>86</v>
      </c>
      <c r="D68" s="17">
        <v>150000</v>
      </c>
      <c r="E68" s="18">
        <v>21100000</v>
      </c>
      <c r="F68" s="19">
        <f t="shared" si="5"/>
        <v>22990000</v>
      </c>
      <c r="G68" s="16">
        <f>SUM([1]MNSK!Q231)</f>
        <v>12200000</v>
      </c>
      <c r="H68" s="20">
        <f t="shared" si="6"/>
        <v>35340000</v>
      </c>
      <c r="I68" s="17"/>
      <c r="J68" s="17"/>
      <c r="K68" s="21">
        <f>SUM('[1]CEK UTANG'!M68)</f>
        <v>9000000</v>
      </c>
      <c r="L68" s="17">
        <f t="shared" si="13"/>
        <v>0</v>
      </c>
      <c r="M68" s="17">
        <v>2700000</v>
      </c>
      <c r="N68" s="22">
        <f t="shared" si="0"/>
        <v>2700000</v>
      </c>
      <c r="O68" s="20">
        <f t="shared" si="1"/>
        <v>2386862.0591534865</v>
      </c>
      <c r="P68" s="20">
        <f t="shared" si="2"/>
        <v>408401.19923073758</v>
      </c>
      <c r="Q68" s="20">
        <f t="shared" si="15"/>
        <v>0</v>
      </c>
      <c r="R68" s="20">
        <f t="shared" si="4"/>
        <v>2795263.258384224</v>
      </c>
      <c r="S68" s="15">
        <f t="shared" si="8"/>
        <v>2795372000</v>
      </c>
      <c r="T68" s="15">
        <v>188799303</v>
      </c>
      <c r="U68" s="15">
        <f t="shared" si="14"/>
        <v>1123361800</v>
      </c>
      <c r="V68" s="15">
        <f t="shared" si="14"/>
        <v>82108000</v>
      </c>
      <c r="W68" s="48">
        <f t="shared" si="14"/>
        <v>301900000</v>
      </c>
      <c r="X68" s="48">
        <v>21010388.061474446</v>
      </c>
      <c r="Y68" s="48">
        <v>918996.57438540331</v>
      </c>
      <c r="Z68" s="48"/>
    </row>
    <row r="69" spans="1:26" x14ac:dyDescent="0.2">
      <c r="A69" s="16">
        <v>63</v>
      </c>
      <c r="B69" s="16">
        <v>167</v>
      </c>
      <c r="C69" s="17" t="s">
        <v>87</v>
      </c>
      <c r="D69" s="17">
        <v>150000</v>
      </c>
      <c r="E69" s="18">
        <v>21645000</v>
      </c>
      <c r="F69" s="19">
        <f t="shared" si="5"/>
        <v>23535000</v>
      </c>
      <c r="G69" s="16">
        <f>SUM([1]MNSK!Q227)</f>
        <v>15396000</v>
      </c>
      <c r="H69" s="20">
        <f t="shared" si="6"/>
        <v>39081000</v>
      </c>
      <c r="I69" s="17"/>
      <c r="J69" s="17"/>
      <c r="K69" s="21">
        <f>SUM('[1]CEK UTANG'!M69)</f>
        <v>0</v>
      </c>
      <c r="L69" s="17">
        <f t="shared" si="13"/>
        <v>0</v>
      </c>
      <c r="M69" s="17">
        <v>0</v>
      </c>
      <c r="N69" s="22">
        <f t="shared" si="0"/>
        <v>0</v>
      </c>
      <c r="O69" s="20">
        <f t="shared" si="1"/>
        <v>2639529.0360435033</v>
      </c>
      <c r="P69" s="20">
        <f t="shared" si="2"/>
        <v>0</v>
      </c>
      <c r="Q69" s="20">
        <f t="shared" si="15"/>
        <v>0</v>
      </c>
      <c r="R69" s="20">
        <f t="shared" si="4"/>
        <v>2639529.0360435033</v>
      </c>
      <c r="S69" s="15">
        <f t="shared" si="8"/>
        <v>2795372000</v>
      </c>
      <c r="T69" s="15">
        <v>188799303</v>
      </c>
      <c r="U69" s="15">
        <f t="shared" si="14"/>
        <v>1123361800</v>
      </c>
      <c r="V69" s="15">
        <f t="shared" si="14"/>
        <v>82108000</v>
      </c>
      <c r="W69" s="48">
        <f t="shared" si="14"/>
        <v>301900000</v>
      </c>
      <c r="X69" s="48">
        <v>21010388.061474446</v>
      </c>
      <c r="Y69" s="48">
        <v>918996.57438540331</v>
      </c>
      <c r="Z69" s="48"/>
    </row>
    <row r="70" spans="1:26" x14ac:dyDescent="0.2">
      <c r="A70" s="16">
        <v>64</v>
      </c>
      <c r="B70" s="16">
        <v>598</v>
      </c>
      <c r="C70" s="17" t="s">
        <v>88</v>
      </c>
      <c r="D70" s="17">
        <v>150000</v>
      </c>
      <c r="E70" s="18">
        <v>19275000</v>
      </c>
      <c r="F70" s="19">
        <f t="shared" si="5"/>
        <v>21165000</v>
      </c>
      <c r="G70" s="16">
        <v>0</v>
      </c>
      <c r="H70" s="20">
        <f t="shared" si="6"/>
        <v>21315000</v>
      </c>
      <c r="I70" s="17"/>
      <c r="J70" s="17"/>
      <c r="K70" s="21">
        <f>SUM('[1]CEK UTANG'!M70)</f>
        <v>22400000</v>
      </c>
      <c r="L70" s="17">
        <f t="shared" si="13"/>
        <v>0</v>
      </c>
      <c r="M70" s="17">
        <v>6150000</v>
      </c>
      <c r="N70" s="22">
        <f t="shared" si="0"/>
        <v>6150000</v>
      </c>
      <c r="O70" s="20">
        <f t="shared" si="1"/>
        <v>1439614.1706524212</v>
      </c>
      <c r="P70" s="20">
        <f t="shared" si="2"/>
        <v>930247.17602556909</v>
      </c>
      <c r="Q70" s="20">
        <f t="shared" si="15"/>
        <v>0</v>
      </c>
      <c r="R70" s="20">
        <f t="shared" si="4"/>
        <v>2369861.3466779902</v>
      </c>
      <c r="S70" s="15">
        <f t="shared" si="8"/>
        <v>2795372000</v>
      </c>
      <c r="T70" s="15">
        <v>188799303</v>
      </c>
      <c r="U70" s="15">
        <f t="shared" si="14"/>
        <v>1123361800</v>
      </c>
      <c r="V70" s="15">
        <f t="shared" si="14"/>
        <v>82108000</v>
      </c>
      <c r="W70" s="48">
        <f t="shared" si="14"/>
        <v>301900000</v>
      </c>
      <c r="X70" s="48">
        <v>21010388.061474446</v>
      </c>
      <c r="Y70" s="48">
        <v>918996.57438540331</v>
      </c>
      <c r="Z70" s="48"/>
    </row>
    <row r="71" spans="1:26" x14ac:dyDescent="0.2">
      <c r="A71" s="16">
        <v>65</v>
      </c>
      <c r="B71" s="16">
        <v>566</v>
      </c>
      <c r="C71" s="17" t="s">
        <v>89</v>
      </c>
      <c r="D71" s="17">
        <v>150000</v>
      </c>
      <c r="E71" s="18">
        <v>19400000</v>
      </c>
      <c r="F71" s="19">
        <f t="shared" ref="F71:F120" si="16">SUM(E71+1890000)</f>
        <v>21290000</v>
      </c>
      <c r="G71" s="26">
        <f>SUM([1]MNSK!Q311)</f>
        <v>2000000</v>
      </c>
      <c r="H71" s="20">
        <f t="shared" si="6"/>
        <v>23440000</v>
      </c>
      <c r="I71" s="17"/>
      <c r="J71" s="17"/>
      <c r="K71" s="21">
        <v>20000000</v>
      </c>
      <c r="L71" s="17">
        <f t="shared" si="13"/>
        <v>0</v>
      </c>
      <c r="M71" s="17">
        <v>3600000</v>
      </c>
      <c r="N71" s="22">
        <f t="shared" ref="N71:N134" si="17">SUM(L71+M71)</f>
        <v>3600000</v>
      </c>
      <c r="O71" s="20">
        <f t="shared" ref="O71:O120" si="18">SUM(T71/S71*H71)</f>
        <v>1583136.5780010675</v>
      </c>
      <c r="P71" s="20">
        <f t="shared" ref="P71:P120" si="19">SUM(T71/U71*M71)*90%</f>
        <v>544534.9323076501</v>
      </c>
      <c r="Q71" s="20">
        <f t="shared" si="15"/>
        <v>0</v>
      </c>
      <c r="R71" s="20">
        <f t="shared" ref="R71:R120" si="20">SUM(O71:Q71)</f>
        <v>2127671.5103087174</v>
      </c>
      <c r="S71" s="15">
        <f t="shared" si="8"/>
        <v>2795372000</v>
      </c>
      <c r="T71" s="15">
        <v>188799303</v>
      </c>
      <c r="U71" s="15">
        <f t="shared" si="14"/>
        <v>1123361800</v>
      </c>
      <c r="V71" s="15">
        <f t="shared" si="14"/>
        <v>82108000</v>
      </c>
      <c r="W71" s="48">
        <f t="shared" si="14"/>
        <v>301900000</v>
      </c>
      <c r="X71" s="48">
        <v>21010388.061474446</v>
      </c>
      <c r="Y71" s="48">
        <v>918996.57438540331</v>
      </c>
      <c r="Z71" s="48"/>
    </row>
    <row r="72" spans="1:26" x14ac:dyDescent="0.2">
      <c r="A72" s="16">
        <v>66</v>
      </c>
      <c r="B72" s="16">
        <v>602</v>
      </c>
      <c r="C72" s="17" t="s">
        <v>90</v>
      </c>
      <c r="D72" s="17">
        <v>150000</v>
      </c>
      <c r="E72" s="18">
        <v>19300000</v>
      </c>
      <c r="F72" s="19">
        <f t="shared" si="16"/>
        <v>21190000</v>
      </c>
      <c r="G72" s="16">
        <f>SUM([1]MNSK!Q327)</f>
        <v>1540000</v>
      </c>
      <c r="H72" s="20">
        <f t="shared" ref="H72:H135" si="21">SUM(D72+F72+G72)</f>
        <v>22880000</v>
      </c>
      <c r="I72" s="17"/>
      <c r="J72" s="17"/>
      <c r="K72" s="21">
        <f>SUM('[1]CEK UTANG'!M72)</f>
        <v>14250000</v>
      </c>
      <c r="L72" s="17">
        <f t="shared" si="13"/>
        <v>0</v>
      </c>
      <c r="M72" s="17">
        <v>2700000</v>
      </c>
      <c r="N72" s="22">
        <f t="shared" si="17"/>
        <v>2700000</v>
      </c>
      <c r="O72" s="20">
        <f t="shared" si="18"/>
        <v>1545314.2024174242</v>
      </c>
      <c r="P72" s="20">
        <f t="shared" si="19"/>
        <v>408401.19923073758</v>
      </c>
      <c r="Q72" s="20">
        <f t="shared" si="15"/>
        <v>0</v>
      </c>
      <c r="R72" s="20">
        <f t="shared" si="20"/>
        <v>1953715.4016481617</v>
      </c>
      <c r="S72" s="15">
        <f t="shared" si="8"/>
        <v>2795372000</v>
      </c>
      <c r="T72" s="15">
        <v>188799303</v>
      </c>
      <c r="U72" s="15">
        <f t="shared" si="14"/>
        <v>1123361800</v>
      </c>
      <c r="V72" s="15">
        <f t="shared" si="14"/>
        <v>82108000</v>
      </c>
      <c r="W72" s="48">
        <f t="shared" si="14"/>
        <v>301900000</v>
      </c>
      <c r="X72" s="48">
        <v>21010388.061474446</v>
      </c>
      <c r="Y72" s="48">
        <v>918996.57438540331</v>
      </c>
      <c r="Z72" s="48"/>
    </row>
    <row r="73" spans="1:26" x14ac:dyDescent="0.2">
      <c r="A73" s="16">
        <v>67</v>
      </c>
      <c r="B73" s="16">
        <v>506</v>
      </c>
      <c r="C73" s="17" t="s">
        <v>91</v>
      </c>
      <c r="D73" s="17">
        <v>150000</v>
      </c>
      <c r="E73" s="18">
        <v>20060000</v>
      </c>
      <c r="F73" s="19">
        <f t="shared" si="16"/>
        <v>21950000</v>
      </c>
      <c r="G73" s="16">
        <f>SUM([1]MNSK!Q295)</f>
        <v>2686000</v>
      </c>
      <c r="H73" s="20">
        <f t="shared" si="21"/>
        <v>24786000</v>
      </c>
      <c r="I73" s="17"/>
      <c r="J73" s="17"/>
      <c r="K73" s="21">
        <f>SUM('[1]CEK UTANG'!M73)</f>
        <v>8000000</v>
      </c>
      <c r="L73" s="17">
        <f t="shared" si="13"/>
        <v>0</v>
      </c>
      <c r="M73" s="17">
        <v>1800000</v>
      </c>
      <c r="N73" s="22">
        <f t="shared" si="17"/>
        <v>1800000</v>
      </c>
      <c r="O73" s="20">
        <f t="shared" si="18"/>
        <v>1674045.35931461</v>
      </c>
      <c r="P73" s="20">
        <f t="shared" si="19"/>
        <v>272267.46615382505</v>
      </c>
      <c r="Q73" s="20">
        <f t="shared" si="15"/>
        <v>0</v>
      </c>
      <c r="R73" s="20">
        <f t="shared" si="20"/>
        <v>1946312.825468435</v>
      </c>
      <c r="S73" s="15">
        <f t="shared" ref="S73:S126" si="22">SUM(S72)</f>
        <v>2795372000</v>
      </c>
      <c r="T73" s="15">
        <v>188799303</v>
      </c>
      <c r="U73" s="15">
        <f t="shared" ref="U73:W88" si="23">SUM(U72)</f>
        <v>1123361800</v>
      </c>
      <c r="V73" s="15">
        <f t="shared" si="23"/>
        <v>82108000</v>
      </c>
      <c r="W73" s="48">
        <f t="shared" si="23"/>
        <v>301900000</v>
      </c>
      <c r="X73" s="48">
        <v>21010388.061474446</v>
      </c>
      <c r="Y73" s="48">
        <v>918996.57438540331</v>
      </c>
      <c r="Z73" s="48"/>
    </row>
    <row r="74" spans="1:26" x14ac:dyDescent="0.2">
      <c r="A74" s="16">
        <v>68</v>
      </c>
      <c r="B74" s="16">
        <v>383</v>
      </c>
      <c r="C74" s="17" t="s">
        <v>92</v>
      </c>
      <c r="D74" s="17">
        <v>150000</v>
      </c>
      <c r="E74" s="18">
        <v>21230000</v>
      </c>
      <c r="F74" s="19">
        <f t="shared" si="16"/>
        <v>23120000</v>
      </c>
      <c r="G74" s="16">
        <f>SUM([1]MNSK!Q291)</f>
        <v>0</v>
      </c>
      <c r="H74" s="20">
        <f t="shared" si="21"/>
        <v>23270000</v>
      </c>
      <c r="I74" s="17"/>
      <c r="J74" s="17"/>
      <c r="K74" s="21">
        <f>SUM('[1]CEK UTANG'!M74)</f>
        <v>23990000</v>
      </c>
      <c r="L74" s="17">
        <f t="shared" si="13"/>
        <v>0</v>
      </c>
      <c r="M74" s="17">
        <v>4320000</v>
      </c>
      <c r="N74" s="22">
        <f t="shared" si="17"/>
        <v>4320000</v>
      </c>
      <c r="O74" s="20">
        <f t="shared" si="18"/>
        <v>1571654.7854131756</v>
      </c>
      <c r="P74" s="20">
        <f t="shared" si="19"/>
        <v>653441.91876918019</v>
      </c>
      <c r="Q74" s="20">
        <f t="shared" si="15"/>
        <v>0</v>
      </c>
      <c r="R74" s="20">
        <f t="shared" si="20"/>
        <v>2225096.7041823557</v>
      </c>
      <c r="S74" s="15">
        <f t="shared" si="22"/>
        <v>2795372000</v>
      </c>
      <c r="T74" s="15">
        <v>188799303</v>
      </c>
      <c r="U74" s="15">
        <f t="shared" si="23"/>
        <v>1123361800</v>
      </c>
      <c r="V74" s="15">
        <f t="shared" si="23"/>
        <v>82108000</v>
      </c>
      <c r="W74" s="48">
        <f t="shared" si="23"/>
        <v>301900000</v>
      </c>
      <c r="X74" s="48">
        <v>21010388.061474446</v>
      </c>
      <c r="Y74" s="48">
        <v>918996.57438540331</v>
      </c>
      <c r="Z74" s="48"/>
    </row>
    <row r="75" spans="1:26" x14ac:dyDescent="0.2">
      <c r="A75" s="16">
        <v>69</v>
      </c>
      <c r="B75" s="16">
        <v>182</v>
      </c>
      <c r="C75" s="17" t="s">
        <v>93</v>
      </c>
      <c r="D75" s="17">
        <v>150000</v>
      </c>
      <c r="E75" s="18">
        <v>21645000</v>
      </c>
      <c r="F75" s="19">
        <f t="shared" si="16"/>
        <v>23535000</v>
      </c>
      <c r="G75" s="16">
        <f>SUM([1]MNSK!Q279)</f>
        <v>2992000</v>
      </c>
      <c r="H75" s="20">
        <f t="shared" si="21"/>
        <v>26677000</v>
      </c>
      <c r="I75" s="17"/>
      <c r="J75" s="17"/>
      <c r="K75" s="21">
        <f>SUM('[1]CEK UTANG'!M75)</f>
        <v>9166000</v>
      </c>
      <c r="L75" s="17">
        <f t="shared" si="13"/>
        <v>0</v>
      </c>
      <c r="M75" s="17">
        <v>300000</v>
      </c>
      <c r="N75" s="22">
        <f t="shared" si="17"/>
        <v>300000</v>
      </c>
      <c r="O75" s="20">
        <f t="shared" si="18"/>
        <v>1801763.4168658052</v>
      </c>
      <c r="P75" s="20">
        <f t="shared" si="19"/>
        <v>45377.911025637513</v>
      </c>
      <c r="Q75" s="20">
        <f t="shared" si="15"/>
        <v>0</v>
      </c>
      <c r="R75" s="20">
        <f t="shared" si="20"/>
        <v>1847141.3278914427</v>
      </c>
      <c r="S75" s="15">
        <f t="shared" si="22"/>
        <v>2795372000</v>
      </c>
      <c r="T75" s="15">
        <v>188799303</v>
      </c>
      <c r="U75" s="15">
        <f t="shared" si="23"/>
        <v>1123361800</v>
      </c>
      <c r="V75" s="15">
        <f t="shared" si="23"/>
        <v>82108000</v>
      </c>
      <c r="W75" s="48">
        <f t="shared" si="23"/>
        <v>301900000</v>
      </c>
      <c r="X75" s="48">
        <v>21010388.061474446</v>
      </c>
      <c r="Y75" s="48">
        <v>918996.57438540331</v>
      </c>
      <c r="Z75" s="48"/>
    </row>
    <row r="76" spans="1:26" x14ac:dyDescent="0.2">
      <c r="A76" s="16">
        <v>70</v>
      </c>
      <c r="B76" s="16">
        <v>648</v>
      </c>
      <c r="C76" s="17" t="s">
        <v>94</v>
      </c>
      <c r="D76" s="17">
        <v>150000</v>
      </c>
      <c r="E76" s="18">
        <v>18875000</v>
      </c>
      <c r="F76" s="19">
        <f t="shared" si="16"/>
        <v>20765000</v>
      </c>
      <c r="G76" s="16">
        <f>SUM([1]MNSK!Q343)</f>
        <v>0</v>
      </c>
      <c r="H76" s="20">
        <f t="shared" si="21"/>
        <v>20915000</v>
      </c>
      <c r="I76" s="17"/>
      <c r="J76" s="17"/>
      <c r="K76" s="21">
        <f>SUM('[1]CEK UTANG'!M76)</f>
        <v>30554000</v>
      </c>
      <c r="L76" s="17">
        <f t="shared" si="13"/>
        <v>0</v>
      </c>
      <c r="M76" s="17">
        <v>9000000</v>
      </c>
      <c r="N76" s="22">
        <f t="shared" si="17"/>
        <v>9000000</v>
      </c>
      <c r="O76" s="20">
        <f t="shared" si="18"/>
        <v>1412598.188092676</v>
      </c>
      <c r="P76" s="20">
        <f t="shared" si="19"/>
        <v>1361337.3307691254</v>
      </c>
      <c r="Q76" s="20">
        <f t="shared" si="15"/>
        <v>0</v>
      </c>
      <c r="R76" s="20">
        <f t="shared" si="20"/>
        <v>2773935.5188618014</v>
      </c>
      <c r="S76" s="15">
        <f t="shared" si="22"/>
        <v>2795372000</v>
      </c>
      <c r="T76" s="15">
        <v>188799303</v>
      </c>
      <c r="U76" s="15">
        <f t="shared" si="23"/>
        <v>1123361800</v>
      </c>
      <c r="V76" s="15">
        <f t="shared" si="23"/>
        <v>82108000</v>
      </c>
      <c r="W76" s="48">
        <f t="shared" si="23"/>
        <v>301900000</v>
      </c>
      <c r="X76" s="48">
        <v>21010388.061474446</v>
      </c>
      <c r="Y76" s="48">
        <v>918996.57438540331</v>
      </c>
      <c r="Z76" s="48"/>
    </row>
    <row r="77" spans="1:26" x14ac:dyDescent="0.2">
      <c r="A77" s="16">
        <v>71</v>
      </c>
      <c r="B77" s="16">
        <v>574</v>
      </c>
      <c r="C77" s="17" t="s">
        <v>95</v>
      </c>
      <c r="D77" s="17">
        <v>150000</v>
      </c>
      <c r="E77" s="18">
        <v>19200000</v>
      </c>
      <c r="F77" s="19">
        <f t="shared" si="16"/>
        <v>21090000</v>
      </c>
      <c r="G77" s="16">
        <f>SUM([1]MNSK!Q271)</f>
        <v>0</v>
      </c>
      <c r="H77" s="20">
        <f t="shared" si="21"/>
        <v>21240000</v>
      </c>
      <c r="I77" s="17"/>
      <c r="J77" s="17"/>
      <c r="K77" s="21">
        <f>SUM('[1]CEK UTANG'!M77)</f>
        <v>6040000</v>
      </c>
      <c r="L77" s="17">
        <f t="shared" si="13"/>
        <v>0</v>
      </c>
      <c r="M77" s="17">
        <v>360000</v>
      </c>
      <c r="N77" s="22">
        <f t="shared" si="17"/>
        <v>360000</v>
      </c>
      <c r="O77" s="20">
        <f t="shared" si="18"/>
        <v>1434548.6739224689</v>
      </c>
      <c r="P77" s="20">
        <f t="shared" si="19"/>
        <v>54453.493230765016</v>
      </c>
      <c r="Q77" s="20">
        <f t="shared" si="15"/>
        <v>0</v>
      </c>
      <c r="R77" s="20">
        <f t="shared" si="20"/>
        <v>1489002.1671532339</v>
      </c>
      <c r="S77" s="15">
        <f t="shared" si="22"/>
        <v>2795372000</v>
      </c>
      <c r="T77" s="15">
        <v>188799303</v>
      </c>
      <c r="U77" s="15">
        <f t="shared" si="23"/>
        <v>1123361800</v>
      </c>
      <c r="V77" s="15">
        <f t="shared" si="23"/>
        <v>82108000</v>
      </c>
      <c r="W77" s="48">
        <f t="shared" si="23"/>
        <v>301900000</v>
      </c>
      <c r="X77" s="48">
        <v>21010388.061474446</v>
      </c>
      <c r="Y77" s="48">
        <v>918996.57438540331</v>
      </c>
      <c r="Z77" s="48"/>
    </row>
    <row r="78" spans="1:26" x14ac:dyDescent="0.2">
      <c r="A78" s="16">
        <v>72</v>
      </c>
      <c r="B78" s="16">
        <v>507</v>
      </c>
      <c r="C78" s="17" t="s">
        <v>96</v>
      </c>
      <c r="D78" s="17">
        <v>150000</v>
      </c>
      <c r="E78" s="18">
        <v>20060000</v>
      </c>
      <c r="F78" s="19">
        <f t="shared" si="16"/>
        <v>21950000</v>
      </c>
      <c r="G78" s="16">
        <f>SUM([1]MNSK!Q299)</f>
        <v>1540000</v>
      </c>
      <c r="H78" s="20">
        <f t="shared" si="21"/>
        <v>23640000</v>
      </c>
      <c r="I78" s="17"/>
      <c r="J78" s="17"/>
      <c r="K78" s="21">
        <f>SUM('[1]CEK UTANG'!M78)</f>
        <v>10000000</v>
      </c>
      <c r="L78" s="17">
        <f t="shared" si="13"/>
        <v>0</v>
      </c>
      <c r="M78" s="17">
        <v>4320000</v>
      </c>
      <c r="N78" s="22">
        <f t="shared" si="17"/>
        <v>4320000</v>
      </c>
      <c r="O78" s="20">
        <f t="shared" si="18"/>
        <v>1596644.5692809399</v>
      </c>
      <c r="P78" s="20">
        <f t="shared" si="19"/>
        <v>653441.91876918019</v>
      </c>
      <c r="Q78" s="20">
        <f t="shared" si="15"/>
        <v>0</v>
      </c>
      <c r="R78" s="20">
        <f t="shared" si="20"/>
        <v>2250086.48805012</v>
      </c>
      <c r="S78" s="15">
        <f t="shared" si="22"/>
        <v>2795372000</v>
      </c>
      <c r="T78" s="15">
        <v>188799303</v>
      </c>
      <c r="U78" s="15">
        <f t="shared" si="23"/>
        <v>1123361800</v>
      </c>
      <c r="V78" s="15">
        <f t="shared" si="23"/>
        <v>82108000</v>
      </c>
      <c r="W78" s="48">
        <f t="shared" si="23"/>
        <v>301900000</v>
      </c>
      <c r="X78" s="48">
        <v>21010388.061474446</v>
      </c>
      <c r="Y78" s="48">
        <v>918996.57438540331</v>
      </c>
      <c r="Z78" s="48"/>
    </row>
    <row r="79" spans="1:26" x14ac:dyDescent="0.2">
      <c r="A79" s="16">
        <v>73</v>
      </c>
      <c r="B79" s="16">
        <v>512</v>
      </c>
      <c r="C79" s="17" t="s">
        <v>97</v>
      </c>
      <c r="D79" s="17">
        <v>150000</v>
      </c>
      <c r="E79" s="18">
        <v>20040000</v>
      </c>
      <c r="F79" s="19">
        <f t="shared" si="16"/>
        <v>21930000</v>
      </c>
      <c r="G79" s="16">
        <f>SUM([1]MNSK!Q303)</f>
        <v>0</v>
      </c>
      <c r="H79" s="20">
        <f t="shared" si="21"/>
        <v>22080000</v>
      </c>
      <c r="I79" s="17"/>
      <c r="J79" s="17"/>
      <c r="K79" s="21">
        <f>SUM('[1]CEK UTANG'!M79)</f>
        <v>2000000</v>
      </c>
      <c r="L79" s="17">
        <f t="shared" si="13"/>
        <v>0</v>
      </c>
      <c r="M79" s="17">
        <v>1800000</v>
      </c>
      <c r="N79" s="22">
        <f t="shared" si="17"/>
        <v>1800000</v>
      </c>
      <c r="O79" s="20">
        <f t="shared" si="18"/>
        <v>1491282.2372979338</v>
      </c>
      <c r="P79" s="20">
        <f t="shared" si="19"/>
        <v>272267.46615382505</v>
      </c>
      <c r="Q79" s="20">
        <f t="shared" si="15"/>
        <v>0</v>
      </c>
      <c r="R79" s="20">
        <f t="shared" si="20"/>
        <v>1763549.7034517587</v>
      </c>
      <c r="S79" s="15">
        <f t="shared" si="22"/>
        <v>2795372000</v>
      </c>
      <c r="T79" s="15">
        <v>188799303</v>
      </c>
      <c r="U79" s="15">
        <f t="shared" si="23"/>
        <v>1123361800</v>
      </c>
      <c r="V79" s="15">
        <f t="shared" si="23"/>
        <v>82108000</v>
      </c>
      <c r="W79" s="48">
        <f t="shared" si="23"/>
        <v>301900000</v>
      </c>
      <c r="X79" s="48">
        <v>21010388.061474446</v>
      </c>
      <c r="Y79" s="48">
        <v>918996.57438540331</v>
      </c>
      <c r="Z79" s="48"/>
    </row>
    <row r="80" spans="1:26" x14ac:dyDescent="0.2">
      <c r="A80" s="16">
        <v>74</v>
      </c>
      <c r="B80" s="16">
        <v>516</v>
      </c>
      <c r="C80" s="17" t="s">
        <v>98</v>
      </c>
      <c r="D80" s="17">
        <v>150000</v>
      </c>
      <c r="E80" s="18">
        <v>20040000</v>
      </c>
      <c r="F80" s="19">
        <f t="shared" si="16"/>
        <v>21930000</v>
      </c>
      <c r="G80" s="16">
        <f>SUM([1]MNSK!Q307)</f>
        <v>0</v>
      </c>
      <c r="H80" s="20">
        <f t="shared" si="21"/>
        <v>22080000</v>
      </c>
      <c r="I80" s="17"/>
      <c r="J80" s="17"/>
      <c r="K80" s="21">
        <f>SUM('[1]CEK UTANG'!M80)</f>
        <v>34472000</v>
      </c>
      <c r="L80" s="17">
        <f t="shared" si="13"/>
        <v>0</v>
      </c>
      <c r="M80" s="17">
        <v>7200000</v>
      </c>
      <c r="N80" s="22">
        <f t="shared" si="17"/>
        <v>7200000</v>
      </c>
      <c r="O80" s="20">
        <f t="shared" si="18"/>
        <v>1491282.2372979338</v>
      </c>
      <c r="P80" s="20">
        <f t="shared" si="19"/>
        <v>1089069.8646153002</v>
      </c>
      <c r="Q80" s="20">
        <f t="shared" si="15"/>
        <v>0</v>
      </c>
      <c r="R80" s="20">
        <f t="shared" si="20"/>
        <v>2580352.1019132342</v>
      </c>
      <c r="S80" s="15">
        <f t="shared" si="22"/>
        <v>2795372000</v>
      </c>
      <c r="T80" s="15">
        <v>188799303</v>
      </c>
      <c r="U80" s="15">
        <f t="shared" si="23"/>
        <v>1123361800</v>
      </c>
      <c r="V80" s="15">
        <f t="shared" si="23"/>
        <v>82108000</v>
      </c>
      <c r="W80" s="48">
        <f t="shared" si="23"/>
        <v>301900000</v>
      </c>
      <c r="X80" s="48">
        <v>21010388.061474446</v>
      </c>
      <c r="Y80" s="48">
        <v>918996.57438540331</v>
      </c>
      <c r="Z80" s="48"/>
    </row>
    <row r="81" spans="1:26" x14ac:dyDescent="0.2">
      <c r="A81" s="16">
        <v>75</v>
      </c>
      <c r="B81" s="16">
        <v>582</v>
      </c>
      <c r="C81" s="17" t="s">
        <v>99</v>
      </c>
      <c r="D81" s="17">
        <v>150000</v>
      </c>
      <c r="E81" s="18">
        <v>19350000</v>
      </c>
      <c r="F81" s="19">
        <f t="shared" si="16"/>
        <v>21240000</v>
      </c>
      <c r="G81" s="16">
        <f>SUM([1]MNSK!Q319)</f>
        <v>0</v>
      </c>
      <c r="H81" s="20">
        <f t="shared" si="21"/>
        <v>21390000</v>
      </c>
      <c r="I81" s="17"/>
      <c r="J81" s="17"/>
      <c r="K81" s="21">
        <f>SUM('[1]CEK UTANG'!M81)</f>
        <v>16668000</v>
      </c>
      <c r="L81" s="17">
        <f t="shared" si="13"/>
        <v>0</v>
      </c>
      <c r="M81" s="17">
        <v>9000000</v>
      </c>
      <c r="N81" s="22">
        <f t="shared" si="17"/>
        <v>9000000</v>
      </c>
      <c r="O81" s="20">
        <f t="shared" si="18"/>
        <v>1444679.6673823735</v>
      </c>
      <c r="P81" s="20">
        <f t="shared" si="19"/>
        <v>1361337.3307691254</v>
      </c>
      <c r="Q81" s="20">
        <f t="shared" si="15"/>
        <v>0</v>
      </c>
      <c r="R81" s="20">
        <f t="shared" si="20"/>
        <v>2806016.9981514988</v>
      </c>
      <c r="S81" s="15">
        <f t="shared" si="22"/>
        <v>2795372000</v>
      </c>
      <c r="T81" s="15">
        <v>188799303</v>
      </c>
      <c r="U81" s="15">
        <f t="shared" si="23"/>
        <v>1123361800</v>
      </c>
      <c r="V81" s="15">
        <f t="shared" si="23"/>
        <v>82108000</v>
      </c>
      <c r="W81" s="48">
        <f t="shared" si="23"/>
        <v>301900000</v>
      </c>
      <c r="X81" s="48">
        <v>21010388.061474446</v>
      </c>
      <c r="Y81" s="48">
        <v>918996.57438540331</v>
      </c>
      <c r="Z81" s="48"/>
    </row>
    <row r="82" spans="1:26" x14ac:dyDescent="0.2">
      <c r="A82" s="16">
        <v>76</v>
      </c>
      <c r="B82" s="16">
        <v>576</v>
      </c>
      <c r="C82" s="17" t="s">
        <v>100</v>
      </c>
      <c r="D82" s="17">
        <v>150000</v>
      </c>
      <c r="E82" s="18">
        <v>19200000</v>
      </c>
      <c r="F82" s="19">
        <f t="shared" si="16"/>
        <v>21090000</v>
      </c>
      <c r="G82" s="16">
        <f>SUM([1]MNSK!Q315)</f>
        <v>0</v>
      </c>
      <c r="H82" s="20">
        <f t="shared" si="21"/>
        <v>21240000</v>
      </c>
      <c r="I82" s="17">
        <v>1600000</v>
      </c>
      <c r="J82" s="17"/>
      <c r="K82" s="21">
        <f>SUM('[1]CEK UTANG'!M82)</f>
        <v>0</v>
      </c>
      <c r="L82" s="17">
        <f t="shared" si="13"/>
        <v>80000</v>
      </c>
      <c r="M82" s="17">
        <v>0</v>
      </c>
      <c r="N82" s="22">
        <f t="shared" si="17"/>
        <v>80000</v>
      </c>
      <c r="O82" s="20">
        <f t="shared" si="18"/>
        <v>1434548.6739224689</v>
      </c>
      <c r="P82" s="20">
        <f t="shared" si="19"/>
        <v>0</v>
      </c>
      <c r="Q82" s="20">
        <f t="shared" si="15"/>
        <v>18395.216349198618</v>
      </c>
      <c r="R82" s="20">
        <f t="shared" si="20"/>
        <v>1452943.8902716676</v>
      </c>
      <c r="S82" s="15">
        <f t="shared" si="22"/>
        <v>2795372000</v>
      </c>
      <c r="T82" s="15">
        <v>188799303</v>
      </c>
      <c r="U82" s="15">
        <f t="shared" si="23"/>
        <v>1123361800</v>
      </c>
      <c r="V82" s="15">
        <f t="shared" si="23"/>
        <v>82108000</v>
      </c>
      <c r="W82" s="48">
        <f t="shared" si="23"/>
        <v>301900000</v>
      </c>
      <c r="X82" s="48">
        <v>21010388.061474446</v>
      </c>
      <c r="Y82" s="48">
        <v>918996.57438540331</v>
      </c>
      <c r="Z82" s="48"/>
    </row>
    <row r="83" spans="1:26" x14ac:dyDescent="0.2">
      <c r="A83" s="16">
        <v>77</v>
      </c>
      <c r="B83" s="16">
        <v>628</v>
      </c>
      <c r="C83" s="17" t="s">
        <v>101</v>
      </c>
      <c r="D83" s="17">
        <v>150000</v>
      </c>
      <c r="E83" s="18">
        <v>19200000</v>
      </c>
      <c r="F83" s="19">
        <f t="shared" si="16"/>
        <v>21090000</v>
      </c>
      <c r="G83" s="16">
        <f>SUM([1]MNSK!Q331)</f>
        <v>10444000</v>
      </c>
      <c r="H83" s="20">
        <f t="shared" si="21"/>
        <v>31684000</v>
      </c>
      <c r="I83" s="17"/>
      <c r="J83" s="17"/>
      <c r="K83" s="21">
        <f>SUM('[1]CEK UTANG'!M83)</f>
        <v>16000000</v>
      </c>
      <c r="L83" s="17">
        <f t="shared" si="13"/>
        <v>0</v>
      </c>
      <c r="M83" s="17">
        <v>4275000</v>
      </c>
      <c r="N83" s="22">
        <f t="shared" si="17"/>
        <v>4275000</v>
      </c>
      <c r="O83" s="20">
        <f t="shared" si="18"/>
        <v>2139935.9785574153</v>
      </c>
      <c r="P83" s="20">
        <f t="shared" si="19"/>
        <v>646635.2321153346</v>
      </c>
      <c r="Q83" s="20">
        <f t="shared" si="15"/>
        <v>0</v>
      </c>
      <c r="R83" s="20">
        <f t="shared" si="20"/>
        <v>2786571.2106727501</v>
      </c>
      <c r="S83" s="15">
        <f t="shared" si="22"/>
        <v>2795372000</v>
      </c>
      <c r="T83" s="15">
        <v>188799303</v>
      </c>
      <c r="U83" s="15">
        <f t="shared" si="23"/>
        <v>1123361800</v>
      </c>
      <c r="V83" s="15">
        <f t="shared" si="23"/>
        <v>82108000</v>
      </c>
      <c r="W83" s="48">
        <f t="shared" si="23"/>
        <v>301900000</v>
      </c>
      <c r="X83" s="48">
        <v>21010388.061474446</v>
      </c>
      <c r="Y83" s="48">
        <v>918996.57438540331</v>
      </c>
      <c r="Z83" s="48"/>
    </row>
    <row r="84" spans="1:26" x14ac:dyDescent="0.2">
      <c r="A84" s="16">
        <v>78</v>
      </c>
      <c r="B84" s="16">
        <v>287</v>
      </c>
      <c r="C84" s="17" t="s">
        <v>102</v>
      </c>
      <c r="D84" s="17">
        <v>150000</v>
      </c>
      <c r="E84" s="18">
        <v>21450000</v>
      </c>
      <c r="F84" s="19">
        <f t="shared" si="16"/>
        <v>23340000</v>
      </c>
      <c r="G84" s="16">
        <f>SUM([1]MNSK!Q283)</f>
        <v>0</v>
      </c>
      <c r="H84" s="20">
        <f t="shared" si="21"/>
        <v>23490000</v>
      </c>
      <c r="I84" s="17"/>
      <c r="J84" s="17"/>
      <c r="K84" s="21">
        <f>SUM('[1]CEK UTANG'!M84)</f>
        <v>17706000</v>
      </c>
      <c r="L84" s="17">
        <f t="shared" si="13"/>
        <v>0</v>
      </c>
      <c r="M84" s="17">
        <v>3000000</v>
      </c>
      <c r="N84" s="22">
        <f t="shared" si="17"/>
        <v>3000000</v>
      </c>
      <c r="O84" s="20">
        <f t="shared" si="18"/>
        <v>1586513.5758210355</v>
      </c>
      <c r="P84" s="20">
        <f t="shared" si="19"/>
        <v>453779.11025637516</v>
      </c>
      <c r="Q84" s="20">
        <f t="shared" si="15"/>
        <v>0</v>
      </c>
      <c r="R84" s="20">
        <f t="shared" si="20"/>
        <v>2040292.6860774108</v>
      </c>
      <c r="S84" s="15">
        <f t="shared" si="22"/>
        <v>2795372000</v>
      </c>
      <c r="T84" s="15">
        <v>188799303</v>
      </c>
      <c r="U84" s="15">
        <f t="shared" si="23"/>
        <v>1123361800</v>
      </c>
      <c r="V84" s="15">
        <f t="shared" si="23"/>
        <v>82108000</v>
      </c>
      <c r="W84" s="48">
        <f t="shared" si="23"/>
        <v>301900000</v>
      </c>
      <c r="X84" s="48">
        <v>21010388.061474446</v>
      </c>
      <c r="Y84" s="48">
        <v>918996.57438540331</v>
      </c>
      <c r="Z84" s="48"/>
    </row>
    <row r="85" spans="1:26" x14ac:dyDescent="0.2">
      <c r="A85" s="16">
        <v>79</v>
      </c>
      <c r="B85" s="16">
        <v>515</v>
      </c>
      <c r="C85" s="17" t="s">
        <v>103</v>
      </c>
      <c r="D85" s="17">
        <v>150000</v>
      </c>
      <c r="E85" s="18">
        <v>20040000</v>
      </c>
      <c r="F85" s="19">
        <f t="shared" si="16"/>
        <v>21930000</v>
      </c>
      <c r="G85" s="16">
        <f>SUM([1]MNSK!Q267)</f>
        <v>0</v>
      </c>
      <c r="H85" s="20">
        <f t="shared" si="21"/>
        <v>22080000</v>
      </c>
      <c r="I85" s="17"/>
      <c r="J85" s="17"/>
      <c r="K85" s="21">
        <f>SUM('[1]CEK UTANG'!M85)</f>
        <v>0</v>
      </c>
      <c r="L85" s="17">
        <f t="shared" si="13"/>
        <v>0</v>
      </c>
      <c r="M85" s="17">
        <v>0</v>
      </c>
      <c r="N85" s="22">
        <f t="shared" si="17"/>
        <v>0</v>
      </c>
      <c r="O85" s="20">
        <f t="shared" si="18"/>
        <v>1491282.2372979338</v>
      </c>
      <c r="P85" s="20">
        <f t="shared" si="19"/>
        <v>0</v>
      </c>
      <c r="Q85" s="20">
        <f t="shared" si="15"/>
        <v>0</v>
      </c>
      <c r="R85" s="20">
        <f t="shared" si="20"/>
        <v>1491282.2372979338</v>
      </c>
      <c r="S85" s="15">
        <f t="shared" si="22"/>
        <v>2795372000</v>
      </c>
      <c r="T85" s="15">
        <v>188799303</v>
      </c>
      <c r="U85" s="15">
        <f t="shared" si="23"/>
        <v>1123361800</v>
      </c>
      <c r="V85" s="15">
        <f t="shared" si="23"/>
        <v>82108000</v>
      </c>
      <c r="W85" s="48">
        <f t="shared" si="23"/>
        <v>301900000</v>
      </c>
      <c r="X85" s="48">
        <v>21010388.061474446</v>
      </c>
      <c r="Y85" s="48">
        <v>918996.57438540331</v>
      </c>
      <c r="Z85" s="48"/>
    </row>
    <row r="86" spans="1:26" x14ac:dyDescent="0.2">
      <c r="A86" s="16">
        <v>80</v>
      </c>
      <c r="B86" s="16">
        <v>629</v>
      </c>
      <c r="C86" s="17" t="s">
        <v>104</v>
      </c>
      <c r="D86" s="17">
        <v>150000</v>
      </c>
      <c r="E86" s="18">
        <v>18875000</v>
      </c>
      <c r="F86" s="19">
        <f t="shared" si="16"/>
        <v>20765000</v>
      </c>
      <c r="G86" s="16">
        <f>SUM([1]MNSK!Q335)</f>
        <v>0</v>
      </c>
      <c r="H86" s="20">
        <f t="shared" si="21"/>
        <v>20915000</v>
      </c>
      <c r="I86" s="17">
        <v>2700000</v>
      </c>
      <c r="J86" s="17"/>
      <c r="K86" s="21">
        <f>SUM('[1]CEK UTANG'!M86)</f>
        <v>2000000</v>
      </c>
      <c r="L86" s="17">
        <f t="shared" si="13"/>
        <v>135000</v>
      </c>
      <c r="M86" s="17">
        <v>1500000</v>
      </c>
      <c r="N86" s="22">
        <f t="shared" si="17"/>
        <v>1635000</v>
      </c>
      <c r="O86" s="20">
        <f t="shared" si="18"/>
        <v>1412598.188092676</v>
      </c>
      <c r="P86" s="20">
        <f t="shared" si="19"/>
        <v>226889.55512818758</v>
      </c>
      <c r="Q86" s="20">
        <f t="shared" si="15"/>
        <v>31041.927589272669</v>
      </c>
      <c r="R86" s="20">
        <f t="shared" si="20"/>
        <v>1670529.6708101362</v>
      </c>
      <c r="S86" s="15">
        <f t="shared" si="22"/>
        <v>2795372000</v>
      </c>
      <c r="T86" s="15">
        <v>188799303</v>
      </c>
      <c r="U86" s="15">
        <f t="shared" si="23"/>
        <v>1123361800</v>
      </c>
      <c r="V86" s="15">
        <f t="shared" si="23"/>
        <v>82108000</v>
      </c>
      <c r="W86" s="48">
        <f t="shared" si="23"/>
        <v>301900000</v>
      </c>
      <c r="X86" s="48">
        <v>21010388.061474446</v>
      </c>
      <c r="Y86" s="48">
        <v>918996.57438540331</v>
      </c>
      <c r="Z86" s="48"/>
    </row>
    <row r="87" spans="1:26" x14ac:dyDescent="0.2">
      <c r="A87" s="16">
        <v>81</v>
      </c>
      <c r="B87" s="16">
        <v>139</v>
      </c>
      <c r="C87" s="17" t="s">
        <v>105</v>
      </c>
      <c r="D87" s="17">
        <v>150000</v>
      </c>
      <c r="E87" s="18">
        <v>21700000</v>
      </c>
      <c r="F87" s="19">
        <f t="shared" si="16"/>
        <v>23590000</v>
      </c>
      <c r="G87" s="16">
        <f>SUM([1]MNSK!Q275)</f>
        <v>5369000</v>
      </c>
      <c r="H87" s="20">
        <f t="shared" si="21"/>
        <v>29109000</v>
      </c>
      <c r="I87" s="17"/>
      <c r="J87" s="17"/>
      <c r="K87" s="21">
        <f>SUM('[1]CEK UTANG'!M87)</f>
        <v>6000000</v>
      </c>
      <c r="L87" s="17">
        <f t="shared" si="13"/>
        <v>0</v>
      </c>
      <c r="M87" s="17">
        <v>4575000</v>
      </c>
      <c r="N87" s="22">
        <f t="shared" si="17"/>
        <v>4575000</v>
      </c>
      <c r="O87" s="20">
        <f t="shared" si="18"/>
        <v>1966020.590829056</v>
      </c>
      <c r="P87" s="20">
        <f t="shared" si="19"/>
        <v>692013.14314097213</v>
      </c>
      <c r="Q87" s="20">
        <f t="shared" si="15"/>
        <v>0</v>
      </c>
      <c r="R87" s="20">
        <f t="shared" si="20"/>
        <v>2658033.7339700283</v>
      </c>
      <c r="S87" s="15">
        <f t="shared" si="22"/>
        <v>2795372000</v>
      </c>
      <c r="T87" s="15">
        <v>188799303</v>
      </c>
      <c r="U87" s="15">
        <f t="shared" si="23"/>
        <v>1123361800</v>
      </c>
      <c r="V87" s="15">
        <f t="shared" si="23"/>
        <v>82108000</v>
      </c>
      <c r="W87" s="48">
        <f t="shared" si="23"/>
        <v>301900000</v>
      </c>
      <c r="X87" s="48">
        <v>21010388.061474446</v>
      </c>
      <c r="Y87" s="48">
        <v>918996.57438540331</v>
      </c>
      <c r="Z87" s="48"/>
    </row>
    <row r="88" spans="1:26" x14ac:dyDescent="0.2">
      <c r="A88" s="16">
        <v>82</v>
      </c>
      <c r="B88" s="16">
        <v>633</v>
      </c>
      <c r="C88" s="17" t="s">
        <v>106</v>
      </c>
      <c r="D88" s="17">
        <v>150000</v>
      </c>
      <c r="E88" s="18">
        <v>17675000</v>
      </c>
      <c r="F88" s="19">
        <f t="shared" si="16"/>
        <v>19565000</v>
      </c>
      <c r="G88" s="16">
        <f>SUM([1]MNSK!Q339)</f>
        <v>10500000</v>
      </c>
      <c r="H88" s="20">
        <f t="shared" si="21"/>
        <v>30215000</v>
      </c>
      <c r="I88" s="17"/>
      <c r="J88" s="17"/>
      <c r="K88" s="21">
        <f>SUM('[1]CEK UTANG'!M88)</f>
        <v>0</v>
      </c>
      <c r="L88" s="17">
        <f t="shared" si="13"/>
        <v>0</v>
      </c>
      <c r="M88" s="17">
        <v>5400000</v>
      </c>
      <c r="N88" s="22">
        <f t="shared" si="17"/>
        <v>5400000</v>
      </c>
      <c r="O88" s="20">
        <f t="shared" si="18"/>
        <v>2040719.7826067514</v>
      </c>
      <c r="P88" s="20">
        <f t="shared" si="19"/>
        <v>816802.39846147515</v>
      </c>
      <c r="Q88" s="20">
        <f t="shared" si="15"/>
        <v>0</v>
      </c>
      <c r="R88" s="20">
        <f t="shared" si="20"/>
        <v>2857522.1810682267</v>
      </c>
      <c r="S88" s="15">
        <f t="shared" si="22"/>
        <v>2795372000</v>
      </c>
      <c r="T88" s="15">
        <v>188799303</v>
      </c>
      <c r="U88" s="15">
        <f t="shared" si="23"/>
        <v>1123361800</v>
      </c>
      <c r="V88" s="15">
        <f t="shared" si="23"/>
        <v>82108000</v>
      </c>
      <c r="W88" s="48">
        <f t="shared" si="23"/>
        <v>301900000</v>
      </c>
      <c r="X88" s="48">
        <v>21010388.061474446</v>
      </c>
      <c r="Y88" s="48">
        <v>918996.57438540331</v>
      </c>
      <c r="Z88" s="48"/>
    </row>
    <row r="89" spans="1:26" x14ac:dyDescent="0.2">
      <c r="A89" s="16">
        <v>83</v>
      </c>
      <c r="B89" s="16">
        <v>227</v>
      </c>
      <c r="C89" s="17" t="s">
        <v>107</v>
      </c>
      <c r="D89" s="17">
        <v>150000</v>
      </c>
      <c r="E89" s="18">
        <v>21560000</v>
      </c>
      <c r="F89" s="19">
        <f t="shared" si="16"/>
        <v>23450000</v>
      </c>
      <c r="G89" s="16">
        <f>SUM([1]MNSK!R443)</f>
        <v>1534000</v>
      </c>
      <c r="H89" s="20">
        <f t="shared" si="21"/>
        <v>25134000</v>
      </c>
      <c r="I89" s="17"/>
      <c r="J89" s="17">
        <v>12000000</v>
      </c>
      <c r="K89" s="21">
        <f>SUM('[1]CEK UTANG'!M89)</f>
        <v>39000000</v>
      </c>
      <c r="L89" s="17">
        <f t="shared" si="13"/>
        <v>0</v>
      </c>
      <c r="M89" s="17">
        <v>20400000</v>
      </c>
      <c r="N89" s="22">
        <f t="shared" si="17"/>
        <v>20400000</v>
      </c>
      <c r="O89" s="20">
        <f t="shared" si="18"/>
        <v>1697549.2641415882</v>
      </c>
      <c r="P89" s="20">
        <f t="shared" si="19"/>
        <v>3085697.949743351</v>
      </c>
      <c r="Q89" s="20">
        <f t="shared" si="15"/>
        <v>0</v>
      </c>
      <c r="R89" s="20">
        <f t="shared" si="20"/>
        <v>4783247.2138849394</v>
      </c>
      <c r="S89" s="15">
        <f t="shared" si="22"/>
        <v>2795372000</v>
      </c>
      <c r="T89" s="15">
        <v>188799303</v>
      </c>
      <c r="U89" s="15">
        <f t="shared" ref="U89:W104" si="24">SUM(U88)</f>
        <v>1123361800</v>
      </c>
      <c r="V89" s="15">
        <f t="shared" si="24"/>
        <v>82108000</v>
      </c>
      <c r="W89" s="48">
        <f t="shared" si="24"/>
        <v>301900000</v>
      </c>
      <c r="X89" s="48">
        <v>21010388.061474446</v>
      </c>
      <c r="Y89" s="48">
        <v>918996.57438540331</v>
      </c>
      <c r="Z89" s="48"/>
    </row>
    <row r="90" spans="1:26" x14ac:dyDescent="0.2">
      <c r="A90" s="16">
        <v>84</v>
      </c>
      <c r="B90" s="16">
        <v>671</v>
      </c>
      <c r="C90" s="17" t="s">
        <v>108</v>
      </c>
      <c r="D90" s="17">
        <v>150000</v>
      </c>
      <c r="E90" s="18">
        <v>18300000</v>
      </c>
      <c r="F90" s="19">
        <f t="shared" si="16"/>
        <v>20190000</v>
      </c>
      <c r="G90" s="16">
        <f>SUM([1]MNSK!R459)</f>
        <v>15000000</v>
      </c>
      <c r="H90" s="20">
        <f t="shared" si="21"/>
        <v>35340000</v>
      </c>
      <c r="I90" s="17"/>
      <c r="J90" s="17"/>
      <c r="K90" s="21">
        <f>SUM('[1]CEK UTANG'!M90)</f>
        <v>0</v>
      </c>
      <c r="L90" s="17">
        <f t="shared" si="13"/>
        <v>0</v>
      </c>
      <c r="M90" s="17">
        <v>0</v>
      </c>
      <c r="N90" s="22">
        <f t="shared" si="17"/>
        <v>0</v>
      </c>
      <c r="O90" s="20">
        <f t="shared" si="18"/>
        <v>2386862.0591534865</v>
      </c>
      <c r="P90" s="20">
        <f t="shared" si="19"/>
        <v>0</v>
      </c>
      <c r="Q90" s="20">
        <f t="shared" si="15"/>
        <v>0</v>
      </c>
      <c r="R90" s="20">
        <f t="shared" si="20"/>
        <v>2386862.0591534865</v>
      </c>
      <c r="S90" s="15">
        <f t="shared" si="22"/>
        <v>2795372000</v>
      </c>
      <c r="T90" s="15">
        <v>188799303</v>
      </c>
      <c r="U90" s="15">
        <f t="shared" si="24"/>
        <v>1123361800</v>
      </c>
      <c r="V90" s="15">
        <f t="shared" si="24"/>
        <v>82108000</v>
      </c>
      <c r="W90" s="48">
        <f t="shared" si="24"/>
        <v>301900000</v>
      </c>
      <c r="X90" s="48">
        <v>21010388.061474446</v>
      </c>
      <c r="Y90" s="48">
        <v>918996.57438540331</v>
      </c>
      <c r="Z90" s="48"/>
    </row>
    <row r="91" spans="1:26" s="35" customFormat="1" x14ac:dyDescent="0.2">
      <c r="A91" s="16">
        <v>85</v>
      </c>
      <c r="B91" s="27">
        <v>415</v>
      </c>
      <c r="C91" s="28" t="s">
        <v>109</v>
      </c>
      <c r="D91" s="28">
        <v>150000</v>
      </c>
      <c r="E91" s="29">
        <v>19650000</v>
      </c>
      <c r="F91" s="30">
        <f>SUM(E91+0)</f>
        <v>19650000</v>
      </c>
      <c r="G91" s="27"/>
      <c r="H91" s="20">
        <f t="shared" si="21"/>
        <v>19800000</v>
      </c>
      <c r="I91" s="28">
        <v>6000000</v>
      </c>
      <c r="J91" s="28">
        <v>10000000</v>
      </c>
      <c r="K91" s="31">
        <f>SUM('[1]CEK UTANG'!M91)</f>
        <v>0</v>
      </c>
      <c r="L91" s="28">
        <f t="shared" si="13"/>
        <v>300000</v>
      </c>
      <c r="M91" s="28">
        <v>0</v>
      </c>
      <c r="N91" s="32">
        <f t="shared" si="17"/>
        <v>300000</v>
      </c>
      <c r="O91" s="33">
        <f t="shared" si="18"/>
        <v>1337291.1367073862</v>
      </c>
      <c r="P91" s="33">
        <f t="shared" si="19"/>
        <v>0</v>
      </c>
      <c r="Q91" s="33">
        <f t="shared" si="15"/>
        <v>68982.06130949482</v>
      </c>
      <c r="R91" s="33">
        <f t="shared" si="20"/>
        <v>1406273.198016881</v>
      </c>
      <c r="S91" s="15">
        <f t="shared" si="22"/>
        <v>2795372000</v>
      </c>
      <c r="T91" s="34">
        <v>188799303</v>
      </c>
      <c r="U91" s="15">
        <f t="shared" si="24"/>
        <v>1123361800</v>
      </c>
      <c r="V91" s="15">
        <f t="shared" si="24"/>
        <v>82108000</v>
      </c>
      <c r="W91" s="48">
        <f t="shared" si="24"/>
        <v>301900000</v>
      </c>
      <c r="X91" s="126">
        <v>21010388.061474446</v>
      </c>
      <c r="Y91" s="126">
        <v>918996.57438540331</v>
      </c>
      <c r="Z91" s="126"/>
    </row>
    <row r="92" spans="1:26" x14ac:dyDescent="0.2">
      <c r="A92" s="16">
        <v>86</v>
      </c>
      <c r="B92" s="16">
        <v>570</v>
      </c>
      <c r="C92" s="17" t="s">
        <v>110</v>
      </c>
      <c r="D92" s="17">
        <v>150000</v>
      </c>
      <c r="E92" s="18">
        <v>19225000</v>
      </c>
      <c r="F92" s="19">
        <f t="shared" si="16"/>
        <v>21115000</v>
      </c>
      <c r="G92" s="16">
        <f>SUM([1]MNSK!R451)</f>
        <v>6452000</v>
      </c>
      <c r="H92" s="20">
        <f t="shared" si="21"/>
        <v>27717000</v>
      </c>
      <c r="I92" s="17"/>
      <c r="J92" s="17"/>
      <c r="K92" s="21">
        <f>SUM('[1]CEK UTANG'!M92)</f>
        <v>1500000</v>
      </c>
      <c r="L92" s="17">
        <f t="shared" si="13"/>
        <v>0</v>
      </c>
      <c r="M92" s="17">
        <v>5400000</v>
      </c>
      <c r="N92" s="22">
        <f t="shared" si="17"/>
        <v>5400000</v>
      </c>
      <c r="O92" s="20">
        <f t="shared" si="18"/>
        <v>1872004.9715211426</v>
      </c>
      <c r="P92" s="20">
        <f t="shared" si="19"/>
        <v>816802.39846147515</v>
      </c>
      <c r="Q92" s="20">
        <f t="shared" si="15"/>
        <v>0</v>
      </c>
      <c r="R92" s="20">
        <f t="shared" si="20"/>
        <v>2688807.3699826179</v>
      </c>
      <c r="S92" s="15">
        <f t="shared" si="22"/>
        <v>2795372000</v>
      </c>
      <c r="T92" s="15">
        <v>188799303</v>
      </c>
      <c r="U92" s="15">
        <f t="shared" si="24"/>
        <v>1123361800</v>
      </c>
      <c r="V92" s="15">
        <f t="shared" si="24"/>
        <v>82108000</v>
      </c>
      <c r="W92" s="48">
        <f t="shared" si="24"/>
        <v>301900000</v>
      </c>
      <c r="X92" s="48">
        <v>21010388.061474446</v>
      </c>
      <c r="Y92" s="48">
        <v>918996.57438540331</v>
      </c>
      <c r="Z92" s="48"/>
    </row>
    <row r="93" spans="1:26" x14ac:dyDescent="0.2">
      <c r="A93" s="16">
        <v>87</v>
      </c>
      <c r="B93" s="16">
        <v>561</v>
      </c>
      <c r="C93" s="17" t="s">
        <v>111</v>
      </c>
      <c r="D93" s="17">
        <v>150000</v>
      </c>
      <c r="E93" s="18">
        <v>19250000</v>
      </c>
      <c r="F93" s="19">
        <f t="shared" si="16"/>
        <v>21140000</v>
      </c>
      <c r="G93" s="16">
        <f>SUM([1]MNSK!R447)</f>
        <v>96000</v>
      </c>
      <c r="H93" s="20">
        <f t="shared" si="21"/>
        <v>21386000</v>
      </c>
      <c r="I93" s="17"/>
      <c r="J93" s="17"/>
      <c r="K93" s="21">
        <f>SUM('[1]CEK UTANG'!M93)</f>
        <v>3000000</v>
      </c>
      <c r="L93" s="17">
        <f t="shared" si="13"/>
        <v>0</v>
      </c>
      <c r="M93" s="17">
        <v>3000000</v>
      </c>
      <c r="N93" s="22">
        <f t="shared" si="17"/>
        <v>3000000</v>
      </c>
      <c r="O93" s="20">
        <f t="shared" si="18"/>
        <v>1444409.5075567758</v>
      </c>
      <c r="P93" s="20">
        <f t="shared" si="19"/>
        <v>453779.11025637516</v>
      </c>
      <c r="Q93" s="20">
        <f t="shared" si="15"/>
        <v>0</v>
      </c>
      <c r="R93" s="20">
        <f t="shared" si="20"/>
        <v>1898188.6178131509</v>
      </c>
      <c r="S93" s="15">
        <f t="shared" si="22"/>
        <v>2795372000</v>
      </c>
      <c r="T93" s="15">
        <v>188799303</v>
      </c>
      <c r="U93" s="15">
        <f t="shared" si="24"/>
        <v>1123361800</v>
      </c>
      <c r="V93" s="15">
        <f t="shared" si="24"/>
        <v>82108000</v>
      </c>
      <c r="W93" s="48">
        <f t="shared" si="24"/>
        <v>301900000</v>
      </c>
      <c r="X93" s="48">
        <v>21010388.061474446</v>
      </c>
      <c r="Y93" s="48">
        <v>918996.57438540331</v>
      </c>
      <c r="Z93" s="48"/>
    </row>
    <row r="94" spans="1:26" x14ac:dyDescent="0.2">
      <c r="A94" s="16">
        <v>88</v>
      </c>
      <c r="B94" s="16">
        <v>323</v>
      </c>
      <c r="C94" s="17" t="s">
        <v>112</v>
      </c>
      <c r="D94" s="17">
        <v>150000</v>
      </c>
      <c r="E94" s="18">
        <v>21350000</v>
      </c>
      <c r="F94" s="19">
        <f t="shared" si="16"/>
        <v>23240000</v>
      </c>
      <c r="G94" s="16">
        <f>SUM([1]MNSK!Q155)</f>
        <v>0</v>
      </c>
      <c r="H94" s="20">
        <f t="shared" si="21"/>
        <v>23390000</v>
      </c>
      <c r="I94" s="17"/>
      <c r="J94" s="17"/>
      <c r="K94" s="21">
        <f>SUM('[1]CEK UTANG'!M94)</f>
        <v>11669000</v>
      </c>
      <c r="L94" s="17">
        <f t="shared" si="13"/>
        <v>0</v>
      </c>
      <c r="M94" s="17">
        <v>1950000</v>
      </c>
      <c r="N94" s="22">
        <f t="shared" si="17"/>
        <v>1950000</v>
      </c>
      <c r="O94" s="20">
        <f t="shared" si="18"/>
        <v>1579759.5801810992</v>
      </c>
      <c r="P94" s="20">
        <f t="shared" si="19"/>
        <v>294956.42166664387</v>
      </c>
      <c r="Q94" s="20">
        <f t="shared" si="15"/>
        <v>0</v>
      </c>
      <c r="R94" s="20">
        <f t="shared" si="20"/>
        <v>1874716.0018477431</v>
      </c>
      <c r="S94" s="15">
        <f t="shared" si="22"/>
        <v>2795372000</v>
      </c>
      <c r="T94" s="15">
        <v>188799303</v>
      </c>
      <c r="U94" s="15">
        <f t="shared" si="24"/>
        <v>1123361800</v>
      </c>
      <c r="V94" s="15">
        <f t="shared" si="24"/>
        <v>82108000</v>
      </c>
      <c r="W94" s="48">
        <f t="shared" si="24"/>
        <v>301900000</v>
      </c>
      <c r="X94" s="48">
        <v>21010388.061474446</v>
      </c>
      <c r="Y94" s="48">
        <v>918996.57438540331</v>
      </c>
      <c r="Z94" s="48"/>
    </row>
    <row r="95" spans="1:26" x14ac:dyDescent="0.2">
      <c r="A95" s="16">
        <v>89</v>
      </c>
      <c r="B95" s="16">
        <v>590</v>
      </c>
      <c r="C95" s="17" t="s">
        <v>113</v>
      </c>
      <c r="D95" s="17">
        <v>150000</v>
      </c>
      <c r="E95" s="18">
        <v>19275000</v>
      </c>
      <c r="F95" s="19">
        <f t="shared" si="16"/>
        <v>21165000</v>
      </c>
      <c r="G95" s="16">
        <f>SUM([1]MNSK!R455)</f>
        <v>0</v>
      </c>
      <c r="H95" s="20">
        <f t="shared" si="21"/>
        <v>21315000</v>
      </c>
      <c r="I95" s="17"/>
      <c r="J95" s="17"/>
      <c r="K95" s="21">
        <f>SUM('[1]CEK UTANG'!M95)</f>
        <v>0</v>
      </c>
      <c r="L95" s="17">
        <f t="shared" si="13"/>
        <v>0</v>
      </c>
      <c r="M95" s="17">
        <v>0</v>
      </c>
      <c r="N95" s="22">
        <f t="shared" si="17"/>
        <v>0</v>
      </c>
      <c r="O95" s="20">
        <f t="shared" si="18"/>
        <v>1439614.1706524212</v>
      </c>
      <c r="P95" s="20">
        <f t="shared" si="19"/>
        <v>0</v>
      </c>
      <c r="Q95" s="20">
        <f t="shared" si="15"/>
        <v>0</v>
      </c>
      <c r="R95" s="20">
        <f t="shared" si="20"/>
        <v>1439614.1706524212</v>
      </c>
      <c r="S95" s="15">
        <f t="shared" si="22"/>
        <v>2795372000</v>
      </c>
      <c r="T95" s="15">
        <v>188799303</v>
      </c>
      <c r="U95" s="15">
        <f t="shared" si="24"/>
        <v>1123361800</v>
      </c>
      <c r="V95" s="15">
        <f t="shared" si="24"/>
        <v>82108000</v>
      </c>
      <c r="W95" s="48">
        <f t="shared" si="24"/>
        <v>301900000</v>
      </c>
      <c r="X95" s="48">
        <v>21010388.061474446</v>
      </c>
      <c r="Y95" s="48">
        <v>918996.57438540331</v>
      </c>
      <c r="Z95" s="48"/>
    </row>
    <row r="96" spans="1:26" x14ac:dyDescent="0.2">
      <c r="A96" s="16">
        <v>90</v>
      </c>
      <c r="B96" s="16">
        <v>188</v>
      </c>
      <c r="C96" s="17" t="s">
        <v>114</v>
      </c>
      <c r="D96" s="17">
        <v>150000</v>
      </c>
      <c r="E96" s="18">
        <v>20145000</v>
      </c>
      <c r="F96" s="19">
        <f t="shared" si="16"/>
        <v>22035000</v>
      </c>
      <c r="G96" s="16">
        <f>SUM([1]MNSK!R439)</f>
        <v>0</v>
      </c>
      <c r="H96" s="20">
        <f t="shared" si="21"/>
        <v>22185000</v>
      </c>
      <c r="I96" s="17"/>
      <c r="J96" s="17"/>
      <c r="K96" s="21">
        <f>SUM('[1]CEK UTANG'!M96)</f>
        <v>0</v>
      </c>
      <c r="L96" s="17">
        <f t="shared" si="13"/>
        <v>0</v>
      </c>
      <c r="M96" s="17">
        <v>0</v>
      </c>
      <c r="N96" s="22">
        <f t="shared" si="17"/>
        <v>0</v>
      </c>
      <c r="O96" s="20">
        <f t="shared" si="18"/>
        <v>1498373.932719867</v>
      </c>
      <c r="P96" s="20">
        <f t="shared" si="19"/>
        <v>0</v>
      </c>
      <c r="Q96" s="20">
        <f t="shared" si="15"/>
        <v>0</v>
      </c>
      <c r="R96" s="20">
        <f t="shared" si="20"/>
        <v>1498373.932719867</v>
      </c>
      <c r="S96" s="15">
        <f t="shared" si="22"/>
        <v>2795372000</v>
      </c>
      <c r="T96" s="15">
        <v>188799303</v>
      </c>
      <c r="U96" s="15">
        <f t="shared" si="24"/>
        <v>1123361800</v>
      </c>
      <c r="V96" s="15">
        <f t="shared" si="24"/>
        <v>82108000</v>
      </c>
      <c r="W96" s="48">
        <f t="shared" si="24"/>
        <v>301900000</v>
      </c>
      <c r="X96" s="48">
        <v>21010388.061474446</v>
      </c>
      <c r="Y96" s="48">
        <v>918996.57438540331</v>
      </c>
      <c r="Z96" s="48"/>
    </row>
    <row r="97" spans="1:26" x14ac:dyDescent="0.2">
      <c r="A97" s="16">
        <v>91</v>
      </c>
      <c r="B97" s="16">
        <v>388</v>
      </c>
      <c r="C97" s="17" t="s">
        <v>115</v>
      </c>
      <c r="D97" s="17">
        <v>150000</v>
      </c>
      <c r="E97" s="18">
        <v>21185000</v>
      </c>
      <c r="F97" s="19">
        <f t="shared" si="16"/>
        <v>23075000</v>
      </c>
      <c r="G97" s="16">
        <f>SUM([1]MNSK!Q347)</f>
        <v>0</v>
      </c>
      <c r="H97" s="20">
        <f t="shared" si="21"/>
        <v>23225000</v>
      </c>
      <c r="I97" s="17">
        <v>1200000</v>
      </c>
      <c r="J97" s="17">
        <v>2000000</v>
      </c>
      <c r="K97" s="21">
        <f>SUM('[1]CEK UTANG'!M97)</f>
        <v>32082000</v>
      </c>
      <c r="L97" s="17">
        <f t="shared" si="13"/>
        <v>60000</v>
      </c>
      <c r="M97" s="17">
        <v>5625000</v>
      </c>
      <c r="N97" s="22">
        <f t="shared" si="17"/>
        <v>5685000</v>
      </c>
      <c r="O97" s="20">
        <f t="shared" si="18"/>
        <v>1568615.4873752045</v>
      </c>
      <c r="P97" s="20">
        <f t="shared" si="19"/>
        <v>850835.83173070336</v>
      </c>
      <c r="Q97" s="20">
        <f t="shared" si="15"/>
        <v>13796.412261898962</v>
      </c>
      <c r="R97" s="20">
        <f t="shared" si="20"/>
        <v>2433247.7313678069</v>
      </c>
      <c r="S97" s="15">
        <f t="shared" si="22"/>
        <v>2795372000</v>
      </c>
      <c r="T97" s="15">
        <v>188799303</v>
      </c>
      <c r="U97" s="15">
        <f t="shared" si="24"/>
        <v>1123361800</v>
      </c>
      <c r="V97" s="15">
        <f t="shared" si="24"/>
        <v>82108000</v>
      </c>
      <c r="W97" s="48">
        <f t="shared" si="24"/>
        <v>301900000</v>
      </c>
      <c r="X97" s="48">
        <v>21010388.061474446</v>
      </c>
      <c r="Y97" s="48">
        <v>918996.57438540331</v>
      </c>
      <c r="Z97" s="48"/>
    </row>
    <row r="98" spans="1:26" x14ac:dyDescent="0.2">
      <c r="A98" s="16">
        <v>92</v>
      </c>
      <c r="B98" s="16">
        <v>599</v>
      </c>
      <c r="C98" s="17" t="s">
        <v>116</v>
      </c>
      <c r="D98" s="17">
        <v>150000</v>
      </c>
      <c r="E98" s="18">
        <v>19275000</v>
      </c>
      <c r="F98" s="19">
        <f t="shared" si="16"/>
        <v>21165000</v>
      </c>
      <c r="G98" s="16">
        <f>SUM([1]MNSK!Q359)</f>
        <v>0</v>
      </c>
      <c r="H98" s="20">
        <f t="shared" si="21"/>
        <v>21315000</v>
      </c>
      <c r="I98" s="17"/>
      <c r="J98" s="17"/>
      <c r="K98" s="21">
        <f>SUM('[1]CEK UTANG'!M98)</f>
        <v>4000000</v>
      </c>
      <c r="L98" s="17">
        <f t="shared" si="13"/>
        <v>0</v>
      </c>
      <c r="M98" s="17">
        <v>1800000</v>
      </c>
      <c r="N98" s="22">
        <f t="shared" si="17"/>
        <v>1800000</v>
      </c>
      <c r="O98" s="20">
        <f t="shared" si="18"/>
        <v>1439614.1706524212</v>
      </c>
      <c r="P98" s="20">
        <f t="shared" si="19"/>
        <v>272267.46615382505</v>
      </c>
      <c r="Q98" s="20">
        <f t="shared" si="15"/>
        <v>0</v>
      </c>
      <c r="R98" s="20">
        <f t="shared" si="20"/>
        <v>1711881.6368062464</v>
      </c>
      <c r="S98" s="15">
        <f t="shared" si="22"/>
        <v>2795372000</v>
      </c>
      <c r="T98" s="15">
        <v>188799303</v>
      </c>
      <c r="U98" s="15">
        <f t="shared" si="24"/>
        <v>1123361800</v>
      </c>
      <c r="V98" s="15">
        <f t="shared" si="24"/>
        <v>82108000</v>
      </c>
      <c r="W98" s="48">
        <f t="shared" si="24"/>
        <v>301900000</v>
      </c>
      <c r="X98" s="48">
        <v>21010388.061474446</v>
      </c>
      <c r="Y98" s="48">
        <v>918996.57438540331</v>
      </c>
      <c r="Z98" s="48"/>
    </row>
    <row r="99" spans="1:26" x14ac:dyDescent="0.2">
      <c r="A99" s="16">
        <v>93</v>
      </c>
      <c r="B99" s="16">
        <v>568</v>
      </c>
      <c r="C99" s="17" t="s">
        <v>117</v>
      </c>
      <c r="D99" s="17">
        <v>150000</v>
      </c>
      <c r="E99" s="18">
        <v>19400000</v>
      </c>
      <c r="F99" s="19">
        <f t="shared" si="16"/>
        <v>21290000</v>
      </c>
      <c r="G99" s="16">
        <f>SUM([1]MNSK!Q355)</f>
        <v>0</v>
      </c>
      <c r="H99" s="20">
        <f t="shared" si="21"/>
        <v>21440000</v>
      </c>
      <c r="I99" s="17"/>
      <c r="J99" s="17"/>
      <c r="K99" s="21">
        <f>SUM('[1]CEK UTANG'!M99)</f>
        <v>0</v>
      </c>
      <c r="L99" s="17">
        <f t="shared" si="13"/>
        <v>0</v>
      </c>
      <c r="M99" s="17">
        <v>0</v>
      </c>
      <c r="N99" s="22">
        <f t="shared" si="17"/>
        <v>0</v>
      </c>
      <c r="O99" s="20">
        <f t="shared" si="18"/>
        <v>1448056.6652023415</v>
      </c>
      <c r="P99" s="20">
        <f t="shared" si="19"/>
        <v>0</v>
      </c>
      <c r="Q99" s="20">
        <f t="shared" si="15"/>
        <v>0</v>
      </c>
      <c r="R99" s="20">
        <f t="shared" si="20"/>
        <v>1448056.6652023415</v>
      </c>
      <c r="S99" s="15">
        <f t="shared" si="22"/>
        <v>2795372000</v>
      </c>
      <c r="T99" s="15">
        <v>188799303</v>
      </c>
      <c r="U99" s="15">
        <f t="shared" si="24"/>
        <v>1123361800</v>
      </c>
      <c r="V99" s="15">
        <f t="shared" si="24"/>
        <v>82108000</v>
      </c>
      <c r="W99" s="48">
        <f t="shared" si="24"/>
        <v>301900000</v>
      </c>
      <c r="X99" s="48">
        <v>21010388.061474446</v>
      </c>
      <c r="Y99" s="48">
        <v>918996.57438540331</v>
      </c>
      <c r="Z99" s="48"/>
    </row>
    <row r="100" spans="1:26" x14ac:dyDescent="0.2">
      <c r="A100" s="16">
        <v>94</v>
      </c>
      <c r="B100" s="16">
        <v>660</v>
      </c>
      <c r="C100" s="17" t="s">
        <v>118</v>
      </c>
      <c r="D100" s="17">
        <v>150000</v>
      </c>
      <c r="E100" s="18">
        <v>19000000</v>
      </c>
      <c r="F100" s="19">
        <f t="shared" si="16"/>
        <v>20890000</v>
      </c>
      <c r="G100" s="16">
        <f>SUM([1]MNSK!Q135)</f>
        <v>110438000</v>
      </c>
      <c r="H100" s="20">
        <f t="shared" si="21"/>
        <v>131478000</v>
      </c>
      <c r="I100" s="17"/>
      <c r="J100" s="17"/>
      <c r="K100" s="21">
        <f>SUM('[1]CEK UTANG'!M100)</f>
        <v>0</v>
      </c>
      <c r="L100" s="17">
        <f t="shared" si="13"/>
        <v>0</v>
      </c>
      <c r="M100" s="17">
        <v>0</v>
      </c>
      <c r="N100" s="22">
        <f t="shared" si="17"/>
        <v>0</v>
      </c>
      <c r="O100" s="20">
        <f t="shared" si="18"/>
        <v>8880018.3874754403</v>
      </c>
      <c r="P100" s="20">
        <f t="shared" si="19"/>
        <v>0</v>
      </c>
      <c r="Q100" s="20">
        <f t="shared" si="15"/>
        <v>0</v>
      </c>
      <c r="R100" s="20">
        <f t="shared" si="20"/>
        <v>8880018.3874754403</v>
      </c>
      <c r="S100" s="15">
        <f t="shared" si="22"/>
        <v>2795372000</v>
      </c>
      <c r="T100" s="15">
        <v>188799303</v>
      </c>
      <c r="U100" s="15">
        <f t="shared" si="24"/>
        <v>1123361800</v>
      </c>
      <c r="V100" s="15">
        <f t="shared" si="24"/>
        <v>82108000</v>
      </c>
      <c r="W100" s="48">
        <f t="shared" si="24"/>
        <v>301900000</v>
      </c>
      <c r="X100" s="48">
        <v>21010388.061474446</v>
      </c>
      <c r="Y100" s="48">
        <v>918996.57438540331</v>
      </c>
      <c r="Z100" s="48"/>
    </row>
    <row r="101" spans="1:26" x14ac:dyDescent="0.2">
      <c r="A101" s="16">
        <v>95</v>
      </c>
      <c r="B101" s="16">
        <v>619</v>
      </c>
      <c r="C101" s="17" t="s">
        <v>119</v>
      </c>
      <c r="D101" s="17">
        <v>150000</v>
      </c>
      <c r="E101" s="18">
        <v>18500000</v>
      </c>
      <c r="F101" s="19">
        <f t="shared" si="16"/>
        <v>20390000</v>
      </c>
      <c r="G101" s="16">
        <f>SUM([1]MNSK!R423)</f>
        <v>0</v>
      </c>
      <c r="H101" s="20">
        <f t="shared" si="21"/>
        <v>20540000</v>
      </c>
      <c r="I101" s="17"/>
      <c r="J101" s="17"/>
      <c r="K101" s="21">
        <f>SUM('[1]CEK UTANG'!M101)</f>
        <v>8000000</v>
      </c>
      <c r="L101" s="17">
        <f t="shared" si="13"/>
        <v>0</v>
      </c>
      <c r="M101" s="17">
        <v>3150000</v>
      </c>
      <c r="N101" s="22">
        <f t="shared" si="17"/>
        <v>3150000</v>
      </c>
      <c r="O101" s="20">
        <f t="shared" si="18"/>
        <v>1387270.7044429148</v>
      </c>
      <c r="P101" s="20">
        <f t="shared" si="19"/>
        <v>476468.06576919393</v>
      </c>
      <c r="Q101" s="20">
        <f t="shared" si="15"/>
        <v>0</v>
      </c>
      <c r="R101" s="20">
        <f t="shared" si="20"/>
        <v>1863738.7702121087</v>
      </c>
      <c r="S101" s="15">
        <f t="shared" si="22"/>
        <v>2795372000</v>
      </c>
      <c r="T101" s="15">
        <v>188799303</v>
      </c>
      <c r="U101" s="15">
        <f t="shared" si="24"/>
        <v>1123361800</v>
      </c>
      <c r="V101" s="15">
        <f t="shared" si="24"/>
        <v>82108000</v>
      </c>
      <c r="W101" s="48">
        <f t="shared" si="24"/>
        <v>301900000</v>
      </c>
      <c r="X101" s="48">
        <v>21010388.061474446</v>
      </c>
      <c r="Y101" s="48">
        <v>918996.57438540331</v>
      </c>
      <c r="Z101" s="48"/>
    </row>
    <row r="102" spans="1:26" x14ac:dyDescent="0.2">
      <c r="A102" s="16">
        <v>96</v>
      </c>
      <c r="B102" s="16">
        <v>102</v>
      </c>
      <c r="C102" s="17" t="s">
        <v>120</v>
      </c>
      <c r="D102" s="17">
        <v>150000</v>
      </c>
      <c r="E102" s="18">
        <v>21705000</v>
      </c>
      <c r="F102" s="19">
        <f t="shared" si="16"/>
        <v>23595000</v>
      </c>
      <c r="G102" s="16">
        <f>SUM([1]MNSK!Q387)</f>
        <v>0</v>
      </c>
      <c r="H102" s="20">
        <f t="shared" si="21"/>
        <v>23745000</v>
      </c>
      <c r="I102" s="17"/>
      <c r="J102" s="17"/>
      <c r="K102" s="21">
        <f>SUM('[1]CEK UTANG'!M102)</f>
        <v>37500000</v>
      </c>
      <c r="L102" s="17">
        <f t="shared" si="13"/>
        <v>0</v>
      </c>
      <c r="M102" s="17">
        <v>8100000</v>
      </c>
      <c r="N102" s="22">
        <f t="shared" si="17"/>
        <v>8100000</v>
      </c>
      <c r="O102" s="20">
        <f t="shared" si="18"/>
        <v>1603736.2647028731</v>
      </c>
      <c r="P102" s="20">
        <f t="shared" si="19"/>
        <v>1225203.5976922128</v>
      </c>
      <c r="Q102" s="20">
        <f t="shared" si="15"/>
        <v>0</v>
      </c>
      <c r="R102" s="20">
        <f t="shared" si="20"/>
        <v>2828939.8623950859</v>
      </c>
      <c r="S102" s="15">
        <f t="shared" si="22"/>
        <v>2795372000</v>
      </c>
      <c r="T102" s="15">
        <v>188799303</v>
      </c>
      <c r="U102" s="15">
        <f t="shared" si="24"/>
        <v>1123361800</v>
      </c>
      <c r="V102" s="15">
        <f t="shared" si="24"/>
        <v>82108000</v>
      </c>
      <c r="W102" s="48">
        <f t="shared" si="24"/>
        <v>301900000</v>
      </c>
      <c r="X102" s="48">
        <v>21010388.061474446</v>
      </c>
      <c r="Y102" s="48">
        <v>918996.57438540331</v>
      </c>
      <c r="Z102" s="48"/>
    </row>
    <row r="103" spans="1:26" x14ac:dyDescent="0.2">
      <c r="A103" s="16">
        <v>97</v>
      </c>
      <c r="B103" s="16">
        <v>270</v>
      </c>
      <c r="C103" s="17" t="s">
        <v>121</v>
      </c>
      <c r="D103" s="17">
        <v>150000</v>
      </c>
      <c r="E103" s="18">
        <v>19825000</v>
      </c>
      <c r="F103" s="19">
        <f t="shared" si="16"/>
        <v>21715000</v>
      </c>
      <c r="G103" s="16">
        <f>SUM([1]MNSK!Q371)</f>
        <v>0</v>
      </c>
      <c r="H103" s="20">
        <f t="shared" si="21"/>
        <v>21865000</v>
      </c>
      <c r="I103" s="17"/>
      <c r="J103" s="17"/>
      <c r="K103" s="21">
        <f>SUM('[1]CEK UTANG'!M103)</f>
        <v>4996000</v>
      </c>
      <c r="L103" s="17">
        <f t="shared" si="13"/>
        <v>0</v>
      </c>
      <c r="M103" s="17">
        <v>1050000</v>
      </c>
      <c r="N103" s="22">
        <f t="shared" si="17"/>
        <v>1050000</v>
      </c>
      <c r="O103" s="20">
        <f t="shared" si="18"/>
        <v>1476761.1466720707</v>
      </c>
      <c r="P103" s="20">
        <f t="shared" si="19"/>
        <v>158822.68858973129</v>
      </c>
      <c r="Q103" s="20">
        <f t="shared" si="15"/>
        <v>0</v>
      </c>
      <c r="R103" s="20">
        <f t="shared" si="20"/>
        <v>1635583.835261802</v>
      </c>
      <c r="S103" s="15">
        <f t="shared" si="22"/>
        <v>2795372000</v>
      </c>
      <c r="T103" s="15">
        <v>188799303</v>
      </c>
      <c r="U103" s="15">
        <f t="shared" si="24"/>
        <v>1123361800</v>
      </c>
      <c r="V103" s="15">
        <f t="shared" si="24"/>
        <v>82108000</v>
      </c>
      <c r="W103" s="48">
        <f t="shared" si="24"/>
        <v>301900000</v>
      </c>
      <c r="X103" s="48">
        <v>21010388.061474446</v>
      </c>
      <c r="Y103" s="48">
        <v>918996.57438540331</v>
      </c>
      <c r="Z103" s="48"/>
    </row>
    <row r="104" spans="1:26" x14ac:dyDescent="0.2">
      <c r="A104" s="16">
        <v>98</v>
      </c>
      <c r="B104" s="16">
        <v>98</v>
      </c>
      <c r="C104" s="17" t="s">
        <v>122</v>
      </c>
      <c r="D104" s="17">
        <v>150000</v>
      </c>
      <c r="E104" s="18">
        <v>21705000</v>
      </c>
      <c r="F104" s="19">
        <f t="shared" si="16"/>
        <v>23595000</v>
      </c>
      <c r="G104" s="16">
        <f>SUM([1]MNSK!Q367)</f>
        <v>19596000</v>
      </c>
      <c r="H104" s="20">
        <f t="shared" si="21"/>
        <v>43341000</v>
      </c>
      <c r="I104" s="17"/>
      <c r="J104" s="17"/>
      <c r="K104" s="21">
        <f>SUM('[1]CEK UTANG'!M104)</f>
        <v>0</v>
      </c>
      <c r="L104" s="17">
        <f t="shared" si="13"/>
        <v>0</v>
      </c>
      <c r="M104" s="17">
        <v>0</v>
      </c>
      <c r="N104" s="22">
        <f t="shared" si="17"/>
        <v>0</v>
      </c>
      <c r="O104" s="20">
        <f t="shared" si="18"/>
        <v>2927249.2503047893</v>
      </c>
      <c r="P104" s="20">
        <f t="shared" si="19"/>
        <v>0</v>
      </c>
      <c r="Q104" s="20">
        <f t="shared" si="15"/>
        <v>0</v>
      </c>
      <c r="R104" s="20">
        <f t="shared" si="20"/>
        <v>2927249.2503047893</v>
      </c>
      <c r="S104" s="15">
        <f t="shared" si="22"/>
        <v>2795372000</v>
      </c>
      <c r="T104" s="15">
        <v>188799303</v>
      </c>
      <c r="U104" s="15">
        <f t="shared" si="24"/>
        <v>1123361800</v>
      </c>
      <c r="V104" s="15">
        <f t="shared" si="24"/>
        <v>82108000</v>
      </c>
      <c r="W104" s="48">
        <f t="shared" si="24"/>
        <v>301900000</v>
      </c>
      <c r="X104" s="48">
        <v>21010388.061474446</v>
      </c>
      <c r="Y104" s="48">
        <v>918996.57438540331</v>
      </c>
      <c r="Z104" s="48"/>
    </row>
    <row r="105" spans="1:26" x14ac:dyDescent="0.2">
      <c r="A105" s="16">
        <v>99</v>
      </c>
      <c r="B105" s="16">
        <v>704</v>
      </c>
      <c r="C105" s="17" t="s">
        <v>123</v>
      </c>
      <c r="D105" s="17">
        <v>150000</v>
      </c>
      <c r="E105" s="18">
        <v>17850000</v>
      </c>
      <c r="F105" s="19">
        <f t="shared" si="16"/>
        <v>19740000</v>
      </c>
      <c r="G105" s="16">
        <f>SUM([1]MNSK!Q383)</f>
        <v>1200000</v>
      </c>
      <c r="H105" s="20">
        <f t="shared" si="21"/>
        <v>21090000</v>
      </c>
      <c r="I105" s="17"/>
      <c r="J105" s="17"/>
      <c r="K105" s="21">
        <f>SUM('[1]CEK UTANG'!M105)</f>
        <v>21000000</v>
      </c>
      <c r="L105" s="17">
        <f t="shared" si="13"/>
        <v>0</v>
      </c>
      <c r="M105" s="17">
        <v>10800000</v>
      </c>
      <c r="N105" s="22">
        <f t="shared" si="17"/>
        <v>10800000</v>
      </c>
      <c r="O105" s="20">
        <f t="shared" si="18"/>
        <v>1424417.6804625646</v>
      </c>
      <c r="P105" s="20">
        <f t="shared" si="19"/>
        <v>1633604.7969229503</v>
      </c>
      <c r="Q105" s="20">
        <f t="shared" si="15"/>
        <v>0</v>
      </c>
      <c r="R105" s="20">
        <f t="shared" si="20"/>
        <v>3058022.4773855149</v>
      </c>
      <c r="S105" s="15">
        <f t="shared" si="22"/>
        <v>2795372000</v>
      </c>
      <c r="T105" s="15">
        <v>188799303</v>
      </c>
      <c r="U105" s="15">
        <f t="shared" ref="U105:W120" si="25">SUM(U104)</f>
        <v>1123361800</v>
      </c>
      <c r="V105" s="15">
        <f t="shared" si="25"/>
        <v>82108000</v>
      </c>
      <c r="W105" s="48">
        <f t="shared" si="25"/>
        <v>301900000</v>
      </c>
      <c r="X105" s="48">
        <v>21010388.061474446</v>
      </c>
      <c r="Y105" s="48">
        <v>918996.57438540331</v>
      </c>
      <c r="Z105" s="48"/>
    </row>
    <row r="106" spans="1:26" x14ac:dyDescent="0.2">
      <c r="A106" s="16">
        <v>100</v>
      </c>
      <c r="B106" s="16">
        <v>437</v>
      </c>
      <c r="C106" s="17" t="s">
        <v>124</v>
      </c>
      <c r="D106" s="17">
        <v>150000</v>
      </c>
      <c r="E106" s="18">
        <v>21990000</v>
      </c>
      <c r="F106" s="19">
        <f t="shared" si="16"/>
        <v>23880000</v>
      </c>
      <c r="G106" s="26">
        <f>SUM([1]MNSK!Q379)</f>
        <v>0</v>
      </c>
      <c r="H106" s="20">
        <f t="shared" si="21"/>
        <v>24030000</v>
      </c>
      <c r="I106" s="17"/>
      <c r="J106" s="17"/>
      <c r="K106" s="21">
        <f>SUM('[1]CEK UTANG'!M106)</f>
        <v>12000000</v>
      </c>
      <c r="L106" s="17">
        <f t="shared" si="13"/>
        <v>0</v>
      </c>
      <c r="M106" s="17">
        <v>5400000</v>
      </c>
      <c r="N106" s="22">
        <f t="shared" si="17"/>
        <v>5400000</v>
      </c>
      <c r="O106" s="20">
        <f t="shared" si="18"/>
        <v>1622985.1522766915</v>
      </c>
      <c r="P106" s="20">
        <f t="shared" si="19"/>
        <v>816802.39846147515</v>
      </c>
      <c r="Q106" s="20">
        <f t="shared" si="15"/>
        <v>0</v>
      </c>
      <c r="R106" s="20">
        <f t="shared" si="20"/>
        <v>2439787.5507381666</v>
      </c>
      <c r="S106" s="15">
        <f t="shared" si="22"/>
        <v>2795372000</v>
      </c>
      <c r="T106" s="15">
        <v>188799303</v>
      </c>
      <c r="U106" s="15">
        <f t="shared" si="25"/>
        <v>1123361800</v>
      </c>
      <c r="V106" s="15">
        <f t="shared" si="25"/>
        <v>82108000</v>
      </c>
      <c r="W106" s="48">
        <f t="shared" si="25"/>
        <v>301900000</v>
      </c>
      <c r="X106" s="48">
        <v>21010388.061474446</v>
      </c>
      <c r="Y106" s="48">
        <v>918996.57438540331</v>
      </c>
      <c r="Z106" s="48"/>
    </row>
    <row r="107" spans="1:26" x14ac:dyDescent="0.2">
      <c r="A107" s="16">
        <v>101</v>
      </c>
      <c r="B107" s="16">
        <v>262</v>
      </c>
      <c r="C107" s="17" t="s">
        <v>125</v>
      </c>
      <c r="D107" s="17">
        <v>150000</v>
      </c>
      <c r="E107" s="18">
        <v>21675000</v>
      </c>
      <c r="F107" s="19">
        <f t="shared" si="16"/>
        <v>23565000</v>
      </c>
      <c r="G107" s="16">
        <f>SUM([1]MNSK!Q375)</f>
        <v>0</v>
      </c>
      <c r="H107" s="20">
        <f t="shared" si="21"/>
        <v>23715000</v>
      </c>
      <c r="I107" s="17"/>
      <c r="J107" s="17"/>
      <c r="K107" s="21">
        <f>SUM('[1]CEK UTANG'!M107)</f>
        <v>15000000</v>
      </c>
      <c r="L107" s="17">
        <f t="shared" si="13"/>
        <v>0</v>
      </c>
      <c r="M107" s="17">
        <v>2700000</v>
      </c>
      <c r="N107" s="22">
        <f t="shared" si="17"/>
        <v>2700000</v>
      </c>
      <c r="O107" s="20">
        <f t="shared" si="18"/>
        <v>1601710.0660108922</v>
      </c>
      <c r="P107" s="20">
        <f t="shared" si="19"/>
        <v>408401.19923073758</v>
      </c>
      <c r="Q107" s="20">
        <f t="shared" si="15"/>
        <v>0</v>
      </c>
      <c r="R107" s="20">
        <f t="shared" si="20"/>
        <v>2010111.2652416297</v>
      </c>
      <c r="S107" s="15">
        <f t="shared" si="22"/>
        <v>2795372000</v>
      </c>
      <c r="T107" s="15">
        <v>188799303</v>
      </c>
      <c r="U107" s="15">
        <f t="shared" si="25"/>
        <v>1123361800</v>
      </c>
      <c r="V107" s="15">
        <f t="shared" si="25"/>
        <v>82108000</v>
      </c>
      <c r="W107" s="48">
        <f t="shared" si="25"/>
        <v>301900000</v>
      </c>
      <c r="X107" s="48">
        <v>21010388.061474446</v>
      </c>
      <c r="Y107" s="48">
        <v>918996.57438540331</v>
      </c>
      <c r="Z107" s="48"/>
    </row>
    <row r="108" spans="1:26" x14ac:dyDescent="0.2">
      <c r="A108" s="16">
        <v>102</v>
      </c>
      <c r="B108" s="16">
        <v>448</v>
      </c>
      <c r="C108" s="17" t="s">
        <v>126</v>
      </c>
      <c r="D108" s="17">
        <v>150000</v>
      </c>
      <c r="E108" s="18">
        <v>20950000</v>
      </c>
      <c r="F108" s="19">
        <f t="shared" si="16"/>
        <v>22840000</v>
      </c>
      <c r="G108" s="16">
        <f>SUM([1]MNSK!Q415)</f>
        <v>0</v>
      </c>
      <c r="H108" s="20">
        <f t="shared" si="21"/>
        <v>22990000</v>
      </c>
      <c r="I108" s="17"/>
      <c r="J108" s="17"/>
      <c r="K108" s="21">
        <f>SUM('[1]CEK UTANG'!M108)</f>
        <v>7000000</v>
      </c>
      <c r="L108" s="17">
        <f t="shared" si="13"/>
        <v>0</v>
      </c>
      <c r="M108" s="17">
        <v>1140000</v>
      </c>
      <c r="N108" s="22">
        <f t="shared" si="17"/>
        <v>1140000</v>
      </c>
      <c r="O108" s="20">
        <f t="shared" si="18"/>
        <v>1552743.597621354</v>
      </c>
      <c r="P108" s="20">
        <f t="shared" si="19"/>
        <v>172436.06189742254</v>
      </c>
      <c r="Q108" s="20">
        <f t="shared" si="15"/>
        <v>0</v>
      </c>
      <c r="R108" s="20">
        <f t="shared" si="20"/>
        <v>1725179.6595187765</v>
      </c>
      <c r="S108" s="15">
        <f t="shared" si="22"/>
        <v>2795372000</v>
      </c>
      <c r="T108" s="15">
        <v>188799303</v>
      </c>
      <c r="U108" s="15">
        <f t="shared" si="25"/>
        <v>1123361800</v>
      </c>
      <c r="V108" s="15">
        <f t="shared" si="25"/>
        <v>82108000</v>
      </c>
      <c r="W108" s="48">
        <f t="shared" si="25"/>
        <v>301900000</v>
      </c>
      <c r="X108" s="48">
        <v>21010388.061474446</v>
      </c>
      <c r="Y108" s="48">
        <v>918996.57438540331</v>
      </c>
      <c r="Z108" s="48"/>
    </row>
    <row r="109" spans="1:26" x14ac:dyDescent="0.2">
      <c r="A109" s="16">
        <v>103</v>
      </c>
      <c r="B109" s="16">
        <v>447</v>
      </c>
      <c r="C109" s="17" t="s">
        <v>127</v>
      </c>
      <c r="D109" s="17">
        <v>150000</v>
      </c>
      <c r="E109" s="18">
        <v>20950000</v>
      </c>
      <c r="F109" s="19">
        <f t="shared" si="16"/>
        <v>22840000</v>
      </c>
      <c r="G109" s="16">
        <f>SUM([1]MNSK!Q411)</f>
        <v>5896000</v>
      </c>
      <c r="H109" s="20">
        <f t="shared" si="21"/>
        <v>28886000</v>
      </c>
      <c r="I109" s="17"/>
      <c r="J109" s="17"/>
      <c r="K109" s="21">
        <f>SUM('[1]CEK UTANG'!M109)</f>
        <v>3000000</v>
      </c>
      <c r="L109" s="17">
        <f t="shared" si="13"/>
        <v>0</v>
      </c>
      <c r="M109" s="17">
        <v>1050000</v>
      </c>
      <c r="N109" s="22">
        <f t="shared" si="17"/>
        <v>1050000</v>
      </c>
      <c r="O109" s="20">
        <f t="shared" si="18"/>
        <v>1950959.1805519981</v>
      </c>
      <c r="P109" s="20">
        <f t="shared" si="19"/>
        <v>158822.68858973129</v>
      </c>
      <c r="Q109" s="20">
        <f t="shared" si="15"/>
        <v>0</v>
      </c>
      <c r="R109" s="20">
        <f t="shared" si="20"/>
        <v>2109781.8691417295</v>
      </c>
      <c r="S109" s="15">
        <f t="shared" si="22"/>
        <v>2795372000</v>
      </c>
      <c r="T109" s="15">
        <v>188799303</v>
      </c>
      <c r="U109" s="15">
        <f t="shared" si="25"/>
        <v>1123361800</v>
      </c>
      <c r="V109" s="15">
        <f t="shared" si="25"/>
        <v>82108000</v>
      </c>
      <c r="W109" s="48">
        <f t="shared" si="25"/>
        <v>301900000</v>
      </c>
      <c r="X109" s="48">
        <v>21010388.061474446</v>
      </c>
      <c r="Y109" s="48">
        <v>918996.57438540331</v>
      </c>
      <c r="Z109" s="48"/>
    </row>
    <row r="110" spans="1:26" x14ac:dyDescent="0.2">
      <c r="A110" s="16">
        <v>104</v>
      </c>
      <c r="B110" s="16">
        <v>635</v>
      </c>
      <c r="C110" s="17" t="s">
        <v>128</v>
      </c>
      <c r="D110" s="17">
        <v>150000</v>
      </c>
      <c r="E110" s="18">
        <v>19500000</v>
      </c>
      <c r="F110" s="19">
        <f t="shared" si="16"/>
        <v>21390000</v>
      </c>
      <c r="G110" s="16">
        <f>SUM([1]MNSK!Q399)</f>
        <v>0</v>
      </c>
      <c r="H110" s="20">
        <f t="shared" si="21"/>
        <v>21540000</v>
      </c>
      <c r="I110" s="17"/>
      <c r="J110" s="17"/>
      <c r="K110" s="21">
        <f>SUM('[1]CEK UTANG'!M110)</f>
        <v>0</v>
      </c>
      <c r="L110" s="17">
        <f t="shared" si="13"/>
        <v>0</v>
      </c>
      <c r="M110" s="17">
        <v>0</v>
      </c>
      <c r="N110" s="22">
        <f t="shared" si="17"/>
        <v>0</v>
      </c>
      <c r="O110" s="20">
        <f t="shared" si="18"/>
        <v>1454810.6608422778</v>
      </c>
      <c r="P110" s="20">
        <f t="shared" si="19"/>
        <v>0</v>
      </c>
      <c r="Q110" s="20">
        <f t="shared" si="15"/>
        <v>0</v>
      </c>
      <c r="R110" s="20">
        <f t="shared" si="20"/>
        <v>1454810.6608422778</v>
      </c>
      <c r="S110" s="15">
        <f t="shared" si="22"/>
        <v>2795372000</v>
      </c>
      <c r="T110" s="15">
        <v>188799303</v>
      </c>
      <c r="U110" s="15">
        <f t="shared" si="25"/>
        <v>1123361800</v>
      </c>
      <c r="V110" s="15">
        <f t="shared" si="25"/>
        <v>82108000</v>
      </c>
      <c r="W110" s="48">
        <f t="shared" si="25"/>
        <v>301900000</v>
      </c>
      <c r="X110" s="48">
        <v>21010388.061474446</v>
      </c>
      <c r="Y110" s="48">
        <v>918996.57438540331</v>
      </c>
      <c r="Z110" s="48"/>
    </row>
    <row r="111" spans="1:26" x14ac:dyDescent="0.2">
      <c r="A111" s="16">
        <v>105</v>
      </c>
      <c r="B111" s="16">
        <v>545</v>
      </c>
      <c r="C111" s="17" t="s">
        <v>129</v>
      </c>
      <c r="D111" s="17">
        <v>150000</v>
      </c>
      <c r="E111" s="18">
        <v>19570000</v>
      </c>
      <c r="F111" s="19">
        <f t="shared" si="16"/>
        <v>21460000</v>
      </c>
      <c r="G111" s="16">
        <f>SUM([1]MNSK!Q391)</f>
        <v>4000000</v>
      </c>
      <c r="H111" s="20">
        <f t="shared" si="21"/>
        <v>25610000</v>
      </c>
      <c r="I111" s="17"/>
      <c r="J111" s="17"/>
      <c r="K111" s="21">
        <f>SUM('[1]CEK UTANG'!M111)</f>
        <v>0</v>
      </c>
      <c r="L111" s="17">
        <f t="shared" si="13"/>
        <v>0</v>
      </c>
      <c r="M111" s="17">
        <v>2100000</v>
      </c>
      <c r="N111" s="22">
        <f t="shared" si="17"/>
        <v>2100000</v>
      </c>
      <c r="O111" s="20">
        <f t="shared" si="18"/>
        <v>1729698.283387685</v>
      </c>
      <c r="P111" s="20">
        <f t="shared" si="19"/>
        <v>317645.37717946258</v>
      </c>
      <c r="Q111" s="20">
        <f t="shared" si="15"/>
        <v>0</v>
      </c>
      <c r="R111" s="20">
        <f t="shared" si="20"/>
        <v>2047343.6605671477</v>
      </c>
      <c r="S111" s="15">
        <f t="shared" si="22"/>
        <v>2795372000</v>
      </c>
      <c r="T111" s="15">
        <v>188799303</v>
      </c>
      <c r="U111" s="15">
        <f t="shared" si="25"/>
        <v>1123361800</v>
      </c>
      <c r="V111" s="15">
        <f t="shared" si="25"/>
        <v>82108000</v>
      </c>
      <c r="W111" s="48">
        <f t="shared" si="25"/>
        <v>301900000</v>
      </c>
      <c r="X111" s="48">
        <v>21010388.061474446</v>
      </c>
      <c r="Y111" s="48">
        <v>918996.57438540331</v>
      </c>
      <c r="Z111" s="48"/>
    </row>
    <row r="112" spans="1:26" x14ac:dyDescent="0.2">
      <c r="A112" s="16">
        <v>106</v>
      </c>
      <c r="B112" s="16">
        <v>634</v>
      </c>
      <c r="C112" s="17" t="s">
        <v>130</v>
      </c>
      <c r="D112" s="17">
        <v>150000</v>
      </c>
      <c r="E112" s="18">
        <v>19500000</v>
      </c>
      <c r="F112" s="19">
        <f t="shared" si="16"/>
        <v>21390000</v>
      </c>
      <c r="G112" s="16">
        <f>SUM([1]MNSK!Q403)</f>
        <v>0</v>
      </c>
      <c r="H112" s="20">
        <f t="shared" si="21"/>
        <v>21540000</v>
      </c>
      <c r="I112" s="17">
        <v>3800000</v>
      </c>
      <c r="J112" s="17"/>
      <c r="K112" s="21">
        <f>SUM('[1]CEK UTANG'!M112)</f>
        <v>16000000</v>
      </c>
      <c r="L112" s="17">
        <f t="shared" si="13"/>
        <v>190000</v>
      </c>
      <c r="M112" s="17">
        <v>3600000</v>
      </c>
      <c r="N112" s="22">
        <f t="shared" si="17"/>
        <v>3790000</v>
      </c>
      <c r="O112" s="20">
        <f t="shared" si="18"/>
        <v>1454810.6608422778</v>
      </c>
      <c r="P112" s="20">
        <f t="shared" si="19"/>
        <v>544534.9323076501</v>
      </c>
      <c r="Q112" s="20">
        <f t="shared" ref="Q112:Q120" si="26">SUM(T112/V112*L112)*10%</f>
        <v>43688.638829346717</v>
      </c>
      <c r="R112" s="20">
        <f t="shared" si="20"/>
        <v>2043034.2319792747</v>
      </c>
      <c r="S112" s="15">
        <f t="shared" si="22"/>
        <v>2795372000</v>
      </c>
      <c r="T112" s="15">
        <v>188799303</v>
      </c>
      <c r="U112" s="15">
        <f t="shared" si="25"/>
        <v>1123361800</v>
      </c>
      <c r="V112" s="15">
        <f t="shared" si="25"/>
        <v>82108000</v>
      </c>
      <c r="W112" s="48">
        <f t="shared" si="25"/>
        <v>301900000</v>
      </c>
      <c r="X112" s="48">
        <v>21010388.061474446</v>
      </c>
      <c r="Y112" s="48">
        <v>918996.57438540331</v>
      </c>
      <c r="Z112" s="48"/>
    </row>
    <row r="113" spans="1:26" x14ac:dyDescent="0.2">
      <c r="A113" s="16">
        <v>107</v>
      </c>
      <c r="B113" s="16">
        <v>571</v>
      </c>
      <c r="C113" s="17" t="s">
        <v>131</v>
      </c>
      <c r="D113" s="17">
        <v>150000</v>
      </c>
      <c r="E113" s="18">
        <v>19225000</v>
      </c>
      <c r="F113" s="19">
        <f t="shared" si="16"/>
        <v>21115000</v>
      </c>
      <c r="G113" s="16">
        <f>SUM([1]MNSK!Q395)</f>
        <v>0</v>
      </c>
      <c r="H113" s="20">
        <f t="shared" si="21"/>
        <v>21265000</v>
      </c>
      <c r="I113" s="17"/>
      <c r="J113" s="17"/>
      <c r="K113" s="21">
        <f>SUM('[1]CEK UTANG'!M113)</f>
        <v>3328000</v>
      </c>
      <c r="L113" s="17">
        <f t="shared" si="13"/>
        <v>0</v>
      </c>
      <c r="M113" s="36">
        <v>1350000</v>
      </c>
      <c r="N113" s="22">
        <f t="shared" si="17"/>
        <v>1350000</v>
      </c>
      <c r="O113" s="20">
        <f t="shared" si="18"/>
        <v>1436237.1728324529</v>
      </c>
      <c r="P113" s="20">
        <f t="shared" si="19"/>
        <v>204200.59961536879</v>
      </c>
      <c r="Q113" s="20">
        <f t="shared" si="26"/>
        <v>0</v>
      </c>
      <c r="R113" s="20">
        <f t="shared" si="20"/>
        <v>1640437.7724478217</v>
      </c>
      <c r="S113" s="15">
        <f t="shared" si="22"/>
        <v>2795372000</v>
      </c>
      <c r="T113" s="15">
        <v>188799303</v>
      </c>
      <c r="U113" s="15">
        <f t="shared" si="25"/>
        <v>1123361800</v>
      </c>
      <c r="V113" s="15">
        <f t="shared" si="25"/>
        <v>82108000</v>
      </c>
      <c r="W113" s="48">
        <f t="shared" si="25"/>
        <v>301900000</v>
      </c>
      <c r="X113" s="48">
        <v>21010388.061474446</v>
      </c>
      <c r="Y113" s="48">
        <v>918996.57438540331</v>
      </c>
      <c r="Z113" s="48"/>
    </row>
    <row r="114" spans="1:26" x14ac:dyDescent="0.2">
      <c r="A114" s="16">
        <v>108</v>
      </c>
      <c r="B114" s="16">
        <v>636</v>
      </c>
      <c r="C114" s="17" t="s">
        <v>132</v>
      </c>
      <c r="D114" s="17">
        <v>150000</v>
      </c>
      <c r="E114" s="18">
        <v>17700000</v>
      </c>
      <c r="F114" s="19">
        <f t="shared" si="16"/>
        <v>19590000</v>
      </c>
      <c r="G114" s="16">
        <f>SUM([1]MNSK!Q407)</f>
        <v>0</v>
      </c>
      <c r="H114" s="20">
        <f t="shared" si="21"/>
        <v>19740000</v>
      </c>
      <c r="J114" s="17"/>
      <c r="K114" s="21">
        <f>SUM('[1]CEK UTANG'!M114)</f>
        <v>18000000</v>
      </c>
      <c r="L114" s="17">
        <f t="shared" si="13"/>
        <v>0</v>
      </c>
      <c r="M114" s="17">
        <v>4200000</v>
      </c>
      <c r="N114" s="22">
        <f t="shared" si="17"/>
        <v>4200000</v>
      </c>
      <c r="O114" s="20">
        <f t="shared" si="18"/>
        <v>1333238.7393234244</v>
      </c>
      <c r="P114" s="20">
        <f t="shared" si="19"/>
        <v>635290.75435892516</v>
      </c>
      <c r="Q114" s="20">
        <f t="shared" si="26"/>
        <v>0</v>
      </c>
      <c r="R114" s="20">
        <f t="shared" si="20"/>
        <v>1968529.4936823496</v>
      </c>
      <c r="S114" s="15">
        <f t="shared" si="22"/>
        <v>2795372000</v>
      </c>
      <c r="T114" s="15">
        <v>188799303</v>
      </c>
      <c r="U114" s="15">
        <f t="shared" si="25"/>
        <v>1123361800</v>
      </c>
      <c r="V114" s="15">
        <f t="shared" si="25"/>
        <v>82108000</v>
      </c>
      <c r="W114" s="48">
        <f t="shared" si="25"/>
        <v>301900000</v>
      </c>
      <c r="X114" s="48">
        <v>21010388.061474446</v>
      </c>
      <c r="Y114" s="48">
        <v>918996.57438540331</v>
      </c>
      <c r="Z114" s="48"/>
    </row>
    <row r="115" spans="1:26" x14ac:dyDescent="0.2">
      <c r="A115" s="16">
        <v>109</v>
      </c>
      <c r="B115" s="16">
        <v>425</v>
      </c>
      <c r="C115" s="17" t="s">
        <v>133</v>
      </c>
      <c r="D115" s="17">
        <v>150000</v>
      </c>
      <c r="E115" s="18">
        <v>13450000</v>
      </c>
      <c r="F115" s="19">
        <f>SUM(E115+0)</f>
        <v>13450000</v>
      </c>
      <c r="G115" s="16">
        <v>0</v>
      </c>
      <c r="H115" s="20">
        <f t="shared" si="21"/>
        <v>13600000</v>
      </c>
      <c r="I115" s="17"/>
      <c r="J115" s="17">
        <v>0</v>
      </c>
      <c r="K115" s="21">
        <f>SUM('[1]CEK UTANG'!M115)</f>
        <v>0</v>
      </c>
      <c r="L115" s="17">
        <f t="shared" si="13"/>
        <v>0</v>
      </c>
      <c r="M115" s="17">
        <v>0</v>
      </c>
      <c r="N115" s="22">
        <f t="shared" si="17"/>
        <v>0</v>
      </c>
      <c r="O115" s="20">
        <f t="shared" si="18"/>
        <v>918543.40703133598</v>
      </c>
      <c r="P115" s="20">
        <f t="shared" si="19"/>
        <v>0</v>
      </c>
      <c r="Q115" s="20">
        <f t="shared" si="26"/>
        <v>0</v>
      </c>
      <c r="R115" s="20">
        <f t="shared" si="20"/>
        <v>918543.40703133598</v>
      </c>
      <c r="S115" s="15">
        <f t="shared" si="22"/>
        <v>2795372000</v>
      </c>
      <c r="T115" s="15">
        <v>188799303</v>
      </c>
      <c r="U115" s="15">
        <f t="shared" si="25"/>
        <v>1123361800</v>
      </c>
      <c r="V115" s="15">
        <f t="shared" si="25"/>
        <v>82108000</v>
      </c>
      <c r="W115" s="48">
        <f t="shared" si="25"/>
        <v>301900000</v>
      </c>
      <c r="X115" s="48">
        <v>21010388.061474446</v>
      </c>
      <c r="Y115" s="48">
        <v>918996.57438540331</v>
      </c>
      <c r="Z115" s="48"/>
    </row>
    <row r="116" spans="1:26" x14ac:dyDescent="0.2">
      <c r="A116" s="16">
        <v>110</v>
      </c>
      <c r="B116" s="16">
        <v>768</v>
      </c>
      <c r="C116" s="17" t="s">
        <v>134</v>
      </c>
      <c r="D116" s="17">
        <v>150000</v>
      </c>
      <c r="E116" s="18">
        <v>150000</v>
      </c>
      <c r="F116" s="19">
        <f t="shared" si="16"/>
        <v>2040000</v>
      </c>
      <c r="G116" s="16"/>
      <c r="H116" s="20">
        <f t="shared" si="21"/>
        <v>2190000</v>
      </c>
      <c r="I116" s="17"/>
      <c r="J116" s="17">
        <v>2000000</v>
      </c>
      <c r="K116" s="21">
        <f>SUM('[1]CEK UTANG'!M116)</f>
        <v>0</v>
      </c>
      <c r="L116" s="17">
        <f t="shared" si="13"/>
        <v>0</v>
      </c>
      <c r="M116" s="17">
        <v>0</v>
      </c>
      <c r="N116" s="22">
        <f t="shared" si="17"/>
        <v>0</v>
      </c>
      <c r="O116" s="20">
        <f t="shared" si="18"/>
        <v>147912.50451460484</v>
      </c>
      <c r="P116" s="20">
        <f t="shared" si="19"/>
        <v>0</v>
      </c>
      <c r="Q116" s="20">
        <f t="shared" si="26"/>
        <v>0</v>
      </c>
      <c r="R116" s="20">
        <f t="shared" si="20"/>
        <v>147912.50451460484</v>
      </c>
      <c r="S116" s="15">
        <f t="shared" si="22"/>
        <v>2795372000</v>
      </c>
      <c r="T116" s="15">
        <v>188799303</v>
      </c>
      <c r="U116" s="15">
        <f t="shared" si="25"/>
        <v>1123361800</v>
      </c>
      <c r="V116" s="15">
        <f t="shared" si="25"/>
        <v>82108000</v>
      </c>
      <c r="W116" s="48">
        <f t="shared" si="25"/>
        <v>301900000</v>
      </c>
      <c r="X116" s="48">
        <v>21010388.061474446</v>
      </c>
      <c r="Y116" s="48">
        <v>918996.57438540331</v>
      </c>
      <c r="Z116" s="48"/>
    </row>
    <row r="117" spans="1:26" x14ac:dyDescent="0.2">
      <c r="A117" s="16">
        <v>111</v>
      </c>
      <c r="B117" s="16"/>
      <c r="C117" s="17" t="s">
        <v>135</v>
      </c>
      <c r="D117" s="17">
        <v>150000</v>
      </c>
      <c r="E117" s="18">
        <v>150000</v>
      </c>
      <c r="F117" s="19">
        <f t="shared" si="16"/>
        <v>2040000</v>
      </c>
      <c r="G117" s="16">
        <f>SUM([1]MNSK!R479)</f>
        <v>1000000</v>
      </c>
      <c r="H117" s="20">
        <f t="shared" si="21"/>
        <v>3190000</v>
      </c>
      <c r="I117" s="17"/>
      <c r="J117" s="17"/>
      <c r="K117" s="21">
        <f>SUM('[1]CEK UTANG'!M117)</f>
        <v>7000000</v>
      </c>
      <c r="L117" s="17">
        <f t="shared" si="13"/>
        <v>0</v>
      </c>
      <c r="M117" s="17">
        <v>4725000</v>
      </c>
      <c r="N117" s="22">
        <f t="shared" si="17"/>
        <v>4725000</v>
      </c>
      <c r="O117" s="20">
        <f t="shared" si="18"/>
        <v>215452.46091396778</v>
      </c>
      <c r="P117" s="20">
        <f t="shared" si="19"/>
        <v>714702.09865379089</v>
      </c>
      <c r="Q117" s="20">
        <f t="shared" si="26"/>
        <v>0</v>
      </c>
      <c r="R117" s="20">
        <f t="shared" si="20"/>
        <v>930154.5595677587</v>
      </c>
      <c r="S117" s="15">
        <f t="shared" si="22"/>
        <v>2795372000</v>
      </c>
      <c r="T117" s="15">
        <v>188799303</v>
      </c>
      <c r="U117" s="15">
        <f t="shared" si="25"/>
        <v>1123361800</v>
      </c>
      <c r="V117" s="15">
        <f t="shared" si="25"/>
        <v>82108000</v>
      </c>
      <c r="W117" s="48">
        <f t="shared" si="25"/>
        <v>301900000</v>
      </c>
      <c r="X117" s="48">
        <v>21010388.061474446</v>
      </c>
      <c r="Y117" s="48">
        <v>918996.57438540331</v>
      </c>
      <c r="Z117" s="48"/>
    </row>
    <row r="118" spans="1:26" x14ac:dyDescent="0.2">
      <c r="A118" s="16">
        <v>112</v>
      </c>
      <c r="B118" s="16">
        <v>767</v>
      </c>
      <c r="C118" s="17" t="s">
        <v>136</v>
      </c>
      <c r="D118" s="17">
        <v>150000</v>
      </c>
      <c r="E118" s="18">
        <v>150000</v>
      </c>
      <c r="F118" s="19">
        <f t="shared" si="16"/>
        <v>2040000</v>
      </c>
      <c r="G118" s="16">
        <v>0</v>
      </c>
      <c r="H118" s="20">
        <f t="shared" si="21"/>
        <v>2190000</v>
      </c>
      <c r="I118" s="17"/>
      <c r="J118" s="17"/>
      <c r="K118" s="21">
        <f>SUM('[1]CEK UTANG'!M118)</f>
        <v>0</v>
      </c>
      <c r="L118" s="17">
        <f t="shared" si="13"/>
        <v>0</v>
      </c>
      <c r="M118" s="17">
        <v>0</v>
      </c>
      <c r="N118" s="22">
        <f t="shared" si="17"/>
        <v>0</v>
      </c>
      <c r="O118" s="20">
        <f t="shared" si="18"/>
        <v>147912.50451460484</v>
      </c>
      <c r="P118" s="20">
        <f t="shared" si="19"/>
        <v>0</v>
      </c>
      <c r="Q118" s="20">
        <f t="shared" si="26"/>
        <v>0</v>
      </c>
      <c r="R118" s="20">
        <f t="shared" si="20"/>
        <v>147912.50451460484</v>
      </c>
      <c r="S118" s="15">
        <f t="shared" si="22"/>
        <v>2795372000</v>
      </c>
      <c r="T118" s="15">
        <v>188799303</v>
      </c>
      <c r="U118" s="15">
        <f t="shared" si="25"/>
        <v>1123361800</v>
      </c>
      <c r="V118" s="15">
        <f t="shared" si="25"/>
        <v>82108000</v>
      </c>
      <c r="W118" s="48">
        <f t="shared" si="25"/>
        <v>301900000</v>
      </c>
      <c r="X118" s="48">
        <v>21010388.061474446</v>
      </c>
      <c r="Y118" s="48">
        <v>918996.57438540331</v>
      </c>
      <c r="Z118" s="48"/>
    </row>
    <row r="119" spans="1:26" x14ac:dyDescent="0.2">
      <c r="A119" s="16">
        <v>113</v>
      </c>
      <c r="B119" s="16">
        <v>765</v>
      </c>
      <c r="C119" s="17" t="s">
        <v>137</v>
      </c>
      <c r="D119" s="17">
        <v>150000</v>
      </c>
      <c r="E119" s="18">
        <v>1200000</v>
      </c>
      <c r="F119" s="19">
        <f t="shared" si="16"/>
        <v>3090000</v>
      </c>
      <c r="G119" s="16">
        <f>SUM([1]MNSK!Q419)</f>
        <v>800000</v>
      </c>
      <c r="H119" s="20">
        <f t="shared" si="21"/>
        <v>4040000</v>
      </c>
      <c r="I119" s="17">
        <v>720000</v>
      </c>
      <c r="J119" s="17"/>
      <c r="K119" s="21">
        <f>SUM('[1]CEK UTANG'!M119)</f>
        <v>0</v>
      </c>
      <c r="L119" s="17">
        <f t="shared" ref="L119:L120" si="27">SUM(I119*5%)</f>
        <v>36000</v>
      </c>
      <c r="M119" s="17"/>
      <c r="N119" s="22">
        <f t="shared" si="17"/>
        <v>36000</v>
      </c>
      <c r="O119" s="20">
        <f t="shared" si="18"/>
        <v>272861.4238534263</v>
      </c>
      <c r="P119" s="20">
        <f t="shared" si="19"/>
        <v>0</v>
      </c>
      <c r="Q119" s="20">
        <f t="shared" si="26"/>
        <v>8277.847357139377</v>
      </c>
      <c r="R119" s="20">
        <f t="shared" si="20"/>
        <v>281139.2712105657</v>
      </c>
      <c r="S119" s="15">
        <f t="shared" si="22"/>
        <v>2795372000</v>
      </c>
      <c r="T119" s="15">
        <v>188799303</v>
      </c>
      <c r="U119" s="15">
        <f t="shared" si="25"/>
        <v>1123361800</v>
      </c>
      <c r="V119" s="15">
        <f t="shared" si="25"/>
        <v>82108000</v>
      </c>
      <c r="W119" s="48">
        <f t="shared" si="25"/>
        <v>301900000</v>
      </c>
      <c r="X119" s="48">
        <v>21010388.061474446</v>
      </c>
      <c r="Y119" s="48">
        <v>918996.57438540331</v>
      </c>
      <c r="Z119" s="48"/>
    </row>
    <row r="120" spans="1:26" x14ac:dyDescent="0.2">
      <c r="A120" s="16">
        <v>114</v>
      </c>
      <c r="B120" s="16">
        <v>765</v>
      </c>
      <c r="C120" s="17" t="s">
        <v>138</v>
      </c>
      <c r="D120" s="17">
        <v>150000</v>
      </c>
      <c r="E120" s="18">
        <v>1050000</v>
      </c>
      <c r="F120" s="19">
        <f t="shared" si="16"/>
        <v>2940000</v>
      </c>
      <c r="G120" s="16">
        <f>SUM([1]MNSK!1:1048576+[1]MNSK!Q119)</f>
        <v>3800000</v>
      </c>
      <c r="H120" s="20">
        <f t="shared" si="21"/>
        <v>6890000</v>
      </c>
      <c r="I120" s="17"/>
      <c r="J120" s="17">
        <v>25000000</v>
      </c>
      <c r="K120" s="21">
        <f>SUM('[1]CEK UTANG'!M120)</f>
        <v>0</v>
      </c>
      <c r="L120" s="17">
        <f t="shared" si="27"/>
        <v>0</v>
      </c>
      <c r="M120" s="17"/>
      <c r="N120" s="22">
        <f t="shared" si="17"/>
        <v>0</v>
      </c>
      <c r="O120" s="20">
        <f t="shared" si="18"/>
        <v>465350.29959161067</v>
      </c>
      <c r="P120" s="20">
        <f t="shared" si="19"/>
        <v>0</v>
      </c>
      <c r="Q120" s="20">
        <f t="shared" si="26"/>
        <v>0</v>
      </c>
      <c r="R120" s="20">
        <f t="shared" si="20"/>
        <v>465350.29959161067</v>
      </c>
      <c r="S120" s="15">
        <f t="shared" si="22"/>
        <v>2795372000</v>
      </c>
      <c r="T120" s="15">
        <v>188799303</v>
      </c>
      <c r="U120" s="15">
        <f t="shared" si="25"/>
        <v>1123361800</v>
      </c>
      <c r="V120" s="15">
        <f t="shared" si="25"/>
        <v>82108000</v>
      </c>
      <c r="W120" s="48">
        <f t="shared" si="25"/>
        <v>301900000</v>
      </c>
      <c r="X120" s="48">
        <v>21010388.061474446</v>
      </c>
      <c r="Y120" s="48">
        <v>918996.57438540331</v>
      </c>
      <c r="Z120" s="48"/>
    </row>
    <row r="121" spans="1:26" x14ac:dyDescent="0.2">
      <c r="A121" s="16">
        <v>115</v>
      </c>
      <c r="B121" s="37"/>
      <c r="C121" s="17" t="s">
        <v>139</v>
      </c>
      <c r="D121" s="17">
        <v>150000</v>
      </c>
      <c r="E121" s="18"/>
      <c r="F121" s="19">
        <v>3750000</v>
      </c>
      <c r="G121" s="16"/>
      <c r="H121" s="20"/>
      <c r="I121" s="17"/>
      <c r="J121" s="17"/>
      <c r="K121" s="21"/>
      <c r="L121" s="17"/>
      <c r="M121" s="17"/>
      <c r="N121" s="22"/>
      <c r="O121" s="20"/>
      <c r="P121" s="20"/>
      <c r="Q121" s="20"/>
      <c r="R121" s="20"/>
      <c r="S121" s="15">
        <f t="shared" si="22"/>
        <v>2795372000</v>
      </c>
      <c r="T121" s="15">
        <v>188799303</v>
      </c>
      <c r="U121" s="15">
        <f t="shared" ref="U121:W136" si="28">SUM(U120)</f>
        <v>1123361800</v>
      </c>
      <c r="V121" s="15">
        <f t="shared" si="28"/>
        <v>82108000</v>
      </c>
      <c r="W121" s="48">
        <f t="shared" si="28"/>
        <v>301900000</v>
      </c>
      <c r="X121" s="48"/>
      <c r="Y121" s="48"/>
      <c r="Z121" s="48"/>
    </row>
    <row r="122" spans="1:26" x14ac:dyDescent="0.2">
      <c r="A122" s="16">
        <v>116</v>
      </c>
      <c r="B122" s="37">
        <v>769</v>
      </c>
      <c r="C122" s="38" t="s">
        <v>140</v>
      </c>
      <c r="D122" s="17">
        <v>150000</v>
      </c>
      <c r="E122" s="18"/>
      <c r="F122" s="19">
        <f>SUM(E122+1890000)</f>
        <v>1890000</v>
      </c>
      <c r="G122" s="16">
        <f>SUM([1]MNSK!R491)</f>
        <v>0</v>
      </c>
      <c r="H122" s="20">
        <f t="shared" si="21"/>
        <v>2040000</v>
      </c>
      <c r="I122" s="38"/>
      <c r="J122" s="39"/>
      <c r="K122" s="40">
        <v>4900000</v>
      </c>
      <c r="L122" s="17">
        <f>SUM(I122*5%)</f>
        <v>0</v>
      </c>
      <c r="M122" s="17"/>
      <c r="N122" s="22">
        <f>SUM(L122+M122)</f>
        <v>0</v>
      </c>
      <c r="O122" s="20">
        <f>SUM(T122/S122*H122)</f>
        <v>137781.51105470042</v>
      </c>
      <c r="P122" s="20">
        <f>SUM(T122/U122*M122)*90%</f>
        <v>0</v>
      </c>
      <c r="Q122" s="20">
        <f>SUM(T122/V122*L122)*10%</f>
        <v>0</v>
      </c>
      <c r="R122" s="20">
        <f>SUM(O122:Q122)</f>
        <v>137781.51105470042</v>
      </c>
      <c r="S122" s="15">
        <f t="shared" si="22"/>
        <v>2795372000</v>
      </c>
      <c r="T122" s="15">
        <v>188799303</v>
      </c>
      <c r="U122" s="15">
        <f t="shared" si="28"/>
        <v>1123361800</v>
      </c>
      <c r="V122" s="15">
        <f t="shared" si="28"/>
        <v>82108000</v>
      </c>
      <c r="W122" s="48">
        <f t="shared" si="28"/>
        <v>301900000</v>
      </c>
      <c r="X122" s="48"/>
      <c r="Y122" s="48"/>
      <c r="Z122" s="48"/>
    </row>
    <row r="123" spans="1:26" x14ac:dyDescent="0.2">
      <c r="A123" s="16">
        <v>117</v>
      </c>
      <c r="B123" s="37"/>
      <c r="C123" s="38" t="s">
        <v>141</v>
      </c>
      <c r="D123" s="17">
        <v>150000</v>
      </c>
      <c r="E123" s="18"/>
      <c r="F123" s="19">
        <v>1740000</v>
      </c>
      <c r="G123" s="16">
        <v>800000</v>
      </c>
      <c r="H123" s="20">
        <f t="shared" si="21"/>
        <v>2690000</v>
      </c>
      <c r="I123" s="38"/>
      <c r="J123" s="39"/>
      <c r="K123" s="40">
        <v>5000000</v>
      </c>
      <c r="L123" s="17"/>
      <c r="M123" s="17"/>
      <c r="N123" s="22"/>
      <c r="O123" s="20"/>
      <c r="P123" s="20"/>
      <c r="Q123" s="20"/>
      <c r="R123" s="20"/>
      <c r="S123" s="15">
        <f t="shared" si="22"/>
        <v>2795372000</v>
      </c>
      <c r="T123" s="15">
        <v>188799303</v>
      </c>
      <c r="U123" s="15">
        <f t="shared" si="28"/>
        <v>1123361800</v>
      </c>
      <c r="V123" s="15">
        <f t="shared" si="28"/>
        <v>82108000</v>
      </c>
      <c r="W123" s="48">
        <f t="shared" si="28"/>
        <v>301900000</v>
      </c>
      <c r="X123" s="48"/>
      <c r="Y123" s="48"/>
      <c r="Z123" s="48"/>
    </row>
    <row r="124" spans="1:26" x14ac:dyDescent="0.2">
      <c r="A124" s="16">
        <v>118</v>
      </c>
      <c r="B124" s="37"/>
      <c r="C124" s="38" t="s">
        <v>142</v>
      </c>
      <c r="D124" s="17">
        <v>150000</v>
      </c>
      <c r="E124" s="18"/>
      <c r="F124" s="19">
        <v>1440000</v>
      </c>
      <c r="G124" s="16"/>
      <c r="H124" s="20">
        <f t="shared" si="21"/>
        <v>1590000</v>
      </c>
      <c r="I124" s="38"/>
      <c r="J124" s="41"/>
      <c r="K124" s="38">
        <v>7000000</v>
      </c>
      <c r="L124" s="17">
        <f t="shared" ref="L124:L151" si="29">SUM(I124*5%)</f>
        <v>0</v>
      </c>
      <c r="M124" s="17"/>
      <c r="N124" s="22">
        <f t="shared" ref="N124:N126" si="30">SUM(L124+M124)</f>
        <v>0</v>
      </c>
      <c r="O124" s="20">
        <f>SUM(T124/S124*H124)</f>
        <v>107388.53067498708</v>
      </c>
      <c r="P124" s="20">
        <f t="shared" ref="P124:P126" si="31">SUM(T124/U124*M124)*90%</f>
        <v>0</v>
      </c>
      <c r="Q124" s="20">
        <f t="shared" ref="Q124:Q126" si="32">SUM(T124/V124*L124)*10%</f>
        <v>0</v>
      </c>
      <c r="R124" s="20">
        <f t="shared" ref="R124:R126" si="33">SUM(O124:Q124)</f>
        <v>107388.53067498708</v>
      </c>
      <c r="S124" s="15">
        <f t="shared" si="22"/>
        <v>2795372000</v>
      </c>
      <c r="T124" s="15">
        <v>188799303</v>
      </c>
      <c r="U124" s="15">
        <f t="shared" si="28"/>
        <v>1123361800</v>
      </c>
      <c r="V124" s="15">
        <f t="shared" si="28"/>
        <v>82108000</v>
      </c>
      <c r="W124" s="48">
        <f t="shared" si="28"/>
        <v>301900000</v>
      </c>
      <c r="X124" s="48"/>
      <c r="Y124" s="48"/>
      <c r="Z124" s="48"/>
    </row>
    <row r="125" spans="1:26" x14ac:dyDescent="0.2">
      <c r="A125" s="16">
        <v>119</v>
      </c>
      <c r="B125" s="48"/>
      <c r="C125" s="17" t="s">
        <v>143</v>
      </c>
      <c r="D125" s="48">
        <v>150000</v>
      </c>
      <c r="E125" s="53"/>
      <c r="F125" s="48">
        <v>800000</v>
      </c>
      <c r="G125" s="48"/>
      <c r="H125" s="20">
        <f t="shared" si="21"/>
        <v>950000</v>
      </c>
      <c r="I125" s="40"/>
      <c r="J125" s="42"/>
      <c r="K125" s="40">
        <v>6000000</v>
      </c>
      <c r="L125" s="48"/>
      <c r="M125" s="48"/>
      <c r="N125" s="48"/>
      <c r="O125" s="48"/>
      <c r="P125" s="48"/>
      <c r="Q125" s="48"/>
      <c r="R125" s="48"/>
      <c r="S125" s="15">
        <f t="shared" si="22"/>
        <v>2795372000</v>
      </c>
      <c r="T125" s="4">
        <v>188799303</v>
      </c>
      <c r="U125" s="15">
        <f t="shared" si="28"/>
        <v>1123361800</v>
      </c>
      <c r="V125" s="15">
        <f t="shared" si="28"/>
        <v>82108000</v>
      </c>
      <c r="W125" s="48">
        <f t="shared" si="28"/>
        <v>301900000</v>
      </c>
      <c r="X125" s="48"/>
      <c r="Y125" s="48"/>
      <c r="Z125" s="48"/>
    </row>
    <row r="126" spans="1:26" x14ac:dyDescent="0.2">
      <c r="A126" s="16">
        <v>120</v>
      </c>
      <c r="B126" s="37"/>
      <c r="C126" s="38" t="s">
        <v>144</v>
      </c>
      <c r="D126" s="22">
        <v>150000</v>
      </c>
      <c r="E126" s="61"/>
      <c r="F126" s="20">
        <v>1280000</v>
      </c>
      <c r="G126" s="62"/>
      <c r="H126" s="20">
        <f t="shared" si="21"/>
        <v>1430000</v>
      </c>
      <c r="I126" s="40">
        <v>1500000</v>
      </c>
      <c r="J126" s="42"/>
      <c r="K126" s="40"/>
      <c r="L126" s="22">
        <f t="shared" si="29"/>
        <v>75000</v>
      </c>
      <c r="M126" s="22"/>
      <c r="N126" s="22">
        <f t="shared" si="30"/>
        <v>75000</v>
      </c>
      <c r="O126" s="20">
        <f t="shared" ref="O126" si="34">SUM(T126/S126*H126)</f>
        <v>96582.137651089011</v>
      </c>
      <c r="P126" s="20">
        <f t="shared" si="31"/>
        <v>0</v>
      </c>
      <c r="Q126" s="20">
        <f t="shared" si="32"/>
        <v>17245.515327373705</v>
      </c>
      <c r="R126" s="20">
        <f t="shared" si="33"/>
        <v>113827.65297846272</v>
      </c>
      <c r="S126" s="15">
        <f t="shared" si="22"/>
        <v>2795372000</v>
      </c>
      <c r="T126" s="15">
        <v>188799303</v>
      </c>
      <c r="U126" s="15">
        <f t="shared" si="28"/>
        <v>1123361800</v>
      </c>
      <c r="V126" s="15">
        <f t="shared" si="28"/>
        <v>82108000</v>
      </c>
      <c r="W126" s="48">
        <f t="shared" si="28"/>
        <v>301900000</v>
      </c>
      <c r="X126" s="48"/>
      <c r="Y126" s="48"/>
      <c r="Z126" s="48"/>
    </row>
    <row r="127" spans="1:26" x14ac:dyDescent="0.2">
      <c r="A127" s="16"/>
      <c r="B127" s="16"/>
      <c r="C127" s="17" t="s">
        <v>145</v>
      </c>
      <c r="D127" s="17"/>
      <c r="E127" s="18"/>
      <c r="F127" s="19"/>
      <c r="G127" s="16"/>
      <c r="H127" s="20">
        <f t="shared" si="21"/>
        <v>0</v>
      </c>
      <c r="I127" s="17"/>
      <c r="J127" s="17">
        <v>7110000</v>
      </c>
      <c r="K127" s="42"/>
      <c r="L127" s="17">
        <f t="shared" si="29"/>
        <v>0</v>
      </c>
      <c r="M127" s="17"/>
      <c r="N127" s="22">
        <f t="shared" si="17"/>
        <v>0</v>
      </c>
      <c r="O127" s="20"/>
      <c r="P127" s="20"/>
      <c r="Q127" s="20"/>
      <c r="R127" s="20"/>
      <c r="S127" s="15"/>
      <c r="T127" s="15"/>
      <c r="U127" s="15"/>
      <c r="V127" s="15"/>
      <c r="W127" s="48">
        <f t="shared" si="28"/>
        <v>301900000</v>
      </c>
      <c r="X127" s="48">
        <v>21010388.061474446</v>
      </c>
      <c r="Y127" s="48">
        <v>918996.57438540331</v>
      </c>
      <c r="Z127" s="48"/>
    </row>
    <row r="128" spans="1:26" x14ac:dyDescent="0.2">
      <c r="A128" s="16"/>
      <c r="B128" s="16" t="s">
        <v>146</v>
      </c>
      <c r="C128" s="17" t="s">
        <v>147</v>
      </c>
      <c r="D128" s="17"/>
      <c r="E128" s="18">
        <v>19275000</v>
      </c>
      <c r="F128" s="19"/>
      <c r="G128" s="16">
        <v>0</v>
      </c>
      <c r="H128" s="20">
        <f t="shared" si="21"/>
        <v>0</v>
      </c>
      <c r="I128" s="17"/>
      <c r="J128" s="17">
        <v>30812700</v>
      </c>
      <c r="K128" s="42"/>
      <c r="L128" s="17">
        <f t="shared" si="29"/>
        <v>0</v>
      </c>
      <c r="M128" s="17">
        <v>0</v>
      </c>
      <c r="N128" s="22">
        <f t="shared" si="17"/>
        <v>0</v>
      </c>
      <c r="O128" s="20"/>
      <c r="P128" s="20"/>
      <c r="Q128" s="20"/>
      <c r="R128" s="20"/>
      <c r="S128" s="15"/>
      <c r="T128" s="15"/>
      <c r="U128" s="15"/>
      <c r="V128" s="15"/>
      <c r="W128" s="48">
        <f t="shared" si="28"/>
        <v>301900000</v>
      </c>
      <c r="X128" s="48">
        <v>21010388.061474446</v>
      </c>
      <c r="Y128" s="48">
        <v>918996.57438540331</v>
      </c>
      <c r="Z128" s="48"/>
    </row>
    <row r="129" spans="1:26" x14ac:dyDescent="0.2">
      <c r="A129" s="16"/>
      <c r="B129" s="16" t="s">
        <v>146</v>
      </c>
      <c r="C129" s="17" t="s">
        <v>148</v>
      </c>
      <c r="D129" s="17"/>
      <c r="E129" s="18"/>
      <c r="F129" s="19"/>
      <c r="G129" s="16"/>
      <c r="H129" s="20">
        <f t="shared" si="21"/>
        <v>0</v>
      </c>
      <c r="I129" s="17"/>
      <c r="J129" s="17">
        <v>22518050</v>
      </c>
      <c r="K129" s="42"/>
      <c r="L129" s="17">
        <f t="shared" si="29"/>
        <v>0</v>
      </c>
      <c r="M129" s="17">
        <v>0</v>
      </c>
      <c r="N129" s="22">
        <f t="shared" si="17"/>
        <v>0</v>
      </c>
      <c r="O129" s="20"/>
      <c r="P129" s="20"/>
      <c r="Q129" s="20"/>
      <c r="R129" s="20"/>
      <c r="S129" s="15"/>
      <c r="T129" s="15"/>
      <c r="U129" s="15"/>
      <c r="V129" s="15"/>
      <c r="W129" s="48">
        <f t="shared" si="28"/>
        <v>301900000</v>
      </c>
      <c r="X129" s="48">
        <v>21010388.061474446</v>
      </c>
      <c r="Y129" s="48">
        <v>918996.57438540331</v>
      </c>
      <c r="Z129" s="48"/>
    </row>
    <row r="130" spans="1:26" x14ac:dyDescent="0.2">
      <c r="A130" s="16"/>
      <c r="B130" s="16" t="s">
        <v>146</v>
      </c>
      <c r="C130" s="17" t="s">
        <v>149</v>
      </c>
      <c r="D130" s="17"/>
      <c r="E130" s="18"/>
      <c r="F130" s="19"/>
      <c r="G130" s="16"/>
      <c r="H130" s="20">
        <f t="shared" si="21"/>
        <v>0</v>
      </c>
      <c r="I130" s="17"/>
      <c r="J130" s="17">
        <v>12145000</v>
      </c>
      <c r="K130" s="42"/>
      <c r="L130" s="17">
        <f t="shared" si="29"/>
        <v>0</v>
      </c>
      <c r="M130" s="17">
        <v>0</v>
      </c>
      <c r="N130" s="22">
        <f t="shared" si="17"/>
        <v>0</v>
      </c>
      <c r="O130" s="20"/>
      <c r="P130" s="20"/>
      <c r="Q130" s="20"/>
      <c r="R130" s="20"/>
      <c r="S130" s="15"/>
      <c r="T130" s="15"/>
      <c r="U130" s="15"/>
      <c r="V130" s="15"/>
      <c r="W130" s="48">
        <f t="shared" si="28"/>
        <v>301900000</v>
      </c>
      <c r="X130" s="48">
        <v>21010388.061474446</v>
      </c>
      <c r="Y130" s="48">
        <v>918996.57438540331</v>
      </c>
      <c r="Z130" s="48"/>
    </row>
    <row r="131" spans="1:26" x14ac:dyDescent="0.2">
      <c r="A131" s="16"/>
      <c r="B131" s="16" t="s">
        <v>146</v>
      </c>
      <c r="C131" s="17" t="s">
        <v>150</v>
      </c>
      <c r="D131" s="17"/>
      <c r="E131" s="18"/>
      <c r="F131" s="19"/>
      <c r="G131" s="16"/>
      <c r="H131" s="20">
        <f t="shared" si="21"/>
        <v>0</v>
      </c>
      <c r="I131" s="17"/>
      <c r="J131" s="17">
        <v>28847800</v>
      </c>
      <c r="K131" s="42"/>
      <c r="L131" s="17">
        <f t="shared" si="29"/>
        <v>0</v>
      </c>
      <c r="M131" s="17">
        <v>0</v>
      </c>
      <c r="N131" s="22">
        <f t="shared" si="17"/>
        <v>0</v>
      </c>
      <c r="O131" s="20"/>
      <c r="P131" s="20"/>
      <c r="Q131" s="20"/>
      <c r="R131" s="20"/>
      <c r="S131" s="15"/>
      <c r="T131" s="15"/>
      <c r="U131" s="15"/>
      <c r="V131" s="15"/>
      <c r="W131" s="48">
        <f t="shared" si="28"/>
        <v>301900000</v>
      </c>
      <c r="X131" s="48">
        <v>21010388.061474446</v>
      </c>
      <c r="Y131" s="48">
        <v>918996.57438540331</v>
      </c>
      <c r="Z131" s="48"/>
    </row>
    <row r="132" spans="1:26" x14ac:dyDescent="0.2">
      <c r="A132" s="16"/>
      <c r="B132" s="16" t="s">
        <v>146</v>
      </c>
      <c r="C132" s="17" t="s">
        <v>151</v>
      </c>
      <c r="D132" s="17"/>
      <c r="E132" s="18"/>
      <c r="F132" s="19"/>
      <c r="G132" s="16"/>
      <c r="H132" s="20">
        <f t="shared" si="21"/>
        <v>0</v>
      </c>
      <c r="I132" s="42">
        <v>1000000</v>
      </c>
      <c r="J132" s="17">
        <v>15230000</v>
      </c>
      <c r="K132" s="42"/>
      <c r="L132" s="17">
        <f t="shared" si="29"/>
        <v>50000</v>
      </c>
      <c r="M132" s="17">
        <v>0</v>
      </c>
      <c r="N132" s="22">
        <f t="shared" si="17"/>
        <v>50000</v>
      </c>
      <c r="O132" s="20"/>
      <c r="P132" s="20"/>
      <c r="Q132" s="20"/>
      <c r="R132" s="20"/>
      <c r="S132" s="15"/>
      <c r="T132" s="15"/>
      <c r="U132" s="15"/>
      <c r="V132" s="15"/>
      <c r="W132" s="48">
        <f t="shared" si="28"/>
        <v>301900000</v>
      </c>
      <c r="X132" s="48">
        <v>21010388.061474446</v>
      </c>
      <c r="Y132" s="48">
        <v>918996.57438540331</v>
      </c>
      <c r="Z132" s="48"/>
    </row>
    <row r="133" spans="1:26" x14ac:dyDescent="0.2">
      <c r="A133" s="16"/>
      <c r="B133" s="16" t="s">
        <v>146</v>
      </c>
      <c r="C133" s="17" t="s">
        <v>152</v>
      </c>
      <c r="D133" s="17"/>
      <c r="E133" s="18"/>
      <c r="F133" s="19"/>
      <c r="G133" s="16"/>
      <c r="H133" s="20">
        <f t="shared" si="21"/>
        <v>0</v>
      </c>
      <c r="I133" s="17"/>
      <c r="J133" s="17">
        <v>7000000</v>
      </c>
      <c r="K133" s="42"/>
      <c r="L133" s="17">
        <f t="shared" si="29"/>
        <v>0</v>
      </c>
      <c r="M133" s="17">
        <v>0</v>
      </c>
      <c r="N133" s="22">
        <f t="shared" si="17"/>
        <v>0</v>
      </c>
      <c r="O133" s="20"/>
      <c r="P133" s="20"/>
      <c r="Q133" s="20"/>
      <c r="R133" s="20"/>
      <c r="S133" s="15"/>
      <c r="T133" s="15"/>
      <c r="U133" s="15"/>
      <c r="V133" s="15"/>
      <c r="W133" s="48">
        <f t="shared" si="28"/>
        <v>301900000</v>
      </c>
      <c r="X133" s="48">
        <v>21010388.061474446</v>
      </c>
      <c r="Y133" s="48">
        <v>918996.57438540331</v>
      </c>
      <c r="Z133" s="48"/>
    </row>
    <row r="134" spans="1:26" x14ac:dyDescent="0.2">
      <c r="A134" s="16"/>
      <c r="B134" s="16"/>
      <c r="C134" s="17" t="s">
        <v>153</v>
      </c>
      <c r="D134" s="17"/>
      <c r="E134" s="18"/>
      <c r="F134" s="19"/>
      <c r="G134" s="16"/>
      <c r="H134" s="20">
        <f t="shared" si="21"/>
        <v>0</v>
      </c>
      <c r="I134" s="17"/>
      <c r="J134" s="17">
        <v>3800000</v>
      </c>
      <c r="K134" s="42"/>
      <c r="L134" s="17">
        <f t="shared" si="29"/>
        <v>0</v>
      </c>
      <c r="M134" s="17"/>
      <c r="N134" s="22">
        <f t="shared" si="17"/>
        <v>0</v>
      </c>
      <c r="O134" s="20"/>
      <c r="P134" s="20"/>
      <c r="Q134" s="20"/>
      <c r="R134" s="20"/>
      <c r="S134" s="15"/>
      <c r="T134" s="15"/>
      <c r="U134" s="15"/>
      <c r="V134" s="15"/>
      <c r="W134" s="48">
        <f t="shared" si="28"/>
        <v>301900000</v>
      </c>
      <c r="X134" s="48">
        <v>21010388.061474446</v>
      </c>
      <c r="Y134" s="48">
        <v>918996.57438540331</v>
      </c>
      <c r="Z134" s="48"/>
    </row>
    <row r="135" spans="1:26" x14ac:dyDescent="0.2">
      <c r="A135" s="16"/>
      <c r="B135" s="16" t="s">
        <v>146</v>
      </c>
      <c r="C135" s="17" t="s">
        <v>154</v>
      </c>
      <c r="D135" s="17"/>
      <c r="E135" s="18"/>
      <c r="F135" s="19"/>
      <c r="G135" s="16">
        <v>0</v>
      </c>
      <c r="H135" s="20">
        <f t="shared" si="21"/>
        <v>0</v>
      </c>
      <c r="I135" s="42"/>
      <c r="J135" s="42">
        <v>15169800</v>
      </c>
      <c r="K135" s="42"/>
      <c r="L135" s="17">
        <f t="shared" si="29"/>
        <v>0</v>
      </c>
      <c r="M135" s="17">
        <v>0</v>
      </c>
      <c r="N135" s="22">
        <f t="shared" ref="N135:N166" si="35">SUM(L135+M135)</f>
        <v>0</v>
      </c>
      <c r="O135" s="20"/>
      <c r="P135" s="20"/>
      <c r="Q135" s="20"/>
      <c r="R135" s="20"/>
      <c r="S135" s="15"/>
      <c r="T135" s="15"/>
      <c r="U135" s="15"/>
      <c r="V135" s="15"/>
      <c r="W135" s="48">
        <f t="shared" si="28"/>
        <v>301900000</v>
      </c>
      <c r="X135" s="48">
        <v>21010388.061474446</v>
      </c>
      <c r="Y135" s="48">
        <v>918996.57438540331</v>
      </c>
      <c r="Z135" s="48"/>
    </row>
    <row r="136" spans="1:26" x14ac:dyDescent="0.2">
      <c r="A136" s="16"/>
      <c r="B136" s="16" t="s">
        <v>146</v>
      </c>
      <c r="C136" s="17" t="s">
        <v>155</v>
      </c>
      <c r="D136" s="17"/>
      <c r="E136" s="18"/>
      <c r="F136" s="19"/>
      <c r="G136" s="16">
        <v>0</v>
      </c>
      <c r="H136" s="20">
        <f t="shared" ref="H136:H151" si="36">SUM(D136+F136+G136)</f>
        <v>0</v>
      </c>
      <c r="I136" s="17"/>
      <c r="J136" s="17">
        <v>24000000</v>
      </c>
      <c r="K136" s="42"/>
      <c r="L136" s="17">
        <f t="shared" si="29"/>
        <v>0</v>
      </c>
      <c r="M136" s="17">
        <v>0</v>
      </c>
      <c r="N136" s="22">
        <f t="shared" si="35"/>
        <v>0</v>
      </c>
      <c r="O136" s="20"/>
      <c r="P136" s="20"/>
      <c r="Q136" s="20"/>
      <c r="R136" s="20"/>
      <c r="S136" s="15"/>
      <c r="T136" s="15"/>
      <c r="U136" s="15"/>
      <c r="V136" s="15"/>
      <c r="W136" s="48">
        <f t="shared" si="28"/>
        <v>301900000</v>
      </c>
      <c r="X136" s="48">
        <v>21010388.061474446</v>
      </c>
      <c r="Y136" s="48">
        <v>918996.57438540331</v>
      </c>
      <c r="Z136" s="48"/>
    </row>
    <row r="137" spans="1:26" x14ac:dyDescent="0.2">
      <c r="A137" s="16"/>
      <c r="B137" s="16" t="s">
        <v>146</v>
      </c>
      <c r="C137" s="17" t="s">
        <v>156</v>
      </c>
      <c r="D137" s="17"/>
      <c r="E137" s="18"/>
      <c r="F137" s="19"/>
      <c r="G137" s="16">
        <v>0</v>
      </c>
      <c r="H137" s="20">
        <f t="shared" si="36"/>
        <v>0</v>
      </c>
      <c r="I137" s="17"/>
      <c r="J137" s="17">
        <v>23057800</v>
      </c>
      <c r="K137" s="42"/>
      <c r="L137" s="17">
        <f t="shared" si="29"/>
        <v>0</v>
      </c>
      <c r="M137" s="17">
        <v>0</v>
      </c>
      <c r="N137" s="22">
        <f t="shared" si="35"/>
        <v>0</v>
      </c>
      <c r="O137" s="20"/>
      <c r="P137" s="20"/>
      <c r="Q137" s="20"/>
      <c r="R137" s="20"/>
      <c r="S137" s="15"/>
      <c r="T137" s="15"/>
      <c r="U137" s="15"/>
      <c r="V137" s="15"/>
      <c r="W137" s="48">
        <f t="shared" ref="W137:W166" si="37">SUM(W136)</f>
        <v>301900000</v>
      </c>
      <c r="X137" s="48">
        <v>21010388.061474446</v>
      </c>
      <c r="Y137" s="48">
        <v>918996.57438540331</v>
      </c>
      <c r="Z137" s="48"/>
    </row>
    <row r="138" spans="1:26" x14ac:dyDescent="0.2">
      <c r="A138" s="16"/>
      <c r="B138" s="16" t="s">
        <v>146</v>
      </c>
      <c r="C138" s="17" t="s">
        <v>157</v>
      </c>
      <c r="D138" s="17"/>
      <c r="E138" s="18"/>
      <c r="F138" s="19"/>
      <c r="G138" s="16">
        <v>0</v>
      </c>
      <c r="H138" s="20">
        <f t="shared" si="36"/>
        <v>0</v>
      </c>
      <c r="I138" s="17"/>
      <c r="J138" s="17">
        <v>33000000</v>
      </c>
      <c r="K138" s="42"/>
      <c r="L138" s="17">
        <f t="shared" si="29"/>
        <v>0</v>
      </c>
      <c r="M138" s="17">
        <v>0</v>
      </c>
      <c r="N138" s="22">
        <f t="shared" si="35"/>
        <v>0</v>
      </c>
      <c r="O138" s="20"/>
      <c r="P138" s="20"/>
      <c r="Q138" s="20"/>
      <c r="R138" s="20"/>
      <c r="S138" s="15"/>
      <c r="T138" s="15"/>
      <c r="U138" s="15"/>
      <c r="V138" s="15"/>
      <c r="W138" s="48">
        <f t="shared" si="37"/>
        <v>301900000</v>
      </c>
      <c r="X138" s="48">
        <v>21010388.061474446</v>
      </c>
      <c r="Y138" s="48">
        <v>918996.57438540331</v>
      </c>
      <c r="Z138" s="48"/>
    </row>
    <row r="139" spans="1:26" x14ac:dyDescent="0.2">
      <c r="A139" s="16"/>
      <c r="B139" s="16" t="s">
        <v>146</v>
      </c>
      <c r="C139" s="17" t="s">
        <v>158</v>
      </c>
      <c r="D139" s="17"/>
      <c r="E139" s="18"/>
      <c r="F139" s="19">
        <f>SUM(E139)</f>
        <v>0</v>
      </c>
      <c r="G139" s="16">
        <v>0</v>
      </c>
      <c r="H139" s="20">
        <f t="shared" si="36"/>
        <v>0</v>
      </c>
      <c r="I139" s="17"/>
      <c r="J139" s="17">
        <v>15350000</v>
      </c>
      <c r="K139" s="42"/>
      <c r="L139" s="17">
        <f t="shared" si="29"/>
        <v>0</v>
      </c>
      <c r="M139" s="17">
        <v>0</v>
      </c>
      <c r="N139" s="22">
        <f t="shared" si="35"/>
        <v>0</v>
      </c>
      <c r="O139" s="20"/>
      <c r="P139" s="20"/>
      <c r="Q139" s="20"/>
      <c r="R139" s="20"/>
      <c r="S139" s="15"/>
      <c r="T139" s="15"/>
      <c r="U139" s="15"/>
      <c r="V139" s="15"/>
      <c r="W139" s="48">
        <f t="shared" si="37"/>
        <v>301900000</v>
      </c>
      <c r="X139" s="48">
        <v>21010388.061474446</v>
      </c>
      <c r="Y139" s="48">
        <v>918996.57438540331</v>
      </c>
      <c r="Z139" s="48"/>
    </row>
    <row r="140" spans="1:26" x14ac:dyDescent="0.2">
      <c r="A140" s="16"/>
      <c r="B140" s="16" t="s">
        <v>146</v>
      </c>
      <c r="C140" s="17" t="s">
        <v>159</v>
      </c>
      <c r="D140" s="17"/>
      <c r="E140" s="18"/>
      <c r="F140" s="19">
        <f>SUM(E140)</f>
        <v>0</v>
      </c>
      <c r="G140" s="16">
        <v>0</v>
      </c>
      <c r="H140" s="20">
        <f t="shared" si="36"/>
        <v>0</v>
      </c>
      <c r="I140" s="17"/>
      <c r="J140" s="17">
        <v>7300000</v>
      </c>
      <c r="K140" s="42"/>
      <c r="L140" s="17">
        <f t="shared" si="29"/>
        <v>0</v>
      </c>
      <c r="M140" s="17">
        <v>0</v>
      </c>
      <c r="N140" s="22">
        <f t="shared" si="35"/>
        <v>0</v>
      </c>
      <c r="O140" s="20"/>
      <c r="P140" s="20"/>
      <c r="Q140" s="20"/>
      <c r="R140" s="20"/>
      <c r="S140" s="15"/>
      <c r="T140" s="15"/>
      <c r="U140" s="15"/>
      <c r="V140" s="15"/>
      <c r="W140" s="48">
        <f t="shared" si="37"/>
        <v>301900000</v>
      </c>
      <c r="X140" s="48">
        <v>21010388.061474446</v>
      </c>
      <c r="Y140" s="48">
        <v>918996.57438540331</v>
      </c>
      <c r="Z140" s="48"/>
    </row>
    <row r="141" spans="1:26" x14ac:dyDescent="0.2">
      <c r="A141" s="16"/>
      <c r="B141" s="16" t="s">
        <v>146</v>
      </c>
      <c r="C141" s="17" t="s">
        <v>160</v>
      </c>
      <c r="D141" s="17"/>
      <c r="E141" s="18"/>
      <c r="F141" s="19">
        <f>SUM(E141)</f>
        <v>0</v>
      </c>
      <c r="G141" s="16">
        <v>0</v>
      </c>
      <c r="H141" s="20">
        <f t="shared" si="36"/>
        <v>0</v>
      </c>
      <c r="I141" s="17"/>
      <c r="J141" s="17">
        <v>6000000</v>
      </c>
      <c r="K141" s="42"/>
      <c r="L141" s="17">
        <f t="shared" si="29"/>
        <v>0</v>
      </c>
      <c r="M141" s="17">
        <v>0</v>
      </c>
      <c r="N141" s="22">
        <f t="shared" si="35"/>
        <v>0</v>
      </c>
      <c r="O141" s="20"/>
      <c r="P141" s="20"/>
      <c r="Q141" s="20"/>
      <c r="R141" s="20"/>
      <c r="S141" s="15"/>
      <c r="T141" s="15"/>
      <c r="U141" s="15"/>
      <c r="V141" s="15"/>
      <c r="W141" s="48">
        <f t="shared" si="37"/>
        <v>301900000</v>
      </c>
      <c r="X141" s="48">
        <v>21010388.061474446</v>
      </c>
      <c r="Y141" s="48">
        <v>918996.57438540331</v>
      </c>
      <c r="Z141" s="48"/>
    </row>
    <row r="142" spans="1:26" x14ac:dyDescent="0.2">
      <c r="A142" s="16"/>
      <c r="B142" s="16" t="s">
        <v>146</v>
      </c>
      <c r="C142" s="17" t="s">
        <v>161</v>
      </c>
      <c r="D142" s="17"/>
      <c r="E142" s="18"/>
      <c r="F142" s="19"/>
      <c r="G142" s="16">
        <v>0</v>
      </c>
      <c r="H142" s="20">
        <f t="shared" si="36"/>
        <v>0</v>
      </c>
      <c r="I142" s="17"/>
      <c r="J142" s="17">
        <v>1480000</v>
      </c>
      <c r="K142" s="42"/>
      <c r="L142" s="17">
        <f t="shared" si="29"/>
        <v>0</v>
      </c>
      <c r="M142" s="17">
        <v>0</v>
      </c>
      <c r="N142" s="22">
        <f t="shared" si="35"/>
        <v>0</v>
      </c>
      <c r="O142" s="20"/>
      <c r="P142" s="20"/>
      <c r="Q142" s="20"/>
      <c r="R142" s="20"/>
      <c r="S142" s="15"/>
      <c r="T142" s="15"/>
      <c r="U142" s="15"/>
      <c r="V142" s="15"/>
      <c r="W142" s="48">
        <f t="shared" si="37"/>
        <v>301900000</v>
      </c>
      <c r="X142" s="48">
        <v>21010388.061474446</v>
      </c>
      <c r="Y142" s="48">
        <v>918996.57438540331</v>
      </c>
      <c r="Z142" s="48"/>
    </row>
    <row r="143" spans="1:26" x14ac:dyDescent="0.2">
      <c r="A143" s="16"/>
      <c r="B143" s="16" t="s">
        <v>146</v>
      </c>
      <c r="C143" s="17" t="s">
        <v>162</v>
      </c>
      <c r="D143" s="17"/>
      <c r="E143" s="18"/>
      <c r="F143" s="19">
        <f>SUM(E143)</f>
        <v>0</v>
      </c>
      <c r="G143" s="16">
        <v>0</v>
      </c>
      <c r="H143" s="20">
        <f t="shared" si="36"/>
        <v>0</v>
      </c>
      <c r="I143" s="17"/>
      <c r="J143" s="17">
        <v>6000000</v>
      </c>
      <c r="K143" s="42"/>
      <c r="L143" s="17">
        <f t="shared" si="29"/>
        <v>0</v>
      </c>
      <c r="M143" s="17">
        <v>0</v>
      </c>
      <c r="N143" s="22">
        <f t="shared" si="35"/>
        <v>0</v>
      </c>
      <c r="O143" s="20"/>
      <c r="P143" s="20"/>
      <c r="Q143" s="20"/>
      <c r="R143" s="20"/>
      <c r="S143" s="15"/>
      <c r="T143" s="15"/>
      <c r="U143" s="15"/>
      <c r="V143" s="15"/>
      <c r="W143" s="48">
        <f t="shared" si="37"/>
        <v>301900000</v>
      </c>
      <c r="X143" s="48">
        <v>21010388.061474446</v>
      </c>
      <c r="Y143" s="48">
        <v>918996.57438540331</v>
      </c>
      <c r="Z143" s="48"/>
    </row>
    <row r="144" spans="1:26" x14ac:dyDescent="0.2">
      <c r="A144" s="16"/>
      <c r="B144" s="16" t="s">
        <v>146</v>
      </c>
      <c r="C144" s="17" t="s">
        <v>163</v>
      </c>
      <c r="D144" s="17"/>
      <c r="E144" s="18"/>
      <c r="F144" s="19">
        <f t="shared" ref="F144:F150" si="38">SUM(E144)</f>
        <v>0</v>
      </c>
      <c r="G144" s="16">
        <v>0</v>
      </c>
      <c r="H144" s="20">
        <f t="shared" si="36"/>
        <v>0</v>
      </c>
      <c r="I144" s="17"/>
      <c r="J144" s="17">
        <v>8700000</v>
      </c>
      <c r="K144" s="42"/>
      <c r="L144" s="17">
        <f t="shared" si="29"/>
        <v>0</v>
      </c>
      <c r="M144" s="17">
        <v>0</v>
      </c>
      <c r="N144" s="22">
        <f t="shared" si="35"/>
        <v>0</v>
      </c>
      <c r="O144" s="20"/>
      <c r="P144" s="20"/>
      <c r="Q144" s="20"/>
      <c r="R144" s="20"/>
      <c r="S144" s="15"/>
      <c r="T144" s="15"/>
      <c r="U144" s="15"/>
      <c r="V144" s="15"/>
      <c r="W144" s="48">
        <f t="shared" si="37"/>
        <v>301900000</v>
      </c>
      <c r="X144" s="48">
        <v>21010388.061474446</v>
      </c>
      <c r="Y144" s="48">
        <v>918996.57438540331</v>
      </c>
      <c r="Z144" s="48"/>
    </row>
    <row r="145" spans="1:26" x14ac:dyDescent="0.2">
      <c r="A145" s="16"/>
      <c r="B145" s="16" t="s">
        <v>146</v>
      </c>
      <c r="C145" s="17" t="s">
        <v>164</v>
      </c>
      <c r="D145" s="17"/>
      <c r="E145" s="18"/>
      <c r="F145" s="19">
        <f t="shared" si="38"/>
        <v>0</v>
      </c>
      <c r="G145" s="16">
        <v>0</v>
      </c>
      <c r="H145" s="20">
        <f t="shared" si="36"/>
        <v>0</v>
      </c>
      <c r="I145" s="17"/>
      <c r="J145" s="43">
        <v>30000000</v>
      </c>
      <c r="K145" s="42"/>
      <c r="L145" s="17">
        <f t="shared" si="29"/>
        <v>0</v>
      </c>
      <c r="M145" s="17">
        <v>0</v>
      </c>
      <c r="N145" s="22">
        <f t="shared" si="35"/>
        <v>0</v>
      </c>
      <c r="O145" s="20"/>
      <c r="P145" s="20"/>
      <c r="Q145" s="20"/>
      <c r="R145" s="20"/>
      <c r="S145" s="15"/>
      <c r="T145" s="15"/>
      <c r="U145" s="15"/>
      <c r="V145" s="15"/>
      <c r="W145" s="48">
        <f t="shared" si="37"/>
        <v>301900000</v>
      </c>
      <c r="X145" s="48">
        <v>21010388.061474446</v>
      </c>
      <c r="Y145" s="48">
        <v>918996.57438540331</v>
      </c>
      <c r="Z145" s="48"/>
    </row>
    <row r="146" spans="1:26" x14ac:dyDescent="0.2">
      <c r="A146" s="16"/>
      <c r="B146" s="16" t="s">
        <v>146</v>
      </c>
      <c r="C146" s="17" t="s">
        <v>165</v>
      </c>
      <c r="D146" s="17"/>
      <c r="E146" s="18"/>
      <c r="F146" s="19">
        <f t="shared" si="38"/>
        <v>0</v>
      </c>
      <c r="G146" s="16">
        <v>0</v>
      </c>
      <c r="H146" s="20">
        <f t="shared" si="36"/>
        <v>0</v>
      </c>
      <c r="I146" s="17"/>
      <c r="J146" s="17">
        <v>7000000</v>
      </c>
      <c r="K146" s="42"/>
      <c r="L146" s="17">
        <f t="shared" si="29"/>
        <v>0</v>
      </c>
      <c r="M146" s="17">
        <v>0</v>
      </c>
      <c r="N146" s="22">
        <f t="shared" si="35"/>
        <v>0</v>
      </c>
      <c r="O146" s="20"/>
      <c r="P146" s="20"/>
      <c r="Q146" s="20"/>
      <c r="R146" s="20"/>
      <c r="S146" s="15"/>
      <c r="T146" s="15"/>
      <c r="U146" s="15"/>
      <c r="V146" s="15"/>
      <c r="W146" s="48">
        <f t="shared" si="37"/>
        <v>301900000</v>
      </c>
      <c r="X146" s="48">
        <v>21010388.061474446</v>
      </c>
      <c r="Y146" s="48">
        <v>918996.57438540331</v>
      </c>
      <c r="Z146" s="48"/>
    </row>
    <row r="147" spans="1:26" x14ac:dyDescent="0.2">
      <c r="A147" s="16"/>
      <c r="B147" s="16" t="s">
        <v>146</v>
      </c>
      <c r="C147" s="17" t="s">
        <v>166</v>
      </c>
      <c r="D147" s="17"/>
      <c r="E147" s="18"/>
      <c r="F147" s="19">
        <f t="shared" si="38"/>
        <v>0</v>
      </c>
      <c r="G147" s="16">
        <v>0</v>
      </c>
      <c r="H147" s="20">
        <f t="shared" si="36"/>
        <v>0</v>
      </c>
      <c r="I147" s="17"/>
      <c r="J147" s="17">
        <v>800000</v>
      </c>
      <c r="K147" s="42"/>
      <c r="L147" s="17">
        <f t="shared" si="29"/>
        <v>0</v>
      </c>
      <c r="M147" s="17">
        <v>0</v>
      </c>
      <c r="N147" s="22">
        <f t="shared" si="35"/>
        <v>0</v>
      </c>
      <c r="O147" s="20"/>
      <c r="P147" s="20"/>
      <c r="Q147" s="20"/>
      <c r="R147" s="20"/>
      <c r="S147" s="15"/>
      <c r="T147" s="15"/>
      <c r="U147" s="15"/>
      <c r="V147" s="15"/>
      <c r="W147" s="48">
        <f t="shared" si="37"/>
        <v>301900000</v>
      </c>
      <c r="X147" s="48">
        <v>21010388.061474446</v>
      </c>
      <c r="Y147" s="48">
        <v>918996.57438540331</v>
      </c>
      <c r="Z147" s="48"/>
    </row>
    <row r="148" spans="1:26" x14ac:dyDescent="0.2">
      <c r="A148" s="16"/>
      <c r="B148" s="16" t="s">
        <v>146</v>
      </c>
      <c r="C148" s="17" t="s">
        <v>167</v>
      </c>
      <c r="D148" s="17"/>
      <c r="E148" s="18"/>
      <c r="F148" s="19">
        <f t="shared" si="38"/>
        <v>0</v>
      </c>
      <c r="G148" s="16">
        <v>0</v>
      </c>
      <c r="H148" s="20">
        <f t="shared" si="36"/>
        <v>0</v>
      </c>
      <c r="I148" s="17"/>
      <c r="J148" s="17">
        <v>500000</v>
      </c>
      <c r="K148" s="42"/>
      <c r="L148" s="17">
        <f t="shared" si="29"/>
        <v>0</v>
      </c>
      <c r="M148" s="17">
        <v>0</v>
      </c>
      <c r="N148" s="22">
        <f t="shared" si="35"/>
        <v>0</v>
      </c>
      <c r="O148" s="20"/>
      <c r="P148" s="20"/>
      <c r="Q148" s="20"/>
      <c r="R148" s="20"/>
      <c r="S148" s="15"/>
      <c r="T148" s="15"/>
      <c r="U148" s="15"/>
      <c r="V148" s="15"/>
      <c r="W148" s="48">
        <f t="shared" si="37"/>
        <v>301900000</v>
      </c>
      <c r="X148" s="48">
        <v>21010388.061474446</v>
      </c>
      <c r="Y148" s="48">
        <v>918996.57438540331</v>
      </c>
      <c r="Z148" s="48"/>
    </row>
    <row r="149" spans="1:26" x14ac:dyDescent="0.2">
      <c r="A149" s="16"/>
      <c r="B149" s="16" t="s">
        <v>146</v>
      </c>
      <c r="C149" s="17" t="s">
        <v>168</v>
      </c>
      <c r="D149" s="17"/>
      <c r="E149" s="18"/>
      <c r="F149" s="19">
        <f t="shared" si="38"/>
        <v>0</v>
      </c>
      <c r="G149" s="16">
        <v>0</v>
      </c>
      <c r="H149" s="20">
        <f t="shared" si="36"/>
        <v>0</v>
      </c>
      <c r="I149" s="17"/>
      <c r="J149" s="17">
        <v>1835000</v>
      </c>
      <c r="K149" s="42"/>
      <c r="L149" s="17">
        <f t="shared" si="29"/>
        <v>0</v>
      </c>
      <c r="M149" s="17">
        <v>0</v>
      </c>
      <c r="N149" s="22">
        <f t="shared" si="35"/>
        <v>0</v>
      </c>
      <c r="O149" s="20"/>
      <c r="P149" s="20"/>
      <c r="Q149" s="20"/>
      <c r="R149" s="20"/>
      <c r="S149" s="15"/>
      <c r="T149" s="15"/>
      <c r="U149" s="15"/>
      <c r="V149" s="15"/>
      <c r="W149" s="48">
        <f t="shared" si="37"/>
        <v>301900000</v>
      </c>
      <c r="X149" s="48">
        <v>21010388.061474446</v>
      </c>
      <c r="Y149" s="48">
        <v>918996.57438540331</v>
      </c>
      <c r="Z149" s="48"/>
    </row>
    <row r="150" spans="1:26" x14ac:dyDescent="0.2">
      <c r="A150" s="16"/>
      <c r="B150" s="16" t="s">
        <v>146</v>
      </c>
      <c r="C150" s="17" t="s">
        <v>169</v>
      </c>
      <c r="D150" s="17"/>
      <c r="E150" s="18"/>
      <c r="F150" s="19">
        <f t="shared" si="38"/>
        <v>0</v>
      </c>
      <c r="G150" s="16">
        <v>0</v>
      </c>
      <c r="H150" s="20">
        <f t="shared" si="36"/>
        <v>0</v>
      </c>
      <c r="I150" s="42"/>
      <c r="J150" s="42">
        <v>1800000</v>
      </c>
      <c r="K150" s="42"/>
      <c r="L150" s="17">
        <f t="shared" si="29"/>
        <v>0</v>
      </c>
      <c r="M150" s="17">
        <v>0</v>
      </c>
      <c r="N150" s="22">
        <f t="shared" si="35"/>
        <v>0</v>
      </c>
      <c r="O150" s="20"/>
      <c r="P150" s="20"/>
      <c r="Q150" s="20"/>
      <c r="R150" s="20"/>
      <c r="S150" s="15"/>
      <c r="T150" s="15"/>
      <c r="U150" s="15"/>
      <c r="V150" s="15"/>
      <c r="W150" s="48">
        <f t="shared" si="37"/>
        <v>301900000</v>
      </c>
      <c r="X150" s="48">
        <v>21010388.061474446</v>
      </c>
      <c r="Y150" s="48">
        <v>918996.57438540331</v>
      </c>
      <c r="Z150" s="48"/>
    </row>
    <row r="151" spans="1:26" x14ac:dyDescent="0.2">
      <c r="A151" s="16"/>
      <c r="B151" s="16" t="s">
        <v>170</v>
      </c>
      <c r="C151" s="44" t="s">
        <v>171</v>
      </c>
      <c r="D151" s="17"/>
      <c r="E151" s="45"/>
      <c r="F151" s="19"/>
      <c r="G151" s="16">
        <v>0</v>
      </c>
      <c r="H151" s="20">
        <f t="shared" si="36"/>
        <v>0</v>
      </c>
      <c r="I151" s="17"/>
      <c r="J151" s="17">
        <v>243350000</v>
      </c>
      <c r="K151" s="42"/>
      <c r="L151" s="17">
        <f t="shared" si="29"/>
        <v>0</v>
      </c>
      <c r="M151" s="17">
        <v>0</v>
      </c>
      <c r="N151" s="22">
        <f t="shared" si="35"/>
        <v>0</v>
      </c>
      <c r="O151" s="20"/>
      <c r="P151" s="20"/>
      <c r="Q151" s="20"/>
      <c r="R151" s="20"/>
      <c r="S151" s="15"/>
      <c r="T151" s="15"/>
      <c r="U151" s="15"/>
      <c r="V151" s="15"/>
      <c r="W151" s="48">
        <f t="shared" si="37"/>
        <v>301900000</v>
      </c>
      <c r="X151" s="48">
        <v>21010388.061474446</v>
      </c>
      <c r="Y151" s="48">
        <v>918996.57438540331</v>
      </c>
      <c r="Z151" s="48"/>
    </row>
    <row r="152" spans="1:26" x14ac:dyDescent="0.2">
      <c r="A152" s="16"/>
      <c r="B152" s="16"/>
      <c r="C152" s="44" t="s">
        <v>172</v>
      </c>
      <c r="D152" s="44"/>
      <c r="F152" s="46"/>
      <c r="G152" s="47"/>
      <c r="H152" s="46"/>
      <c r="I152" s="40"/>
      <c r="J152" s="42">
        <v>4080000</v>
      </c>
      <c r="K152" s="40"/>
      <c r="L152" s="44"/>
      <c r="M152" s="44"/>
      <c r="N152" s="22">
        <f t="shared" si="35"/>
        <v>0</v>
      </c>
      <c r="O152" s="46"/>
      <c r="P152" s="46"/>
      <c r="Q152" s="20"/>
      <c r="R152" s="46"/>
      <c r="S152" s="15"/>
      <c r="T152" s="15"/>
      <c r="U152" s="15"/>
      <c r="V152" s="15"/>
      <c r="W152" s="48">
        <f t="shared" si="37"/>
        <v>301900000</v>
      </c>
      <c r="X152" s="48">
        <v>21010388.061474446</v>
      </c>
      <c r="Y152" s="48">
        <v>918996.57438540331</v>
      </c>
      <c r="Z152" s="48"/>
    </row>
    <row r="153" spans="1:26" x14ac:dyDescent="0.2">
      <c r="A153" s="16"/>
      <c r="B153" s="16"/>
      <c r="C153" s="44" t="s">
        <v>173</v>
      </c>
      <c r="D153" s="44"/>
      <c r="F153" s="46"/>
      <c r="G153" s="47"/>
      <c r="H153" s="46"/>
      <c r="I153" s="40">
        <v>1000000</v>
      </c>
      <c r="J153" s="42"/>
      <c r="K153" s="40"/>
      <c r="L153" s="44"/>
      <c r="M153" s="44"/>
      <c r="N153" s="22">
        <f t="shared" si="35"/>
        <v>0</v>
      </c>
      <c r="O153" s="46"/>
      <c r="P153" s="46"/>
      <c r="Q153" s="20"/>
      <c r="R153" s="46"/>
      <c r="S153" s="15"/>
      <c r="T153" s="15"/>
      <c r="U153" s="15"/>
      <c r="V153" s="15"/>
      <c r="W153" s="48">
        <f t="shared" si="37"/>
        <v>301900000</v>
      </c>
      <c r="X153" s="48">
        <v>21010388.061474446</v>
      </c>
      <c r="Y153" s="48">
        <v>918996.57438540331</v>
      </c>
      <c r="Z153" s="48"/>
    </row>
    <row r="154" spans="1:26" x14ac:dyDescent="0.2">
      <c r="A154" s="16"/>
      <c r="B154" s="16"/>
      <c r="C154" s="44" t="s">
        <v>174</v>
      </c>
      <c r="D154" s="44"/>
      <c r="F154" s="46"/>
      <c r="G154" s="47"/>
      <c r="H154" s="46"/>
      <c r="I154" s="40"/>
      <c r="J154" s="42">
        <v>1600000</v>
      </c>
      <c r="K154" s="40"/>
      <c r="L154" s="44"/>
      <c r="M154" s="44"/>
      <c r="N154" s="22">
        <f t="shared" si="35"/>
        <v>0</v>
      </c>
      <c r="O154" s="46"/>
      <c r="P154" s="46"/>
      <c r="Q154" s="20"/>
      <c r="R154" s="46"/>
      <c r="S154" s="15"/>
      <c r="T154" s="15"/>
      <c r="U154" s="15"/>
      <c r="V154" s="15"/>
      <c r="W154" s="48">
        <f t="shared" si="37"/>
        <v>301900000</v>
      </c>
      <c r="X154" s="48">
        <v>21010388.061474446</v>
      </c>
      <c r="Y154" s="48">
        <v>918996.57438540331</v>
      </c>
      <c r="Z154" s="48"/>
    </row>
    <row r="155" spans="1:26" x14ac:dyDescent="0.2">
      <c r="A155" s="16"/>
      <c r="B155" s="16"/>
      <c r="C155" s="44" t="s">
        <v>175</v>
      </c>
      <c r="D155" s="44"/>
      <c r="F155" s="46"/>
      <c r="G155" s="47"/>
      <c r="H155" s="46"/>
      <c r="I155" s="40"/>
      <c r="J155" s="42">
        <v>1744000</v>
      </c>
      <c r="K155" s="40"/>
      <c r="L155" s="44"/>
      <c r="M155" s="44"/>
      <c r="N155" s="22">
        <f t="shared" si="35"/>
        <v>0</v>
      </c>
      <c r="O155" s="46"/>
      <c r="P155" s="46"/>
      <c r="Q155" s="20"/>
      <c r="R155" s="46"/>
      <c r="S155" s="15"/>
      <c r="T155" s="15"/>
      <c r="U155" s="15"/>
      <c r="V155" s="15"/>
      <c r="W155" s="48">
        <f t="shared" si="37"/>
        <v>301900000</v>
      </c>
      <c r="X155" s="48">
        <v>21010388.061474446</v>
      </c>
      <c r="Y155" s="48">
        <v>918996.57438540331</v>
      </c>
      <c r="Z155" s="48"/>
    </row>
    <row r="156" spans="1:26" x14ac:dyDescent="0.2">
      <c r="A156" s="16"/>
      <c r="B156" s="16"/>
      <c r="C156" s="44" t="s">
        <v>176</v>
      </c>
      <c r="D156" s="44"/>
      <c r="F156" s="46"/>
      <c r="G156" s="47"/>
      <c r="H156" s="46"/>
      <c r="I156" s="40">
        <v>2000000</v>
      </c>
      <c r="J156" s="42"/>
      <c r="K156" s="40"/>
      <c r="L156" s="44"/>
      <c r="M156" s="44"/>
      <c r="N156" s="22">
        <f t="shared" si="35"/>
        <v>0</v>
      </c>
      <c r="O156" s="46"/>
      <c r="P156" s="46"/>
      <c r="Q156" s="20"/>
      <c r="R156" s="46"/>
      <c r="S156" s="15"/>
      <c r="T156" s="15"/>
      <c r="U156" s="15"/>
      <c r="V156" s="15"/>
      <c r="W156" s="48">
        <f t="shared" si="37"/>
        <v>301900000</v>
      </c>
      <c r="X156" s="48">
        <v>21010388.061474446</v>
      </c>
      <c r="Y156" s="48">
        <v>918996.57438540331</v>
      </c>
      <c r="Z156" s="48"/>
    </row>
    <row r="157" spans="1:26" x14ac:dyDescent="0.2">
      <c r="A157" s="16"/>
      <c r="B157" s="16"/>
      <c r="C157" s="44" t="s">
        <v>177</v>
      </c>
      <c r="D157" s="44"/>
      <c r="F157" s="46"/>
      <c r="G157" s="47"/>
      <c r="H157" s="46"/>
      <c r="I157" s="40">
        <v>1730000</v>
      </c>
      <c r="J157" s="42"/>
      <c r="K157" s="40"/>
      <c r="L157" s="44"/>
      <c r="M157" s="44"/>
      <c r="N157" s="22">
        <f t="shared" si="35"/>
        <v>0</v>
      </c>
      <c r="O157" s="46"/>
      <c r="P157" s="46"/>
      <c r="Q157" s="20"/>
      <c r="R157" s="46"/>
      <c r="S157" s="15"/>
      <c r="T157" s="15"/>
      <c r="U157" s="15"/>
      <c r="V157" s="15"/>
      <c r="W157" s="48">
        <f t="shared" si="37"/>
        <v>301900000</v>
      </c>
      <c r="X157" s="48">
        <v>21010388.061474446</v>
      </c>
      <c r="Y157" s="48">
        <v>918996.57438540331</v>
      </c>
      <c r="Z157" s="48"/>
    </row>
    <row r="158" spans="1:26" x14ac:dyDescent="0.2">
      <c r="A158" s="16"/>
      <c r="B158" s="16"/>
      <c r="C158" s="44" t="s">
        <v>178</v>
      </c>
      <c r="D158" s="44"/>
      <c r="F158" s="46"/>
      <c r="G158" s="47"/>
      <c r="H158" s="46"/>
      <c r="I158" s="40">
        <v>690000</v>
      </c>
      <c r="J158" s="42"/>
      <c r="K158" s="40"/>
      <c r="L158" s="44"/>
      <c r="M158" s="44"/>
      <c r="N158" s="22">
        <f t="shared" si="35"/>
        <v>0</v>
      </c>
      <c r="O158" s="46"/>
      <c r="P158" s="46"/>
      <c r="Q158" s="20"/>
      <c r="R158" s="46"/>
      <c r="S158" s="15"/>
      <c r="T158" s="15"/>
      <c r="U158" s="15"/>
      <c r="V158" s="15"/>
      <c r="W158" s="48">
        <f t="shared" si="37"/>
        <v>301900000</v>
      </c>
      <c r="X158" s="48">
        <v>21010388.061474446</v>
      </c>
      <c r="Y158" s="48">
        <v>918996.57438540331</v>
      </c>
      <c r="Z158" s="48"/>
    </row>
    <row r="159" spans="1:26" x14ac:dyDescent="0.2">
      <c r="A159" s="16"/>
      <c r="B159" s="16"/>
      <c r="C159" s="44" t="s">
        <v>179</v>
      </c>
      <c r="D159" s="44"/>
      <c r="F159" s="46"/>
      <c r="G159" s="47"/>
      <c r="H159" s="46"/>
      <c r="I159" s="40">
        <v>517500</v>
      </c>
      <c r="J159" s="42">
        <v>1000000</v>
      </c>
      <c r="K159" s="40"/>
      <c r="L159" s="44"/>
      <c r="M159" s="44"/>
      <c r="N159" s="22">
        <f t="shared" si="35"/>
        <v>0</v>
      </c>
      <c r="O159" s="46"/>
      <c r="P159" s="46"/>
      <c r="Q159" s="20"/>
      <c r="R159" s="46"/>
      <c r="S159" s="15"/>
      <c r="T159" s="15"/>
      <c r="U159" s="15"/>
      <c r="V159" s="15"/>
      <c r="W159" s="48">
        <f t="shared" si="37"/>
        <v>301900000</v>
      </c>
      <c r="X159" s="48">
        <v>21010388.061474446</v>
      </c>
      <c r="Y159" s="48">
        <v>918996.57438540331</v>
      </c>
      <c r="Z159" s="48"/>
    </row>
    <row r="160" spans="1:26" x14ac:dyDescent="0.2">
      <c r="A160" s="16"/>
      <c r="B160" s="16"/>
      <c r="C160" s="44" t="s">
        <v>180</v>
      </c>
      <c r="D160" s="44"/>
      <c r="F160" s="46"/>
      <c r="G160" s="47"/>
      <c r="H160" s="46"/>
      <c r="I160" s="40">
        <v>900000</v>
      </c>
      <c r="J160" s="42"/>
      <c r="K160" s="40"/>
      <c r="L160" s="44"/>
      <c r="M160" s="44"/>
      <c r="N160" s="22">
        <f t="shared" si="35"/>
        <v>0</v>
      </c>
      <c r="O160" s="46"/>
      <c r="P160" s="46"/>
      <c r="Q160" s="20"/>
      <c r="R160" s="46"/>
      <c r="S160" s="15"/>
      <c r="T160" s="15"/>
      <c r="U160" s="15"/>
      <c r="V160" s="15"/>
      <c r="W160" s="48">
        <f t="shared" si="37"/>
        <v>301900000</v>
      </c>
      <c r="X160" s="48">
        <v>21010388.061474446</v>
      </c>
      <c r="Y160" s="48">
        <v>918996.57438540331</v>
      </c>
      <c r="Z160" s="48"/>
    </row>
    <row r="161" spans="1:26" x14ac:dyDescent="0.2">
      <c r="A161" s="16"/>
      <c r="B161" s="16"/>
      <c r="C161" s="44" t="s">
        <v>181</v>
      </c>
      <c r="D161" s="44"/>
      <c r="F161" s="46"/>
      <c r="G161" s="47"/>
      <c r="H161" s="46"/>
      <c r="I161" s="40">
        <v>300000</v>
      </c>
      <c r="J161" s="42"/>
      <c r="K161" s="40"/>
      <c r="L161" s="44"/>
      <c r="M161" s="44"/>
      <c r="N161" s="22">
        <f t="shared" si="35"/>
        <v>0</v>
      </c>
      <c r="O161" s="46"/>
      <c r="P161" s="46"/>
      <c r="Q161" s="20"/>
      <c r="R161" s="46"/>
      <c r="S161" s="15"/>
      <c r="T161" s="15"/>
      <c r="U161" s="15"/>
      <c r="V161" s="15"/>
      <c r="W161" s="48">
        <f t="shared" si="37"/>
        <v>301900000</v>
      </c>
      <c r="X161" s="48">
        <v>21010388.061474446</v>
      </c>
      <c r="Y161" s="48">
        <v>918996.57438540331</v>
      </c>
      <c r="Z161" s="48"/>
    </row>
    <row r="162" spans="1:26" x14ac:dyDescent="0.2">
      <c r="A162" s="16"/>
      <c r="B162" s="16"/>
      <c r="C162" s="99" t="s">
        <v>182</v>
      </c>
      <c r="D162" s="44"/>
      <c r="F162" s="46"/>
      <c r="G162" s="47"/>
      <c r="H162" s="46"/>
      <c r="I162" s="40">
        <v>2730000</v>
      </c>
      <c r="J162" s="48"/>
      <c r="K162" s="40"/>
      <c r="L162" s="44"/>
      <c r="M162" s="44"/>
      <c r="N162" s="22">
        <f t="shared" si="35"/>
        <v>0</v>
      </c>
      <c r="O162" s="46"/>
      <c r="P162" s="46"/>
      <c r="Q162" s="20"/>
      <c r="R162" s="46"/>
      <c r="S162" s="15"/>
      <c r="T162" s="15"/>
      <c r="U162" s="15"/>
      <c r="V162" s="15"/>
      <c r="W162" s="48">
        <f t="shared" si="37"/>
        <v>301900000</v>
      </c>
      <c r="X162" s="48">
        <v>21010388.061474446</v>
      </c>
      <c r="Y162" s="48">
        <v>918996.57438540331</v>
      </c>
      <c r="Z162" s="48"/>
    </row>
    <row r="163" spans="1:26" x14ac:dyDescent="0.2">
      <c r="A163" s="16"/>
      <c r="B163" s="16"/>
      <c r="C163" s="99" t="s">
        <v>183</v>
      </c>
      <c r="D163" s="44"/>
      <c r="F163" s="46"/>
      <c r="G163" s="47"/>
      <c r="H163" s="46"/>
      <c r="I163" s="40">
        <v>1400000</v>
      </c>
      <c r="J163" s="48"/>
      <c r="K163" s="40"/>
      <c r="L163" s="44"/>
      <c r="M163" s="44"/>
      <c r="N163" s="22">
        <f t="shared" si="35"/>
        <v>0</v>
      </c>
      <c r="O163" s="46"/>
      <c r="P163" s="46"/>
      <c r="Q163" s="20"/>
      <c r="R163" s="46"/>
      <c r="S163" s="15"/>
      <c r="T163" s="15"/>
      <c r="U163" s="48"/>
      <c r="V163" s="15"/>
      <c r="W163" s="48">
        <f t="shared" si="37"/>
        <v>301900000</v>
      </c>
      <c r="X163" s="48">
        <v>21010388.061474446</v>
      </c>
      <c r="Y163" s="48">
        <v>918996.57438540331</v>
      </c>
      <c r="Z163" s="48"/>
    </row>
    <row r="164" spans="1:26" x14ac:dyDescent="0.2">
      <c r="A164" s="16"/>
      <c r="B164" s="16"/>
      <c r="C164" s="99" t="s">
        <v>184</v>
      </c>
      <c r="D164" s="44"/>
      <c r="F164" s="46"/>
      <c r="G164" s="47"/>
      <c r="H164" s="46"/>
      <c r="I164" s="40">
        <v>2500000</v>
      </c>
      <c r="J164" s="48"/>
      <c r="K164" s="40"/>
      <c r="L164" s="44"/>
      <c r="M164" s="44"/>
      <c r="N164" s="22">
        <f t="shared" si="35"/>
        <v>0</v>
      </c>
      <c r="O164" s="46"/>
      <c r="P164" s="46"/>
      <c r="Q164" s="20"/>
      <c r="R164" s="46"/>
      <c r="S164" s="15"/>
      <c r="T164" s="15"/>
      <c r="U164" s="15"/>
      <c r="V164" s="15"/>
      <c r="W164" s="48">
        <f t="shared" si="37"/>
        <v>301900000</v>
      </c>
      <c r="X164" s="48">
        <v>21010388.061474446</v>
      </c>
      <c r="Y164" s="48">
        <v>918996.57438540331</v>
      </c>
      <c r="Z164" s="48"/>
    </row>
    <row r="165" spans="1:26" x14ac:dyDescent="0.2">
      <c r="A165" s="16"/>
      <c r="B165" s="16"/>
      <c r="C165" s="99" t="s">
        <v>185</v>
      </c>
      <c r="D165" s="44"/>
      <c r="F165" s="46"/>
      <c r="G165" s="47"/>
      <c r="H165" s="46"/>
      <c r="I165" s="49">
        <v>3680000</v>
      </c>
      <c r="J165" s="48"/>
      <c r="K165" s="40"/>
      <c r="L165" s="44"/>
      <c r="M165" s="44"/>
      <c r="N165" s="22"/>
      <c r="O165" s="46"/>
      <c r="P165" s="46"/>
      <c r="Q165" s="20"/>
      <c r="R165" s="46"/>
      <c r="S165" s="15"/>
      <c r="T165" s="15"/>
      <c r="U165" s="15"/>
      <c r="V165" s="15"/>
      <c r="W165" s="48">
        <f t="shared" si="37"/>
        <v>301900000</v>
      </c>
      <c r="X165" s="48"/>
      <c r="Y165" s="48"/>
      <c r="Z165" s="48"/>
    </row>
    <row r="166" spans="1:26" x14ac:dyDescent="0.2">
      <c r="A166" s="16"/>
      <c r="B166" s="16"/>
      <c r="C166" s="99" t="s">
        <v>186</v>
      </c>
      <c r="D166" s="50"/>
      <c r="F166" s="51"/>
      <c r="G166" s="52"/>
      <c r="H166" s="51"/>
      <c r="I166" s="40">
        <v>5800000</v>
      </c>
      <c r="J166" s="48"/>
      <c r="K166" s="40"/>
      <c r="L166" s="44"/>
      <c r="M166" s="44"/>
      <c r="N166" s="22">
        <f t="shared" si="35"/>
        <v>0</v>
      </c>
      <c r="O166" s="46"/>
      <c r="P166" s="46"/>
      <c r="Q166" s="20"/>
      <c r="R166" s="46"/>
      <c r="S166" s="15"/>
      <c r="T166" s="15"/>
      <c r="U166" s="15"/>
      <c r="V166" s="15">
        <f t="shared" ref="V166" si="39">SUM(L352)</f>
        <v>0</v>
      </c>
      <c r="W166" s="48">
        <f t="shared" si="37"/>
        <v>301900000</v>
      </c>
      <c r="X166" s="48">
        <v>21010388.061474446</v>
      </c>
      <c r="Y166" s="48">
        <v>918996.57438540331</v>
      </c>
      <c r="Z166" s="48"/>
    </row>
    <row r="167" spans="1:26" x14ac:dyDescent="0.2">
      <c r="A167" s="48"/>
      <c r="B167" s="48"/>
      <c r="C167" s="99" t="s">
        <v>187</v>
      </c>
      <c r="D167" s="48"/>
      <c r="E167" s="53"/>
      <c r="F167" s="48"/>
      <c r="G167" s="48"/>
      <c r="H167" s="48"/>
      <c r="I167" s="40">
        <v>3425000</v>
      </c>
      <c r="J167" s="48"/>
      <c r="K167" s="40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" x14ac:dyDescent="0.25">
      <c r="A168" s="48"/>
      <c r="B168" s="48"/>
      <c r="C168" s="99" t="s">
        <v>188</v>
      </c>
      <c r="D168" s="54"/>
      <c r="E168" s="55"/>
      <c r="F168" s="48"/>
      <c r="G168" s="48"/>
      <c r="H168" s="48"/>
      <c r="I168" s="49">
        <v>2700000</v>
      </c>
      <c r="J168" s="48"/>
      <c r="K168" s="40"/>
      <c r="L168" s="56"/>
      <c r="M168" s="48"/>
      <c r="N168" s="48"/>
      <c r="O168" s="55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" x14ac:dyDescent="0.25">
      <c r="A169" s="48"/>
      <c r="B169" s="48"/>
      <c r="C169" s="99" t="s">
        <v>189</v>
      </c>
      <c r="D169" s="54"/>
      <c r="E169" s="57"/>
      <c r="F169" s="48"/>
      <c r="G169" s="48"/>
      <c r="H169" s="48"/>
      <c r="I169" s="40">
        <v>1000000</v>
      </c>
      <c r="J169" s="48"/>
      <c r="K169" s="40"/>
      <c r="L169" s="56"/>
      <c r="M169" s="48"/>
      <c r="N169" s="48"/>
      <c r="O169" s="57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" x14ac:dyDescent="0.25">
      <c r="A170" s="48"/>
      <c r="B170" s="48"/>
      <c r="C170" s="99" t="s">
        <v>190</v>
      </c>
      <c r="D170" s="54"/>
      <c r="E170" s="57"/>
      <c r="F170" s="48"/>
      <c r="G170" s="48"/>
      <c r="H170" s="48"/>
      <c r="I170" s="40">
        <v>5000000</v>
      </c>
      <c r="J170" s="48"/>
      <c r="K170" s="40"/>
      <c r="L170" s="56"/>
      <c r="M170" s="48"/>
      <c r="N170" s="48"/>
      <c r="O170" s="57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" x14ac:dyDescent="0.25">
      <c r="A171" s="48"/>
      <c r="B171" s="48"/>
      <c r="C171" s="99" t="s">
        <v>191</v>
      </c>
      <c r="D171" s="54"/>
      <c r="E171" s="57"/>
      <c r="F171" s="48"/>
      <c r="G171" s="48"/>
      <c r="H171" s="48"/>
      <c r="I171" s="40">
        <v>3000000</v>
      </c>
      <c r="J171" s="48"/>
      <c r="K171" s="40"/>
      <c r="L171" s="48"/>
      <c r="M171" s="48"/>
      <c r="N171" s="48"/>
      <c r="O171" s="57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" x14ac:dyDescent="0.25">
      <c r="A172" s="48"/>
      <c r="B172" s="48"/>
      <c r="C172" s="99" t="s">
        <v>192</v>
      </c>
      <c r="D172" s="54"/>
      <c r="E172" s="57"/>
      <c r="F172" s="48"/>
      <c r="G172" s="48"/>
      <c r="H172" s="48"/>
      <c r="I172" s="40">
        <v>985000</v>
      </c>
      <c r="J172" s="58"/>
      <c r="K172" s="40"/>
      <c r="L172" s="48"/>
      <c r="M172" s="48"/>
      <c r="N172" s="48"/>
      <c r="O172" s="57"/>
      <c r="P172" s="48"/>
      <c r="Q172" s="48"/>
      <c r="R172" s="48"/>
      <c r="S172" s="15"/>
      <c r="T172" s="15"/>
      <c r="U172" s="15"/>
      <c r="V172" s="15"/>
      <c r="W172" s="48"/>
      <c r="X172" s="48"/>
      <c r="Y172" s="48"/>
      <c r="Z172" s="48"/>
    </row>
    <row r="173" spans="1:26" ht="15" x14ac:dyDescent="0.25">
      <c r="A173" s="48"/>
      <c r="B173" s="48"/>
      <c r="C173" s="99" t="s">
        <v>193</v>
      </c>
      <c r="D173" s="54"/>
      <c r="E173" s="59"/>
      <c r="F173" s="48"/>
      <c r="G173" s="48"/>
      <c r="H173" s="48"/>
      <c r="I173" s="44"/>
      <c r="J173" s="40">
        <v>23000000</v>
      </c>
      <c r="K173" s="42">
        <v>25000000</v>
      </c>
      <c r="L173" s="48"/>
      <c r="M173" s="48"/>
      <c r="N173" s="48"/>
      <c r="O173" s="59"/>
      <c r="P173" s="48"/>
      <c r="Q173" s="48"/>
      <c r="R173" s="48"/>
      <c r="S173" s="15"/>
      <c r="T173" s="15"/>
      <c r="U173" s="15"/>
      <c r="V173" s="15"/>
      <c r="W173" s="48"/>
      <c r="X173" s="48"/>
      <c r="Y173" s="48"/>
      <c r="Z173" s="48"/>
    </row>
    <row r="174" spans="1:26" ht="15" x14ac:dyDescent="0.25">
      <c r="A174" s="48"/>
      <c r="B174" s="48"/>
      <c r="C174" s="44" t="s">
        <v>194</v>
      </c>
      <c r="D174" s="54"/>
      <c r="E174" s="59"/>
      <c r="F174" s="48"/>
      <c r="G174" s="48"/>
      <c r="H174" s="48"/>
      <c r="I174" s="40"/>
      <c r="J174" s="40">
        <v>5000000</v>
      </c>
      <c r="K174" s="40"/>
      <c r="L174" s="48"/>
      <c r="M174" s="48"/>
      <c r="N174" s="48"/>
      <c r="O174" s="59"/>
      <c r="P174" s="48"/>
      <c r="Q174" s="48"/>
      <c r="R174" s="48"/>
      <c r="S174" s="15"/>
      <c r="T174" s="15"/>
      <c r="U174" s="15"/>
      <c r="V174" s="15"/>
      <c r="W174" s="48"/>
      <c r="X174" s="48"/>
      <c r="Y174" s="48"/>
      <c r="Z174" s="48"/>
    </row>
    <row r="175" spans="1:26" ht="15" x14ac:dyDescent="0.25">
      <c r="A175" s="48"/>
      <c r="B175" s="48"/>
      <c r="C175" s="44" t="s">
        <v>195</v>
      </c>
      <c r="D175" s="54"/>
      <c r="E175" s="60"/>
      <c r="F175" s="48"/>
      <c r="G175" s="48"/>
      <c r="H175" s="48"/>
      <c r="I175" s="40"/>
      <c r="J175" s="40">
        <v>50000000</v>
      </c>
      <c r="K175" s="40"/>
      <c r="L175" s="48"/>
      <c r="M175" s="48"/>
      <c r="N175" s="48"/>
      <c r="O175" s="60"/>
      <c r="P175" s="48"/>
      <c r="Q175" s="48"/>
      <c r="R175" s="48"/>
      <c r="S175" s="15"/>
      <c r="T175" s="15"/>
      <c r="U175" s="15"/>
      <c r="V175" s="15"/>
      <c r="W175" s="48"/>
      <c r="X175" s="48"/>
      <c r="Y175" s="48"/>
      <c r="Z175" s="48"/>
    </row>
    <row r="176" spans="1:26" x14ac:dyDescent="0.2">
      <c r="A176" s="16">
        <v>12</v>
      </c>
      <c r="B176" s="16">
        <v>758</v>
      </c>
      <c r="C176" s="50" t="s">
        <v>196</v>
      </c>
      <c r="D176" s="118"/>
      <c r="E176" s="119"/>
      <c r="F176" s="120"/>
      <c r="G176" s="121"/>
      <c r="H176" s="120"/>
      <c r="I176" s="122">
        <v>1242000</v>
      </c>
      <c r="J176" s="50"/>
      <c r="K176" s="89"/>
      <c r="L176" s="88"/>
      <c r="M176" s="88"/>
      <c r="N176" s="88"/>
      <c r="O176" s="123"/>
      <c r="P176" s="123"/>
      <c r="Q176" s="123"/>
      <c r="R176" s="123"/>
      <c r="S176" s="124"/>
      <c r="T176" s="124"/>
      <c r="U176" s="124"/>
      <c r="V176" s="124"/>
      <c r="W176" s="48">
        <v>116732523.66414016</v>
      </c>
      <c r="X176" s="48">
        <v>21010388.061474446</v>
      </c>
      <c r="Y176" s="48">
        <v>918996.57438540331</v>
      </c>
      <c r="Z176" s="48"/>
    </row>
    <row r="177" spans="1:26" x14ac:dyDescent="0.2">
      <c r="A177" s="48"/>
      <c r="B177" s="48"/>
      <c r="C177" s="17" t="s">
        <v>197</v>
      </c>
      <c r="D177" s="48"/>
      <c r="E177" s="53"/>
      <c r="F177" s="48"/>
      <c r="G177" s="48"/>
      <c r="H177" s="48"/>
      <c r="I177" s="17">
        <v>500000</v>
      </c>
      <c r="J177" s="17"/>
      <c r="K177" s="42"/>
      <c r="L177" s="48"/>
      <c r="M177" s="48"/>
      <c r="N177" s="48"/>
      <c r="O177" s="48"/>
      <c r="P177" s="48"/>
      <c r="Q177" s="48"/>
      <c r="R177" s="48"/>
      <c r="S177" s="15"/>
      <c r="T177" s="15"/>
      <c r="U177" s="15"/>
      <c r="V177" s="15"/>
      <c r="W177" s="48"/>
      <c r="X177" s="48"/>
      <c r="Y177" s="48"/>
      <c r="Z177" s="48"/>
    </row>
    <row r="178" spans="1:26" x14ac:dyDescent="0.2">
      <c r="A178" s="48"/>
      <c r="B178" s="48"/>
      <c r="C178" s="17" t="s">
        <v>198</v>
      </c>
      <c r="D178" s="48"/>
      <c r="E178" s="53"/>
      <c r="F178" s="56">
        <v>-160000000</v>
      </c>
      <c r="G178" s="48"/>
      <c r="H178" s="48"/>
      <c r="I178" s="17">
        <v>500000</v>
      </c>
      <c r="J178" s="17"/>
      <c r="K178" s="42"/>
      <c r="L178" s="48"/>
      <c r="M178" s="48"/>
      <c r="N178" s="48"/>
      <c r="O178" s="48"/>
      <c r="P178" s="48"/>
      <c r="Q178" s="48"/>
      <c r="R178" s="48"/>
      <c r="S178" s="15"/>
      <c r="T178" s="15"/>
      <c r="U178" s="15"/>
      <c r="V178" s="15"/>
      <c r="W178" s="48"/>
      <c r="X178" s="48"/>
      <c r="Y178" s="48"/>
      <c r="Z178" s="48"/>
    </row>
    <row r="179" spans="1:26" s="63" customFormat="1" x14ac:dyDescent="0.2">
      <c r="A179" s="90"/>
      <c r="B179" s="90"/>
      <c r="C179" s="90" t="s">
        <v>199</v>
      </c>
      <c r="D179" s="125">
        <f>SUM(D7:D178)</f>
        <v>18000000</v>
      </c>
      <c r="E179" s="91">
        <f t="shared" ref="E179:Z179" si="40">SUM(E7:E178)</f>
        <v>2148205000</v>
      </c>
      <c r="F179" s="125">
        <f>SUM(F7:F178)</f>
        <v>2188820000</v>
      </c>
      <c r="G179" s="91">
        <f t="shared" si="40"/>
        <v>432452000</v>
      </c>
      <c r="H179" s="91">
        <f t="shared" si="40"/>
        <v>2795372000</v>
      </c>
      <c r="I179" s="91">
        <f t="shared" si="40"/>
        <v>82108000</v>
      </c>
      <c r="J179" s="91">
        <f t="shared" si="40"/>
        <v>810430150</v>
      </c>
      <c r="K179" s="91">
        <f t="shared" si="40"/>
        <v>1123361800</v>
      </c>
      <c r="L179" s="91">
        <f t="shared" si="40"/>
        <v>2025425</v>
      </c>
      <c r="M179" s="91">
        <f t="shared" si="40"/>
        <v>301900000</v>
      </c>
      <c r="N179" s="91">
        <f t="shared" si="40"/>
        <v>303925425</v>
      </c>
      <c r="O179" s="91">
        <f t="shared" si="40"/>
        <v>188403488.25229558</v>
      </c>
      <c r="P179" s="91">
        <f t="shared" si="40"/>
        <v>45665304.462133214</v>
      </c>
      <c r="Q179" s="91">
        <f t="shared" si="40"/>
        <v>454229.62820769602</v>
      </c>
      <c r="R179" s="91">
        <f t="shared" si="40"/>
        <v>234523022.34263641</v>
      </c>
      <c r="S179" s="91">
        <f t="shared" si="40"/>
        <v>335444640000</v>
      </c>
      <c r="T179" s="91">
        <f t="shared" si="40"/>
        <v>22625916360</v>
      </c>
      <c r="U179" s="91">
        <f t="shared" si="40"/>
        <v>134803416000</v>
      </c>
      <c r="V179" s="91">
        <f t="shared" si="40"/>
        <v>9852960000</v>
      </c>
      <c r="W179" s="91">
        <f t="shared" si="40"/>
        <v>48420732523.664139</v>
      </c>
      <c r="X179" s="91">
        <f t="shared" si="40"/>
        <v>3235599761.4670644</v>
      </c>
      <c r="Y179" s="91">
        <f t="shared" si="40"/>
        <v>141525472.45535228</v>
      </c>
      <c r="Z179" s="91">
        <f t="shared" si="40"/>
        <v>323829384.63585985</v>
      </c>
    </row>
    <row r="183" spans="1:26" x14ac:dyDescent="0.2">
      <c r="E183" s="2">
        <f>SUM(E179-E184)</f>
        <v>-40615000</v>
      </c>
      <c r="F183" s="1">
        <f>SUM(F179-E184)</f>
        <v>0</v>
      </c>
    </row>
    <row r="184" spans="1:26" x14ac:dyDescent="0.2">
      <c r="E184" s="2">
        <v>2188820000</v>
      </c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84"/>
  <sheetViews>
    <sheetView topLeftCell="A107" workbookViewId="0">
      <selection activeCell="B123" sqref="B123"/>
    </sheetView>
  </sheetViews>
  <sheetFormatPr defaultColWidth="18.140625" defaultRowHeight="12" x14ac:dyDescent="0.2"/>
  <cols>
    <col min="1" max="1" width="4.7109375" style="1" bestFit="1" customWidth="1"/>
    <col min="2" max="2" width="10.140625" style="1" bestFit="1" customWidth="1"/>
    <col min="3" max="3" width="26.140625" style="1" bestFit="1" customWidth="1"/>
    <col min="4" max="4" width="9.42578125" style="1" customWidth="1"/>
    <col min="5" max="5" width="12" style="2" hidden="1" customWidth="1"/>
    <col min="6" max="6" width="12" style="1" bestFit="1" customWidth="1"/>
    <col min="7" max="18" width="13.28515625" style="1" customWidth="1"/>
    <col min="19" max="16384" width="18.140625" style="1"/>
  </cols>
  <sheetData>
    <row r="2" spans="1:19" x14ac:dyDescent="0.2">
      <c r="A2" s="105" t="s">
        <v>1</v>
      </c>
      <c r="B2" s="105"/>
      <c r="C2" s="105"/>
      <c r="D2" s="105"/>
      <c r="E2" s="105"/>
      <c r="F2" s="105"/>
    </row>
    <row r="3" spans="1:19" x14ac:dyDescent="0.2">
      <c r="A3" s="105" t="s">
        <v>2</v>
      </c>
      <c r="B3" s="105"/>
      <c r="C3" s="105"/>
      <c r="D3" s="105"/>
      <c r="E3" s="105"/>
      <c r="F3" s="105"/>
    </row>
    <row r="4" spans="1:19" x14ac:dyDescent="0.2">
      <c r="A4" s="5"/>
      <c r="B4" s="67"/>
      <c r="C4" s="6"/>
      <c r="D4" s="67"/>
      <c r="E4" s="7"/>
      <c r="F4" s="67"/>
    </row>
    <row r="5" spans="1:19" s="9" customFormat="1" ht="12" customHeight="1" x14ac:dyDescent="0.2">
      <c r="A5" s="106" t="s">
        <v>3</v>
      </c>
      <c r="B5" s="107" t="s">
        <v>4</v>
      </c>
      <c r="C5" s="107" t="s">
        <v>5</v>
      </c>
      <c r="D5" s="108" t="s">
        <v>6</v>
      </c>
      <c r="E5" s="108"/>
      <c r="F5" s="108"/>
      <c r="G5" s="103" t="s">
        <v>200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 t="s">
        <v>199</v>
      </c>
    </row>
    <row r="6" spans="1:19" s="9" customFormat="1" x14ac:dyDescent="0.2">
      <c r="A6" s="106"/>
      <c r="B6" s="107"/>
      <c r="C6" s="107"/>
      <c r="D6" s="69" t="s">
        <v>10</v>
      </c>
      <c r="E6" s="10" t="s">
        <v>11</v>
      </c>
      <c r="F6" s="70" t="s">
        <v>12</v>
      </c>
      <c r="G6" s="73" t="s">
        <v>201</v>
      </c>
      <c r="H6" s="74" t="s">
        <v>202</v>
      </c>
      <c r="I6" s="74" t="s">
        <v>203</v>
      </c>
      <c r="J6" s="74" t="s">
        <v>204</v>
      </c>
      <c r="K6" s="74" t="s">
        <v>205</v>
      </c>
      <c r="L6" s="74" t="s">
        <v>206</v>
      </c>
      <c r="M6" s="74" t="s">
        <v>207</v>
      </c>
      <c r="N6" s="74" t="s">
        <v>208</v>
      </c>
      <c r="O6" s="74" t="s">
        <v>209</v>
      </c>
      <c r="P6" s="74" t="s">
        <v>210</v>
      </c>
      <c r="Q6" s="74" t="s">
        <v>211</v>
      </c>
      <c r="R6" s="74" t="s">
        <v>212</v>
      </c>
      <c r="S6" s="104"/>
    </row>
    <row r="7" spans="1:19" x14ac:dyDescent="0.2">
      <c r="A7" s="16">
        <v>1</v>
      </c>
      <c r="B7" s="16">
        <v>743</v>
      </c>
      <c r="C7" s="17" t="s">
        <v>25</v>
      </c>
      <c r="D7" s="17">
        <v>150000</v>
      </c>
      <c r="E7" s="18">
        <v>11550000</v>
      </c>
      <c r="F7" s="19">
        <f>SUM(E7+1890000)</f>
        <v>13440000</v>
      </c>
      <c r="G7" s="77">
        <v>160000</v>
      </c>
      <c r="H7" s="77">
        <v>160000</v>
      </c>
      <c r="I7" s="77">
        <v>160000</v>
      </c>
      <c r="J7" s="77">
        <v>160000</v>
      </c>
      <c r="K7" s="77">
        <v>160000</v>
      </c>
      <c r="L7" s="77">
        <v>160000</v>
      </c>
      <c r="M7" s="77">
        <v>160000</v>
      </c>
      <c r="N7" s="77">
        <v>160000</v>
      </c>
      <c r="O7" s="77">
        <v>160000</v>
      </c>
      <c r="P7" s="77">
        <v>160000</v>
      </c>
      <c r="Q7" s="48"/>
      <c r="R7" s="48"/>
      <c r="S7" s="48">
        <f>SUM(F7:R7)</f>
        <v>15040000</v>
      </c>
    </row>
    <row r="8" spans="1:19" x14ac:dyDescent="0.2">
      <c r="A8" s="16">
        <v>2</v>
      </c>
      <c r="B8" s="16">
        <v>738</v>
      </c>
      <c r="C8" s="17" t="s">
        <v>26</v>
      </c>
      <c r="D8" s="17">
        <v>150000</v>
      </c>
      <c r="E8" s="18">
        <v>13200000</v>
      </c>
      <c r="F8" s="75">
        <f t="shared" ref="F8:F71" si="0">SUM(E8+1890000)</f>
        <v>15090000</v>
      </c>
      <c r="G8" s="77">
        <v>160000</v>
      </c>
      <c r="H8" s="77">
        <v>160000</v>
      </c>
      <c r="I8" s="77">
        <v>160000</v>
      </c>
      <c r="J8" s="77">
        <v>160000</v>
      </c>
      <c r="K8" s="77">
        <v>160000</v>
      </c>
      <c r="L8" s="77">
        <v>160000</v>
      </c>
      <c r="M8" s="77">
        <v>160000</v>
      </c>
      <c r="N8" s="77">
        <v>160000</v>
      </c>
      <c r="O8" s="77">
        <v>160000</v>
      </c>
      <c r="P8" s="77">
        <v>160000</v>
      </c>
      <c r="Q8" s="48"/>
      <c r="R8" s="48"/>
      <c r="S8" s="48">
        <f t="shared" ref="S8:S71" si="1">SUM(F8:R8)</f>
        <v>16690000</v>
      </c>
    </row>
    <row r="9" spans="1:19" x14ac:dyDescent="0.2">
      <c r="A9" s="16">
        <v>3</v>
      </c>
      <c r="B9" s="16">
        <v>757</v>
      </c>
      <c r="C9" s="17" t="s">
        <v>27</v>
      </c>
      <c r="D9" s="17">
        <v>150000</v>
      </c>
      <c r="E9" s="18">
        <v>4200000</v>
      </c>
      <c r="F9" s="75">
        <f t="shared" si="0"/>
        <v>6090000</v>
      </c>
      <c r="G9" s="77">
        <v>160000</v>
      </c>
      <c r="H9" s="77">
        <v>160000</v>
      </c>
      <c r="I9" s="77">
        <v>160000</v>
      </c>
      <c r="J9" s="77">
        <v>160000</v>
      </c>
      <c r="K9" s="77">
        <v>160000</v>
      </c>
      <c r="L9" s="77">
        <v>160000</v>
      </c>
      <c r="M9" s="77">
        <v>160000</v>
      </c>
      <c r="N9" s="77">
        <v>160000</v>
      </c>
      <c r="O9" s="77">
        <v>160000</v>
      </c>
      <c r="P9" s="77">
        <v>160000</v>
      </c>
      <c r="Q9" s="48"/>
      <c r="R9" s="48"/>
      <c r="S9" s="48">
        <f t="shared" si="1"/>
        <v>7690000</v>
      </c>
    </row>
    <row r="10" spans="1:19" x14ac:dyDescent="0.2">
      <c r="A10" s="16">
        <v>4</v>
      </c>
      <c r="B10" s="16">
        <v>755</v>
      </c>
      <c r="C10" s="17" t="s">
        <v>28</v>
      </c>
      <c r="D10" s="17">
        <v>150000</v>
      </c>
      <c r="E10" s="18">
        <v>5100000</v>
      </c>
      <c r="F10" s="75">
        <f t="shared" si="0"/>
        <v>6990000</v>
      </c>
      <c r="G10" s="77">
        <v>160000</v>
      </c>
      <c r="H10" s="77">
        <v>160000</v>
      </c>
      <c r="I10" s="77">
        <v>160000</v>
      </c>
      <c r="J10" s="77">
        <v>160000</v>
      </c>
      <c r="K10" s="77">
        <v>160000</v>
      </c>
      <c r="L10" s="77">
        <v>160000</v>
      </c>
      <c r="M10" s="77">
        <v>160000</v>
      </c>
      <c r="N10" s="77">
        <v>160000</v>
      </c>
      <c r="O10" s="77">
        <v>160000</v>
      </c>
      <c r="P10" s="77">
        <v>160000</v>
      </c>
      <c r="Q10" s="48"/>
      <c r="R10" s="48"/>
      <c r="S10" s="48">
        <f t="shared" si="1"/>
        <v>8590000</v>
      </c>
    </row>
    <row r="11" spans="1:19" x14ac:dyDescent="0.2">
      <c r="A11" s="16">
        <v>5</v>
      </c>
      <c r="B11" s="16">
        <v>706</v>
      </c>
      <c r="C11" s="17" t="s">
        <v>29</v>
      </c>
      <c r="D11" s="17">
        <v>150000</v>
      </c>
      <c r="E11" s="18">
        <v>17900000</v>
      </c>
      <c r="F11" s="75">
        <f t="shared" si="0"/>
        <v>19790000</v>
      </c>
      <c r="G11" s="77">
        <v>160000</v>
      </c>
      <c r="H11" s="77">
        <v>160000</v>
      </c>
      <c r="I11" s="77">
        <v>160000</v>
      </c>
      <c r="J11" s="77">
        <v>160000</v>
      </c>
      <c r="K11" s="77">
        <v>160000</v>
      </c>
      <c r="L11" s="77">
        <v>160000</v>
      </c>
      <c r="M11" s="77">
        <v>160000</v>
      </c>
      <c r="N11" s="77">
        <v>160000</v>
      </c>
      <c r="O11" s="77">
        <v>160000</v>
      </c>
      <c r="P11" s="77">
        <v>160000</v>
      </c>
      <c r="Q11" s="48"/>
      <c r="R11" s="48"/>
      <c r="S11" s="48">
        <f t="shared" si="1"/>
        <v>21390000</v>
      </c>
    </row>
    <row r="12" spans="1:19" x14ac:dyDescent="0.2">
      <c r="A12" s="16">
        <v>6</v>
      </c>
      <c r="B12" s="16">
        <v>689</v>
      </c>
      <c r="C12" s="17" t="s">
        <v>30</v>
      </c>
      <c r="D12" s="17">
        <v>150000</v>
      </c>
      <c r="E12" s="18">
        <v>18700000</v>
      </c>
      <c r="F12" s="75">
        <f t="shared" si="0"/>
        <v>20590000</v>
      </c>
      <c r="G12" s="77">
        <v>160000</v>
      </c>
      <c r="H12" s="77">
        <v>160000</v>
      </c>
      <c r="I12" s="77">
        <v>160000</v>
      </c>
      <c r="J12" s="77">
        <v>160000</v>
      </c>
      <c r="K12" s="77">
        <v>160000</v>
      </c>
      <c r="L12" s="77">
        <v>160000</v>
      </c>
      <c r="M12" s="77">
        <v>160000</v>
      </c>
      <c r="N12" s="77">
        <v>160000</v>
      </c>
      <c r="O12" s="77">
        <v>160000</v>
      </c>
      <c r="P12" s="77">
        <v>160000</v>
      </c>
      <c r="Q12" s="48"/>
      <c r="R12" s="48"/>
      <c r="S12" s="48">
        <f t="shared" si="1"/>
        <v>22190000</v>
      </c>
    </row>
    <row r="13" spans="1:19" x14ac:dyDescent="0.2">
      <c r="A13" s="16">
        <v>7</v>
      </c>
      <c r="B13" s="16">
        <v>760</v>
      </c>
      <c r="C13" s="17" t="s">
        <v>31</v>
      </c>
      <c r="D13" s="17">
        <v>150000</v>
      </c>
      <c r="E13" s="18">
        <v>3450000</v>
      </c>
      <c r="F13" s="75">
        <f t="shared" si="0"/>
        <v>5340000</v>
      </c>
      <c r="G13" s="77">
        <v>160000</v>
      </c>
      <c r="H13" s="77">
        <v>160000</v>
      </c>
      <c r="I13" s="77">
        <v>160000</v>
      </c>
      <c r="J13" s="77">
        <v>160000</v>
      </c>
      <c r="K13" s="77">
        <v>160000</v>
      </c>
      <c r="L13" s="77">
        <v>160000</v>
      </c>
      <c r="M13" s="77">
        <v>160000</v>
      </c>
      <c r="N13" s="77">
        <v>160000</v>
      </c>
      <c r="O13" s="77">
        <v>160000</v>
      </c>
      <c r="P13" s="77">
        <v>160000</v>
      </c>
      <c r="Q13" s="48"/>
      <c r="R13" s="48"/>
      <c r="S13" s="48">
        <f t="shared" si="1"/>
        <v>6940000</v>
      </c>
    </row>
    <row r="14" spans="1:19" x14ac:dyDescent="0.2">
      <c r="A14" s="16">
        <v>8</v>
      </c>
      <c r="B14" s="16">
        <v>744</v>
      </c>
      <c r="C14" s="17" t="s">
        <v>32</v>
      </c>
      <c r="D14" s="17">
        <v>150000</v>
      </c>
      <c r="E14" s="18">
        <v>10950000</v>
      </c>
      <c r="F14" s="75">
        <f t="shared" si="0"/>
        <v>12840000</v>
      </c>
      <c r="G14" s="77">
        <v>160000</v>
      </c>
      <c r="H14" s="77">
        <v>160000</v>
      </c>
      <c r="I14" s="77">
        <v>160000</v>
      </c>
      <c r="J14" s="77">
        <v>160000</v>
      </c>
      <c r="K14" s="77">
        <v>160000</v>
      </c>
      <c r="L14" s="77">
        <v>160000</v>
      </c>
      <c r="M14" s="77">
        <v>160000</v>
      </c>
      <c r="N14" s="77">
        <v>160000</v>
      </c>
      <c r="O14" s="77">
        <v>160000</v>
      </c>
      <c r="P14" s="77">
        <v>160000</v>
      </c>
      <c r="Q14" s="48"/>
      <c r="R14" s="48"/>
      <c r="S14" s="48">
        <f t="shared" si="1"/>
        <v>14440000</v>
      </c>
    </row>
    <row r="15" spans="1:19" x14ac:dyDescent="0.2">
      <c r="A15" s="16">
        <v>9</v>
      </c>
      <c r="B15" s="16">
        <v>458</v>
      </c>
      <c r="C15" s="17" t="s">
        <v>33</v>
      </c>
      <c r="D15" s="17">
        <v>150000</v>
      </c>
      <c r="E15" s="18">
        <v>20860000</v>
      </c>
      <c r="F15" s="75">
        <f>SUM(E15+1090000)</f>
        <v>21950000</v>
      </c>
      <c r="G15" s="77">
        <v>160000</v>
      </c>
      <c r="H15" s="77">
        <v>160000</v>
      </c>
      <c r="I15" s="77">
        <v>160000</v>
      </c>
      <c r="J15" s="77">
        <v>160000</v>
      </c>
      <c r="K15" s="77">
        <v>160000</v>
      </c>
      <c r="L15" s="77">
        <v>160000</v>
      </c>
      <c r="M15" s="77">
        <v>160000</v>
      </c>
      <c r="N15" s="77">
        <v>160000</v>
      </c>
      <c r="O15" s="77">
        <v>160000</v>
      </c>
      <c r="P15" s="77">
        <v>160000</v>
      </c>
      <c r="Q15" s="48"/>
      <c r="R15" s="48"/>
      <c r="S15" s="48">
        <f t="shared" si="1"/>
        <v>23550000</v>
      </c>
    </row>
    <row r="16" spans="1:19" x14ac:dyDescent="0.2">
      <c r="A16" s="16">
        <v>10</v>
      </c>
      <c r="B16" s="16">
        <v>754</v>
      </c>
      <c r="C16" s="17" t="s">
        <v>34</v>
      </c>
      <c r="D16" s="17">
        <v>150000</v>
      </c>
      <c r="E16" s="18">
        <v>5400000</v>
      </c>
      <c r="F16" s="75">
        <f t="shared" si="0"/>
        <v>7290000</v>
      </c>
      <c r="G16" s="77">
        <v>160000</v>
      </c>
      <c r="H16" s="77">
        <v>160000</v>
      </c>
      <c r="I16" s="77">
        <v>160000</v>
      </c>
      <c r="J16" s="77">
        <v>160000</v>
      </c>
      <c r="K16" s="77">
        <v>160000</v>
      </c>
      <c r="L16" s="77">
        <v>160000</v>
      </c>
      <c r="M16" s="77">
        <v>160000</v>
      </c>
      <c r="N16" s="77">
        <v>160000</v>
      </c>
      <c r="O16" s="77">
        <v>160000</v>
      </c>
      <c r="P16" s="77">
        <v>160000</v>
      </c>
      <c r="Q16" s="48"/>
      <c r="R16" s="48"/>
      <c r="S16" s="48">
        <f t="shared" si="1"/>
        <v>8890000</v>
      </c>
    </row>
    <row r="17" spans="1:19" x14ac:dyDescent="0.2">
      <c r="A17" s="16">
        <v>11</v>
      </c>
      <c r="B17" s="16">
        <v>697</v>
      </c>
      <c r="C17" s="17" t="s">
        <v>35</v>
      </c>
      <c r="D17" s="17">
        <v>150000</v>
      </c>
      <c r="E17" s="18">
        <v>18300000</v>
      </c>
      <c r="F17" s="75">
        <f t="shared" si="0"/>
        <v>20190000</v>
      </c>
      <c r="G17" s="77">
        <v>160000</v>
      </c>
      <c r="H17" s="77">
        <v>160000</v>
      </c>
      <c r="I17" s="77">
        <v>160000</v>
      </c>
      <c r="J17" s="77">
        <v>160000</v>
      </c>
      <c r="K17" s="77">
        <v>160000</v>
      </c>
      <c r="L17" s="77">
        <v>160000</v>
      </c>
      <c r="M17" s="77">
        <v>160000</v>
      </c>
      <c r="N17" s="77">
        <v>160000</v>
      </c>
      <c r="O17" s="77">
        <v>160000</v>
      </c>
      <c r="P17" s="77">
        <v>160000</v>
      </c>
      <c r="Q17" s="48"/>
      <c r="R17" s="48"/>
      <c r="S17" s="48">
        <f t="shared" si="1"/>
        <v>21790000</v>
      </c>
    </row>
    <row r="18" spans="1:19" x14ac:dyDescent="0.2">
      <c r="A18" s="16">
        <v>12</v>
      </c>
      <c r="B18" s="16">
        <v>747</v>
      </c>
      <c r="C18" s="17" t="s">
        <v>36</v>
      </c>
      <c r="D18" s="17">
        <v>150000</v>
      </c>
      <c r="E18" s="18">
        <v>9550000</v>
      </c>
      <c r="F18" s="75">
        <f t="shared" si="0"/>
        <v>11440000</v>
      </c>
      <c r="G18" s="77">
        <v>160000</v>
      </c>
      <c r="H18" s="77">
        <v>160000</v>
      </c>
      <c r="I18" s="77">
        <v>160000</v>
      </c>
      <c r="J18" s="77">
        <v>160000</v>
      </c>
      <c r="K18" s="77">
        <v>160000</v>
      </c>
      <c r="L18" s="77">
        <v>160000</v>
      </c>
      <c r="M18" s="77">
        <v>160000</v>
      </c>
      <c r="N18" s="77">
        <v>160000</v>
      </c>
      <c r="O18" s="77">
        <v>160000</v>
      </c>
      <c r="P18" s="77">
        <v>160000</v>
      </c>
      <c r="Q18" s="48"/>
      <c r="R18" s="48"/>
      <c r="S18" s="48">
        <f t="shared" si="1"/>
        <v>13040000</v>
      </c>
    </row>
    <row r="19" spans="1:19" x14ac:dyDescent="0.2">
      <c r="A19" s="16">
        <v>13</v>
      </c>
      <c r="B19" s="16">
        <v>684</v>
      </c>
      <c r="C19" s="17" t="s">
        <v>37</v>
      </c>
      <c r="D19" s="17">
        <v>150000</v>
      </c>
      <c r="E19" s="18">
        <v>18700000</v>
      </c>
      <c r="F19" s="75">
        <f t="shared" si="0"/>
        <v>20590000</v>
      </c>
      <c r="G19" s="77">
        <v>160000</v>
      </c>
      <c r="H19" s="77">
        <v>160000</v>
      </c>
      <c r="I19" s="77">
        <v>160000</v>
      </c>
      <c r="J19" s="77">
        <v>160000</v>
      </c>
      <c r="K19" s="77">
        <v>160000</v>
      </c>
      <c r="L19" s="77">
        <v>160000</v>
      </c>
      <c r="M19" s="77">
        <v>160000</v>
      </c>
      <c r="N19" s="77">
        <v>160000</v>
      </c>
      <c r="O19" s="77">
        <v>160000</v>
      </c>
      <c r="P19" s="77">
        <v>160000</v>
      </c>
      <c r="Q19" s="48"/>
      <c r="R19" s="48"/>
      <c r="S19" s="48">
        <f t="shared" si="1"/>
        <v>22190000</v>
      </c>
    </row>
    <row r="20" spans="1:19" x14ac:dyDescent="0.2">
      <c r="A20" s="16">
        <v>14</v>
      </c>
      <c r="B20" s="16">
        <v>662</v>
      </c>
      <c r="C20" s="17" t="s">
        <v>38</v>
      </c>
      <c r="D20" s="17">
        <v>150000</v>
      </c>
      <c r="E20" s="18">
        <v>19000000</v>
      </c>
      <c r="F20" s="75">
        <f t="shared" si="0"/>
        <v>20890000</v>
      </c>
      <c r="G20" s="77">
        <v>160000</v>
      </c>
      <c r="H20" s="77">
        <v>160000</v>
      </c>
      <c r="I20" s="77">
        <v>160000</v>
      </c>
      <c r="J20" s="77">
        <v>160000</v>
      </c>
      <c r="K20" s="77">
        <v>160000</v>
      </c>
      <c r="L20" s="77">
        <v>160000</v>
      </c>
      <c r="M20" s="77">
        <v>160000</v>
      </c>
      <c r="N20" s="77">
        <v>160000</v>
      </c>
      <c r="O20" s="77">
        <v>160000</v>
      </c>
      <c r="P20" s="77">
        <v>160000</v>
      </c>
      <c r="Q20" s="48"/>
      <c r="R20" s="48"/>
      <c r="S20" s="48">
        <f t="shared" si="1"/>
        <v>22490000</v>
      </c>
    </row>
    <row r="21" spans="1:19" x14ac:dyDescent="0.2">
      <c r="A21" s="16">
        <v>15</v>
      </c>
      <c r="B21" s="16">
        <v>759</v>
      </c>
      <c r="C21" s="17" t="s">
        <v>39</v>
      </c>
      <c r="D21" s="17">
        <v>150000</v>
      </c>
      <c r="E21" s="18">
        <v>3600000</v>
      </c>
      <c r="F21" s="75">
        <f t="shared" si="0"/>
        <v>5490000</v>
      </c>
      <c r="G21" s="77">
        <v>160000</v>
      </c>
      <c r="H21" s="77">
        <v>160000</v>
      </c>
      <c r="I21" s="77">
        <v>160000</v>
      </c>
      <c r="J21" s="77">
        <v>160000</v>
      </c>
      <c r="K21" s="77">
        <v>160000</v>
      </c>
      <c r="L21" s="77">
        <v>160000</v>
      </c>
      <c r="M21" s="77">
        <v>160000</v>
      </c>
      <c r="N21" s="77">
        <v>160000</v>
      </c>
      <c r="O21" s="77">
        <v>160000</v>
      </c>
      <c r="P21" s="77">
        <v>160000</v>
      </c>
      <c r="Q21" s="48"/>
      <c r="R21" s="48"/>
      <c r="S21" s="48">
        <f t="shared" si="1"/>
        <v>7090000</v>
      </c>
    </row>
    <row r="22" spans="1:19" x14ac:dyDescent="0.2">
      <c r="A22" s="16">
        <v>16</v>
      </c>
      <c r="B22" s="16">
        <v>319</v>
      </c>
      <c r="C22" s="17" t="s">
        <v>40</v>
      </c>
      <c r="D22" s="17">
        <v>150000</v>
      </c>
      <c r="E22" s="18">
        <v>20290000</v>
      </c>
      <c r="F22" s="75">
        <f t="shared" si="0"/>
        <v>22180000</v>
      </c>
      <c r="G22" s="77">
        <v>160000</v>
      </c>
      <c r="H22" s="77">
        <v>160000</v>
      </c>
      <c r="I22" s="77">
        <v>160000</v>
      </c>
      <c r="J22" s="77">
        <v>160000</v>
      </c>
      <c r="K22" s="77">
        <v>160000</v>
      </c>
      <c r="L22" s="77">
        <v>160000</v>
      </c>
      <c r="M22" s="77">
        <v>160000</v>
      </c>
      <c r="N22" s="77">
        <v>160000</v>
      </c>
      <c r="O22" s="77">
        <v>160000</v>
      </c>
      <c r="P22" s="77">
        <v>160000</v>
      </c>
      <c r="Q22" s="48"/>
      <c r="R22" s="48"/>
      <c r="S22" s="48">
        <f t="shared" si="1"/>
        <v>23780000</v>
      </c>
    </row>
    <row r="23" spans="1:19" x14ac:dyDescent="0.2">
      <c r="A23" s="16">
        <v>17</v>
      </c>
      <c r="B23" s="16">
        <v>763</v>
      </c>
      <c r="C23" s="17" t="s">
        <v>41</v>
      </c>
      <c r="D23" s="17">
        <v>150000</v>
      </c>
      <c r="E23" s="18">
        <v>3300000</v>
      </c>
      <c r="F23" s="75">
        <f t="shared" si="0"/>
        <v>5190000</v>
      </c>
      <c r="G23" s="77">
        <v>160000</v>
      </c>
      <c r="H23" s="77">
        <v>160000</v>
      </c>
      <c r="I23" s="77">
        <v>160000</v>
      </c>
      <c r="J23" s="77">
        <v>160000</v>
      </c>
      <c r="K23" s="77">
        <v>160000</v>
      </c>
      <c r="L23" s="77">
        <v>160000</v>
      </c>
      <c r="M23" s="77">
        <v>160000</v>
      </c>
      <c r="N23" s="77">
        <v>160000</v>
      </c>
      <c r="O23" s="77">
        <v>160000</v>
      </c>
      <c r="P23" s="77">
        <v>160000</v>
      </c>
      <c r="Q23" s="48"/>
      <c r="R23" s="48"/>
      <c r="S23" s="48">
        <f t="shared" si="1"/>
        <v>6790000</v>
      </c>
    </row>
    <row r="24" spans="1:19" x14ac:dyDescent="0.2">
      <c r="A24" s="16">
        <v>18</v>
      </c>
      <c r="B24" s="16">
        <v>751</v>
      </c>
      <c r="C24" s="17" t="s">
        <v>42</v>
      </c>
      <c r="D24" s="17">
        <v>150000</v>
      </c>
      <c r="E24" s="18">
        <v>6750000</v>
      </c>
      <c r="F24" s="75">
        <f t="shared" si="0"/>
        <v>8640000</v>
      </c>
      <c r="G24" s="77">
        <v>160000</v>
      </c>
      <c r="H24" s="77">
        <v>160000</v>
      </c>
      <c r="I24" s="77">
        <v>160000</v>
      </c>
      <c r="J24" s="77">
        <v>160000</v>
      </c>
      <c r="K24" s="77">
        <v>160000</v>
      </c>
      <c r="L24" s="77">
        <v>160000</v>
      </c>
      <c r="M24" s="77">
        <v>160000</v>
      </c>
      <c r="N24" s="77">
        <v>160000</v>
      </c>
      <c r="O24" s="77">
        <v>160000</v>
      </c>
      <c r="P24" s="77">
        <v>160000</v>
      </c>
      <c r="Q24" s="48"/>
      <c r="R24" s="48"/>
      <c r="S24" s="48">
        <f t="shared" si="1"/>
        <v>10240000</v>
      </c>
    </row>
    <row r="25" spans="1:19" x14ac:dyDescent="0.2">
      <c r="A25" s="16">
        <v>19</v>
      </c>
      <c r="B25" s="16">
        <v>492</v>
      </c>
      <c r="C25" s="17" t="s">
        <v>43</v>
      </c>
      <c r="D25" s="17">
        <v>150000</v>
      </c>
      <c r="E25" s="18">
        <v>203650000</v>
      </c>
      <c r="F25" s="75">
        <f t="shared" si="0"/>
        <v>205540000</v>
      </c>
      <c r="G25" s="77">
        <v>160000</v>
      </c>
      <c r="H25" s="77">
        <v>160000</v>
      </c>
      <c r="I25" s="77">
        <v>160000</v>
      </c>
      <c r="J25" s="77">
        <v>160000</v>
      </c>
      <c r="K25" s="77">
        <v>160000</v>
      </c>
      <c r="L25" s="77">
        <v>160000</v>
      </c>
      <c r="M25" s="77">
        <v>160000</v>
      </c>
      <c r="N25" s="77">
        <v>160000</v>
      </c>
      <c r="O25" s="77">
        <v>160000</v>
      </c>
      <c r="P25" s="77">
        <v>160000</v>
      </c>
      <c r="Q25" s="48"/>
      <c r="R25" s="48"/>
      <c r="S25" s="48">
        <f t="shared" si="1"/>
        <v>207140000</v>
      </c>
    </row>
    <row r="26" spans="1:19" x14ac:dyDescent="0.2">
      <c r="A26" s="16">
        <v>20</v>
      </c>
      <c r="B26" s="16">
        <v>631</v>
      </c>
      <c r="C26" s="17" t="s">
        <v>44</v>
      </c>
      <c r="D26" s="17">
        <v>150000</v>
      </c>
      <c r="E26" s="18">
        <v>9950000</v>
      </c>
      <c r="F26" s="75">
        <f t="shared" si="0"/>
        <v>11840000</v>
      </c>
      <c r="G26" s="77">
        <v>160000</v>
      </c>
      <c r="H26" s="77">
        <v>160000</v>
      </c>
      <c r="I26" s="77">
        <v>160000</v>
      </c>
      <c r="J26" s="77">
        <v>160000</v>
      </c>
      <c r="K26" s="77">
        <v>160000</v>
      </c>
      <c r="L26" s="77">
        <v>160000</v>
      </c>
      <c r="M26" s="77">
        <v>160000</v>
      </c>
      <c r="N26" s="77">
        <v>160000</v>
      </c>
      <c r="O26" s="77">
        <v>160000</v>
      </c>
      <c r="P26" s="77">
        <v>160000</v>
      </c>
      <c r="Q26" s="48"/>
      <c r="R26" s="48"/>
      <c r="S26" s="48">
        <f t="shared" si="1"/>
        <v>13440000</v>
      </c>
    </row>
    <row r="27" spans="1:19" x14ac:dyDescent="0.2">
      <c r="A27" s="16">
        <v>21</v>
      </c>
      <c r="B27" s="16">
        <v>731</v>
      </c>
      <c r="C27" s="17" t="s">
        <v>45</v>
      </c>
      <c r="D27" s="17">
        <v>150000</v>
      </c>
      <c r="E27" s="18">
        <v>14250000</v>
      </c>
      <c r="F27" s="75">
        <f t="shared" si="0"/>
        <v>16140000</v>
      </c>
      <c r="G27" s="77">
        <v>160000</v>
      </c>
      <c r="H27" s="77">
        <v>160000</v>
      </c>
      <c r="I27" s="77">
        <v>160000</v>
      </c>
      <c r="J27" s="77">
        <v>160000</v>
      </c>
      <c r="K27" s="77">
        <v>160000</v>
      </c>
      <c r="L27" s="77">
        <v>160000</v>
      </c>
      <c r="M27" s="77">
        <v>160000</v>
      </c>
      <c r="N27" s="77">
        <v>160000</v>
      </c>
      <c r="O27" s="77">
        <v>160000</v>
      </c>
      <c r="P27" s="77">
        <v>160000</v>
      </c>
      <c r="Q27" s="48"/>
      <c r="R27" s="48"/>
      <c r="S27" s="48">
        <f t="shared" si="1"/>
        <v>17740000</v>
      </c>
    </row>
    <row r="28" spans="1:19" x14ac:dyDescent="0.2">
      <c r="A28" s="16">
        <v>22</v>
      </c>
      <c r="B28" s="16">
        <v>732</v>
      </c>
      <c r="C28" s="17" t="s">
        <v>46</v>
      </c>
      <c r="D28" s="17">
        <v>150000</v>
      </c>
      <c r="E28" s="18">
        <v>14250000</v>
      </c>
      <c r="F28" s="75">
        <f t="shared" si="0"/>
        <v>16140000</v>
      </c>
      <c r="G28" s="77">
        <v>160000</v>
      </c>
      <c r="H28" s="77">
        <v>160000</v>
      </c>
      <c r="I28" s="77">
        <v>160000</v>
      </c>
      <c r="J28" s="77">
        <v>160000</v>
      </c>
      <c r="K28" s="77">
        <v>160000</v>
      </c>
      <c r="L28" s="77">
        <v>160000</v>
      </c>
      <c r="M28" s="77">
        <v>160000</v>
      </c>
      <c r="N28" s="77">
        <v>160000</v>
      </c>
      <c r="O28" s="77">
        <v>160000</v>
      </c>
      <c r="P28" s="77">
        <v>160000</v>
      </c>
      <c r="Q28" s="48"/>
      <c r="R28" s="48"/>
      <c r="S28" s="48">
        <f t="shared" si="1"/>
        <v>17740000</v>
      </c>
    </row>
    <row r="29" spans="1:19" x14ac:dyDescent="0.2">
      <c r="A29" s="16">
        <v>23</v>
      </c>
      <c r="B29" s="16">
        <v>756</v>
      </c>
      <c r="C29" s="17" t="s">
        <v>47</v>
      </c>
      <c r="D29" s="17">
        <v>150000</v>
      </c>
      <c r="E29" s="18">
        <v>4200000</v>
      </c>
      <c r="F29" s="75">
        <f t="shared" si="0"/>
        <v>6090000</v>
      </c>
      <c r="G29" s="77">
        <v>160000</v>
      </c>
      <c r="H29" s="77">
        <v>160000</v>
      </c>
      <c r="I29" s="77">
        <v>160000</v>
      </c>
      <c r="J29" s="77">
        <v>160000</v>
      </c>
      <c r="K29" s="77">
        <v>160000</v>
      </c>
      <c r="L29" s="77">
        <v>160000</v>
      </c>
      <c r="M29" s="77">
        <v>160000</v>
      </c>
      <c r="N29" s="77">
        <v>160000</v>
      </c>
      <c r="O29" s="77">
        <v>160000</v>
      </c>
      <c r="P29" s="77">
        <v>160000</v>
      </c>
      <c r="Q29" s="48"/>
      <c r="R29" s="48"/>
      <c r="S29" s="48">
        <f t="shared" si="1"/>
        <v>7690000</v>
      </c>
    </row>
    <row r="30" spans="1:19" x14ac:dyDescent="0.2">
      <c r="A30" s="16">
        <v>24</v>
      </c>
      <c r="B30" s="16">
        <v>682</v>
      </c>
      <c r="C30" s="17" t="s">
        <v>48</v>
      </c>
      <c r="D30" s="17">
        <v>150000</v>
      </c>
      <c r="E30" s="18">
        <v>18700000</v>
      </c>
      <c r="F30" s="75">
        <f t="shared" si="0"/>
        <v>20590000</v>
      </c>
      <c r="G30" s="77">
        <v>160000</v>
      </c>
      <c r="H30" s="77">
        <v>160000</v>
      </c>
      <c r="I30" s="77">
        <v>160000</v>
      </c>
      <c r="J30" s="77">
        <v>160000</v>
      </c>
      <c r="K30" s="77">
        <v>160000</v>
      </c>
      <c r="L30" s="77">
        <v>160000</v>
      </c>
      <c r="M30" s="77">
        <v>160000</v>
      </c>
      <c r="N30" s="77">
        <v>160000</v>
      </c>
      <c r="O30" s="77">
        <v>160000</v>
      </c>
      <c r="P30" s="77">
        <v>160000</v>
      </c>
      <c r="Q30" s="48"/>
      <c r="R30" s="48"/>
      <c r="S30" s="48">
        <f t="shared" si="1"/>
        <v>22190000</v>
      </c>
    </row>
    <row r="31" spans="1:19" x14ac:dyDescent="0.2">
      <c r="A31" s="16">
        <v>25</v>
      </c>
      <c r="B31" s="16">
        <v>696</v>
      </c>
      <c r="C31" s="17" t="s">
        <v>49</v>
      </c>
      <c r="D31" s="17">
        <v>150000</v>
      </c>
      <c r="E31" s="18">
        <v>18300000</v>
      </c>
      <c r="F31" s="75">
        <f t="shared" si="0"/>
        <v>20190000</v>
      </c>
      <c r="G31" s="77">
        <v>160000</v>
      </c>
      <c r="H31" s="77">
        <v>160000</v>
      </c>
      <c r="I31" s="77">
        <v>160000</v>
      </c>
      <c r="J31" s="77">
        <v>160000</v>
      </c>
      <c r="K31" s="77">
        <v>160000</v>
      </c>
      <c r="L31" s="77">
        <v>160000</v>
      </c>
      <c r="M31" s="77">
        <v>160000</v>
      </c>
      <c r="N31" s="77">
        <v>160000</v>
      </c>
      <c r="O31" s="77">
        <v>160000</v>
      </c>
      <c r="P31" s="77">
        <v>160000</v>
      </c>
      <c r="Q31" s="48"/>
      <c r="R31" s="48"/>
      <c r="S31" s="48">
        <f t="shared" si="1"/>
        <v>21790000</v>
      </c>
    </row>
    <row r="32" spans="1:19" x14ac:dyDescent="0.2">
      <c r="A32" s="16">
        <v>26</v>
      </c>
      <c r="B32" s="16">
        <v>761</v>
      </c>
      <c r="C32" s="17" t="s">
        <v>50</v>
      </c>
      <c r="D32" s="17">
        <v>150000</v>
      </c>
      <c r="E32" s="18">
        <v>3300000</v>
      </c>
      <c r="F32" s="75">
        <f t="shared" si="0"/>
        <v>5190000</v>
      </c>
      <c r="G32" s="77">
        <v>160000</v>
      </c>
      <c r="H32" s="77">
        <v>160000</v>
      </c>
      <c r="I32" s="77">
        <v>160000</v>
      </c>
      <c r="J32" s="77">
        <v>160000</v>
      </c>
      <c r="K32" s="77">
        <v>160000</v>
      </c>
      <c r="L32" s="77">
        <v>160000</v>
      </c>
      <c r="M32" s="77">
        <v>160000</v>
      </c>
      <c r="N32" s="77">
        <v>160000</v>
      </c>
      <c r="O32" s="77">
        <v>160000</v>
      </c>
      <c r="P32" s="77">
        <v>160000</v>
      </c>
      <c r="Q32" s="48"/>
      <c r="R32" s="48"/>
      <c r="S32" s="48">
        <f t="shared" si="1"/>
        <v>6790000</v>
      </c>
    </row>
    <row r="33" spans="1:19" x14ac:dyDescent="0.2">
      <c r="A33" s="16">
        <v>27</v>
      </c>
      <c r="B33" s="16">
        <v>408</v>
      </c>
      <c r="C33" s="17" t="s">
        <v>51</v>
      </c>
      <c r="D33" s="17">
        <v>150000</v>
      </c>
      <c r="E33" s="18">
        <v>21150000</v>
      </c>
      <c r="F33" s="75">
        <f t="shared" si="0"/>
        <v>23040000</v>
      </c>
      <c r="G33" s="77">
        <v>160000</v>
      </c>
      <c r="H33" s="77">
        <v>160000</v>
      </c>
      <c r="I33" s="77">
        <v>160000</v>
      </c>
      <c r="J33" s="77">
        <v>160000</v>
      </c>
      <c r="K33" s="77">
        <v>160000</v>
      </c>
      <c r="L33" s="77">
        <v>160000</v>
      </c>
      <c r="M33" s="77">
        <v>160000</v>
      </c>
      <c r="N33" s="77">
        <v>160000</v>
      </c>
      <c r="O33" s="77">
        <v>160000</v>
      </c>
      <c r="P33" s="77">
        <v>160000</v>
      </c>
      <c r="Q33" s="48"/>
      <c r="R33" s="48"/>
      <c r="S33" s="48">
        <f t="shared" si="1"/>
        <v>24640000</v>
      </c>
    </row>
    <row r="34" spans="1:19" x14ac:dyDescent="0.2">
      <c r="A34" s="16">
        <v>28</v>
      </c>
      <c r="B34" s="16">
        <v>440</v>
      </c>
      <c r="C34" s="17" t="s">
        <v>52</v>
      </c>
      <c r="D34" s="17">
        <v>150000</v>
      </c>
      <c r="E34" s="18">
        <v>20885000</v>
      </c>
      <c r="F34" s="75">
        <f t="shared" si="0"/>
        <v>22775000</v>
      </c>
      <c r="G34" s="77">
        <v>160000</v>
      </c>
      <c r="H34" s="77">
        <v>160000</v>
      </c>
      <c r="I34" s="77">
        <v>160000</v>
      </c>
      <c r="J34" s="77">
        <v>160000</v>
      </c>
      <c r="K34" s="77">
        <v>160000</v>
      </c>
      <c r="L34" s="77">
        <v>160000</v>
      </c>
      <c r="M34" s="77">
        <v>160000</v>
      </c>
      <c r="N34" s="77">
        <v>160000</v>
      </c>
      <c r="O34" s="77">
        <v>160000</v>
      </c>
      <c r="P34" s="77">
        <v>160000</v>
      </c>
      <c r="Q34" s="48"/>
      <c r="R34" s="48"/>
      <c r="S34" s="48">
        <f t="shared" si="1"/>
        <v>24375000</v>
      </c>
    </row>
    <row r="35" spans="1:19" x14ac:dyDescent="0.2">
      <c r="A35" s="16">
        <v>29</v>
      </c>
      <c r="B35" s="16">
        <v>243</v>
      </c>
      <c r="C35" s="17" t="s">
        <v>53</v>
      </c>
      <c r="D35" s="17">
        <v>150000</v>
      </c>
      <c r="E35" s="18">
        <v>21525000</v>
      </c>
      <c r="F35" s="75">
        <f t="shared" si="0"/>
        <v>23415000</v>
      </c>
      <c r="G35" s="77">
        <v>160000</v>
      </c>
      <c r="H35" s="77">
        <v>160000</v>
      </c>
      <c r="I35" s="77">
        <v>160000</v>
      </c>
      <c r="J35" s="77">
        <v>160000</v>
      </c>
      <c r="K35" s="77">
        <v>160000</v>
      </c>
      <c r="L35" s="77">
        <v>160000</v>
      </c>
      <c r="M35" s="77">
        <v>160000</v>
      </c>
      <c r="N35" s="77">
        <v>160000</v>
      </c>
      <c r="O35" s="77">
        <v>160000</v>
      </c>
      <c r="P35" s="77">
        <v>160000</v>
      </c>
      <c r="Q35" s="48"/>
      <c r="R35" s="48"/>
      <c r="S35" s="48">
        <f t="shared" si="1"/>
        <v>25015000</v>
      </c>
    </row>
    <row r="36" spans="1:19" x14ac:dyDescent="0.2">
      <c r="A36" s="16">
        <v>30</v>
      </c>
      <c r="B36" s="16">
        <v>746</v>
      </c>
      <c r="C36" s="17" t="s">
        <v>54</v>
      </c>
      <c r="D36" s="17">
        <v>150000</v>
      </c>
      <c r="E36" s="18">
        <v>800000</v>
      </c>
      <c r="F36" s="75">
        <f>SUM(E36)</f>
        <v>800000</v>
      </c>
      <c r="G36" s="77">
        <v>160000</v>
      </c>
      <c r="H36" s="77">
        <v>160000</v>
      </c>
      <c r="I36" s="77">
        <v>160000</v>
      </c>
      <c r="J36" s="77">
        <v>160000</v>
      </c>
      <c r="K36" s="77">
        <v>160000</v>
      </c>
      <c r="L36" s="77">
        <v>160000</v>
      </c>
      <c r="M36" s="77">
        <v>160000</v>
      </c>
      <c r="N36" s="77">
        <v>160000</v>
      </c>
      <c r="O36" s="77">
        <v>160000</v>
      </c>
      <c r="P36" s="77">
        <v>160000</v>
      </c>
      <c r="Q36" s="48"/>
      <c r="R36" s="48"/>
      <c r="S36" s="48">
        <f t="shared" si="1"/>
        <v>2400000</v>
      </c>
    </row>
    <row r="37" spans="1:19" x14ac:dyDescent="0.2">
      <c r="A37" s="16">
        <v>31</v>
      </c>
      <c r="B37" s="16">
        <v>653</v>
      </c>
      <c r="C37" s="17" t="s">
        <v>55</v>
      </c>
      <c r="D37" s="17">
        <v>150000</v>
      </c>
      <c r="E37" s="18">
        <v>19800000</v>
      </c>
      <c r="F37" s="75">
        <f t="shared" si="0"/>
        <v>21690000</v>
      </c>
      <c r="G37" s="77">
        <v>160000</v>
      </c>
      <c r="H37" s="77">
        <v>160000</v>
      </c>
      <c r="I37" s="77">
        <v>160000</v>
      </c>
      <c r="J37" s="77">
        <v>160000</v>
      </c>
      <c r="K37" s="77">
        <v>160000</v>
      </c>
      <c r="L37" s="77">
        <v>160000</v>
      </c>
      <c r="M37" s="77">
        <v>160000</v>
      </c>
      <c r="N37" s="77">
        <v>160000</v>
      </c>
      <c r="O37" s="77">
        <v>160000</v>
      </c>
      <c r="P37" s="77">
        <v>160000</v>
      </c>
      <c r="Q37" s="48"/>
      <c r="R37" s="48"/>
      <c r="S37" s="48">
        <f t="shared" si="1"/>
        <v>23290000</v>
      </c>
    </row>
    <row r="38" spans="1:19" x14ac:dyDescent="0.2">
      <c r="A38" s="16">
        <v>32</v>
      </c>
      <c r="B38" s="16">
        <v>607</v>
      </c>
      <c r="C38" s="17" t="s">
        <v>56</v>
      </c>
      <c r="D38" s="17">
        <v>150000</v>
      </c>
      <c r="E38" s="18">
        <v>19150000</v>
      </c>
      <c r="F38" s="75">
        <f t="shared" si="0"/>
        <v>21040000</v>
      </c>
      <c r="G38" s="77">
        <v>160000</v>
      </c>
      <c r="H38" s="77">
        <v>160000</v>
      </c>
      <c r="I38" s="77">
        <v>160000</v>
      </c>
      <c r="J38" s="77">
        <v>160000</v>
      </c>
      <c r="K38" s="77">
        <v>160000</v>
      </c>
      <c r="L38" s="77">
        <v>160000</v>
      </c>
      <c r="M38" s="77">
        <v>160000</v>
      </c>
      <c r="N38" s="77">
        <v>160000</v>
      </c>
      <c r="O38" s="77">
        <v>160000</v>
      </c>
      <c r="P38" s="77">
        <v>160000</v>
      </c>
      <c r="Q38" s="48"/>
      <c r="R38" s="48"/>
      <c r="S38" s="48">
        <f t="shared" si="1"/>
        <v>22640000</v>
      </c>
    </row>
    <row r="39" spans="1:19" x14ac:dyDescent="0.2">
      <c r="A39" s="16">
        <v>33</v>
      </c>
      <c r="B39" s="16">
        <v>690</v>
      </c>
      <c r="C39" s="17" t="s">
        <v>57</v>
      </c>
      <c r="D39" s="17">
        <v>150000</v>
      </c>
      <c r="E39" s="18">
        <v>18600000</v>
      </c>
      <c r="F39" s="75">
        <f t="shared" si="0"/>
        <v>20490000</v>
      </c>
      <c r="G39" s="77">
        <v>160000</v>
      </c>
      <c r="H39" s="77">
        <v>160000</v>
      </c>
      <c r="I39" s="77">
        <v>160000</v>
      </c>
      <c r="J39" s="77">
        <v>160000</v>
      </c>
      <c r="K39" s="77">
        <v>160000</v>
      </c>
      <c r="L39" s="77">
        <v>160000</v>
      </c>
      <c r="M39" s="77">
        <v>160000</v>
      </c>
      <c r="N39" s="77">
        <v>160000</v>
      </c>
      <c r="O39" s="77">
        <v>160000</v>
      </c>
      <c r="P39" s="77">
        <v>160000</v>
      </c>
      <c r="Q39" s="48"/>
      <c r="R39" s="48"/>
      <c r="S39" s="48">
        <f t="shared" si="1"/>
        <v>22090000</v>
      </c>
    </row>
    <row r="40" spans="1:19" x14ac:dyDescent="0.2">
      <c r="A40" s="16">
        <v>34</v>
      </c>
      <c r="B40" s="16">
        <v>605</v>
      </c>
      <c r="C40" s="17" t="s">
        <v>58</v>
      </c>
      <c r="D40" s="17">
        <v>150000</v>
      </c>
      <c r="E40" s="18">
        <v>19300000</v>
      </c>
      <c r="F40" s="75">
        <f t="shared" si="0"/>
        <v>21190000</v>
      </c>
      <c r="G40" s="77">
        <v>160000</v>
      </c>
      <c r="H40" s="77">
        <v>160000</v>
      </c>
      <c r="I40" s="77">
        <v>160000</v>
      </c>
      <c r="J40" s="77">
        <v>160000</v>
      </c>
      <c r="K40" s="77">
        <v>160000</v>
      </c>
      <c r="L40" s="77">
        <v>160000</v>
      </c>
      <c r="M40" s="77">
        <v>160000</v>
      </c>
      <c r="N40" s="77">
        <v>160000</v>
      </c>
      <c r="O40" s="77">
        <v>160000</v>
      </c>
      <c r="P40" s="77">
        <v>160000</v>
      </c>
      <c r="Q40" s="48"/>
      <c r="R40" s="48"/>
      <c r="S40" s="48">
        <f t="shared" si="1"/>
        <v>22790000</v>
      </c>
    </row>
    <row r="41" spans="1:19" x14ac:dyDescent="0.2">
      <c r="A41" s="16">
        <v>35</v>
      </c>
      <c r="B41" s="16">
        <v>199</v>
      </c>
      <c r="C41" s="17" t="s">
        <v>59</v>
      </c>
      <c r="D41" s="17">
        <v>150000</v>
      </c>
      <c r="E41" s="18">
        <v>21610000</v>
      </c>
      <c r="F41" s="75">
        <f t="shared" si="0"/>
        <v>23500000</v>
      </c>
      <c r="G41" s="77">
        <v>160000</v>
      </c>
      <c r="H41" s="77">
        <v>160000</v>
      </c>
      <c r="I41" s="77">
        <v>160000</v>
      </c>
      <c r="J41" s="77">
        <v>160000</v>
      </c>
      <c r="K41" s="77">
        <v>160000</v>
      </c>
      <c r="L41" s="77">
        <v>160000</v>
      </c>
      <c r="M41" s="77">
        <v>160000</v>
      </c>
      <c r="N41" s="77">
        <v>160000</v>
      </c>
      <c r="O41" s="77">
        <v>160000</v>
      </c>
      <c r="P41" s="77">
        <v>160000</v>
      </c>
      <c r="Q41" s="48"/>
      <c r="R41" s="48"/>
      <c r="S41" s="48">
        <f t="shared" si="1"/>
        <v>25100000</v>
      </c>
    </row>
    <row r="42" spans="1:19" x14ac:dyDescent="0.2">
      <c r="A42" s="16">
        <v>36</v>
      </c>
      <c r="B42" s="16">
        <v>509</v>
      </c>
      <c r="C42" s="17" t="s">
        <v>60</v>
      </c>
      <c r="D42" s="17">
        <v>150000</v>
      </c>
      <c r="E42" s="18">
        <v>20040000</v>
      </c>
      <c r="F42" s="75">
        <f t="shared" si="0"/>
        <v>21930000</v>
      </c>
      <c r="G42" s="77">
        <v>160000</v>
      </c>
      <c r="H42" s="77">
        <v>160000</v>
      </c>
      <c r="I42" s="77">
        <v>160000</v>
      </c>
      <c r="J42" s="77">
        <v>160000</v>
      </c>
      <c r="K42" s="77">
        <v>160000</v>
      </c>
      <c r="L42" s="77">
        <v>160000</v>
      </c>
      <c r="M42" s="77">
        <v>160000</v>
      </c>
      <c r="N42" s="77">
        <v>160000</v>
      </c>
      <c r="O42" s="77">
        <v>160000</v>
      </c>
      <c r="P42" s="77">
        <v>160000</v>
      </c>
      <c r="Q42" s="48"/>
      <c r="R42" s="48"/>
      <c r="S42" s="48">
        <f t="shared" si="1"/>
        <v>23530000</v>
      </c>
    </row>
    <row r="43" spans="1:19" x14ac:dyDescent="0.2">
      <c r="A43" s="16">
        <v>37</v>
      </c>
      <c r="B43" s="16">
        <v>564</v>
      </c>
      <c r="C43" s="17" t="s">
        <v>61</v>
      </c>
      <c r="D43" s="17">
        <v>150000</v>
      </c>
      <c r="E43" s="18">
        <v>19550000</v>
      </c>
      <c r="F43" s="75">
        <f t="shared" si="0"/>
        <v>21440000</v>
      </c>
      <c r="G43" s="77">
        <v>160000</v>
      </c>
      <c r="H43" s="77">
        <v>160000</v>
      </c>
      <c r="I43" s="77">
        <v>160000</v>
      </c>
      <c r="J43" s="77">
        <v>160000</v>
      </c>
      <c r="K43" s="77">
        <v>160000</v>
      </c>
      <c r="L43" s="77">
        <v>160000</v>
      </c>
      <c r="M43" s="77">
        <v>160000</v>
      </c>
      <c r="N43" s="77">
        <v>160000</v>
      </c>
      <c r="O43" s="77">
        <v>160000</v>
      </c>
      <c r="P43" s="77">
        <v>160000</v>
      </c>
      <c r="Q43" s="48"/>
      <c r="R43" s="48"/>
      <c r="S43" s="48">
        <f t="shared" si="1"/>
        <v>23040000</v>
      </c>
    </row>
    <row r="44" spans="1:19" x14ac:dyDescent="0.2">
      <c r="A44" s="16">
        <v>38</v>
      </c>
      <c r="B44" s="16">
        <v>588</v>
      </c>
      <c r="C44" s="17" t="s">
        <v>62</v>
      </c>
      <c r="D44" s="17">
        <v>150000</v>
      </c>
      <c r="E44" s="18">
        <v>19125000</v>
      </c>
      <c r="F44" s="75">
        <f t="shared" si="0"/>
        <v>21015000</v>
      </c>
      <c r="G44" s="77">
        <v>160000</v>
      </c>
      <c r="H44" s="77">
        <v>160000</v>
      </c>
      <c r="I44" s="77">
        <v>160000</v>
      </c>
      <c r="J44" s="77">
        <v>160000</v>
      </c>
      <c r="K44" s="77">
        <v>160000</v>
      </c>
      <c r="L44" s="77">
        <v>160000</v>
      </c>
      <c r="M44" s="77">
        <v>160000</v>
      </c>
      <c r="N44" s="77">
        <v>160000</v>
      </c>
      <c r="O44" s="77">
        <v>160000</v>
      </c>
      <c r="P44" s="77">
        <v>160000</v>
      </c>
      <c r="Q44" s="48"/>
      <c r="R44" s="48"/>
      <c r="S44" s="48">
        <f t="shared" si="1"/>
        <v>22615000</v>
      </c>
    </row>
    <row r="45" spans="1:19" x14ac:dyDescent="0.2">
      <c r="A45" s="16">
        <v>39</v>
      </c>
      <c r="B45" s="16">
        <v>347</v>
      </c>
      <c r="C45" s="17" t="s">
        <v>63</v>
      </c>
      <c r="D45" s="17">
        <v>150000</v>
      </c>
      <c r="E45" s="18">
        <v>21290000</v>
      </c>
      <c r="F45" s="75">
        <f t="shared" si="0"/>
        <v>23180000</v>
      </c>
      <c r="G45" s="77">
        <v>160000</v>
      </c>
      <c r="H45" s="77">
        <v>160000</v>
      </c>
      <c r="I45" s="77">
        <v>160000</v>
      </c>
      <c r="J45" s="77">
        <v>160000</v>
      </c>
      <c r="K45" s="77">
        <v>160000</v>
      </c>
      <c r="L45" s="77">
        <v>160000</v>
      </c>
      <c r="M45" s="77">
        <v>160000</v>
      </c>
      <c r="N45" s="77">
        <v>160000</v>
      </c>
      <c r="O45" s="77">
        <v>160000</v>
      </c>
      <c r="P45" s="77">
        <v>160000</v>
      </c>
      <c r="Q45" s="48"/>
      <c r="R45" s="48"/>
      <c r="S45" s="48">
        <f t="shared" si="1"/>
        <v>24780000</v>
      </c>
    </row>
    <row r="46" spans="1:19" x14ac:dyDescent="0.2">
      <c r="A46" s="16">
        <v>40</v>
      </c>
      <c r="B46" s="16">
        <v>589</v>
      </c>
      <c r="C46" s="17" t="s">
        <v>64</v>
      </c>
      <c r="D46" s="17">
        <v>150000</v>
      </c>
      <c r="E46" s="18">
        <v>18825000</v>
      </c>
      <c r="F46" s="75">
        <f t="shared" si="0"/>
        <v>20715000</v>
      </c>
      <c r="G46" s="77">
        <v>160000</v>
      </c>
      <c r="H46" s="77">
        <v>160000</v>
      </c>
      <c r="I46" s="77">
        <v>160000</v>
      </c>
      <c r="J46" s="77">
        <v>160000</v>
      </c>
      <c r="K46" s="77">
        <v>160000</v>
      </c>
      <c r="L46" s="77">
        <v>160000</v>
      </c>
      <c r="M46" s="77">
        <v>160000</v>
      </c>
      <c r="N46" s="77">
        <v>160000</v>
      </c>
      <c r="O46" s="77">
        <v>160000</v>
      </c>
      <c r="P46" s="77">
        <v>160000</v>
      </c>
      <c r="Q46" s="48"/>
      <c r="R46" s="48"/>
      <c r="S46" s="48">
        <f t="shared" si="1"/>
        <v>22315000</v>
      </c>
    </row>
    <row r="47" spans="1:19" x14ac:dyDescent="0.2">
      <c r="A47" s="16">
        <v>41</v>
      </c>
      <c r="B47" s="25">
        <v>369</v>
      </c>
      <c r="C47" s="17" t="s">
        <v>65</v>
      </c>
      <c r="D47" s="17">
        <v>150000</v>
      </c>
      <c r="E47" s="18">
        <v>21225000</v>
      </c>
      <c r="F47" s="75">
        <f t="shared" si="0"/>
        <v>23115000</v>
      </c>
      <c r="G47" s="77">
        <v>160000</v>
      </c>
      <c r="H47" s="77">
        <v>160000</v>
      </c>
      <c r="I47" s="77">
        <v>160000</v>
      </c>
      <c r="J47" s="77">
        <v>160000</v>
      </c>
      <c r="K47" s="77">
        <v>160000</v>
      </c>
      <c r="L47" s="77">
        <v>160000</v>
      </c>
      <c r="M47" s="77">
        <v>160000</v>
      </c>
      <c r="N47" s="77">
        <v>160000</v>
      </c>
      <c r="O47" s="77">
        <v>160000</v>
      </c>
      <c r="P47" s="77">
        <v>160000</v>
      </c>
      <c r="Q47" s="48"/>
      <c r="R47" s="48"/>
      <c r="S47" s="48">
        <f t="shared" si="1"/>
        <v>24715000</v>
      </c>
    </row>
    <row r="48" spans="1:19" x14ac:dyDescent="0.2">
      <c r="A48" s="16">
        <v>42</v>
      </c>
      <c r="B48" s="16">
        <v>601</v>
      </c>
      <c r="C48" s="17" t="s">
        <v>66</v>
      </c>
      <c r="D48" s="17">
        <v>150000</v>
      </c>
      <c r="E48" s="18">
        <v>19150000</v>
      </c>
      <c r="F48" s="75">
        <f t="shared" si="0"/>
        <v>21040000</v>
      </c>
      <c r="G48" s="77">
        <v>160000</v>
      </c>
      <c r="H48" s="77">
        <v>160000</v>
      </c>
      <c r="I48" s="77">
        <v>160000</v>
      </c>
      <c r="J48" s="77">
        <v>160000</v>
      </c>
      <c r="K48" s="77">
        <v>160000</v>
      </c>
      <c r="L48" s="77">
        <v>160000</v>
      </c>
      <c r="M48" s="77">
        <v>160000</v>
      </c>
      <c r="N48" s="77">
        <v>160000</v>
      </c>
      <c r="O48" s="77">
        <v>160000</v>
      </c>
      <c r="P48" s="77">
        <v>160000</v>
      </c>
      <c r="Q48" s="48"/>
      <c r="R48" s="48"/>
      <c r="S48" s="48">
        <f t="shared" si="1"/>
        <v>22640000</v>
      </c>
    </row>
    <row r="49" spans="1:19" x14ac:dyDescent="0.2">
      <c r="A49" s="16">
        <v>43</v>
      </c>
      <c r="B49" s="16">
        <v>520</v>
      </c>
      <c r="C49" s="17" t="s">
        <v>67</v>
      </c>
      <c r="D49" s="17">
        <v>150000</v>
      </c>
      <c r="E49" s="18">
        <v>20040000</v>
      </c>
      <c r="F49" s="75">
        <f t="shared" si="0"/>
        <v>21930000</v>
      </c>
      <c r="G49" s="77">
        <v>160000</v>
      </c>
      <c r="H49" s="77">
        <v>160000</v>
      </c>
      <c r="I49" s="77">
        <v>160000</v>
      </c>
      <c r="J49" s="77">
        <v>160000</v>
      </c>
      <c r="K49" s="77">
        <v>160000</v>
      </c>
      <c r="L49" s="77">
        <v>160000</v>
      </c>
      <c r="M49" s="77">
        <v>160000</v>
      </c>
      <c r="N49" s="77">
        <v>160000</v>
      </c>
      <c r="O49" s="77">
        <v>160000</v>
      </c>
      <c r="P49" s="77">
        <v>160000</v>
      </c>
      <c r="Q49" s="48"/>
      <c r="R49" s="48"/>
      <c r="S49" s="48">
        <f t="shared" si="1"/>
        <v>23530000</v>
      </c>
    </row>
    <row r="50" spans="1:19" x14ac:dyDescent="0.2">
      <c r="A50" s="16">
        <v>44</v>
      </c>
      <c r="B50" s="16">
        <v>542</v>
      </c>
      <c r="C50" s="17" t="s">
        <v>68</v>
      </c>
      <c r="D50" s="17">
        <v>150000</v>
      </c>
      <c r="E50" s="18">
        <v>19800000</v>
      </c>
      <c r="F50" s="75">
        <f t="shared" si="0"/>
        <v>21690000</v>
      </c>
      <c r="G50" s="77">
        <v>160000</v>
      </c>
      <c r="H50" s="77">
        <v>160000</v>
      </c>
      <c r="I50" s="77">
        <v>160000</v>
      </c>
      <c r="J50" s="77">
        <v>160000</v>
      </c>
      <c r="K50" s="77">
        <v>160000</v>
      </c>
      <c r="L50" s="77">
        <v>160000</v>
      </c>
      <c r="M50" s="77">
        <v>160000</v>
      </c>
      <c r="N50" s="77">
        <v>160000</v>
      </c>
      <c r="O50" s="77">
        <v>160000</v>
      </c>
      <c r="P50" s="77">
        <v>160000</v>
      </c>
      <c r="Q50" s="48"/>
      <c r="R50" s="48"/>
      <c r="S50" s="48">
        <f t="shared" si="1"/>
        <v>23290000</v>
      </c>
    </row>
    <row r="51" spans="1:19" x14ac:dyDescent="0.2">
      <c r="A51" s="16">
        <v>45</v>
      </c>
      <c r="B51" s="16">
        <v>563</v>
      </c>
      <c r="C51" s="17" t="s">
        <v>69</v>
      </c>
      <c r="D51" s="17">
        <v>150000</v>
      </c>
      <c r="E51" s="18">
        <v>19375000</v>
      </c>
      <c r="F51" s="75">
        <f t="shared" si="0"/>
        <v>21265000</v>
      </c>
      <c r="G51" s="77">
        <v>160000</v>
      </c>
      <c r="H51" s="77">
        <v>160000</v>
      </c>
      <c r="I51" s="77">
        <v>160000</v>
      </c>
      <c r="J51" s="77">
        <v>160000</v>
      </c>
      <c r="K51" s="77">
        <v>160000</v>
      </c>
      <c r="L51" s="77">
        <v>160000</v>
      </c>
      <c r="M51" s="77">
        <v>160000</v>
      </c>
      <c r="N51" s="77">
        <v>160000</v>
      </c>
      <c r="O51" s="77">
        <v>160000</v>
      </c>
      <c r="P51" s="77">
        <v>160000</v>
      </c>
      <c r="Q51" s="48"/>
      <c r="R51" s="48"/>
      <c r="S51" s="48">
        <f t="shared" si="1"/>
        <v>22865000</v>
      </c>
    </row>
    <row r="52" spans="1:19" x14ac:dyDescent="0.2">
      <c r="A52" s="16">
        <v>46</v>
      </c>
      <c r="B52" s="16">
        <v>511</v>
      </c>
      <c r="C52" s="17" t="s">
        <v>70</v>
      </c>
      <c r="D52" s="17">
        <v>150000</v>
      </c>
      <c r="E52" s="18">
        <v>20040000</v>
      </c>
      <c r="F52" s="75">
        <f t="shared" si="0"/>
        <v>21930000</v>
      </c>
      <c r="G52" s="77">
        <v>160000</v>
      </c>
      <c r="H52" s="77">
        <v>160000</v>
      </c>
      <c r="I52" s="77">
        <v>160000</v>
      </c>
      <c r="J52" s="77">
        <v>160000</v>
      </c>
      <c r="K52" s="77">
        <v>160000</v>
      </c>
      <c r="L52" s="77">
        <v>160000</v>
      </c>
      <c r="M52" s="77">
        <v>160000</v>
      </c>
      <c r="N52" s="77">
        <v>160000</v>
      </c>
      <c r="O52" s="77">
        <v>160000</v>
      </c>
      <c r="P52" s="77">
        <v>160000</v>
      </c>
      <c r="Q52" s="48"/>
      <c r="R52" s="48"/>
      <c r="S52" s="48">
        <f t="shared" si="1"/>
        <v>23530000</v>
      </c>
    </row>
    <row r="53" spans="1:19" x14ac:dyDescent="0.2">
      <c r="A53" s="16">
        <v>47</v>
      </c>
      <c r="B53" s="16">
        <v>174</v>
      </c>
      <c r="C53" s="17" t="s">
        <v>71</v>
      </c>
      <c r="D53" s="17">
        <v>150000</v>
      </c>
      <c r="E53" s="18">
        <v>19200000</v>
      </c>
      <c r="F53" s="75">
        <f t="shared" si="0"/>
        <v>21090000</v>
      </c>
      <c r="G53" s="77">
        <v>160000</v>
      </c>
      <c r="H53" s="77">
        <v>160000</v>
      </c>
      <c r="I53" s="77">
        <v>160000</v>
      </c>
      <c r="J53" s="77">
        <v>160000</v>
      </c>
      <c r="K53" s="77">
        <v>160000</v>
      </c>
      <c r="L53" s="77">
        <v>160000</v>
      </c>
      <c r="M53" s="77">
        <v>160000</v>
      </c>
      <c r="N53" s="77">
        <v>160000</v>
      </c>
      <c r="O53" s="77">
        <v>160000</v>
      </c>
      <c r="P53" s="77">
        <v>160000</v>
      </c>
      <c r="Q53" s="48"/>
      <c r="R53" s="48"/>
      <c r="S53" s="48">
        <f t="shared" si="1"/>
        <v>22690000</v>
      </c>
    </row>
    <row r="54" spans="1:19" x14ac:dyDescent="0.2">
      <c r="A54" s="16">
        <v>48</v>
      </c>
      <c r="B54" s="16">
        <v>573</v>
      </c>
      <c r="C54" s="17" t="s">
        <v>72</v>
      </c>
      <c r="D54" s="17">
        <v>150000</v>
      </c>
      <c r="E54" s="18">
        <v>19375000</v>
      </c>
      <c r="F54" s="75">
        <f t="shared" si="0"/>
        <v>21265000</v>
      </c>
      <c r="G54" s="77">
        <v>160000</v>
      </c>
      <c r="H54" s="77">
        <v>160000</v>
      </c>
      <c r="I54" s="77">
        <v>160000</v>
      </c>
      <c r="J54" s="77">
        <v>160000</v>
      </c>
      <c r="K54" s="77">
        <v>160000</v>
      </c>
      <c r="L54" s="77">
        <v>160000</v>
      </c>
      <c r="M54" s="77">
        <v>160000</v>
      </c>
      <c r="N54" s="77">
        <v>160000</v>
      </c>
      <c r="O54" s="77">
        <v>160000</v>
      </c>
      <c r="P54" s="77">
        <v>160000</v>
      </c>
      <c r="Q54" s="48"/>
      <c r="R54" s="48"/>
      <c r="S54" s="48">
        <f t="shared" si="1"/>
        <v>22865000</v>
      </c>
    </row>
    <row r="55" spans="1:19" x14ac:dyDescent="0.2">
      <c r="A55" s="16">
        <v>49</v>
      </c>
      <c r="B55" s="16">
        <v>597</v>
      </c>
      <c r="C55" s="17" t="s">
        <v>73</v>
      </c>
      <c r="D55" s="17">
        <v>150000</v>
      </c>
      <c r="E55" s="18">
        <v>19150000</v>
      </c>
      <c r="F55" s="75">
        <f t="shared" si="0"/>
        <v>21040000</v>
      </c>
      <c r="G55" s="77">
        <v>160000</v>
      </c>
      <c r="H55" s="77">
        <v>160000</v>
      </c>
      <c r="I55" s="77">
        <v>160000</v>
      </c>
      <c r="J55" s="77">
        <v>160000</v>
      </c>
      <c r="K55" s="77">
        <v>160000</v>
      </c>
      <c r="L55" s="77">
        <v>160000</v>
      </c>
      <c r="M55" s="77">
        <v>160000</v>
      </c>
      <c r="N55" s="77">
        <v>160000</v>
      </c>
      <c r="O55" s="77">
        <v>160000</v>
      </c>
      <c r="P55" s="77">
        <v>160000</v>
      </c>
      <c r="Q55" s="48"/>
      <c r="R55" s="48"/>
      <c r="S55" s="48">
        <f t="shared" si="1"/>
        <v>22640000</v>
      </c>
    </row>
    <row r="56" spans="1:19" x14ac:dyDescent="0.2">
      <c r="A56" s="16">
        <v>50</v>
      </c>
      <c r="B56" s="16">
        <v>703</v>
      </c>
      <c r="C56" s="17" t="s">
        <v>74</v>
      </c>
      <c r="D56" s="17">
        <v>150000</v>
      </c>
      <c r="E56" s="18">
        <v>17800000</v>
      </c>
      <c r="F56" s="75">
        <f t="shared" si="0"/>
        <v>19690000</v>
      </c>
      <c r="G56" s="77">
        <v>160000</v>
      </c>
      <c r="H56" s="77">
        <v>160000</v>
      </c>
      <c r="I56" s="77">
        <v>160000</v>
      </c>
      <c r="J56" s="77">
        <v>160000</v>
      </c>
      <c r="K56" s="77">
        <v>160000</v>
      </c>
      <c r="L56" s="77">
        <v>160000</v>
      </c>
      <c r="M56" s="77">
        <v>160000</v>
      </c>
      <c r="N56" s="77">
        <v>160000</v>
      </c>
      <c r="O56" s="77">
        <v>160000</v>
      </c>
      <c r="P56" s="77">
        <v>160000</v>
      </c>
      <c r="Q56" s="48"/>
      <c r="R56" s="48"/>
      <c r="S56" s="48">
        <f t="shared" si="1"/>
        <v>21290000</v>
      </c>
    </row>
    <row r="57" spans="1:19" x14ac:dyDescent="0.2">
      <c r="A57" s="16">
        <v>51</v>
      </c>
      <c r="B57" s="16">
        <v>146</v>
      </c>
      <c r="C57" s="17" t="s">
        <v>75</v>
      </c>
      <c r="D57" s="17">
        <v>150000</v>
      </c>
      <c r="E57" s="18">
        <v>21505000</v>
      </c>
      <c r="F57" s="75">
        <f t="shared" si="0"/>
        <v>23395000</v>
      </c>
      <c r="G57" s="77">
        <v>160000</v>
      </c>
      <c r="H57" s="77">
        <v>160000</v>
      </c>
      <c r="I57" s="77">
        <v>160000</v>
      </c>
      <c r="J57" s="77">
        <v>160000</v>
      </c>
      <c r="K57" s="77">
        <v>160000</v>
      </c>
      <c r="L57" s="77">
        <v>160000</v>
      </c>
      <c r="M57" s="77">
        <v>160000</v>
      </c>
      <c r="N57" s="77">
        <v>160000</v>
      </c>
      <c r="O57" s="77">
        <v>160000</v>
      </c>
      <c r="P57" s="77">
        <v>160000</v>
      </c>
      <c r="Q57" s="48"/>
      <c r="R57" s="48"/>
      <c r="S57" s="48">
        <f t="shared" si="1"/>
        <v>24995000</v>
      </c>
    </row>
    <row r="58" spans="1:19" x14ac:dyDescent="0.2">
      <c r="A58" s="16">
        <v>52</v>
      </c>
      <c r="B58" s="16">
        <v>525</v>
      </c>
      <c r="C58" s="17" t="s">
        <v>76</v>
      </c>
      <c r="D58" s="17">
        <v>150000</v>
      </c>
      <c r="E58" s="18">
        <v>20000000</v>
      </c>
      <c r="F58" s="75">
        <f t="shared" si="0"/>
        <v>21890000</v>
      </c>
      <c r="G58" s="77">
        <v>160000</v>
      </c>
      <c r="H58" s="77">
        <v>160000</v>
      </c>
      <c r="I58" s="77">
        <v>160000</v>
      </c>
      <c r="J58" s="77">
        <v>160000</v>
      </c>
      <c r="K58" s="77">
        <v>160000</v>
      </c>
      <c r="L58" s="77">
        <v>160000</v>
      </c>
      <c r="M58" s="77">
        <v>160000</v>
      </c>
      <c r="N58" s="77">
        <v>160000</v>
      </c>
      <c r="O58" s="77">
        <v>160000</v>
      </c>
      <c r="P58" s="77">
        <v>160000</v>
      </c>
      <c r="Q58" s="48"/>
      <c r="R58" s="48"/>
      <c r="S58" s="48">
        <f t="shared" si="1"/>
        <v>23490000</v>
      </c>
    </row>
    <row r="59" spans="1:19" x14ac:dyDescent="0.2">
      <c r="A59" s="16">
        <v>53</v>
      </c>
      <c r="B59" s="16">
        <v>603</v>
      </c>
      <c r="C59" s="17" t="s">
        <v>77</v>
      </c>
      <c r="D59" s="17">
        <v>150000</v>
      </c>
      <c r="E59" s="18">
        <v>19300000</v>
      </c>
      <c r="F59" s="75">
        <f t="shared" si="0"/>
        <v>21190000</v>
      </c>
      <c r="G59" s="77">
        <v>160000</v>
      </c>
      <c r="H59" s="77">
        <v>160000</v>
      </c>
      <c r="I59" s="77">
        <v>160000</v>
      </c>
      <c r="J59" s="77">
        <v>160000</v>
      </c>
      <c r="K59" s="77">
        <v>160000</v>
      </c>
      <c r="L59" s="77">
        <v>160000</v>
      </c>
      <c r="M59" s="77">
        <v>160000</v>
      </c>
      <c r="N59" s="77">
        <v>160000</v>
      </c>
      <c r="O59" s="77">
        <v>160000</v>
      </c>
      <c r="P59" s="77">
        <v>160000</v>
      </c>
      <c r="Q59" s="48"/>
      <c r="R59" s="48"/>
      <c r="S59" s="48">
        <f t="shared" si="1"/>
        <v>22790000</v>
      </c>
    </row>
    <row r="60" spans="1:19" x14ac:dyDescent="0.2">
      <c r="A60" s="16">
        <v>54</v>
      </c>
      <c r="B60" s="16">
        <v>594</v>
      </c>
      <c r="C60" s="17" t="s">
        <v>78</v>
      </c>
      <c r="D60" s="17">
        <v>150000</v>
      </c>
      <c r="E60" s="18">
        <v>19275000</v>
      </c>
      <c r="F60" s="75">
        <f t="shared" si="0"/>
        <v>21165000</v>
      </c>
      <c r="G60" s="77">
        <v>160000</v>
      </c>
      <c r="H60" s="77">
        <v>160000</v>
      </c>
      <c r="I60" s="77">
        <v>160000</v>
      </c>
      <c r="J60" s="77">
        <v>160000</v>
      </c>
      <c r="K60" s="77">
        <v>160000</v>
      </c>
      <c r="L60" s="77">
        <v>160000</v>
      </c>
      <c r="M60" s="77">
        <v>160000</v>
      </c>
      <c r="N60" s="77">
        <v>160000</v>
      </c>
      <c r="O60" s="77">
        <v>160000</v>
      </c>
      <c r="P60" s="77">
        <v>160000</v>
      </c>
      <c r="Q60" s="48"/>
      <c r="R60" s="48"/>
      <c r="S60" s="48">
        <f t="shared" si="1"/>
        <v>22765000</v>
      </c>
    </row>
    <row r="61" spans="1:19" x14ac:dyDescent="0.2">
      <c r="A61" s="16">
        <v>55</v>
      </c>
      <c r="B61" s="16">
        <v>592</v>
      </c>
      <c r="C61" s="17" t="s">
        <v>79</v>
      </c>
      <c r="D61" s="17">
        <v>150000</v>
      </c>
      <c r="E61" s="18">
        <v>19275000</v>
      </c>
      <c r="F61" s="75">
        <f t="shared" si="0"/>
        <v>21165000</v>
      </c>
      <c r="G61" s="77">
        <v>160000</v>
      </c>
      <c r="H61" s="77">
        <v>160000</v>
      </c>
      <c r="I61" s="77">
        <v>160000</v>
      </c>
      <c r="J61" s="77">
        <v>160000</v>
      </c>
      <c r="K61" s="77">
        <v>160000</v>
      </c>
      <c r="L61" s="77">
        <v>160000</v>
      </c>
      <c r="M61" s="77">
        <v>160000</v>
      </c>
      <c r="N61" s="77">
        <v>160000</v>
      </c>
      <c r="O61" s="77">
        <v>160000</v>
      </c>
      <c r="P61" s="77">
        <v>160000</v>
      </c>
      <c r="Q61" s="48"/>
      <c r="R61" s="48"/>
      <c r="S61" s="48">
        <f t="shared" si="1"/>
        <v>22765000</v>
      </c>
    </row>
    <row r="62" spans="1:19" x14ac:dyDescent="0.2">
      <c r="A62" s="16">
        <v>56</v>
      </c>
      <c r="B62" s="16">
        <v>593</v>
      </c>
      <c r="C62" s="17" t="s">
        <v>80</v>
      </c>
      <c r="D62" s="17">
        <v>150000</v>
      </c>
      <c r="E62" s="18">
        <v>19275000</v>
      </c>
      <c r="F62" s="75">
        <f t="shared" si="0"/>
        <v>21165000</v>
      </c>
      <c r="G62" s="77">
        <v>160000</v>
      </c>
      <c r="H62" s="77">
        <v>160000</v>
      </c>
      <c r="I62" s="77">
        <v>160000</v>
      </c>
      <c r="J62" s="77">
        <v>160000</v>
      </c>
      <c r="K62" s="77">
        <v>160000</v>
      </c>
      <c r="L62" s="77">
        <v>160000</v>
      </c>
      <c r="M62" s="77">
        <v>160000</v>
      </c>
      <c r="N62" s="77">
        <v>160000</v>
      </c>
      <c r="O62" s="77">
        <v>160000</v>
      </c>
      <c r="P62" s="77">
        <v>160000</v>
      </c>
      <c r="Q62" s="48"/>
      <c r="R62" s="48"/>
      <c r="S62" s="48">
        <f t="shared" si="1"/>
        <v>22765000</v>
      </c>
    </row>
    <row r="63" spans="1:19" x14ac:dyDescent="0.2">
      <c r="A63" s="16">
        <v>57</v>
      </c>
      <c r="B63" s="16">
        <v>596</v>
      </c>
      <c r="C63" s="17" t="s">
        <v>81</v>
      </c>
      <c r="D63" s="17">
        <v>150000</v>
      </c>
      <c r="E63" s="18">
        <v>18250000</v>
      </c>
      <c r="F63" s="75">
        <f t="shared" si="0"/>
        <v>20140000</v>
      </c>
      <c r="G63" s="77">
        <v>160000</v>
      </c>
      <c r="H63" s="77">
        <v>160000</v>
      </c>
      <c r="I63" s="77">
        <v>160000</v>
      </c>
      <c r="J63" s="77">
        <v>160000</v>
      </c>
      <c r="K63" s="77">
        <v>160000</v>
      </c>
      <c r="L63" s="77">
        <v>160000</v>
      </c>
      <c r="M63" s="77">
        <v>160000</v>
      </c>
      <c r="N63" s="77">
        <v>160000</v>
      </c>
      <c r="O63" s="77">
        <v>160000</v>
      </c>
      <c r="P63" s="77">
        <v>160000</v>
      </c>
      <c r="Q63" s="48"/>
      <c r="R63" s="48"/>
      <c r="S63" s="48">
        <f t="shared" si="1"/>
        <v>21740000</v>
      </c>
    </row>
    <row r="64" spans="1:19" x14ac:dyDescent="0.2">
      <c r="A64" s="16">
        <v>58</v>
      </c>
      <c r="B64" s="16">
        <v>518</v>
      </c>
      <c r="C64" s="17" t="s">
        <v>82</v>
      </c>
      <c r="D64" s="17">
        <v>150000</v>
      </c>
      <c r="E64" s="18">
        <v>20040000</v>
      </c>
      <c r="F64" s="75">
        <f t="shared" si="0"/>
        <v>21930000</v>
      </c>
      <c r="G64" s="77">
        <v>160000</v>
      </c>
      <c r="H64" s="77">
        <v>160000</v>
      </c>
      <c r="I64" s="77">
        <v>160000</v>
      </c>
      <c r="J64" s="77">
        <v>160000</v>
      </c>
      <c r="K64" s="77">
        <v>160000</v>
      </c>
      <c r="L64" s="77">
        <v>160000</v>
      </c>
      <c r="M64" s="77">
        <v>160000</v>
      </c>
      <c r="N64" s="77">
        <v>160000</v>
      </c>
      <c r="O64" s="77">
        <v>160000</v>
      </c>
      <c r="P64" s="77">
        <v>160000</v>
      </c>
      <c r="Q64" s="48"/>
      <c r="R64" s="48"/>
      <c r="S64" s="48">
        <f t="shared" si="1"/>
        <v>23530000</v>
      </c>
    </row>
    <row r="65" spans="1:19" x14ac:dyDescent="0.2">
      <c r="A65" s="16">
        <v>59</v>
      </c>
      <c r="B65" s="16">
        <v>174</v>
      </c>
      <c r="C65" s="17" t="s">
        <v>83</v>
      </c>
      <c r="D65" s="17">
        <v>150000</v>
      </c>
      <c r="E65" s="18">
        <v>21645000</v>
      </c>
      <c r="F65" s="75">
        <f t="shared" si="0"/>
        <v>23535000</v>
      </c>
      <c r="G65" s="77">
        <v>160000</v>
      </c>
      <c r="H65" s="77">
        <v>160000</v>
      </c>
      <c r="I65" s="77">
        <v>160000</v>
      </c>
      <c r="J65" s="77">
        <v>160000</v>
      </c>
      <c r="K65" s="77">
        <v>160000</v>
      </c>
      <c r="L65" s="77">
        <v>160000</v>
      </c>
      <c r="M65" s="77">
        <v>160000</v>
      </c>
      <c r="N65" s="77">
        <v>160000</v>
      </c>
      <c r="O65" s="77">
        <v>160000</v>
      </c>
      <c r="P65" s="77">
        <v>160000</v>
      </c>
      <c r="Q65" s="48"/>
      <c r="R65" s="48"/>
      <c r="S65" s="48">
        <f t="shared" si="1"/>
        <v>25135000</v>
      </c>
    </row>
    <row r="66" spans="1:19" x14ac:dyDescent="0.2">
      <c r="A66" s="16">
        <v>60</v>
      </c>
      <c r="B66" s="16">
        <v>292</v>
      </c>
      <c r="C66" s="17" t="s">
        <v>84</v>
      </c>
      <c r="D66" s="17">
        <v>150000</v>
      </c>
      <c r="E66" s="18">
        <v>21440000</v>
      </c>
      <c r="F66" s="75">
        <f t="shared" si="0"/>
        <v>23330000</v>
      </c>
      <c r="G66" s="77">
        <v>160000</v>
      </c>
      <c r="H66" s="77">
        <v>160000</v>
      </c>
      <c r="I66" s="77">
        <v>160000</v>
      </c>
      <c r="J66" s="77">
        <v>160000</v>
      </c>
      <c r="K66" s="77">
        <v>160000</v>
      </c>
      <c r="L66" s="77">
        <v>160000</v>
      </c>
      <c r="M66" s="77">
        <v>160000</v>
      </c>
      <c r="N66" s="77">
        <v>160000</v>
      </c>
      <c r="O66" s="77">
        <v>160000</v>
      </c>
      <c r="P66" s="77">
        <v>160000</v>
      </c>
      <c r="Q66" s="48"/>
      <c r="R66" s="48"/>
      <c r="S66" s="48">
        <f t="shared" si="1"/>
        <v>24930000</v>
      </c>
    </row>
    <row r="67" spans="1:19" x14ac:dyDescent="0.2">
      <c r="A67" s="16">
        <v>61</v>
      </c>
      <c r="B67" s="16">
        <v>427</v>
      </c>
      <c r="C67" s="17" t="s">
        <v>85</v>
      </c>
      <c r="D67" s="17">
        <v>150000</v>
      </c>
      <c r="E67" s="18">
        <v>20950000</v>
      </c>
      <c r="F67" s="75">
        <f t="shared" si="0"/>
        <v>22840000</v>
      </c>
      <c r="G67" s="77">
        <v>160000</v>
      </c>
      <c r="H67" s="77">
        <v>160000</v>
      </c>
      <c r="I67" s="77">
        <v>160000</v>
      </c>
      <c r="J67" s="77">
        <v>160000</v>
      </c>
      <c r="K67" s="77">
        <v>160000</v>
      </c>
      <c r="L67" s="77">
        <v>160000</v>
      </c>
      <c r="M67" s="77">
        <v>160000</v>
      </c>
      <c r="N67" s="77">
        <v>160000</v>
      </c>
      <c r="O67" s="77">
        <v>160000</v>
      </c>
      <c r="P67" s="77">
        <v>160000</v>
      </c>
      <c r="Q67" s="48"/>
      <c r="R67" s="48"/>
      <c r="S67" s="48">
        <f t="shared" si="1"/>
        <v>24440000</v>
      </c>
    </row>
    <row r="68" spans="1:19" x14ac:dyDescent="0.2">
      <c r="A68" s="16">
        <v>62</v>
      </c>
      <c r="B68" s="16">
        <v>426</v>
      </c>
      <c r="C68" s="17" t="s">
        <v>86</v>
      </c>
      <c r="D68" s="17">
        <v>150000</v>
      </c>
      <c r="E68" s="18">
        <v>21100000</v>
      </c>
      <c r="F68" s="75">
        <f t="shared" si="0"/>
        <v>22990000</v>
      </c>
      <c r="G68" s="77">
        <v>160000</v>
      </c>
      <c r="H68" s="77">
        <v>160000</v>
      </c>
      <c r="I68" s="77">
        <v>160000</v>
      </c>
      <c r="J68" s="77">
        <v>160000</v>
      </c>
      <c r="K68" s="77">
        <v>160000</v>
      </c>
      <c r="L68" s="77">
        <v>160000</v>
      </c>
      <c r="M68" s="77">
        <v>160000</v>
      </c>
      <c r="N68" s="77">
        <v>160000</v>
      </c>
      <c r="O68" s="77">
        <v>160000</v>
      </c>
      <c r="P68" s="77">
        <v>160000</v>
      </c>
      <c r="Q68" s="48"/>
      <c r="R68" s="48"/>
      <c r="S68" s="48">
        <f t="shared" si="1"/>
        <v>24590000</v>
      </c>
    </row>
    <row r="69" spans="1:19" x14ac:dyDescent="0.2">
      <c r="A69" s="16">
        <v>63</v>
      </c>
      <c r="B69" s="16">
        <v>167</v>
      </c>
      <c r="C69" s="17" t="s">
        <v>87</v>
      </c>
      <c r="D69" s="17">
        <v>150000</v>
      </c>
      <c r="E69" s="18">
        <v>21645000</v>
      </c>
      <c r="F69" s="75">
        <f t="shared" si="0"/>
        <v>23535000</v>
      </c>
      <c r="G69" s="77">
        <v>160000</v>
      </c>
      <c r="H69" s="77">
        <v>160000</v>
      </c>
      <c r="I69" s="77">
        <v>160000</v>
      </c>
      <c r="J69" s="77">
        <v>160000</v>
      </c>
      <c r="K69" s="77">
        <v>160000</v>
      </c>
      <c r="L69" s="77">
        <v>160000</v>
      </c>
      <c r="M69" s="77">
        <v>160000</v>
      </c>
      <c r="N69" s="77">
        <v>160000</v>
      </c>
      <c r="O69" s="77">
        <v>160000</v>
      </c>
      <c r="P69" s="77">
        <v>160000</v>
      </c>
      <c r="Q69" s="48"/>
      <c r="R69" s="48"/>
      <c r="S69" s="48">
        <f t="shared" si="1"/>
        <v>25135000</v>
      </c>
    </row>
    <row r="70" spans="1:19" x14ac:dyDescent="0.2">
      <c r="A70" s="16">
        <v>64</v>
      </c>
      <c r="B70" s="16">
        <v>598</v>
      </c>
      <c r="C70" s="17" t="s">
        <v>88</v>
      </c>
      <c r="D70" s="17">
        <v>150000</v>
      </c>
      <c r="E70" s="18">
        <v>19275000</v>
      </c>
      <c r="F70" s="75">
        <f t="shared" si="0"/>
        <v>21165000</v>
      </c>
      <c r="G70" s="77">
        <v>160000</v>
      </c>
      <c r="H70" s="77">
        <v>160000</v>
      </c>
      <c r="I70" s="77">
        <v>160000</v>
      </c>
      <c r="J70" s="77">
        <v>160000</v>
      </c>
      <c r="K70" s="77">
        <v>160000</v>
      </c>
      <c r="L70" s="77">
        <v>160000</v>
      </c>
      <c r="M70" s="77">
        <v>160000</v>
      </c>
      <c r="N70" s="77">
        <v>160000</v>
      </c>
      <c r="O70" s="77">
        <v>160000</v>
      </c>
      <c r="P70" s="77">
        <v>160000</v>
      </c>
      <c r="Q70" s="48"/>
      <c r="R70" s="48"/>
      <c r="S70" s="48">
        <f t="shared" si="1"/>
        <v>22765000</v>
      </c>
    </row>
    <row r="71" spans="1:19" x14ac:dyDescent="0.2">
      <c r="A71" s="16">
        <v>65</v>
      </c>
      <c r="B71" s="16">
        <v>566</v>
      </c>
      <c r="C71" s="17" t="s">
        <v>89</v>
      </c>
      <c r="D71" s="17">
        <v>150000</v>
      </c>
      <c r="E71" s="18">
        <v>19400000</v>
      </c>
      <c r="F71" s="75">
        <f t="shared" si="0"/>
        <v>21290000</v>
      </c>
      <c r="G71" s="77">
        <v>160000</v>
      </c>
      <c r="H71" s="77">
        <v>160000</v>
      </c>
      <c r="I71" s="77">
        <v>160000</v>
      </c>
      <c r="J71" s="77">
        <v>160000</v>
      </c>
      <c r="K71" s="77">
        <v>160000</v>
      </c>
      <c r="L71" s="77">
        <v>160000</v>
      </c>
      <c r="M71" s="77">
        <v>160000</v>
      </c>
      <c r="N71" s="77">
        <v>160000</v>
      </c>
      <c r="O71" s="77">
        <v>160000</v>
      </c>
      <c r="P71" s="77">
        <v>160000</v>
      </c>
      <c r="Q71" s="48"/>
      <c r="R71" s="48"/>
      <c r="S71" s="48">
        <f t="shared" si="1"/>
        <v>22890000</v>
      </c>
    </row>
    <row r="72" spans="1:19" x14ac:dyDescent="0.2">
      <c r="A72" s="16">
        <v>66</v>
      </c>
      <c r="B72" s="16">
        <v>602</v>
      </c>
      <c r="C72" s="17" t="s">
        <v>90</v>
      </c>
      <c r="D72" s="17">
        <v>150000</v>
      </c>
      <c r="E72" s="18">
        <v>19300000</v>
      </c>
      <c r="F72" s="75">
        <f t="shared" ref="F72:F120" si="2">SUM(E72+1890000)</f>
        <v>21190000</v>
      </c>
      <c r="G72" s="77">
        <v>160000</v>
      </c>
      <c r="H72" s="77">
        <v>160000</v>
      </c>
      <c r="I72" s="77">
        <v>160000</v>
      </c>
      <c r="J72" s="77">
        <v>160000</v>
      </c>
      <c r="K72" s="77">
        <v>160000</v>
      </c>
      <c r="L72" s="77">
        <v>160000</v>
      </c>
      <c r="M72" s="77">
        <v>160000</v>
      </c>
      <c r="N72" s="77">
        <v>160000</v>
      </c>
      <c r="O72" s="77">
        <v>160000</v>
      </c>
      <c r="P72" s="77">
        <v>160000</v>
      </c>
      <c r="Q72" s="48"/>
      <c r="R72" s="48"/>
      <c r="S72" s="48">
        <f t="shared" ref="S72:S126" si="3">SUM(F72:R72)</f>
        <v>22790000</v>
      </c>
    </row>
    <row r="73" spans="1:19" x14ac:dyDescent="0.2">
      <c r="A73" s="16">
        <v>67</v>
      </c>
      <c r="B73" s="16">
        <v>506</v>
      </c>
      <c r="C73" s="17" t="s">
        <v>91</v>
      </c>
      <c r="D73" s="17">
        <v>150000</v>
      </c>
      <c r="E73" s="18">
        <v>20060000</v>
      </c>
      <c r="F73" s="75">
        <f t="shared" si="2"/>
        <v>21950000</v>
      </c>
      <c r="G73" s="77">
        <v>160000</v>
      </c>
      <c r="H73" s="77">
        <v>160000</v>
      </c>
      <c r="I73" s="77">
        <v>160000</v>
      </c>
      <c r="J73" s="77">
        <v>160000</v>
      </c>
      <c r="K73" s="77">
        <v>160000</v>
      </c>
      <c r="L73" s="77">
        <v>160000</v>
      </c>
      <c r="M73" s="77">
        <v>160000</v>
      </c>
      <c r="N73" s="77">
        <v>160000</v>
      </c>
      <c r="O73" s="77">
        <v>160000</v>
      </c>
      <c r="P73" s="77">
        <v>160000</v>
      </c>
      <c r="Q73" s="48"/>
      <c r="R73" s="48"/>
      <c r="S73" s="48">
        <f t="shared" si="3"/>
        <v>23550000</v>
      </c>
    </row>
    <row r="74" spans="1:19" x14ac:dyDescent="0.2">
      <c r="A74" s="16">
        <v>68</v>
      </c>
      <c r="B74" s="16">
        <v>383</v>
      </c>
      <c r="C74" s="17" t="s">
        <v>92</v>
      </c>
      <c r="D74" s="17">
        <v>150000</v>
      </c>
      <c r="E74" s="18">
        <v>21230000</v>
      </c>
      <c r="F74" s="75">
        <f t="shared" si="2"/>
        <v>23120000</v>
      </c>
      <c r="G74" s="77">
        <v>160000</v>
      </c>
      <c r="H74" s="77">
        <v>160000</v>
      </c>
      <c r="I74" s="77">
        <v>160000</v>
      </c>
      <c r="J74" s="77">
        <v>160000</v>
      </c>
      <c r="K74" s="77">
        <v>160000</v>
      </c>
      <c r="L74" s="77">
        <v>160000</v>
      </c>
      <c r="M74" s="77">
        <v>160000</v>
      </c>
      <c r="N74" s="77">
        <v>160000</v>
      </c>
      <c r="O74" s="77">
        <v>160000</v>
      </c>
      <c r="P74" s="77">
        <v>160000</v>
      </c>
      <c r="Q74" s="48"/>
      <c r="R74" s="48"/>
      <c r="S74" s="48">
        <f t="shared" si="3"/>
        <v>24720000</v>
      </c>
    </row>
    <row r="75" spans="1:19" x14ac:dyDescent="0.2">
      <c r="A75" s="16">
        <v>69</v>
      </c>
      <c r="B75" s="16">
        <v>182</v>
      </c>
      <c r="C75" s="17" t="s">
        <v>93</v>
      </c>
      <c r="D75" s="17">
        <v>150000</v>
      </c>
      <c r="E75" s="18">
        <v>21645000</v>
      </c>
      <c r="F75" s="75">
        <f t="shared" si="2"/>
        <v>23535000</v>
      </c>
      <c r="G75" s="77">
        <v>160000</v>
      </c>
      <c r="H75" s="77">
        <v>160000</v>
      </c>
      <c r="I75" s="77">
        <v>160000</v>
      </c>
      <c r="J75" s="77">
        <v>160000</v>
      </c>
      <c r="K75" s="77">
        <v>160000</v>
      </c>
      <c r="L75" s="77">
        <v>160000</v>
      </c>
      <c r="M75" s="77">
        <v>160000</v>
      </c>
      <c r="N75" s="77">
        <v>160000</v>
      </c>
      <c r="O75" s="77">
        <v>160000</v>
      </c>
      <c r="P75" s="77">
        <v>160000</v>
      </c>
      <c r="Q75" s="48"/>
      <c r="R75" s="48"/>
      <c r="S75" s="48">
        <f t="shared" si="3"/>
        <v>25135000</v>
      </c>
    </row>
    <row r="76" spans="1:19" x14ac:dyDescent="0.2">
      <c r="A76" s="16">
        <v>70</v>
      </c>
      <c r="B76" s="16">
        <v>648</v>
      </c>
      <c r="C76" s="17" t="s">
        <v>94</v>
      </c>
      <c r="D76" s="17">
        <v>150000</v>
      </c>
      <c r="E76" s="18">
        <v>18875000</v>
      </c>
      <c r="F76" s="75">
        <f t="shared" si="2"/>
        <v>20765000</v>
      </c>
      <c r="G76" s="77">
        <v>160000</v>
      </c>
      <c r="H76" s="77">
        <v>160000</v>
      </c>
      <c r="I76" s="77">
        <v>160000</v>
      </c>
      <c r="J76" s="77">
        <v>160000</v>
      </c>
      <c r="K76" s="77">
        <v>160000</v>
      </c>
      <c r="L76" s="77">
        <v>160000</v>
      </c>
      <c r="M76" s="77">
        <v>160000</v>
      </c>
      <c r="N76" s="77">
        <v>160000</v>
      </c>
      <c r="O76" s="77">
        <v>160000</v>
      </c>
      <c r="P76" s="77">
        <v>160000</v>
      </c>
      <c r="Q76" s="48"/>
      <c r="R76" s="48"/>
      <c r="S76" s="48">
        <f t="shared" si="3"/>
        <v>22365000</v>
      </c>
    </row>
    <row r="77" spans="1:19" x14ac:dyDescent="0.2">
      <c r="A77" s="16">
        <v>71</v>
      </c>
      <c r="B77" s="16">
        <v>574</v>
      </c>
      <c r="C77" s="17" t="s">
        <v>95</v>
      </c>
      <c r="D77" s="17">
        <v>150000</v>
      </c>
      <c r="E77" s="18">
        <v>19200000</v>
      </c>
      <c r="F77" s="75">
        <f t="shared" si="2"/>
        <v>21090000</v>
      </c>
      <c r="G77" s="77">
        <v>160000</v>
      </c>
      <c r="H77" s="77">
        <v>160000</v>
      </c>
      <c r="I77" s="77">
        <v>160000</v>
      </c>
      <c r="J77" s="77">
        <v>160000</v>
      </c>
      <c r="K77" s="77">
        <v>160000</v>
      </c>
      <c r="L77" s="77">
        <v>160000</v>
      </c>
      <c r="M77" s="77">
        <v>160000</v>
      </c>
      <c r="N77" s="77">
        <v>160000</v>
      </c>
      <c r="O77" s="77">
        <v>160000</v>
      </c>
      <c r="P77" s="77">
        <v>160000</v>
      </c>
      <c r="Q77" s="48"/>
      <c r="R77" s="48"/>
      <c r="S77" s="48">
        <f t="shared" si="3"/>
        <v>22690000</v>
      </c>
    </row>
    <row r="78" spans="1:19" x14ac:dyDescent="0.2">
      <c r="A78" s="16">
        <v>72</v>
      </c>
      <c r="B78" s="16">
        <v>507</v>
      </c>
      <c r="C78" s="17" t="s">
        <v>96</v>
      </c>
      <c r="D78" s="17">
        <v>150000</v>
      </c>
      <c r="E78" s="18">
        <v>20060000</v>
      </c>
      <c r="F78" s="75">
        <f t="shared" si="2"/>
        <v>21950000</v>
      </c>
      <c r="G78" s="77">
        <v>160000</v>
      </c>
      <c r="H78" s="77">
        <v>160000</v>
      </c>
      <c r="I78" s="77">
        <v>160000</v>
      </c>
      <c r="J78" s="77">
        <v>160000</v>
      </c>
      <c r="K78" s="77">
        <v>160000</v>
      </c>
      <c r="L78" s="77">
        <v>160000</v>
      </c>
      <c r="M78" s="77">
        <v>160000</v>
      </c>
      <c r="N78" s="77">
        <v>160000</v>
      </c>
      <c r="O78" s="77">
        <v>160000</v>
      </c>
      <c r="P78" s="77">
        <v>160000</v>
      </c>
      <c r="Q78" s="48"/>
      <c r="R78" s="48"/>
      <c r="S78" s="48">
        <f t="shared" si="3"/>
        <v>23550000</v>
      </c>
    </row>
    <row r="79" spans="1:19" x14ac:dyDescent="0.2">
      <c r="A79" s="16">
        <v>73</v>
      </c>
      <c r="B79" s="16">
        <v>512</v>
      </c>
      <c r="C79" s="17" t="s">
        <v>97</v>
      </c>
      <c r="D79" s="17">
        <v>150000</v>
      </c>
      <c r="E79" s="18">
        <v>20040000</v>
      </c>
      <c r="F79" s="75">
        <f t="shared" si="2"/>
        <v>21930000</v>
      </c>
      <c r="G79" s="77">
        <v>160000</v>
      </c>
      <c r="H79" s="77">
        <v>160000</v>
      </c>
      <c r="I79" s="77">
        <v>160000</v>
      </c>
      <c r="J79" s="77">
        <v>160000</v>
      </c>
      <c r="K79" s="77">
        <v>160000</v>
      </c>
      <c r="L79" s="77">
        <v>160000</v>
      </c>
      <c r="M79" s="77">
        <v>160000</v>
      </c>
      <c r="N79" s="77">
        <v>160000</v>
      </c>
      <c r="O79" s="77">
        <v>160000</v>
      </c>
      <c r="P79" s="77">
        <v>160000</v>
      </c>
      <c r="Q79" s="48"/>
      <c r="R79" s="48"/>
      <c r="S79" s="48">
        <f t="shared" si="3"/>
        <v>23530000</v>
      </c>
    </row>
    <row r="80" spans="1:19" x14ac:dyDescent="0.2">
      <c r="A80" s="16">
        <v>74</v>
      </c>
      <c r="B80" s="16">
        <v>516</v>
      </c>
      <c r="C80" s="17" t="s">
        <v>98</v>
      </c>
      <c r="D80" s="17">
        <v>150000</v>
      </c>
      <c r="E80" s="18">
        <v>20040000</v>
      </c>
      <c r="F80" s="75">
        <f t="shared" si="2"/>
        <v>21930000</v>
      </c>
      <c r="G80" s="77">
        <v>160000</v>
      </c>
      <c r="H80" s="77">
        <v>160000</v>
      </c>
      <c r="I80" s="77">
        <v>160000</v>
      </c>
      <c r="J80" s="77">
        <v>160000</v>
      </c>
      <c r="K80" s="77">
        <v>160000</v>
      </c>
      <c r="L80" s="77">
        <v>160000</v>
      </c>
      <c r="M80" s="77">
        <v>160000</v>
      </c>
      <c r="N80" s="77">
        <v>160000</v>
      </c>
      <c r="O80" s="77">
        <v>160000</v>
      </c>
      <c r="P80" s="77">
        <v>160000</v>
      </c>
      <c r="Q80" s="48"/>
      <c r="R80" s="48"/>
      <c r="S80" s="48">
        <f t="shared" si="3"/>
        <v>23530000</v>
      </c>
    </row>
    <row r="81" spans="1:19" x14ac:dyDescent="0.2">
      <c r="A81" s="16">
        <v>75</v>
      </c>
      <c r="B81" s="16">
        <v>582</v>
      </c>
      <c r="C81" s="17" t="s">
        <v>99</v>
      </c>
      <c r="D81" s="17">
        <v>150000</v>
      </c>
      <c r="E81" s="18">
        <v>19350000</v>
      </c>
      <c r="F81" s="75">
        <f t="shared" si="2"/>
        <v>21240000</v>
      </c>
      <c r="G81" s="77">
        <v>160000</v>
      </c>
      <c r="H81" s="77">
        <v>160000</v>
      </c>
      <c r="I81" s="77">
        <v>160000</v>
      </c>
      <c r="J81" s="77">
        <v>160000</v>
      </c>
      <c r="K81" s="77">
        <v>160000</v>
      </c>
      <c r="L81" s="77">
        <v>160000</v>
      </c>
      <c r="M81" s="77">
        <v>160000</v>
      </c>
      <c r="N81" s="77">
        <v>160000</v>
      </c>
      <c r="O81" s="77">
        <v>160000</v>
      </c>
      <c r="P81" s="77">
        <v>160000</v>
      </c>
      <c r="Q81" s="48"/>
      <c r="R81" s="48"/>
      <c r="S81" s="48">
        <f t="shared" si="3"/>
        <v>22840000</v>
      </c>
    </row>
    <row r="82" spans="1:19" x14ac:dyDescent="0.2">
      <c r="A82" s="16">
        <v>76</v>
      </c>
      <c r="B82" s="16">
        <v>576</v>
      </c>
      <c r="C82" s="17" t="s">
        <v>100</v>
      </c>
      <c r="D82" s="17">
        <v>150000</v>
      </c>
      <c r="E82" s="18">
        <v>19200000</v>
      </c>
      <c r="F82" s="75">
        <f t="shared" si="2"/>
        <v>21090000</v>
      </c>
      <c r="G82" s="77">
        <v>160000</v>
      </c>
      <c r="H82" s="77">
        <v>160000</v>
      </c>
      <c r="I82" s="77">
        <v>160000</v>
      </c>
      <c r="J82" s="77">
        <v>160000</v>
      </c>
      <c r="K82" s="77">
        <v>160000</v>
      </c>
      <c r="L82" s="77">
        <v>160000</v>
      </c>
      <c r="M82" s="77">
        <v>160000</v>
      </c>
      <c r="N82" s="77">
        <v>160000</v>
      </c>
      <c r="O82" s="77">
        <v>160000</v>
      </c>
      <c r="P82" s="77">
        <v>160000</v>
      </c>
      <c r="Q82" s="48"/>
      <c r="R82" s="48"/>
      <c r="S82" s="48">
        <f t="shared" si="3"/>
        <v>22690000</v>
      </c>
    </row>
    <row r="83" spans="1:19" x14ac:dyDescent="0.2">
      <c r="A83" s="16">
        <v>77</v>
      </c>
      <c r="B83" s="16">
        <v>628</v>
      </c>
      <c r="C83" s="17" t="s">
        <v>101</v>
      </c>
      <c r="D83" s="17">
        <v>150000</v>
      </c>
      <c r="E83" s="18">
        <v>19200000</v>
      </c>
      <c r="F83" s="75">
        <f t="shared" si="2"/>
        <v>21090000</v>
      </c>
      <c r="G83" s="77">
        <v>160000</v>
      </c>
      <c r="H83" s="77">
        <v>160000</v>
      </c>
      <c r="I83" s="77">
        <v>160000</v>
      </c>
      <c r="J83" s="77">
        <v>160000</v>
      </c>
      <c r="K83" s="77">
        <v>160000</v>
      </c>
      <c r="L83" s="77">
        <v>160000</v>
      </c>
      <c r="M83" s="77">
        <v>160000</v>
      </c>
      <c r="N83" s="77">
        <v>160000</v>
      </c>
      <c r="O83" s="77">
        <v>160000</v>
      </c>
      <c r="P83" s="77">
        <v>160000</v>
      </c>
      <c r="Q83" s="48"/>
      <c r="R83" s="48"/>
      <c r="S83" s="48">
        <f t="shared" si="3"/>
        <v>22690000</v>
      </c>
    </row>
    <row r="84" spans="1:19" x14ac:dyDescent="0.2">
      <c r="A84" s="16">
        <v>78</v>
      </c>
      <c r="B84" s="16">
        <v>287</v>
      </c>
      <c r="C84" s="17" t="s">
        <v>102</v>
      </c>
      <c r="D84" s="17">
        <v>150000</v>
      </c>
      <c r="E84" s="18">
        <v>21450000</v>
      </c>
      <c r="F84" s="75">
        <f t="shared" si="2"/>
        <v>23340000</v>
      </c>
      <c r="G84" s="77">
        <v>160000</v>
      </c>
      <c r="H84" s="77">
        <v>160000</v>
      </c>
      <c r="I84" s="77">
        <v>160000</v>
      </c>
      <c r="J84" s="77">
        <v>160000</v>
      </c>
      <c r="K84" s="77">
        <v>160000</v>
      </c>
      <c r="L84" s="77">
        <v>160000</v>
      </c>
      <c r="M84" s="77">
        <v>160000</v>
      </c>
      <c r="N84" s="77">
        <v>160000</v>
      </c>
      <c r="O84" s="77">
        <v>160000</v>
      </c>
      <c r="P84" s="77">
        <v>160000</v>
      </c>
      <c r="Q84" s="48"/>
      <c r="R84" s="48"/>
      <c r="S84" s="48">
        <f t="shared" si="3"/>
        <v>24940000</v>
      </c>
    </row>
    <row r="85" spans="1:19" x14ac:dyDescent="0.2">
      <c r="A85" s="16">
        <v>79</v>
      </c>
      <c r="B85" s="16">
        <v>515</v>
      </c>
      <c r="C85" s="17" t="s">
        <v>103</v>
      </c>
      <c r="D85" s="17">
        <v>150000</v>
      </c>
      <c r="E85" s="18">
        <v>20040000</v>
      </c>
      <c r="F85" s="75">
        <f t="shared" si="2"/>
        <v>21930000</v>
      </c>
      <c r="G85" s="77">
        <v>160000</v>
      </c>
      <c r="H85" s="77">
        <v>160000</v>
      </c>
      <c r="I85" s="77">
        <v>160000</v>
      </c>
      <c r="J85" s="77">
        <v>160000</v>
      </c>
      <c r="K85" s="77">
        <v>160000</v>
      </c>
      <c r="L85" s="77">
        <v>160000</v>
      </c>
      <c r="M85" s="77">
        <v>160000</v>
      </c>
      <c r="N85" s="77">
        <v>160000</v>
      </c>
      <c r="O85" s="77">
        <v>160000</v>
      </c>
      <c r="P85" s="77">
        <v>160000</v>
      </c>
      <c r="Q85" s="48"/>
      <c r="R85" s="48"/>
      <c r="S85" s="48">
        <f t="shared" si="3"/>
        <v>23530000</v>
      </c>
    </row>
    <row r="86" spans="1:19" x14ac:dyDescent="0.2">
      <c r="A86" s="16">
        <v>80</v>
      </c>
      <c r="B86" s="16">
        <v>629</v>
      </c>
      <c r="C86" s="17" t="s">
        <v>104</v>
      </c>
      <c r="D86" s="17">
        <v>150000</v>
      </c>
      <c r="E86" s="18">
        <v>18875000</v>
      </c>
      <c r="F86" s="75">
        <f t="shared" si="2"/>
        <v>20765000</v>
      </c>
      <c r="G86" s="77">
        <v>160000</v>
      </c>
      <c r="H86" s="77">
        <v>160000</v>
      </c>
      <c r="I86" s="77">
        <v>160000</v>
      </c>
      <c r="J86" s="77">
        <v>160000</v>
      </c>
      <c r="K86" s="77">
        <v>160000</v>
      </c>
      <c r="L86" s="77">
        <v>160000</v>
      </c>
      <c r="M86" s="77">
        <v>160000</v>
      </c>
      <c r="N86" s="77">
        <v>160000</v>
      </c>
      <c r="O86" s="77">
        <v>160000</v>
      </c>
      <c r="P86" s="77">
        <v>160000</v>
      </c>
      <c r="Q86" s="48"/>
      <c r="R86" s="48"/>
      <c r="S86" s="48">
        <f t="shared" si="3"/>
        <v>22365000</v>
      </c>
    </row>
    <row r="87" spans="1:19" x14ac:dyDescent="0.2">
      <c r="A87" s="16">
        <v>81</v>
      </c>
      <c r="B87" s="16">
        <v>139</v>
      </c>
      <c r="C87" s="17" t="s">
        <v>105</v>
      </c>
      <c r="D87" s="17">
        <v>150000</v>
      </c>
      <c r="E87" s="18">
        <v>21700000</v>
      </c>
      <c r="F87" s="75">
        <f t="shared" si="2"/>
        <v>23590000</v>
      </c>
      <c r="G87" s="77">
        <v>160000</v>
      </c>
      <c r="H87" s="77">
        <v>160000</v>
      </c>
      <c r="I87" s="77">
        <v>160000</v>
      </c>
      <c r="J87" s="77">
        <v>160000</v>
      </c>
      <c r="K87" s="77">
        <v>160000</v>
      </c>
      <c r="L87" s="77">
        <v>160000</v>
      </c>
      <c r="M87" s="77">
        <v>160000</v>
      </c>
      <c r="N87" s="77">
        <v>160000</v>
      </c>
      <c r="O87" s="77">
        <v>160000</v>
      </c>
      <c r="P87" s="77">
        <v>160000</v>
      </c>
      <c r="Q87" s="48"/>
      <c r="R87" s="48"/>
      <c r="S87" s="48">
        <f t="shared" si="3"/>
        <v>25190000</v>
      </c>
    </row>
    <row r="88" spans="1:19" x14ac:dyDescent="0.2">
      <c r="A88" s="16">
        <v>82</v>
      </c>
      <c r="B88" s="16">
        <v>633</v>
      </c>
      <c r="C88" s="17" t="s">
        <v>106</v>
      </c>
      <c r="D88" s="17">
        <v>150000</v>
      </c>
      <c r="E88" s="18">
        <v>17675000</v>
      </c>
      <c r="F88" s="75">
        <f t="shared" si="2"/>
        <v>19565000</v>
      </c>
      <c r="G88" s="77">
        <v>160000</v>
      </c>
      <c r="H88" s="77">
        <v>160000</v>
      </c>
      <c r="I88" s="77">
        <v>160000</v>
      </c>
      <c r="J88" s="77">
        <v>160000</v>
      </c>
      <c r="K88" s="77">
        <v>160000</v>
      </c>
      <c r="L88" s="77">
        <v>160000</v>
      </c>
      <c r="M88" s="77">
        <v>160000</v>
      </c>
      <c r="N88" s="77">
        <v>160000</v>
      </c>
      <c r="O88" s="77">
        <v>160000</v>
      </c>
      <c r="P88" s="77">
        <v>160000</v>
      </c>
      <c r="Q88" s="48"/>
      <c r="R88" s="48"/>
      <c r="S88" s="48">
        <f t="shared" si="3"/>
        <v>21165000</v>
      </c>
    </row>
    <row r="89" spans="1:19" x14ac:dyDescent="0.2">
      <c r="A89" s="16">
        <v>83</v>
      </c>
      <c r="B89" s="16">
        <v>227</v>
      </c>
      <c r="C89" s="17" t="s">
        <v>107</v>
      </c>
      <c r="D89" s="17">
        <v>150000</v>
      </c>
      <c r="E89" s="18">
        <v>21560000</v>
      </c>
      <c r="F89" s="75">
        <f t="shared" si="2"/>
        <v>23450000</v>
      </c>
      <c r="G89" s="77">
        <v>160000</v>
      </c>
      <c r="H89" s="77">
        <v>160000</v>
      </c>
      <c r="I89" s="77">
        <v>160000</v>
      </c>
      <c r="J89" s="77">
        <v>160000</v>
      </c>
      <c r="K89" s="77">
        <v>160000</v>
      </c>
      <c r="L89" s="77">
        <v>160000</v>
      </c>
      <c r="M89" s="77">
        <v>160000</v>
      </c>
      <c r="N89" s="77">
        <v>160000</v>
      </c>
      <c r="O89" s="77">
        <v>160000</v>
      </c>
      <c r="P89" s="77">
        <v>160000</v>
      </c>
      <c r="Q89" s="48"/>
      <c r="R89" s="48"/>
      <c r="S89" s="48">
        <f t="shared" si="3"/>
        <v>25050000</v>
      </c>
    </row>
    <row r="90" spans="1:19" x14ac:dyDescent="0.2">
      <c r="A90" s="16">
        <v>84</v>
      </c>
      <c r="B90" s="16">
        <v>671</v>
      </c>
      <c r="C90" s="17" t="s">
        <v>108</v>
      </c>
      <c r="D90" s="17">
        <v>150000</v>
      </c>
      <c r="E90" s="18">
        <v>18300000</v>
      </c>
      <c r="F90" s="75">
        <f t="shared" si="2"/>
        <v>20190000</v>
      </c>
      <c r="G90" s="77">
        <v>160000</v>
      </c>
      <c r="H90" s="77">
        <v>160000</v>
      </c>
      <c r="I90" s="77">
        <v>160000</v>
      </c>
      <c r="J90" s="77">
        <v>160000</v>
      </c>
      <c r="K90" s="77">
        <v>160000</v>
      </c>
      <c r="L90" s="77">
        <v>160000</v>
      </c>
      <c r="M90" s="77">
        <v>160000</v>
      </c>
      <c r="N90" s="77">
        <v>160000</v>
      </c>
      <c r="O90" s="77">
        <v>160000</v>
      </c>
      <c r="P90" s="77">
        <v>160000</v>
      </c>
      <c r="Q90" s="48"/>
      <c r="R90" s="48"/>
      <c r="S90" s="48">
        <f t="shared" si="3"/>
        <v>21790000</v>
      </c>
    </row>
    <row r="91" spans="1:19" s="35" customFormat="1" x14ac:dyDescent="0.2">
      <c r="A91" s="16">
        <v>85</v>
      </c>
      <c r="B91" s="27">
        <v>415</v>
      </c>
      <c r="C91" s="28" t="s">
        <v>109</v>
      </c>
      <c r="D91" s="28">
        <v>150000</v>
      </c>
      <c r="E91" s="29">
        <v>19650000</v>
      </c>
      <c r="F91" s="76">
        <f>SUM(E91+0)</f>
        <v>19650000</v>
      </c>
      <c r="G91" s="77">
        <v>160000</v>
      </c>
      <c r="H91" s="77">
        <v>160000</v>
      </c>
      <c r="I91" s="77">
        <v>160000</v>
      </c>
      <c r="J91" s="77">
        <v>160000</v>
      </c>
      <c r="K91" s="77">
        <v>160000</v>
      </c>
      <c r="L91" s="77">
        <v>160000</v>
      </c>
      <c r="M91" s="77">
        <v>160000</v>
      </c>
      <c r="N91" s="77">
        <v>160000</v>
      </c>
      <c r="O91" s="77">
        <v>160000</v>
      </c>
      <c r="P91" s="77">
        <v>160000</v>
      </c>
      <c r="Q91" s="48"/>
      <c r="R91" s="48"/>
      <c r="S91" s="48">
        <f t="shared" si="3"/>
        <v>21250000</v>
      </c>
    </row>
    <row r="92" spans="1:19" x14ac:dyDescent="0.2">
      <c r="A92" s="16">
        <v>86</v>
      </c>
      <c r="B92" s="16">
        <v>570</v>
      </c>
      <c r="C92" s="17" t="s">
        <v>110</v>
      </c>
      <c r="D92" s="17">
        <v>150000</v>
      </c>
      <c r="E92" s="18">
        <v>19225000</v>
      </c>
      <c r="F92" s="75">
        <f t="shared" si="2"/>
        <v>21115000</v>
      </c>
      <c r="G92" s="77">
        <v>160000</v>
      </c>
      <c r="H92" s="77">
        <v>160000</v>
      </c>
      <c r="I92" s="77">
        <v>160000</v>
      </c>
      <c r="J92" s="77">
        <v>160000</v>
      </c>
      <c r="K92" s="77">
        <v>160000</v>
      </c>
      <c r="L92" s="77">
        <v>160000</v>
      </c>
      <c r="M92" s="77">
        <v>160000</v>
      </c>
      <c r="N92" s="77">
        <v>160000</v>
      </c>
      <c r="O92" s="77">
        <v>160000</v>
      </c>
      <c r="P92" s="77">
        <v>160000</v>
      </c>
      <c r="Q92" s="48"/>
      <c r="R92" s="48"/>
      <c r="S92" s="48">
        <f t="shared" si="3"/>
        <v>22715000</v>
      </c>
    </row>
    <row r="93" spans="1:19" x14ac:dyDescent="0.2">
      <c r="A93" s="16">
        <v>87</v>
      </c>
      <c r="B93" s="16">
        <v>561</v>
      </c>
      <c r="C93" s="17" t="s">
        <v>111</v>
      </c>
      <c r="D93" s="17">
        <v>150000</v>
      </c>
      <c r="E93" s="18">
        <v>19250000</v>
      </c>
      <c r="F93" s="75">
        <f t="shared" si="2"/>
        <v>21140000</v>
      </c>
      <c r="G93" s="77">
        <v>160000</v>
      </c>
      <c r="H93" s="77">
        <v>160000</v>
      </c>
      <c r="I93" s="77">
        <v>160000</v>
      </c>
      <c r="J93" s="77">
        <v>160000</v>
      </c>
      <c r="K93" s="77">
        <v>160000</v>
      </c>
      <c r="L93" s="77">
        <v>160000</v>
      </c>
      <c r="M93" s="77">
        <v>160000</v>
      </c>
      <c r="N93" s="77">
        <v>160000</v>
      </c>
      <c r="O93" s="77">
        <v>160000</v>
      </c>
      <c r="P93" s="77">
        <v>160000</v>
      </c>
      <c r="Q93" s="48"/>
      <c r="R93" s="48"/>
      <c r="S93" s="48">
        <f t="shared" si="3"/>
        <v>22740000</v>
      </c>
    </row>
    <row r="94" spans="1:19" x14ac:dyDescent="0.2">
      <c r="A94" s="16">
        <v>88</v>
      </c>
      <c r="B94" s="16">
        <v>323</v>
      </c>
      <c r="C94" s="17" t="s">
        <v>112</v>
      </c>
      <c r="D94" s="17">
        <v>150000</v>
      </c>
      <c r="E94" s="18">
        <v>21350000</v>
      </c>
      <c r="F94" s="75">
        <f t="shared" si="2"/>
        <v>23240000</v>
      </c>
      <c r="G94" s="77">
        <v>160000</v>
      </c>
      <c r="H94" s="77">
        <v>160000</v>
      </c>
      <c r="I94" s="77">
        <v>160000</v>
      </c>
      <c r="J94" s="77">
        <v>160000</v>
      </c>
      <c r="K94" s="77">
        <v>160000</v>
      </c>
      <c r="L94" s="77">
        <v>160000</v>
      </c>
      <c r="M94" s="77">
        <v>160000</v>
      </c>
      <c r="N94" s="77">
        <v>160000</v>
      </c>
      <c r="O94" s="77">
        <v>160000</v>
      </c>
      <c r="P94" s="77">
        <v>160000</v>
      </c>
      <c r="Q94" s="48"/>
      <c r="R94" s="48"/>
      <c r="S94" s="48">
        <f t="shared" si="3"/>
        <v>24840000</v>
      </c>
    </row>
    <row r="95" spans="1:19" x14ac:dyDescent="0.2">
      <c r="A95" s="16">
        <v>89</v>
      </c>
      <c r="B95" s="16">
        <v>590</v>
      </c>
      <c r="C95" s="17" t="s">
        <v>113</v>
      </c>
      <c r="D95" s="17">
        <v>150000</v>
      </c>
      <c r="E95" s="18">
        <v>19275000</v>
      </c>
      <c r="F95" s="75">
        <f t="shared" si="2"/>
        <v>21165000</v>
      </c>
      <c r="G95" s="77">
        <v>160000</v>
      </c>
      <c r="H95" s="77">
        <v>160000</v>
      </c>
      <c r="I95" s="77">
        <v>160000</v>
      </c>
      <c r="J95" s="77">
        <v>160000</v>
      </c>
      <c r="K95" s="77">
        <v>160000</v>
      </c>
      <c r="L95" s="77">
        <v>160000</v>
      </c>
      <c r="M95" s="77">
        <v>160000</v>
      </c>
      <c r="N95" s="77">
        <v>160000</v>
      </c>
      <c r="O95" s="77">
        <v>160000</v>
      </c>
      <c r="P95" s="77">
        <v>160000</v>
      </c>
      <c r="Q95" s="48"/>
      <c r="R95" s="48"/>
      <c r="S95" s="48">
        <f t="shared" si="3"/>
        <v>22765000</v>
      </c>
    </row>
    <row r="96" spans="1:19" x14ac:dyDescent="0.2">
      <c r="A96" s="16">
        <v>90</v>
      </c>
      <c r="B96" s="16">
        <v>188</v>
      </c>
      <c r="C96" s="17" t="s">
        <v>114</v>
      </c>
      <c r="D96" s="17">
        <v>150000</v>
      </c>
      <c r="E96" s="18">
        <v>20145000</v>
      </c>
      <c r="F96" s="75">
        <f t="shared" si="2"/>
        <v>22035000</v>
      </c>
      <c r="G96" s="77">
        <v>160000</v>
      </c>
      <c r="H96" s="77">
        <v>160000</v>
      </c>
      <c r="I96" s="77">
        <v>160000</v>
      </c>
      <c r="J96" s="77">
        <v>160000</v>
      </c>
      <c r="K96" s="77">
        <v>160000</v>
      </c>
      <c r="L96" s="77">
        <v>160000</v>
      </c>
      <c r="M96" s="77">
        <v>160000</v>
      </c>
      <c r="N96" s="77">
        <v>160000</v>
      </c>
      <c r="O96" s="77">
        <v>160000</v>
      </c>
      <c r="P96" s="77">
        <v>160000</v>
      </c>
      <c r="Q96" s="48"/>
      <c r="R96" s="48"/>
      <c r="S96" s="48">
        <f t="shared" si="3"/>
        <v>23635000</v>
      </c>
    </row>
    <row r="97" spans="1:19" x14ac:dyDescent="0.2">
      <c r="A97" s="16">
        <v>91</v>
      </c>
      <c r="B97" s="16">
        <v>388</v>
      </c>
      <c r="C97" s="17" t="s">
        <v>115</v>
      </c>
      <c r="D97" s="17">
        <v>150000</v>
      </c>
      <c r="E97" s="18">
        <v>21185000</v>
      </c>
      <c r="F97" s="75">
        <f t="shared" si="2"/>
        <v>23075000</v>
      </c>
      <c r="G97" s="77">
        <v>160000</v>
      </c>
      <c r="H97" s="77">
        <v>160000</v>
      </c>
      <c r="I97" s="77">
        <v>160000</v>
      </c>
      <c r="J97" s="77">
        <v>160000</v>
      </c>
      <c r="K97" s="77">
        <v>160000</v>
      </c>
      <c r="L97" s="77">
        <v>160000</v>
      </c>
      <c r="M97" s="77">
        <v>160000</v>
      </c>
      <c r="N97" s="77">
        <v>160000</v>
      </c>
      <c r="O97" s="77">
        <v>160000</v>
      </c>
      <c r="P97" s="77">
        <v>160000</v>
      </c>
      <c r="Q97" s="48"/>
      <c r="R97" s="48"/>
      <c r="S97" s="48">
        <f t="shared" si="3"/>
        <v>24675000</v>
      </c>
    </row>
    <row r="98" spans="1:19" x14ac:dyDescent="0.2">
      <c r="A98" s="16">
        <v>92</v>
      </c>
      <c r="B98" s="16">
        <v>599</v>
      </c>
      <c r="C98" s="17" t="s">
        <v>116</v>
      </c>
      <c r="D98" s="17">
        <v>150000</v>
      </c>
      <c r="E98" s="18">
        <v>19275000</v>
      </c>
      <c r="F98" s="75">
        <f t="shared" si="2"/>
        <v>21165000</v>
      </c>
      <c r="G98" s="77">
        <v>160000</v>
      </c>
      <c r="H98" s="77">
        <v>160000</v>
      </c>
      <c r="I98" s="77">
        <v>160000</v>
      </c>
      <c r="J98" s="77">
        <v>160000</v>
      </c>
      <c r="K98" s="77">
        <v>160000</v>
      </c>
      <c r="L98" s="77">
        <v>160000</v>
      </c>
      <c r="M98" s="77">
        <v>160000</v>
      </c>
      <c r="N98" s="77">
        <v>160000</v>
      </c>
      <c r="O98" s="77">
        <v>160000</v>
      </c>
      <c r="P98" s="77">
        <v>160000</v>
      </c>
      <c r="Q98" s="48"/>
      <c r="R98" s="48"/>
      <c r="S98" s="48">
        <f t="shared" si="3"/>
        <v>22765000</v>
      </c>
    </row>
    <row r="99" spans="1:19" x14ac:dyDescent="0.2">
      <c r="A99" s="16">
        <v>93</v>
      </c>
      <c r="B99" s="16">
        <v>568</v>
      </c>
      <c r="C99" s="17" t="s">
        <v>117</v>
      </c>
      <c r="D99" s="17">
        <v>150000</v>
      </c>
      <c r="E99" s="18">
        <v>19400000</v>
      </c>
      <c r="F99" s="75">
        <f t="shared" si="2"/>
        <v>21290000</v>
      </c>
      <c r="G99" s="77">
        <v>160000</v>
      </c>
      <c r="H99" s="77">
        <v>160000</v>
      </c>
      <c r="I99" s="77">
        <v>160000</v>
      </c>
      <c r="J99" s="77">
        <v>160000</v>
      </c>
      <c r="K99" s="77">
        <v>160000</v>
      </c>
      <c r="L99" s="77">
        <v>160000</v>
      </c>
      <c r="M99" s="77">
        <v>160000</v>
      </c>
      <c r="N99" s="77">
        <v>160000</v>
      </c>
      <c r="O99" s="77">
        <v>160000</v>
      </c>
      <c r="P99" s="77">
        <v>160000</v>
      </c>
      <c r="Q99" s="48"/>
      <c r="R99" s="48"/>
      <c r="S99" s="48">
        <f t="shared" si="3"/>
        <v>22890000</v>
      </c>
    </row>
    <row r="100" spans="1:19" x14ac:dyDescent="0.2">
      <c r="A100" s="16">
        <v>94</v>
      </c>
      <c r="B100" s="16">
        <v>660</v>
      </c>
      <c r="C100" s="17" t="s">
        <v>118</v>
      </c>
      <c r="D100" s="17">
        <v>150000</v>
      </c>
      <c r="E100" s="18">
        <v>19000000</v>
      </c>
      <c r="F100" s="75">
        <f t="shared" si="2"/>
        <v>20890000</v>
      </c>
      <c r="G100" s="77">
        <v>160000</v>
      </c>
      <c r="H100" s="77">
        <v>160000</v>
      </c>
      <c r="I100" s="77">
        <v>160000</v>
      </c>
      <c r="J100" s="77">
        <v>160000</v>
      </c>
      <c r="K100" s="77">
        <v>160000</v>
      </c>
      <c r="L100" s="77">
        <v>160000</v>
      </c>
      <c r="M100" s="77">
        <v>160000</v>
      </c>
      <c r="N100" s="77">
        <v>160000</v>
      </c>
      <c r="O100" s="77">
        <v>160000</v>
      </c>
      <c r="P100" s="77">
        <v>160000</v>
      </c>
      <c r="Q100" s="48"/>
      <c r="R100" s="48"/>
      <c r="S100" s="48">
        <f t="shared" si="3"/>
        <v>22490000</v>
      </c>
    </row>
    <row r="101" spans="1:19" x14ac:dyDescent="0.2">
      <c r="A101" s="16">
        <v>95</v>
      </c>
      <c r="B101" s="16">
        <v>619</v>
      </c>
      <c r="C101" s="17" t="s">
        <v>119</v>
      </c>
      <c r="D101" s="17">
        <v>150000</v>
      </c>
      <c r="E101" s="18">
        <v>18500000</v>
      </c>
      <c r="F101" s="75">
        <f t="shared" si="2"/>
        <v>20390000</v>
      </c>
      <c r="G101" s="77">
        <v>160000</v>
      </c>
      <c r="H101" s="77">
        <v>160000</v>
      </c>
      <c r="I101" s="77">
        <v>160000</v>
      </c>
      <c r="J101" s="77">
        <v>160000</v>
      </c>
      <c r="K101" s="77">
        <v>160000</v>
      </c>
      <c r="L101" s="77">
        <v>160000</v>
      </c>
      <c r="M101" s="77">
        <v>160000</v>
      </c>
      <c r="N101" s="77">
        <v>160000</v>
      </c>
      <c r="O101" s="77">
        <v>160000</v>
      </c>
      <c r="P101" s="77">
        <v>160000</v>
      </c>
      <c r="Q101" s="48"/>
      <c r="R101" s="48"/>
      <c r="S101" s="48">
        <f t="shared" si="3"/>
        <v>21990000</v>
      </c>
    </row>
    <row r="102" spans="1:19" x14ac:dyDescent="0.2">
      <c r="A102" s="16">
        <v>96</v>
      </c>
      <c r="B102" s="16">
        <v>102</v>
      </c>
      <c r="C102" s="17" t="s">
        <v>120</v>
      </c>
      <c r="D102" s="17">
        <v>150000</v>
      </c>
      <c r="E102" s="18">
        <v>21705000</v>
      </c>
      <c r="F102" s="75">
        <f t="shared" si="2"/>
        <v>23595000</v>
      </c>
      <c r="G102" s="77">
        <v>160000</v>
      </c>
      <c r="H102" s="77">
        <v>160000</v>
      </c>
      <c r="I102" s="77">
        <v>160000</v>
      </c>
      <c r="J102" s="77">
        <v>160000</v>
      </c>
      <c r="K102" s="77">
        <v>160000</v>
      </c>
      <c r="L102" s="77">
        <v>160000</v>
      </c>
      <c r="M102" s="77">
        <v>160000</v>
      </c>
      <c r="N102" s="77">
        <v>160000</v>
      </c>
      <c r="O102" s="77">
        <v>160000</v>
      </c>
      <c r="P102" s="77">
        <v>160000</v>
      </c>
      <c r="Q102" s="48"/>
      <c r="R102" s="48"/>
      <c r="S102" s="48">
        <f t="shared" si="3"/>
        <v>25195000</v>
      </c>
    </row>
    <row r="103" spans="1:19" x14ac:dyDescent="0.2">
      <c r="A103" s="16">
        <v>97</v>
      </c>
      <c r="B103" s="16">
        <v>270</v>
      </c>
      <c r="C103" s="17" t="s">
        <v>121</v>
      </c>
      <c r="D103" s="17">
        <v>150000</v>
      </c>
      <c r="E103" s="18">
        <v>19825000</v>
      </c>
      <c r="F103" s="75">
        <f t="shared" si="2"/>
        <v>21715000</v>
      </c>
      <c r="G103" s="77">
        <v>160000</v>
      </c>
      <c r="H103" s="77">
        <v>160000</v>
      </c>
      <c r="I103" s="77">
        <v>160000</v>
      </c>
      <c r="J103" s="77">
        <v>160000</v>
      </c>
      <c r="K103" s="77">
        <v>160000</v>
      </c>
      <c r="L103" s="77">
        <v>160000</v>
      </c>
      <c r="M103" s="77">
        <v>160000</v>
      </c>
      <c r="N103" s="77">
        <v>160000</v>
      </c>
      <c r="O103" s="77">
        <v>160000</v>
      </c>
      <c r="P103" s="77">
        <v>160000</v>
      </c>
      <c r="Q103" s="48"/>
      <c r="R103" s="48"/>
      <c r="S103" s="48">
        <f t="shared" si="3"/>
        <v>23315000</v>
      </c>
    </row>
    <row r="104" spans="1:19" x14ac:dyDescent="0.2">
      <c r="A104" s="16">
        <v>98</v>
      </c>
      <c r="B104" s="16">
        <v>98</v>
      </c>
      <c r="C104" s="17" t="s">
        <v>122</v>
      </c>
      <c r="D104" s="17">
        <v>150000</v>
      </c>
      <c r="E104" s="18">
        <v>21705000</v>
      </c>
      <c r="F104" s="75">
        <f t="shared" si="2"/>
        <v>23595000</v>
      </c>
      <c r="G104" s="77">
        <v>160000</v>
      </c>
      <c r="H104" s="77">
        <v>160000</v>
      </c>
      <c r="I104" s="77">
        <v>160000</v>
      </c>
      <c r="J104" s="77">
        <v>160000</v>
      </c>
      <c r="K104" s="77">
        <v>160000</v>
      </c>
      <c r="L104" s="77">
        <v>160000</v>
      </c>
      <c r="M104" s="77">
        <v>160000</v>
      </c>
      <c r="N104" s="77">
        <v>160000</v>
      </c>
      <c r="O104" s="77">
        <v>160000</v>
      </c>
      <c r="P104" s="77">
        <v>160000</v>
      </c>
      <c r="Q104" s="48"/>
      <c r="R104" s="48"/>
      <c r="S104" s="48">
        <f t="shared" si="3"/>
        <v>25195000</v>
      </c>
    </row>
    <row r="105" spans="1:19" x14ac:dyDescent="0.2">
      <c r="A105" s="16">
        <v>99</v>
      </c>
      <c r="B105" s="16">
        <v>704</v>
      </c>
      <c r="C105" s="17" t="s">
        <v>123</v>
      </c>
      <c r="D105" s="17">
        <v>150000</v>
      </c>
      <c r="E105" s="18">
        <v>17850000</v>
      </c>
      <c r="F105" s="75">
        <f t="shared" si="2"/>
        <v>19740000</v>
      </c>
      <c r="G105" s="77">
        <v>160000</v>
      </c>
      <c r="H105" s="77">
        <v>160000</v>
      </c>
      <c r="I105" s="77">
        <v>160000</v>
      </c>
      <c r="J105" s="77">
        <v>160000</v>
      </c>
      <c r="K105" s="77">
        <v>160000</v>
      </c>
      <c r="L105" s="77">
        <v>160000</v>
      </c>
      <c r="M105" s="77">
        <v>160000</v>
      </c>
      <c r="N105" s="77">
        <v>160000</v>
      </c>
      <c r="O105" s="77">
        <v>160000</v>
      </c>
      <c r="P105" s="77">
        <v>160000</v>
      </c>
      <c r="Q105" s="48"/>
      <c r="R105" s="48"/>
      <c r="S105" s="48">
        <f t="shared" si="3"/>
        <v>21340000</v>
      </c>
    </row>
    <row r="106" spans="1:19" x14ac:dyDescent="0.2">
      <c r="A106" s="16">
        <v>100</v>
      </c>
      <c r="B106" s="16">
        <v>437</v>
      </c>
      <c r="C106" s="17" t="s">
        <v>124</v>
      </c>
      <c r="D106" s="17">
        <v>150000</v>
      </c>
      <c r="E106" s="18">
        <v>21990000</v>
      </c>
      <c r="F106" s="75">
        <f t="shared" si="2"/>
        <v>23880000</v>
      </c>
      <c r="G106" s="77">
        <v>160000</v>
      </c>
      <c r="H106" s="77">
        <v>160000</v>
      </c>
      <c r="I106" s="77">
        <v>160000</v>
      </c>
      <c r="J106" s="77">
        <v>160000</v>
      </c>
      <c r="K106" s="77">
        <v>160000</v>
      </c>
      <c r="L106" s="77">
        <v>160000</v>
      </c>
      <c r="M106" s="77">
        <v>160000</v>
      </c>
      <c r="N106" s="77">
        <v>160000</v>
      </c>
      <c r="O106" s="77">
        <v>160000</v>
      </c>
      <c r="P106" s="77">
        <v>160000</v>
      </c>
      <c r="Q106" s="48"/>
      <c r="R106" s="48"/>
      <c r="S106" s="48">
        <f t="shared" si="3"/>
        <v>25480000</v>
      </c>
    </row>
    <row r="107" spans="1:19" x14ac:dyDescent="0.2">
      <c r="A107" s="16">
        <v>101</v>
      </c>
      <c r="B107" s="16">
        <v>262</v>
      </c>
      <c r="C107" s="17" t="s">
        <v>125</v>
      </c>
      <c r="D107" s="17">
        <v>150000</v>
      </c>
      <c r="E107" s="18">
        <v>21675000</v>
      </c>
      <c r="F107" s="75">
        <f t="shared" si="2"/>
        <v>23565000</v>
      </c>
      <c r="G107" s="77">
        <v>160000</v>
      </c>
      <c r="H107" s="77">
        <v>160000</v>
      </c>
      <c r="I107" s="77">
        <v>160000</v>
      </c>
      <c r="J107" s="77">
        <v>160000</v>
      </c>
      <c r="K107" s="77">
        <v>160000</v>
      </c>
      <c r="L107" s="77">
        <v>160000</v>
      </c>
      <c r="M107" s="77">
        <v>160000</v>
      </c>
      <c r="N107" s="77">
        <v>160000</v>
      </c>
      <c r="O107" s="77">
        <v>160000</v>
      </c>
      <c r="P107" s="77">
        <v>160000</v>
      </c>
      <c r="Q107" s="48"/>
      <c r="R107" s="48"/>
      <c r="S107" s="48">
        <f t="shared" si="3"/>
        <v>25165000</v>
      </c>
    </row>
    <row r="108" spans="1:19" x14ac:dyDescent="0.2">
      <c r="A108" s="16">
        <v>102</v>
      </c>
      <c r="B108" s="16">
        <v>448</v>
      </c>
      <c r="C108" s="17" t="s">
        <v>126</v>
      </c>
      <c r="D108" s="17">
        <v>150000</v>
      </c>
      <c r="E108" s="18">
        <v>20950000</v>
      </c>
      <c r="F108" s="75">
        <f t="shared" si="2"/>
        <v>22840000</v>
      </c>
      <c r="G108" s="77">
        <v>160000</v>
      </c>
      <c r="H108" s="77">
        <v>160000</v>
      </c>
      <c r="I108" s="77">
        <v>160000</v>
      </c>
      <c r="J108" s="77">
        <v>160000</v>
      </c>
      <c r="K108" s="77">
        <v>160000</v>
      </c>
      <c r="L108" s="77">
        <v>160000</v>
      </c>
      <c r="M108" s="77">
        <v>160000</v>
      </c>
      <c r="N108" s="77">
        <v>160000</v>
      </c>
      <c r="O108" s="77">
        <v>160000</v>
      </c>
      <c r="P108" s="77">
        <v>160000</v>
      </c>
      <c r="Q108" s="48"/>
      <c r="R108" s="48"/>
      <c r="S108" s="48">
        <f t="shared" si="3"/>
        <v>24440000</v>
      </c>
    </row>
    <row r="109" spans="1:19" x14ac:dyDescent="0.2">
      <c r="A109" s="16">
        <v>103</v>
      </c>
      <c r="B109" s="16">
        <v>447</v>
      </c>
      <c r="C109" s="17" t="s">
        <v>127</v>
      </c>
      <c r="D109" s="17">
        <v>150000</v>
      </c>
      <c r="E109" s="18">
        <v>20950000</v>
      </c>
      <c r="F109" s="75">
        <f t="shared" si="2"/>
        <v>22840000</v>
      </c>
      <c r="G109" s="77">
        <v>160000</v>
      </c>
      <c r="H109" s="77">
        <v>160000</v>
      </c>
      <c r="I109" s="77">
        <v>160000</v>
      </c>
      <c r="J109" s="77">
        <v>160000</v>
      </c>
      <c r="K109" s="77">
        <v>160000</v>
      </c>
      <c r="L109" s="77">
        <v>160000</v>
      </c>
      <c r="M109" s="77">
        <v>160000</v>
      </c>
      <c r="N109" s="77">
        <v>160000</v>
      </c>
      <c r="O109" s="77">
        <v>160000</v>
      </c>
      <c r="P109" s="77">
        <v>160000</v>
      </c>
      <c r="Q109" s="48"/>
      <c r="R109" s="48"/>
      <c r="S109" s="48">
        <f t="shared" si="3"/>
        <v>24440000</v>
      </c>
    </row>
    <row r="110" spans="1:19" x14ac:dyDescent="0.2">
      <c r="A110" s="16">
        <v>104</v>
      </c>
      <c r="B110" s="16">
        <v>635</v>
      </c>
      <c r="C110" s="17" t="s">
        <v>128</v>
      </c>
      <c r="D110" s="17">
        <v>150000</v>
      </c>
      <c r="E110" s="18">
        <v>19500000</v>
      </c>
      <c r="F110" s="75">
        <f t="shared" si="2"/>
        <v>21390000</v>
      </c>
      <c r="G110" s="77">
        <v>160000</v>
      </c>
      <c r="H110" s="77">
        <v>160000</v>
      </c>
      <c r="I110" s="77">
        <v>160000</v>
      </c>
      <c r="J110" s="77">
        <v>160000</v>
      </c>
      <c r="K110" s="77">
        <v>160000</v>
      </c>
      <c r="L110" s="77">
        <v>160000</v>
      </c>
      <c r="M110" s="77">
        <v>160000</v>
      </c>
      <c r="N110" s="77">
        <v>160000</v>
      </c>
      <c r="O110" s="77">
        <v>160000</v>
      </c>
      <c r="P110" s="77">
        <v>160000</v>
      </c>
      <c r="Q110" s="48"/>
      <c r="R110" s="48"/>
      <c r="S110" s="48">
        <f t="shared" si="3"/>
        <v>22990000</v>
      </c>
    </row>
    <row r="111" spans="1:19" x14ac:dyDescent="0.2">
      <c r="A111" s="16">
        <v>105</v>
      </c>
      <c r="B111" s="16">
        <v>545</v>
      </c>
      <c r="C111" s="17" t="s">
        <v>129</v>
      </c>
      <c r="D111" s="17">
        <v>150000</v>
      </c>
      <c r="E111" s="18">
        <v>19570000</v>
      </c>
      <c r="F111" s="75">
        <f t="shared" si="2"/>
        <v>21460000</v>
      </c>
      <c r="G111" s="77">
        <v>160000</v>
      </c>
      <c r="H111" s="77">
        <v>160000</v>
      </c>
      <c r="I111" s="77">
        <v>160000</v>
      </c>
      <c r="J111" s="77">
        <v>160000</v>
      </c>
      <c r="K111" s="77">
        <v>160000</v>
      </c>
      <c r="L111" s="77">
        <v>160000</v>
      </c>
      <c r="M111" s="77">
        <v>160000</v>
      </c>
      <c r="N111" s="77">
        <v>160000</v>
      </c>
      <c r="O111" s="77">
        <v>160000</v>
      </c>
      <c r="P111" s="77">
        <v>160000</v>
      </c>
      <c r="Q111" s="48"/>
      <c r="R111" s="48"/>
      <c r="S111" s="48">
        <f t="shared" si="3"/>
        <v>23060000</v>
      </c>
    </row>
    <row r="112" spans="1:19" x14ac:dyDescent="0.2">
      <c r="A112" s="16">
        <v>106</v>
      </c>
      <c r="B112" s="16">
        <v>634</v>
      </c>
      <c r="C112" s="17" t="s">
        <v>130</v>
      </c>
      <c r="D112" s="17">
        <v>150000</v>
      </c>
      <c r="E112" s="18">
        <v>19500000</v>
      </c>
      <c r="F112" s="75">
        <f t="shared" si="2"/>
        <v>21390000</v>
      </c>
      <c r="G112" s="77">
        <v>160000</v>
      </c>
      <c r="H112" s="77">
        <v>160000</v>
      </c>
      <c r="I112" s="77">
        <v>160000</v>
      </c>
      <c r="J112" s="77">
        <v>160000</v>
      </c>
      <c r="K112" s="77">
        <v>160000</v>
      </c>
      <c r="L112" s="77">
        <v>160000</v>
      </c>
      <c r="M112" s="77">
        <v>160000</v>
      </c>
      <c r="N112" s="77">
        <v>160000</v>
      </c>
      <c r="O112" s="77">
        <v>160000</v>
      </c>
      <c r="P112" s="77">
        <v>160000</v>
      </c>
      <c r="Q112" s="48"/>
      <c r="R112" s="48"/>
      <c r="S112" s="48">
        <f t="shared" si="3"/>
        <v>22990000</v>
      </c>
    </row>
    <row r="113" spans="1:19" x14ac:dyDescent="0.2">
      <c r="A113" s="16">
        <v>107</v>
      </c>
      <c r="B113" s="16">
        <v>571</v>
      </c>
      <c r="C113" s="17" t="s">
        <v>131</v>
      </c>
      <c r="D113" s="17">
        <v>150000</v>
      </c>
      <c r="E113" s="18">
        <v>19225000</v>
      </c>
      <c r="F113" s="75">
        <f t="shared" si="2"/>
        <v>21115000</v>
      </c>
      <c r="G113" s="77">
        <v>160000</v>
      </c>
      <c r="H113" s="77">
        <v>160000</v>
      </c>
      <c r="I113" s="77">
        <v>160000</v>
      </c>
      <c r="J113" s="77">
        <v>160000</v>
      </c>
      <c r="K113" s="77">
        <v>160000</v>
      </c>
      <c r="L113" s="77">
        <v>160000</v>
      </c>
      <c r="M113" s="77">
        <v>160000</v>
      </c>
      <c r="N113" s="77">
        <v>160000</v>
      </c>
      <c r="O113" s="77">
        <v>160000</v>
      </c>
      <c r="P113" s="77">
        <v>160000</v>
      </c>
      <c r="Q113" s="48"/>
      <c r="R113" s="48"/>
      <c r="S113" s="48">
        <f t="shared" si="3"/>
        <v>22715000</v>
      </c>
    </row>
    <row r="114" spans="1:19" x14ac:dyDescent="0.2">
      <c r="A114" s="16">
        <v>108</v>
      </c>
      <c r="B114" s="16">
        <v>636</v>
      </c>
      <c r="C114" s="17" t="s">
        <v>132</v>
      </c>
      <c r="D114" s="17">
        <v>150000</v>
      </c>
      <c r="E114" s="18">
        <v>17700000</v>
      </c>
      <c r="F114" s="75">
        <f t="shared" si="2"/>
        <v>19590000</v>
      </c>
      <c r="G114" s="77">
        <v>160000</v>
      </c>
      <c r="H114" s="77">
        <v>160000</v>
      </c>
      <c r="I114" s="77">
        <v>160000</v>
      </c>
      <c r="J114" s="77">
        <v>160000</v>
      </c>
      <c r="K114" s="77">
        <v>160000</v>
      </c>
      <c r="L114" s="77">
        <v>160000</v>
      </c>
      <c r="M114" s="77">
        <v>160000</v>
      </c>
      <c r="N114" s="77">
        <v>160000</v>
      </c>
      <c r="O114" s="77">
        <v>160000</v>
      </c>
      <c r="P114" s="77">
        <v>160000</v>
      </c>
      <c r="Q114" s="48"/>
      <c r="R114" s="48"/>
      <c r="S114" s="48">
        <f t="shared" si="3"/>
        <v>21190000</v>
      </c>
    </row>
    <row r="115" spans="1:19" x14ac:dyDescent="0.2">
      <c r="A115" s="16">
        <v>109</v>
      </c>
      <c r="B115" s="16">
        <v>425</v>
      </c>
      <c r="C115" s="17" t="s">
        <v>133</v>
      </c>
      <c r="D115" s="17">
        <v>150000</v>
      </c>
      <c r="E115" s="18">
        <v>13450000</v>
      </c>
      <c r="F115" s="75">
        <f>SUM(E115+0)</f>
        <v>13450000</v>
      </c>
      <c r="G115" s="77">
        <v>160000</v>
      </c>
      <c r="H115" s="77">
        <v>160000</v>
      </c>
      <c r="I115" s="77">
        <v>160000</v>
      </c>
      <c r="J115" s="77">
        <v>160000</v>
      </c>
      <c r="K115" s="77">
        <v>160000</v>
      </c>
      <c r="L115" s="77">
        <v>160000</v>
      </c>
      <c r="M115" s="77">
        <v>160000</v>
      </c>
      <c r="N115" s="77">
        <v>160000</v>
      </c>
      <c r="O115" s="77">
        <v>160000</v>
      </c>
      <c r="P115" s="77">
        <v>160000</v>
      </c>
      <c r="Q115" s="48"/>
      <c r="R115" s="48"/>
      <c r="S115" s="48">
        <f t="shared" si="3"/>
        <v>15050000</v>
      </c>
    </row>
    <row r="116" spans="1:19" x14ac:dyDescent="0.2">
      <c r="A116" s="16">
        <v>110</v>
      </c>
      <c r="B116" s="16">
        <v>768</v>
      </c>
      <c r="C116" s="17" t="s">
        <v>134</v>
      </c>
      <c r="D116" s="17">
        <v>150000</v>
      </c>
      <c r="E116" s="18">
        <v>150000</v>
      </c>
      <c r="F116" s="75">
        <f t="shared" si="2"/>
        <v>2040000</v>
      </c>
      <c r="G116" s="77">
        <v>160000</v>
      </c>
      <c r="H116" s="77">
        <v>160000</v>
      </c>
      <c r="I116" s="77">
        <v>160000</v>
      </c>
      <c r="J116" s="77">
        <v>160000</v>
      </c>
      <c r="K116" s="77">
        <v>160000</v>
      </c>
      <c r="L116" s="77">
        <v>160000</v>
      </c>
      <c r="M116" s="77">
        <v>160000</v>
      </c>
      <c r="N116" s="77">
        <v>160000</v>
      </c>
      <c r="O116" s="77">
        <v>160000</v>
      </c>
      <c r="P116" s="77">
        <v>160000</v>
      </c>
      <c r="Q116" s="48"/>
      <c r="R116" s="48"/>
      <c r="S116" s="48">
        <f t="shared" si="3"/>
        <v>3640000</v>
      </c>
    </row>
    <row r="117" spans="1:19" x14ac:dyDescent="0.2">
      <c r="A117" s="16">
        <v>111</v>
      </c>
      <c r="B117" s="16"/>
      <c r="C117" s="17" t="s">
        <v>135</v>
      </c>
      <c r="D117" s="17">
        <v>150000</v>
      </c>
      <c r="E117" s="18">
        <v>150000</v>
      </c>
      <c r="F117" s="75">
        <f t="shared" si="2"/>
        <v>2040000</v>
      </c>
      <c r="G117" s="77">
        <v>160000</v>
      </c>
      <c r="H117" s="77">
        <v>160000</v>
      </c>
      <c r="I117" s="77">
        <v>160000</v>
      </c>
      <c r="J117" s="77">
        <v>160000</v>
      </c>
      <c r="K117" s="77">
        <v>160000</v>
      </c>
      <c r="L117" s="77">
        <v>160000</v>
      </c>
      <c r="M117" s="77">
        <v>160000</v>
      </c>
      <c r="N117" s="77">
        <v>160000</v>
      </c>
      <c r="O117" s="77">
        <v>160000</v>
      </c>
      <c r="P117" s="77">
        <v>160000</v>
      </c>
      <c r="Q117" s="48"/>
      <c r="R117" s="48"/>
      <c r="S117" s="48">
        <f t="shared" si="3"/>
        <v>3640000</v>
      </c>
    </row>
    <row r="118" spans="1:19" x14ac:dyDescent="0.2">
      <c r="A118" s="16">
        <v>112</v>
      </c>
      <c r="B118" s="16">
        <v>767</v>
      </c>
      <c r="C118" s="17" t="s">
        <v>136</v>
      </c>
      <c r="D118" s="17">
        <v>150000</v>
      </c>
      <c r="E118" s="18">
        <v>150000</v>
      </c>
      <c r="F118" s="75">
        <f t="shared" si="2"/>
        <v>2040000</v>
      </c>
      <c r="G118" s="77">
        <v>160000</v>
      </c>
      <c r="H118" s="77">
        <v>160000</v>
      </c>
      <c r="I118" s="77">
        <v>160000</v>
      </c>
      <c r="J118" s="77">
        <v>160000</v>
      </c>
      <c r="K118" s="77">
        <v>160000</v>
      </c>
      <c r="L118" s="77">
        <v>160000</v>
      </c>
      <c r="M118" s="77">
        <v>160000</v>
      </c>
      <c r="N118" s="77">
        <v>160000</v>
      </c>
      <c r="O118" s="77">
        <v>160000</v>
      </c>
      <c r="P118" s="77">
        <v>160000</v>
      </c>
      <c r="Q118" s="48"/>
      <c r="R118" s="48"/>
      <c r="S118" s="48">
        <f t="shared" si="3"/>
        <v>3640000</v>
      </c>
    </row>
    <row r="119" spans="1:19" x14ac:dyDescent="0.2">
      <c r="A119" s="16">
        <v>113</v>
      </c>
      <c r="B119" s="16">
        <v>765</v>
      </c>
      <c r="C119" s="17" t="s">
        <v>137</v>
      </c>
      <c r="D119" s="17">
        <v>150000</v>
      </c>
      <c r="E119" s="18">
        <v>1200000</v>
      </c>
      <c r="F119" s="75">
        <f t="shared" si="2"/>
        <v>3090000</v>
      </c>
      <c r="G119" s="77">
        <v>160000</v>
      </c>
      <c r="H119" s="77">
        <v>160000</v>
      </c>
      <c r="I119" s="77">
        <v>160000</v>
      </c>
      <c r="J119" s="77">
        <v>160000</v>
      </c>
      <c r="K119" s="77">
        <v>160000</v>
      </c>
      <c r="L119" s="77">
        <v>160000</v>
      </c>
      <c r="M119" s="77">
        <v>160000</v>
      </c>
      <c r="N119" s="77">
        <v>160000</v>
      </c>
      <c r="O119" s="77">
        <v>160000</v>
      </c>
      <c r="P119" s="77">
        <v>160000</v>
      </c>
      <c r="Q119" s="48"/>
      <c r="R119" s="48"/>
      <c r="S119" s="48">
        <f t="shared" si="3"/>
        <v>4690000</v>
      </c>
    </row>
    <row r="120" spans="1:19" x14ac:dyDescent="0.2">
      <c r="A120" s="16">
        <v>114</v>
      </c>
      <c r="B120" s="16">
        <v>765</v>
      </c>
      <c r="C120" s="17" t="s">
        <v>138</v>
      </c>
      <c r="D120" s="17">
        <v>150000</v>
      </c>
      <c r="E120" s="18">
        <v>1050000</v>
      </c>
      <c r="F120" s="75">
        <f t="shared" si="2"/>
        <v>2940000</v>
      </c>
      <c r="G120" s="77">
        <v>160000</v>
      </c>
      <c r="H120" s="77">
        <v>160000</v>
      </c>
      <c r="I120" s="77">
        <v>160000</v>
      </c>
      <c r="J120" s="77">
        <v>160000</v>
      </c>
      <c r="K120" s="77">
        <v>160000</v>
      </c>
      <c r="L120" s="77">
        <v>160000</v>
      </c>
      <c r="M120" s="77">
        <v>160000</v>
      </c>
      <c r="N120" s="77">
        <v>160000</v>
      </c>
      <c r="O120" s="77">
        <v>160000</v>
      </c>
      <c r="P120" s="77">
        <v>160000</v>
      </c>
      <c r="Q120" s="48"/>
      <c r="R120" s="48"/>
      <c r="S120" s="48">
        <f t="shared" si="3"/>
        <v>4540000</v>
      </c>
    </row>
    <row r="121" spans="1:19" x14ac:dyDescent="0.2">
      <c r="A121" s="16">
        <v>115</v>
      </c>
      <c r="B121" s="37"/>
      <c r="C121" s="17" t="s">
        <v>139</v>
      </c>
      <c r="D121" s="17">
        <v>150000</v>
      </c>
      <c r="E121" s="18"/>
      <c r="F121" s="75">
        <v>3750000</v>
      </c>
      <c r="G121" s="77">
        <v>160000</v>
      </c>
      <c r="H121" s="77">
        <v>160000</v>
      </c>
      <c r="I121" s="77">
        <v>160000</v>
      </c>
      <c r="J121" s="77">
        <v>160000</v>
      </c>
      <c r="K121" s="77">
        <v>160000</v>
      </c>
      <c r="L121" s="77">
        <v>160000</v>
      </c>
      <c r="M121" s="77">
        <v>160000</v>
      </c>
      <c r="N121" s="77">
        <v>160000</v>
      </c>
      <c r="O121" s="77">
        <v>160000</v>
      </c>
      <c r="P121" s="77">
        <v>160000</v>
      </c>
      <c r="Q121" s="48"/>
      <c r="R121" s="48"/>
      <c r="S121" s="48">
        <f t="shared" si="3"/>
        <v>5350000</v>
      </c>
    </row>
    <row r="122" spans="1:19" x14ac:dyDescent="0.2">
      <c r="A122" s="16">
        <v>116</v>
      </c>
      <c r="B122" s="37">
        <v>769</v>
      </c>
      <c r="C122" s="38" t="s">
        <v>140</v>
      </c>
      <c r="D122" s="17">
        <v>150000</v>
      </c>
      <c r="E122" s="18"/>
      <c r="F122" s="75">
        <f>SUM(E122+1890000)</f>
        <v>1890000</v>
      </c>
      <c r="G122" s="77">
        <v>160000</v>
      </c>
      <c r="H122" s="77">
        <v>160000</v>
      </c>
      <c r="I122" s="77">
        <v>160000</v>
      </c>
      <c r="J122" s="77">
        <v>160000</v>
      </c>
      <c r="K122" s="77">
        <v>160000</v>
      </c>
      <c r="L122" s="77">
        <v>160000</v>
      </c>
      <c r="M122" s="77">
        <v>160000</v>
      </c>
      <c r="N122" s="77">
        <v>160000</v>
      </c>
      <c r="O122" s="77">
        <v>160000</v>
      </c>
      <c r="P122" s="77">
        <v>160000</v>
      </c>
      <c r="Q122" s="48"/>
      <c r="R122" s="48"/>
      <c r="S122" s="48">
        <f t="shared" si="3"/>
        <v>3490000</v>
      </c>
    </row>
    <row r="123" spans="1:19" x14ac:dyDescent="0.2">
      <c r="A123" s="16">
        <v>117</v>
      </c>
      <c r="B123" s="37"/>
      <c r="C123" s="38" t="s">
        <v>141</v>
      </c>
      <c r="D123" s="17">
        <v>150000</v>
      </c>
      <c r="E123" s="18"/>
      <c r="F123" s="75">
        <v>1740000</v>
      </c>
      <c r="G123" s="77">
        <v>160000</v>
      </c>
      <c r="H123" s="77">
        <v>160000</v>
      </c>
      <c r="I123" s="77">
        <v>160000</v>
      </c>
      <c r="J123" s="77">
        <v>160000</v>
      </c>
      <c r="K123" s="77">
        <v>160000</v>
      </c>
      <c r="L123" s="77">
        <v>160000</v>
      </c>
      <c r="M123" s="77">
        <v>160000</v>
      </c>
      <c r="N123" s="77">
        <v>160000</v>
      </c>
      <c r="O123" s="77">
        <v>160000</v>
      </c>
      <c r="P123" s="77">
        <v>160000</v>
      </c>
      <c r="Q123" s="48"/>
      <c r="R123" s="48"/>
      <c r="S123" s="48">
        <f t="shared" si="3"/>
        <v>3340000</v>
      </c>
    </row>
    <row r="124" spans="1:19" x14ac:dyDescent="0.2">
      <c r="A124" s="16">
        <v>118</v>
      </c>
      <c r="B124" s="37"/>
      <c r="C124" s="38" t="s">
        <v>142</v>
      </c>
      <c r="D124" s="17">
        <v>150000</v>
      </c>
      <c r="E124" s="18"/>
      <c r="F124" s="75">
        <v>1440000</v>
      </c>
      <c r="G124" s="77">
        <v>160000</v>
      </c>
      <c r="H124" s="77">
        <v>160000</v>
      </c>
      <c r="I124" s="77">
        <v>160000</v>
      </c>
      <c r="J124" s="77">
        <v>160000</v>
      </c>
      <c r="K124" s="77">
        <v>160000</v>
      </c>
      <c r="L124" s="77">
        <v>160000</v>
      </c>
      <c r="M124" s="77">
        <v>160000</v>
      </c>
      <c r="N124" s="77">
        <v>160000</v>
      </c>
      <c r="O124" s="77">
        <v>160000</v>
      </c>
      <c r="P124" s="77">
        <v>160000</v>
      </c>
      <c r="Q124" s="48"/>
      <c r="R124" s="48"/>
      <c r="S124" s="48">
        <f t="shared" si="3"/>
        <v>3040000</v>
      </c>
    </row>
    <row r="125" spans="1:19" x14ac:dyDescent="0.2">
      <c r="A125" s="16">
        <v>119</v>
      </c>
      <c r="C125" s="1" t="s">
        <v>143</v>
      </c>
      <c r="D125" s="1">
        <v>150000</v>
      </c>
      <c r="F125" s="1">
        <v>800000</v>
      </c>
      <c r="G125" s="77">
        <v>160000</v>
      </c>
      <c r="H125" s="77">
        <v>160000</v>
      </c>
      <c r="I125" s="77">
        <v>160000</v>
      </c>
      <c r="J125" s="77">
        <v>160000</v>
      </c>
      <c r="K125" s="77">
        <v>160000</v>
      </c>
      <c r="L125" s="77">
        <v>160000</v>
      </c>
      <c r="M125" s="77">
        <v>160000</v>
      </c>
      <c r="N125" s="77">
        <v>160000</v>
      </c>
      <c r="O125" s="77">
        <v>160000</v>
      </c>
      <c r="P125" s="77">
        <v>160000</v>
      </c>
      <c r="Q125" s="48"/>
      <c r="R125" s="48"/>
      <c r="S125" s="48">
        <f t="shared" si="3"/>
        <v>2400000</v>
      </c>
    </row>
    <row r="126" spans="1:19" x14ac:dyDescent="0.2">
      <c r="A126" s="16">
        <v>120</v>
      </c>
      <c r="B126" s="37"/>
      <c r="C126" s="38" t="s">
        <v>144</v>
      </c>
      <c r="D126" s="17">
        <v>150000</v>
      </c>
      <c r="E126" s="18"/>
      <c r="F126" s="75">
        <v>1280000</v>
      </c>
      <c r="G126" s="77">
        <v>160000</v>
      </c>
      <c r="H126" s="77">
        <v>160000</v>
      </c>
      <c r="I126" s="77">
        <v>160000</v>
      </c>
      <c r="J126" s="77">
        <v>160000</v>
      </c>
      <c r="K126" s="77">
        <v>160000</v>
      </c>
      <c r="L126" s="77">
        <v>160000</v>
      </c>
      <c r="M126" s="77">
        <v>160000</v>
      </c>
      <c r="N126" s="77">
        <v>160000</v>
      </c>
      <c r="O126" s="77">
        <v>160000</v>
      </c>
      <c r="P126" s="77">
        <v>160000</v>
      </c>
      <c r="Q126" s="48"/>
      <c r="R126" s="48"/>
      <c r="S126" s="48">
        <f t="shared" si="3"/>
        <v>2880000</v>
      </c>
    </row>
    <row r="127" spans="1:19" x14ac:dyDescent="0.2">
      <c r="A127" s="16"/>
      <c r="B127" s="16"/>
      <c r="C127" s="17" t="s">
        <v>145</v>
      </c>
      <c r="D127" s="17"/>
      <c r="E127" s="18"/>
      <c r="F127" s="19"/>
    </row>
    <row r="128" spans="1:19" x14ac:dyDescent="0.2">
      <c r="A128" s="16"/>
      <c r="B128" s="16" t="s">
        <v>146</v>
      </c>
      <c r="C128" s="17" t="s">
        <v>147</v>
      </c>
      <c r="D128" s="17"/>
      <c r="E128" s="18">
        <v>19275000</v>
      </c>
      <c r="F128" s="19"/>
    </row>
    <row r="129" spans="1:6" x14ac:dyDescent="0.2">
      <c r="A129" s="16"/>
      <c r="B129" s="16" t="s">
        <v>146</v>
      </c>
      <c r="C129" s="17" t="s">
        <v>148</v>
      </c>
      <c r="D129" s="17"/>
      <c r="E129" s="18"/>
      <c r="F129" s="19"/>
    </row>
    <row r="130" spans="1:6" x14ac:dyDescent="0.2">
      <c r="A130" s="16"/>
      <c r="B130" s="16" t="s">
        <v>146</v>
      </c>
      <c r="C130" s="17" t="s">
        <v>149</v>
      </c>
      <c r="D130" s="17"/>
      <c r="E130" s="18"/>
      <c r="F130" s="19"/>
    </row>
    <row r="131" spans="1:6" x14ac:dyDescent="0.2">
      <c r="A131" s="16"/>
      <c r="B131" s="16" t="s">
        <v>146</v>
      </c>
      <c r="C131" s="17" t="s">
        <v>150</v>
      </c>
      <c r="D131" s="17"/>
      <c r="E131" s="18"/>
      <c r="F131" s="19"/>
    </row>
    <row r="132" spans="1:6" x14ac:dyDescent="0.2">
      <c r="A132" s="16"/>
      <c r="B132" s="16" t="s">
        <v>146</v>
      </c>
      <c r="C132" s="17" t="s">
        <v>151</v>
      </c>
      <c r="D132" s="17"/>
      <c r="E132" s="18"/>
      <c r="F132" s="19"/>
    </row>
    <row r="133" spans="1:6" x14ac:dyDescent="0.2">
      <c r="A133" s="16"/>
      <c r="B133" s="16" t="s">
        <v>146</v>
      </c>
      <c r="C133" s="17" t="s">
        <v>152</v>
      </c>
      <c r="D133" s="17"/>
      <c r="E133" s="18"/>
      <c r="F133" s="19"/>
    </row>
    <row r="134" spans="1:6" x14ac:dyDescent="0.2">
      <c r="A134" s="16"/>
      <c r="B134" s="16"/>
      <c r="C134" s="17" t="s">
        <v>153</v>
      </c>
      <c r="D134" s="17"/>
      <c r="E134" s="18"/>
      <c r="F134" s="19"/>
    </row>
    <row r="135" spans="1:6" x14ac:dyDescent="0.2">
      <c r="A135" s="16"/>
      <c r="B135" s="16" t="s">
        <v>146</v>
      </c>
      <c r="C135" s="17" t="s">
        <v>154</v>
      </c>
      <c r="D135" s="17"/>
      <c r="E135" s="18"/>
      <c r="F135" s="19"/>
    </row>
    <row r="136" spans="1:6" x14ac:dyDescent="0.2">
      <c r="A136" s="16"/>
      <c r="B136" s="16" t="s">
        <v>146</v>
      </c>
      <c r="C136" s="17" t="s">
        <v>155</v>
      </c>
      <c r="D136" s="17"/>
      <c r="E136" s="18"/>
      <c r="F136" s="19"/>
    </row>
    <row r="137" spans="1:6" x14ac:dyDescent="0.2">
      <c r="A137" s="16"/>
      <c r="B137" s="16" t="s">
        <v>146</v>
      </c>
      <c r="C137" s="17" t="s">
        <v>156</v>
      </c>
      <c r="D137" s="17"/>
      <c r="E137" s="18"/>
      <c r="F137" s="19"/>
    </row>
    <row r="138" spans="1:6" x14ac:dyDescent="0.2">
      <c r="A138" s="16"/>
      <c r="B138" s="16" t="s">
        <v>146</v>
      </c>
      <c r="C138" s="17" t="s">
        <v>157</v>
      </c>
      <c r="D138" s="17"/>
      <c r="E138" s="18"/>
      <c r="F138" s="19"/>
    </row>
    <row r="139" spans="1:6" x14ac:dyDescent="0.2">
      <c r="A139" s="16"/>
      <c r="B139" s="16" t="s">
        <v>146</v>
      </c>
      <c r="C139" s="17" t="s">
        <v>158</v>
      </c>
      <c r="D139" s="17"/>
      <c r="E139" s="18"/>
      <c r="F139" s="19">
        <f>SUM(E139)</f>
        <v>0</v>
      </c>
    </row>
    <row r="140" spans="1:6" x14ac:dyDescent="0.2">
      <c r="A140" s="16"/>
      <c r="B140" s="16" t="s">
        <v>146</v>
      </c>
      <c r="C140" s="17" t="s">
        <v>159</v>
      </c>
      <c r="D140" s="17"/>
      <c r="E140" s="18"/>
      <c r="F140" s="19">
        <f>SUM(E140)</f>
        <v>0</v>
      </c>
    </row>
    <row r="141" spans="1:6" x14ac:dyDescent="0.2">
      <c r="A141" s="16"/>
      <c r="B141" s="16" t="s">
        <v>146</v>
      </c>
      <c r="C141" s="17" t="s">
        <v>160</v>
      </c>
      <c r="D141" s="17"/>
      <c r="E141" s="18"/>
      <c r="F141" s="19">
        <f>SUM(E141)</f>
        <v>0</v>
      </c>
    </row>
    <row r="142" spans="1:6" x14ac:dyDescent="0.2">
      <c r="A142" s="16"/>
      <c r="B142" s="16" t="s">
        <v>146</v>
      </c>
      <c r="C142" s="17" t="s">
        <v>161</v>
      </c>
      <c r="D142" s="17"/>
      <c r="E142" s="18"/>
      <c r="F142" s="19"/>
    </row>
    <row r="143" spans="1:6" x14ac:dyDescent="0.2">
      <c r="A143" s="16"/>
      <c r="B143" s="16" t="s">
        <v>146</v>
      </c>
      <c r="C143" s="17" t="s">
        <v>162</v>
      </c>
      <c r="D143" s="17"/>
      <c r="E143" s="18"/>
      <c r="F143" s="19">
        <f>SUM(E143)</f>
        <v>0</v>
      </c>
    </row>
    <row r="144" spans="1:6" x14ac:dyDescent="0.2">
      <c r="A144" s="16"/>
      <c r="B144" s="16" t="s">
        <v>146</v>
      </c>
      <c r="C144" s="17" t="s">
        <v>163</v>
      </c>
      <c r="D144" s="17"/>
      <c r="E144" s="18"/>
      <c r="F144" s="19">
        <f t="shared" ref="F144:F150" si="4">SUM(E144)</f>
        <v>0</v>
      </c>
    </row>
    <row r="145" spans="1:6" x14ac:dyDescent="0.2">
      <c r="A145" s="16"/>
      <c r="B145" s="16" t="s">
        <v>146</v>
      </c>
      <c r="C145" s="17" t="s">
        <v>164</v>
      </c>
      <c r="D145" s="17"/>
      <c r="E145" s="18"/>
      <c r="F145" s="19">
        <f t="shared" si="4"/>
        <v>0</v>
      </c>
    </row>
    <row r="146" spans="1:6" x14ac:dyDescent="0.2">
      <c r="A146" s="16"/>
      <c r="B146" s="16" t="s">
        <v>146</v>
      </c>
      <c r="C146" s="17" t="s">
        <v>165</v>
      </c>
      <c r="D146" s="17"/>
      <c r="E146" s="18"/>
      <c r="F146" s="19">
        <f t="shared" si="4"/>
        <v>0</v>
      </c>
    </row>
    <row r="147" spans="1:6" x14ac:dyDescent="0.2">
      <c r="A147" s="16"/>
      <c r="B147" s="16" t="s">
        <v>146</v>
      </c>
      <c r="C147" s="17" t="s">
        <v>166</v>
      </c>
      <c r="D147" s="17"/>
      <c r="E147" s="18"/>
      <c r="F147" s="19">
        <f t="shared" si="4"/>
        <v>0</v>
      </c>
    </row>
    <row r="148" spans="1:6" x14ac:dyDescent="0.2">
      <c r="A148" s="16"/>
      <c r="B148" s="16" t="s">
        <v>146</v>
      </c>
      <c r="C148" s="17" t="s">
        <v>167</v>
      </c>
      <c r="D148" s="17"/>
      <c r="E148" s="18"/>
      <c r="F148" s="19">
        <f t="shared" si="4"/>
        <v>0</v>
      </c>
    </row>
    <row r="149" spans="1:6" x14ac:dyDescent="0.2">
      <c r="A149" s="16"/>
      <c r="B149" s="16" t="s">
        <v>146</v>
      </c>
      <c r="C149" s="17" t="s">
        <v>168</v>
      </c>
      <c r="D149" s="17"/>
      <c r="E149" s="18"/>
      <c r="F149" s="19">
        <f t="shared" si="4"/>
        <v>0</v>
      </c>
    </row>
    <row r="150" spans="1:6" x14ac:dyDescent="0.2">
      <c r="A150" s="16"/>
      <c r="B150" s="16" t="s">
        <v>146</v>
      </c>
      <c r="C150" s="17" t="s">
        <v>169</v>
      </c>
      <c r="D150" s="17"/>
      <c r="E150" s="18"/>
      <c r="F150" s="19">
        <f t="shared" si="4"/>
        <v>0</v>
      </c>
    </row>
    <row r="151" spans="1:6" x14ac:dyDescent="0.2">
      <c r="A151" s="16"/>
      <c r="B151" s="16" t="s">
        <v>170</v>
      </c>
      <c r="C151" s="44" t="s">
        <v>171</v>
      </c>
      <c r="D151" s="17"/>
      <c r="E151" s="45"/>
      <c r="F151" s="19"/>
    </row>
    <row r="152" spans="1:6" x14ac:dyDescent="0.2">
      <c r="A152" s="16"/>
      <c r="B152" s="37"/>
      <c r="C152" s="44" t="s">
        <v>172</v>
      </c>
      <c r="D152" s="44"/>
      <c r="F152" s="46"/>
    </row>
    <row r="153" spans="1:6" x14ac:dyDescent="0.2">
      <c r="A153" s="16"/>
      <c r="B153" s="37"/>
      <c r="C153" s="44" t="s">
        <v>173</v>
      </c>
      <c r="D153" s="44"/>
      <c r="F153" s="46"/>
    </row>
    <row r="154" spans="1:6" x14ac:dyDescent="0.2">
      <c r="A154" s="16"/>
      <c r="B154" s="37"/>
      <c r="C154" s="44" t="s">
        <v>174</v>
      </c>
      <c r="D154" s="44"/>
      <c r="F154" s="46"/>
    </row>
    <row r="155" spans="1:6" x14ac:dyDescent="0.2">
      <c r="A155" s="16"/>
      <c r="B155" s="37"/>
      <c r="C155" s="44" t="s">
        <v>175</v>
      </c>
      <c r="D155" s="44"/>
      <c r="F155" s="46"/>
    </row>
    <row r="156" spans="1:6" x14ac:dyDescent="0.2">
      <c r="A156" s="16"/>
      <c r="B156" s="37"/>
      <c r="C156" s="44" t="s">
        <v>176</v>
      </c>
      <c r="D156" s="44"/>
      <c r="F156" s="46"/>
    </row>
    <row r="157" spans="1:6" x14ac:dyDescent="0.2">
      <c r="A157" s="16"/>
      <c r="B157" s="37"/>
      <c r="C157" s="44" t="s">
        <v>177</v>
      </c>
      <c r="D157" s="44"/>
      <c r="F157" s="46"/>
    </row>
    <row r="158" spans="1:6" x14ac:dyDescent="0.2">
      <c r="A158" s="16"/>
      <c r="B158" s="37"/>
      <c r="C158" s="44" t="s">
        <v>178</v>
      </c>
      <c r="D158" s="44"/>
      <c r="F158" s="46"/>
    </row>
    <row r="159" spans="1:6" x14ac:dyDescent="0.2">
      <c r="A159" s="16"/>
      <c r="B159" s="37"/>
      <c r="C159" s="44" t="s">
        <v>179</v>
      </c>
      <c r="D159" s="44"/>
      <c r="F159" s="46"/>
    </row>
    <row r="160" spans="1:6" x14ac:dyDescent="0.2">
      <c r="A160" s="16"/>
      <c r="B160" s="37"/>
      <c r="C160" s="44" t="s">
        <v>180</v>
      </c>
      <c r="D160" s="44"/>
      <c r="F160" s="46"/>
    </row>
    <row r="161" spans="1:6" x14ac:dyDescent="0.2">
      <c r="A161" s="16"/>
      <c r="B161" s="37"/>
      <c r="C161" s="44" t="s">
        <v>181</v>
      </c>
      <c r="D161" s="44"/>
      <c r="F161" s="46"/>
    </row>
    <row r="162" spans="1:6" x14ac:dyDescent="0.2">
      <c r="A162" s="16"/>
      <c r="B162" s="16"/>
      <c r="C162" s="17" t="s">
        <v>182</v>
      </c>
      <c r="D162" s="44"/>
      <c r="F162" s="46"/>
    </row>
    <row r="163" spans="1:6" x14ac:dyDescent="0.2">
      <c r="A163" s="16"/>
      <c r="B163" s="16"/>
      <c r="C163" s="17" t="s">
        <v>183</v>
      </c>
      <c r="D163" s="44"/>
      <c r="F163" s="46"/>
    </row>
    <row r="164" spans="1:6" x14ac:dyDescent="0.2">
      <c r="A164" s="16"/>
      <c r="B164" s="16"/>
      <c r="C164" s="17" t="s">
        <v>184</v>
      </c>
      <c r="D164" s="44"/>
      <c r="F164" s="46"/>
    </row>
    <row r="165" spans="1:6" x14ac:dyDescent="0.2">
      <c r="A165" s="16"/>
      <c r="B165" s="16"/>
      <c r="C165" s="17" t="s">
        <v>185</v>
      </c>
      <c r="D165" s="44"/>
      <c r="F165" s="46"/>
    </row>
    <row r="166" spans="1:6" x14ac:dyDescent="0.2">
      <c r="A166" s="16"/>
      <c r="B166" s="16"/>
      <c r="C166" s="17" t="s">
        <v>186</v>
      </c>
      <c r="D166" s="50"/>
      <c r="F166" s="51"/>
    </row>
    <row r="167" spans="1:6" x14ac:dyDescent="0.2">
      <c r="C167" s="17" t="s">
        <v>187</v>
      </c>
      <c r="D167" s="48"/>
      <c r="E167" s="53"/>
      <c r="F167" s="48"/>
    </row>
    <row r="168" spans="1:6" ht="15" x14ac:dyDescent="0.25">
      <c r="C168" s="17" t="s">
        <v>188</v>
      </c>
      <c r="D168" s="54"/>
      <c r="E168" s="55"/>
      <c r="F168" s="48"/>
    </row>
    <row r="169" spans="1:6" ht="15" x14ac:dyDescent="0.25">
      <c r="C169" s="17" t="s">
        <v>189</v>
      </c>
      <c r="D169" s="54"/>
      <c r="E169" s="57"/>
      <c r="F169" s="48"/>
    </row>
    <row r="170" spans="1:6" ht="15" x14ac:dyDescent="0.25">
      <c r="C170" s="17" t="s">
        <v>190</v>
      </c>
      <c r="D170" s="54"/>
      <c r="E170" s="57"/>
      <c r="F170" s="48"/>
    </row>
    <row r="171" spans="1:6" ht="15" x14ac:dyDescent="0.25">
      <c r="C171" s="17" t="s">
        <v>191</v>
      </c>
      <c r="D171" s="54"/>
      <c r="E171" s="57"/>
      <c r="F171" s="48"/>
    </row>
    <row r="172" spans="1:6" ht="15" x14ac:dyDescent="0.25">
      <c r="C172" s="17" t="s">
        <v>192</v>
      </c>
      <c r="D172" s="54"/>
      <c r="E172" s="57"/>
      <c r="F172" s="48"/>
    </row>
    <row r="173" spans="1:6" ht="15" x14ac:dyDescent="0.25">
      <c r="C173" s="17" t="s">
        <v>193</v>
      </c>
      <c r="D173" s="54"/>
      <c r="E173" s="59"/>
      <c r="F173" s="48"/>
    </row>
    <row r="174" spans="1:6" ht="15" x14ac:dyDescent="0.25">
      <c r="C174" s="44" t="s">
        <v>194</v>
      </c>
      <c r="D174" s="54"/>
      <c r="E174" s="59"/>
      <c r="F174" s="48"/>
    </row>
    <row r="175" spans="1:6" ht="15" x14ac:dyDescent="0.25">
      <c r="C175" s="44" t="s">
        <v>195</v>
      </c>
      <c r="D175" s="54"/>
      <c r="E175" s="60"/>
      <c r="F175" s="48"/>
    </row>
    <row r="176" spans="1:6" x14ac:dyDescent="0.2">
      <c r="A176" s="16">
        <v>12</v>
      </c>
      <c r="B176" s="16">
        <v>758</v>
      </c>
      <c r="C176" s="44" t="s">
        <v>196</v>
      </c>
      <c r="D176" s="22"/>
      <c r="E176" s="61"/>
      <c r="F176" s="20"/>
    </row>
    <row r="177" spans="3:7" x14ac:dyDescent="0.2">
      <c r="C177" s="44" t="s">
        <v>197</v>
      </c>
    </row>
    <row r="178" spans="3:7" x14ac:dyDescent="0.2">
      <c r="C178" s="44" t="s">
        <v>198</v>
      </c>
      <c r="F178" s="24">
        <v>-160000000</v>
      </c>
    </row>
    <row r="179" spans="3:7" s="63" customFormat="1" x14ac:dyDescent="0.2">
      <c r="C179" s="63" t="s">
        <v>199</v>
      </c>
      <c r="D179" s="64">
        <f>SUM(D7:D178)</f>
        <v>18000000</v>
      </c>
      <c r="E179" s="65">
        <f t="shared" ref="E179:G179" si="5">SUM(E7:E178)</f>
        <v>2148205000</v>
      </c>
      <c r="F179" s="64">
        <f>SUM(F7:F178)</f>
        <v>2188820000</v>
      </c>
      <c r="G179" s="65">
        <f t="shared" si="5"/>
        <v>19200000</v>
      </c>
    </row>
    <row r="183" spans="3:7" x14ac:dyDescent="0.2">
      <c r="E183" s="2">
        <f>SUM(E179-E184)</f>
        <v>-40615000</v>
      </c>
      <c r="F183" s="1">
        <f>SUM(F179-E184)</f>
        <v>0</v>
      </c>
    </row>
    <row r="184" spans="3:7" x14ac:dyDescent="0.2">
      <c r="E184" s="2">
        <v>2188820000</v>
      </c>
    </row>
  </sheetData>
  <mergeCells count="8">
    <mergeCell ref="G5:R5"/>
    <mergeCell ref="S5:S6"/>
    <mergeCell ref="A2:F2"/>
    <mergeCell ref="A3:F3"/>
    <mergeCell ref="A5:A6"/>
    <mergeCell ref="B5:B6"/>
    <mergeCell ref="C5:C6"/>
    <mergeCell ref="D5:F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79"/>
  <sheetViews>
    <sheetView topLeftCell="A103" workbookViewId="0">
      <selection activeCell="B121" sqref="B121"/>
    </sheetView>
  </sheetViews>
  <sheetFormatPr defaultColWidth="18.140625" defaultRowHeight="12" x14ac:dyDescent="0.2"/>
  <cols>
    <col min="1" max="1" width="4.7109375" style="1" bestFit="1" customWidth="1"/>
    <col min="2" max="2" width="10.140625" style="1" bestFit="1" customWidth="1"/>
    <col min="3" max="3" width="26.140625" style="1" bestFit="1" customWidth="1"/>
    <col min="4" max="4" width="10.7109375" style="1" bestFit="1" customWidth="1"/>
    <col min="5" max="16" width="13.28515625" style="1" customWidth="1"/>
    <col min="17" max="17" width="18.140625" style="1"/>
    <col min="18" max="18" width="10.7109375" style="1" bestFit="1" customWidth="1"/>
    <col min="19" max="16384" width="18.140625" style="1"/>
  </cols>
  <sheetData>
    <row r="2" spans="1:18" x14ac:dyDescent="0.2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8" x14ac:dyDescent="0.2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</row>
    <row r="4" spans="1:18" x14ac:dyDescent="0.2">
      <c r="A4" s="5"/>
      <c r="B4" s="67"/>
      <c r="C4" s="6"/>
      <c r="D4" s="67"/>
    </row>
    <row r="5" spans="1:18" s="9" customFormat="1" ht="12" customHeight="1" x14ac:dyDescent="0.2">
      <c r="A5" s="106" t="s">
        <v>3</v>
      </c>
      <c r="B5" s="107" t="s">
        <v>4</v>
      </c>
      <c r="C5" s="107" t="s">
        <v>5</v>
      </c>
      <c r="D5" s="70"/>
      <c r="E5" s="103" t="s">
        <v>200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 t="s">
        <v>199</v>
      </c>
      <c r="R5" s="1"/>
    </row>
    <row r="6" spans="1:18" s="9" customFormat="1" x14ac:dyDescent="0.2">
      <c r="A6" s="106"/>
      <c r="B6" s="107"/>
      <c r="C6" s="107"/>
      <c r="D6" s="70" t="s">
        <v>13</v>
      </c>
      <c r="E6" s="73" t="s">
        <v>201</v>
      </c>
      <c r="F6" s="74" t="s">
        <v>202</v>
      </c>
      <c r="G6" s="74" t="s">
        <v>203</v>
      </c>
      <c r="H6" s="74" t="s">
        <v>204</v>
      </c>
      <c r="I6" s="74" t="s">
        <v>205</v>
      </c>
      <c r="J6" s="74" t="s">
        <v>206</v>
      </c>
      <c r="K6" s="74" t="s">
        <v>207</v>
      </c>
      <c r="L6" s="74" t="s">
        <v>208</v>
      </c>
      <c r="M6" s="74" t="s">
        <v>209</v>
      </c>
      <c r="N6" s="74" t="s">
        <v>210</v>
      </c>
      <c r="O6" s="74" t="s">
        <v>211</v>
      </c>
      <c r="P6" s="74" t="s">
        <v>212</v>
      </c>
      <c r="Q6" s="104"/>
      <c r="R6" s="1"/>
    </row>
    <row r="7" spans="1:18" x14ac:dyDescent="0.2">
      <c r="A7" s="16">
        <v>1</v>
      </c>
      <c r="B7" s="16">
        <v>743</v>
      </c>
      <c r="C7" s="17" t="s">
        <v>25</v>
      </c>
      <c r="D7" s="16">
        <f>SUM([1]MNSK!Q64)</f>
        <v>384000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48"/>
      <c r="P7" s="48"/>
      <c r="Q7" s="48">
        <f t="shared" ref="Q7:Q38" si="0">SUM(E7:P7)</f>
        <v>0</v>
      </c>
      <c r="R7" s="24" t="e">
        <f>SUM(#REF!)</f>
        <v>#REF!</v>
      </c>
    </row>
    <row r="8" spans="1:18" x14ac:dyDescent="0.2">
      <c r="A8" s="16">
        <v>2</v>
      </c>
      <c r="B8" s="16">
        <v>738</v>
      </c>
      <c r="C8" s="17" t="s">
        <v>26</v>
      </c>
      <c r="D8" s="16">
        <f>SUM([1]MNSK!R431)</f>
        <v>2200000</v>
      </c>
      <c r="E8" s="77">
        <v>100000</v>
      </c>
      <c r="F8" s="77">
        <v>100000</v>
      </c>
      <c r="G8" s="77">
        <v>100000</v>
      </c>
      <c r="H8" s="77">
        <v>100000</v>
      </c>
      <c r="I8" s="77"/>
      <c r="J8" s="77"/>
      <c r="K8" s="77"/>
      <c r="L8" s="77"/>
      <c r="M8" s="77"/>
      <c r="N8" s="77"/>
      <c r="O8" s="48"/>
      <c r="P8" s="48"/>
      <c r="Q8" s="48">
        <f t="shared" si="0"/>
        <v>400000</v>
      </c>
    </row>
    <row r="9" spans="1:18" x14ac:dyDescent="0.2">
      <c r="A9" s="16">
        <v>3</v>
      </c>
      <c r="B9" s="16">
        <v>757</v>
      </c>
      <c r="C9" s="17" t="s">
        <v>27</v>
      </c>
      <c r="D9" s="16">
        <f>SUM([1]MNSK!Q96)</f>
        <v>300000</v>
      </c>
      <c r="E9" s="77">
        <v>100000</v>
      </c>
      <c r="F9" s="77">
        <v>100000</v>
      </c>
      <c r="G9" s="77">
        <v>100000</v>
      </c>
      <c r="H9" s="77">
        <v>100000</v>
      </c>
      <c r="I9" s="77">
        <v>100000</v>
      </c>
      <c r="J9" s="77">
        <v>100000</v>
      </c>
      <c r="K9" s="77">
        <v>100000</v>
      </c>
      <c r="L9" s="77">
        <v>100000</v>
      </c>
      <c r="M9" s="77">
        <v>100000</v>
      </c>
      <c r="N9" s="77">
        <v>100000</v>
      </c>
      <c r="O9" s="48"/>
      <c r="P9" s="48"/>
      <c r="Q9" s="48">
        <f t="shared" si="0"/>
        <v>1000000</v>
      </c>
    </row>
    <row r="10" spans="1:18" x14ac:dyDescent="0.2">
      <c r="A10" s="16">
        <v>4</v>
      </c>
      <c r="B10" s="16">
        <v>755</v>
      </c>
      <c r="C10" s="17" t="s">
        <v>28</v>
      </c>
      <c r="D10" s="16">
        <f>SUM([1]MNSK!Q92)</f>
        <v>1000000</v>
      </c>
      <c r="E10" s="77">
        <v>200000</v>
      </c>
      <c r="F10" s="77">
        <v>200000</v>
      </c>
      <c r="G10" s="77">
        <v>200000</v>
      </c>
      <c r="H10" s="77">
        <v>200000</v>
      </c>
      <c r="I10" s="77">
        <v>200000</v>
      </c>
      <c r="J10" s="77">
        <v>200000</v>
      </c>
      <c r="K10" s="77">
        <v>200000</v>
      </c>
      <c r="L10" s="77">
        <v>200000</v>
      </c>
      <c r="M10" s="77">
        <v>200000</v>
      </c>
      <c r="N10" s="77">
        <v>200000</v>
      </c>
      <c r="O10" s="48"/>
      <c r="P10" s="48"/>
      <c r="Q10" s="48">
        <f t="shared" si="0"/>
        <v>2000000</v>
      </c>
    </row>
    <row r="11" spans="1:18" x14ac:dyDescent="0.2">
      <c r="A11" s="16">
        <v>5</v>
      </c>
      <c r="B11" s="16">
        <v>706</v>
      </c>
      <c r="C11" s="17" t="s">
        <v>29</v>
      </c>
      <c r="D11" s="16">
        <f>SUM([1]MNSK!Q52)</f>
        <v>96000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48"/>
      <c r="P11" s="48"/>
      <c r="Q11" s="48">
        <f t="shared" si="0"/>
        <v>0</v>
      </c>
    </row>
    <row r="12" spans="1:18" x14ac:dyDescent="0.2">
      <c r="A12" s="16">
        <v>6</v>
      </c>
      <c r="B12" s="16">
        <v>689</v>
      </c>
      <c r="C12" s="17" t="s">
        <v>30</v>
      </c>
      <c r="D12" s="16">
        <f>SUM([1]MNSK!Q40)</f>
        <v>12500000</v>
      </c>
      <c r="E12" s="77">
        <v>200000</v>
      </c>
      <c r="F12" s="77">
        <v>200000</v>
      </c>
      <c r="G12" s="77">
        <v>200000</v>
      </c>
      <c r="H12" s="77">
        <v>500000</v>
      </c>
      <c r="I12" s="77">
        <v>500000</v>
      </c>
      <c r="J12" s="77">
        <v>500000</v>
      </c>
      <c r="K12" s="77">
        <v>500000</v>
      </c>
      <c r="L12" s="77">
        <v>500000</v>
      </c>
      <c r="M12" s="77">
        <v>500000</v>
      </c>
      <c r="N12" s="77">
        <v>500000</v>
      </c>
      <c r="O12" s="48"/>
      <c r="P12" s="48"/>
      <c r="Q12" s="48">
        <f t="shared" si="0"/>
        <v>4100000</v>
      </c>
    </row>
    <row r="13" spans="1:18" x14ac:dyDescent="0.2">
      <c r="A13" s="16">
        <v>7</v>
      </c>
      <c r="B13" s="16">
        <v>760</v>
      </c>
      <c r="C13" s="17" t="s">
        <v>31</v>
      </c>
      <c r="D13" s="16">
        <f>SUM([1]MNSK!Q107)</f>
        <v>1248000</v>
      </c>
      <c r="E13" s="77">
        <v>100000</v>
      </c>
      <c r="F13" s="77">
        <v>100000</v>
      </c>
      <c r="G13" s="77">
        <v>100000</v>
      </c>
      <c r="H13" s="77">
        <v>100000</v>
      </c>
      <c r="I13" s="77">
        <v>100000</v>
      </c>
      <c r="J13" s="77">
        <v>100000</v>
      </c>
      <c r="K13" s="77">
        <v>100000</v>
      </c>
      <c r="L13" s="77">
        <v>100000</v>
      </c>
      <c r="M13" s="77">
        <v>100000</v>
      </c>
      <c r="N13" s="77">
        <v>100000</v>
      </c>
      <c r="O13" s="48"/>
      <c r="P13" s="48"/>
      <c r="Q13" s="48">
        <f t="shared" si="0"/>
        <v>1000000</v>
      </c>
    </row>
    <row r="14" spans="1:18" x14ac:dyDescent="0.2">
      <c r="A14" s="16">
        <v>8</v>
      </c>
      <c r="B14" s="16">
        <v>744</v>
      </c>
      <c r="C14" s="17" t="s">
        <v>32</v>
      </c>
      <c r="D14" s="16">
        <f>SUM([1]MNSK!Q76)</f>
        <v>96000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48"/>
      <c r="P14" s="48"/>
      <c r="Q14" s="48">
        <f t="shared" si="0"/>
        <v>0</v>
      </c>
    </row>
    <row r="15" spans="1:18" x14ac:dyDescent="0.2">
      <c r="A15" s="16">
        <v>9</v>
      </c>
      <c r="B15" s="16">
        <v>458</v>
      </c>
      <c r="C15" s="17" t="s">
        <v>33</v>
      </c>
      <c r="D15" s="16">
        <v>96000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48"/>
      <c r="P15" s="48"/>
      <c r="Q15" s="48">
        <f t="shared" si="0"/>
        <v>0</v>
      </c>
    </row>
    <row r="16" spans="1:18" x14ac:dyDescent="0.2">
      <c r="A16" s="16">
        <v>10</v>
      </c>
      <c r="B16" s="16">
        <v>754</v>
      </c>
      <c r="C16" s="17" t="s">
        <v>34</v>
      </c>
      <c r="D16" s="16">
        <f>SUM([1]MNSK!Q88)</f>
        <v>2400000</v>
      </c>
      <c r="E16" s="77">
        <v>100000</v>
      </c>
      <c r="F16" s="77">
        <v>100000</v>
      </c>
      <c r="G16" s="77">
        <v>100000</v>
      </c>
      <c r="H16" s="77">
        <v>100000</v>
      </c>
      <c r="I16" s="77">
        <v>100000</v>
      </c>
      <c r="J16" s="77">
        <v>100000</v>
      </c>
      <c r="K16" s="77">
        <v>100000</v>
      </c>
      <c r="L16" s="77">
        <v>100000</v>
      </c>
      <c r="M16" s="77">
        <v>100000</v>
      </c>
      <c r="N16" s="77">
        <v>100000</v>
      </c>
      <c r="O16" s="48"/>
      <c r="P16" s="48"/>
      <c r="Q16" s="48">
        <f t="shared" si="0"/>
        <v>1000000</v>
      </c>
    </row>
    <row r="17" spans="1:17" x14ac:dyDescent="0.2">
      <c r="A17" s="16">
        <v>11</v>
      </c>
      <c r="B17" s="16">
        <v>697</v>
      </c>
      <c r="C17" s="17" t="s">
        <v>35</v>
      </c>
      <c r="D17" s="16">
        <f>SUM([1]MNSK!Q48)</f>
        <v>96000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48"/>
      <c r="P17" s="48"/>
      <c r="Q17" s="48">
        <f t="shared" si="0"/>
        <v>0</v>
      </c>
    </row>
    <row r="18" spans="1:17" x14ac:dyDescent="0.2">
      <c r="A18" s="16">
        <v>12</v>
      </c>
      <c r="B18" s="16">
        <v>747</v>
      </c>
      <c r="C18" s="17" t="s">
        <v>36</v>
      </c>
      <c r="D18" s="16">
        <f>SUM([1]MNSK!Q72)</f>
        <v>0</v>
      </c>
      <c r="E18" s="77">
        <v>200000</v>
      </c>
      <c r="F18" s="77">
        <v>200000</v>
      </c>
      <c r="G18" s="77">
        <v>200000</v>
      </c>
      <c r="H18" s="77">
        <v>200000</v>
      </c>
      <c r="I18" s="77">
        <v>200000</v>
      </c>
      <c r="J18" s="77">
        <v>200000</v>
      </c>
      <c r="K18" s="77">
        <v>200000</v>
      </c>
      <c r="L18" s="77">
        <v>200000</v>
      </c>
      <c r="M18" s="77">
        <v>200000</v>
      </c>
      <c r="N18" s="77">
        <v>200000</v>
      </c>
      <c r="O18" s="48"/>
      <c r="P18" s="48"/>
      <c r="Q18" s="48">
        <f t="shared" si="0"/>
        <v>2000000</v>
      </c>
    </row>
    <row r="19" spans="1:17" x14ac:dyDescent="0.2">
      <c r="A19" s="16">
        <v>13</v>
      </c>
      <c r="B19" s="16">
        <v>684</v>
      </c>
      <c r="C19" s="17" t="s">
        <v>37</v>
      </c>
      <c r="D19" s="16">
        <f>SUM([1]MNSK!Q36)</f>
        <v>0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48"/>
      <c r="P19" s="48"/>
      <c r="Q19" s="48">
        <f t="shared" si="0"/>
        <v>0</v>
      </c>
    </row>
    <row r="20" spans="1:17" x14ac:dyDescent="0.2">
      <c r="A20" s="16">
        <v>14</v>
      </c>
      <c r="B20" s="16">
        <v>662</v>
      </c>
      <c r="C20" s="17" t="s">
        <v>38</v>
      </c>
      <c r="D20" s="16">
        <f>SUM([1]MNSK!Q28)</f>
        <v>96000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48"/>
      <c r="P20" s="48"/>
      <c r="Q20" s="48">
        <f t="shared" si="0"/>
        <v>0</v>
      </c>
    </row>
    <row r="21" spans="1:17" x14ac:dyDescent="0.2">
      <c r="A21" s="16">
        <v>15</v>
      </c>
      <c r="B21" s="16">
        <v>759</v>
      </c>
      <c r="C21" s="17" t="s">
        <v>39</v>
      </c>
      <c r="D21" s="16">
        <f>SUM([1]MNSK!Q103)</f>
        <v>96000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48"/>
      <c r="P21" s="48"/>
      <c r="Q21" s="48">
        <f t="shared" si="0"/>
        <v>0</v>
      </c>
    </row>
    <row r="22" spans="1:17" x14ac:dyDescent="0.2">
      <c r="A22" s="16">
        <v>16</v>
      </c>
      <c r="B22" s="16">
        <v>319</v>
      </c>
      <c r="C22" s="17" t="s">
        <v>40</v>
      </c>
      <c r="D22" s="16">
        <f>SUM([1]MNSK!Q68)</f>
        <v>5396000</v>
      </c>
      <c r="E22" s="77">
        <v>700000</v>
      </c>
      <c r="F22" s="77">
        <v>700000</v>
      </c>
      <c r="G22" s="77">
        <v>700000</v>
      </c>
      <c r="H22" s="77">
        <v>1000000</v>
      </c>
      <c r="I22" s="77">
        <v>1000000</v>
      </c>
      <c r="J22" s="77">
        <v>1000000</v>
      </c>
      <c r="K22" s="77">
        <v>1000000</v>
      </c>
      <c r="L22" s="77">
        <v>1000000</v>
      </c>
      <c r="M22" s="77">
        <v>1000000</v>
      </c>
      <c r="N22" s="77">
        <v>1000000</v>
      </c>
      <c r="O22" s="77"/>
      <c r="P22" s="77"/>
      <c r="Q22" s="48">
        <f t="shared" si="0"/>
        <v>9100000</v>
      </c>
    </row>
    <row r="23" spans="1:17" x14ac:dyDescent="0.2">
      <c r="A23" s="16">
        <v>17</v>
      </c>
      <c r="B23" s="16">
        <v>763</v>
      </c>
      <c r="C23" s="17" t="s">
        <v>41</v>
      </c>
      <c r="D23" s="16">
        <f>SUM([1]MNSK!Q115)</f>
        <v>1600000</v>
      </c>
      <c r="E23" s="77">
        <v>50000</v>
      </c>
      <c r="F23" s="77">
        <v>50000</v>
      </c>
      <c r="G23" s="77">
        <v>50000</v>
      </c>
      <c r="H23" s="77">
        <v>50000</v>
      </c>
      <c r="I23" s="77">
        <v>50000</v>
      </c>
      <c r="J23" s="77">
        <v>50000</v>
      </c>
      <c r="K23" s="77">
        <v>50000</v>
      </c>
      <c r="L23" s="77">
        <v>50000</v>
      </c>
      <c r="M23" s="77">
        <v>50000</v>
      </c>
      <c r="N23" s="77">
        <v>50000</v>
      </c>
      <c r="O23" s="48"/>
      <c r="P23" s="48"/>
      <c r="Q23" s="48">
        <f t="shared" si="0"/>
        <v>500000</v>
      </c>
    </row>
    <row r="24" spans="1:17" x14ac:dyDescent="0.2">
      <c r="A24" s="16">
        <v>18</v>
      </c>
      <c r="B24" s="16">
        <v>751</v>
      </c>
      <c r="C24" s="17" t="s">
        <v>42</v>
      </c>
      <c r="D24" s="16">
        <f>SUM([1]MNSK!Q84)</f>
        <v>6748000</v>
      </c>
      <c r="E24" s="77">
        <v>100000</v>
      </c>
      <c r="F24" s="77">
        <v>100000</v>
      </c>
      <c r="G24" s="77">
        <v>100000</v>
      </c>
      <c r="H24" s="77">
        <v>100000</v>
      </c>
      <c r="I24" s="77">
        <v>100000</v>
      </c>
      <c r="J24" s="77">
        <v>100000</v>
      </c>
      <c r="K24" s="77">
        <v>100000</v>
      </c>
      <c r="L24" s="77">
        <v>100000</v>
      </c>
      <c r="M24" s="77">
        <v>100000</v>
      </c>
      <c r="N24" s="77">
        <v>100000</v>
      </c>
      <c r="O24" s="48"/>
      <c r="P24" s="48"/>
      <c r="Q24" s="48">
        <f t="shared" si="0"/>
        <v>1000000</v>
      </c>
    </row>
    <row r="25" spans="1:17" x14ac:dyDescent="0.2">
      <c r="A25" s="16">
        <v>19</v>
      </c>
      <c r="B25" s="16">
        <v>492</v>
      </c>
      <c r="C25" s="17" t="s">
        <v>43</v>
      </c>
      <c r="D25" s="16">
        <f>SUM([1]MNSK!Q24)</f>
        <v>4846000</v>
      </c>
      <c r="E25" s="77">
        <v>50000</v>
      </c>
      <c r="F25" s="77">
        <v>50000</v>
      </c>
      <c r="G25" s="77">
        <v>50000</v>
      </c>
      <c r="H25" s="77">
        <v>50000</v>
      </c>
      <c r="I25" s="77">
        <v>50000</v>
      </c>
      <c r="J25" s="77">
        <v>50000</v>
      </c>
      <c r="K25" s="77">
        <v>50000</v>
      </c>
      <c r="L25" s="77">
        <v>50000</v>
      </c>
      <c r="M25" s="81" t="s">
        <v>215</v>
      </c>
      <c r="N25" s="81" t="s">
        <v>215</v>
      </c>
      <c r="O25" s="81" t="s">
        <v>215</v>
      </c>
      <c r="P25" s="81" t="s">
        <v>215</v>
      </c>
      <c r="Q25" s="48">
        <f t="shared" si="0"/>
        <v>400000</v>
      </c>
    </row>
    <row r="26" spans="1:17" x14ac:dyDescent="0.2">
      <c r="A26" s="16">
        <v>20</v>
      </c>
      <c r="B26" s="16">
        <v>631</v>
      </c>
      <c r="C26" s="17" t="s">
        <v>44</v>
      </c>
      <c r="D26" s="16">
        <f>SUM([1]MNSK!R467)</f>
        <v>4496000</v>
      </c>
      <c r="E26" s="77">
        <v>200000</v>
      </c>
      <c r="F26" s="77">
        <v>200000</v>
      </c>
      <c r="G26" s="77">
        <v>200000</v>
      </c>
      <c r="H26" s="77">
        <v>200000</v>
      </c>
      <c r="I26" s="77">
        <v>200000</v>
      </c>
      <c r="J26" s="77">
        <v>200000</v>
      </c>
      <c r="K26" s="77">
        <v>200000</v>
      </c>
      <c r="L26" s="77">
        <v>200000</v>
      </c>
      <c r="M26" s="77">
        <v>200000</v>
      </c>
      <c r="N26" s="77">
        <v>200000</v>
      </c>
      <c r="O26" s="48"/>
      <c r="P26" s="48"/>
      <c r="Q26" s="48">
        <f t="shared" si="0"/>
        <v>2000000</v>
      </c>
    </row>
    <row r="27" spans="1:17" x14ac:dyDescent="0.2">
      <c r="A27" s="16">
        <v>21</v>
      </c>
      <c r="B27" s="16">
        <v>731</v>
      </c>
      <c r="C27" s="17" t="s">
        <v>45</v>
      </c>
      <c r="D27" s="16">
        <f>SUM([1]MNSK!Q56)</f>
        <v>6096000</v>
      </c>
      <c r="E27" s="77">
        <v>500000</v>
      </c>
      <c r="F27" s="77">
        <v>500000</v>
      </c>
      <c r="G27" s="77">
        <v>500000</v>
      </c>
      <c r="H27" s="77">
        <v>500000</v>
      </c>
      <c r="I27" s="77">
        <v>500000</v>
      </c>
      <c r="J27" s="81"/>
      <c r="K27" s="77"/>
      <c r="L27" s="77"/>
      <c r="M27" s="77"/>
      <c r="N27" s="77"/>
      <c r="O27" s="48"/>
      <c r="P27" s="48"/>
      <c r="Q27" s="48">
        <f t="shared" si="0"/>
        <v>2500000</v>
      </c>
    </row>
    <row r="28" spans="1:17" x14ac:dyDescent="0.2">
      <c r="A28" s="16">
        <v>22</v>
      </c>
      <c r="B28" s="16">
        <v>732</v>
      </c>
      <c r="C28" s="17" t="s">
        <v>46</v>
      </c>
      <c r="D28" s="16">
        <f>SUM([1]MNSK!R463)</f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48"/>
      <c r="P28" s="48"/>
      <c r="Q28" s="48">
        <f t="shared" si="0"/>
        <v>0</v>
      </c>
    </row>
    <row r="29" spans="1:17" x14ac:dyDescent="0.2">
      <c r="A29" s="16">
        <v>23</v>
      </c>
      <c r="B29" s="16">
        <v>756</v>
      </c>
      <c r="C29" s="17" t="s">
        <v>47</v>
      </c>
      <c r="D29" s="16">
        <f>SUM([1]MNSK!R471)</f>
        <v>7992000</v>
      </c>
      <c r="E29" s="77">
        <v>200000</v>
      </c>
      <c r="F29" s="77">
        <v>200000</v>
      </c>
      <c r="G29" s="77">
        <v>200000</v>
      </c>
      <c r="H29" s="77">
        <v>200000</v>
      </c>
      <c r="I29" s="77">
        <v>200000</v>
      </c>
      <c r="J29" s="77">
        <v>200000</v>
      </c>
      <c r="K29" s="77">
        <v>200000</v>
      </c>
      <c r="L29" s="77">
        <v>200000</v>
      </c>
      <c r="M29" s="77">
        <v>200000</v>
      </c>
      <c r="N29" s="77">
        <v>200000</v>
      </c>
      <c r="O29" s="48"/>
      <c r="P29" s="48"/>
      <c r="Q29" s="48">
        <f t="shared" si="0"/>
        <v>2000000</v>
      </c>
    </row>
    <row r="30" spans="1:17" x14ac:dyDescent="0.2">
      <c r="A30" s="16">
        <v>24</v>
      </c>
      <c r="B30" s="16">
        <v>682</v>
      </c>
      <c r="C30" s="17" t="s">
        <v>48</v>
      </c>
      <c r="D30" s="16">
        <f>SUM([1]MNSK!Q32)</f>
        <v>96000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48"/>
      <c r="P30" s="48"/>
      <c r="Q30" s="48">
        <f t="shared" si="0"/>
        <v>0</v>
      </c>
    </row>
    <row r="31" spans="1:17" x14ac:dyDescent="0.2">
      <c r="A31" s="16">
        <v>25</v>
      </c>
      <c r="B31" s="16">
        <v>696</v>
      </c>
      <c r="C31" s="17" t="s">
        <v>49</v>
      </c>
      <c r="D31" s="16">
        <f>SUM([1]MNSK!Q44)</f>
        <v>15184000</v>
      </c>
      <c r="E31" s="77">
        <v>200000</v>
      </c>
      <c r="F31" s="77">
        <v>200000</v>
      </c>
      <c r="G31" s="77">
        <v>200000</v>
      </c>
      <c r="H31" s="77">
        <v>200000</v>
      </c>
      <c r="I31" s="77">
        <v>200000</v>
      </c>
      <c r="J31" s="77">
        <v>200000</v>
      </c>
      <c r="K31" s="77">
        <v>200000</v>
      </c>
      <c r="L31" s="77">
        <v>200000</v>
      </c>
      <c r="M31" s="77">
        <v>200000</v>
      </c>
      <c r="N31" s="77">
        <v>200000</v>
      </c>
      <c r="O31" s="48"/>
      <c r="P31" s="48"/>
      <c r="Q31" s="48">
        <f t="shared" si="0"/>
        <v>2000000</v>
      </c>
    </row>
    <row r="32" spans="1:17" x14ac:dyDescent="0.2">
      <c r="A32" s="16">
        <v>26</v>
      </c>
      <c r="B32" s="16">
        <v>761</v>
      </c>
      <c r="C32" s="17" t="s">
        <v>50</v>
      </c>
      <c r="D32" s="16">
        <f>SUM([1]MNSK!Q111)</f>
        <v>3248000</v>
      </c>
      <c r="E32" s="77">
        <v>100000</v>
      </c>
      <c r="F32" s="77">
        <v>100000</v>
      </c>
      <c r="G32" s="77">
        <v>100000</v>
      </c>
      <c r="H32" s="77">
        <v>100000</v>
      </c>
      <c r="I32" s="77">
        <v>100000</v>
      </c>
      <c r="J32" s="77">
        <v>100000</v>
      </c>
      <c r="K32" s="77">
        <v>100000</v>
      </c>
      <c r="L32" s="77">
        <v>100000</v>
      </c>
      <c r="M32" s="77">
        <v>100000</v>
      </c>
      <c r="N32" s="77">
        <v>100000</v>
      </c>
      <c r="O32" s="48"/>
      <c r="P32" s="48"/>
      <c r="Q32" s="48">
        <f t="shared" si="0"/>
        <v>1000000</v>
      </c>
    </row>
    <row r="33" spans="1:17" x14ac:dyDescent="0.2">
      <c r="A33" s="16">
        <v>27</v>
      </c>
      <c r="B33" s="16">
        <v>408</v>
      </c>
      <c r="C33" s="17" t="s">
        <v>51</v>
      </c>
      <c r="D33" s="16">
        <f>SUM([1]MNSK!Q12)</f>
        <v>96000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48"/>
      <c r="P33" s="48"/>
      <c r="Q33" s="48">
        <f t="shared" si="0"/>
        <v>0</v>
      </c>
    </row>
    <row r="34" spans="1:17" x14ac:dyDescent="0.2">
      <c r="A34" s="16">
        <v>28</v>
      </c>
      <c r="B34" s="16">
        <v>440</v>
      </c>
      <c r="C34" s="17" t="s">
        <v>52</v>
      </c>
      <c r="D34" s="16">
        <f>SUM([1]MNSK!Q16)</f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48"/>
      <c r="P34" s="48"/>
      <c r="Q34" s="48">
        <f t="shared" si="0"/>
        <v>0</v>
      </c>
    </row>
    <row r="35" spans="1:17" x14ac:dyDescent="0.2">
      <c r="A35" s="16">
        <v>29</v>
      </c>
      <c r="B35" s="16">
        <v>243</v>
      </c>
      <c r="C35" s="17" t="s">
        <v>53</v>
      </c>
      <c r="D35" s="16">
        <f>SUM([1]MNSK!Q8)</f>
        <v>24096000</v>
      </c>
      <c r="E35" s="77">
        <v>1000000</v>
      </c>
      <c r="F35" s="77">
        <v>1000000</v>
      </c>
      <c r="G35" s="77">
        <v>1000000</v>
      </c>
      <c r="H35" s="77">
        <v>1000000</v>
      </c>
      <c r="I35" s="77">
        <v>1000000</v>
      </c>
      <c r="J35" s="77">
        <v>1000000</v>
      </c>
      <c r="K35" s="77">
        <v>1000000</v>
      </c>
      <c r="L35" s="77">
        <v>1000000</v>
      </c>
      <c r="M35" s="77">
        <v>1000000</v>
      </c>
      <c r="N35" s="77">
        <v>1000000</v>
      </c>
      <c r="O35" s="77"/>
      <c r="P35" s="77"/>
      <c r="Q35" s="48">
        <f t="shared" si="0"/>
        <v>10000000</v>
      </c>
    </row>
    <row r="36" spans="1:17" x14ac:dyDescent="0.2">
      <c r="A36" s="16">
        <v>30</v>
      </c>
      <c r="B36" s="16">
        <v>746</v>
      </c>
      <c r="C36" s="17" t="s">
        <v>54</v>
      </c>
      <c r="D36" s="16"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48"/>
      <c r="P36" s="48"/>
      <c r="Q36" s="48">
        <f t="shared" si="0"/>
        <v>0</v>
      </c>
    </row>
    <row r="37" spans="1:17" x14ac:dyDescent="0.2">
      <c r="A37" s="16">
        <v>31</v>
      </c>
      <c r="B37" s="16">
        <v>653</v>
      </c>
      <c r="C37" s="17" t="s">
        <v>55</v>
      </c>
      <c r="D37" s="16"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48"/>
      <c r="P37" s="48"/>
      <c r="Q37" s="48">
        <f t="shared" si="0"/>
        <v>0</v>
      </c>
    </row>
    <row r="38" spans="1:17" x14ac:dyDescent="0.2">
      <c r="A38" s="16">
        <v>32</v>
      </c>
      <c r="B38" s="16">
        <v>607</v>
      </c>
      <c r="C38" s="17" t="s">
        <v>56</v>
      </c>
      <c r="D38" s="16">
        <f>SUM([1]MNSK!Q207)</f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48"/>
      <c r="P38" s="48"/>
      <c r="Q38" s="48">
        <f t="shared" si="0"/>
        <v>0</v>
      </c>
    </row>
    <row r="39" spans="1:17" x14ac:dyDescent="0.2">
      <c r="A39" s="16">
        <v>33</v>
      </c>
      <c r="B39" s="16">
        <v>690</v>
      </c>
      <c r="C39" s="17" t="s">
        <v>57</v>
      </c>
      <c r="D39" s="16">
        <f>SUM([1]MNSK!Q215)</f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48"/>
      <c r="P39" s="48"/>
      <c r="Q39" s="48">
        <f t="shared" ref="Q39:Q70" si="1">SUM(E39:P39)</f>
        <v>0</v>
      </c>
    </row>
    <row r="40" spans="1:17" x14ac:dyDescent="0.2">
      <c r="A40" s="16">
        <v>34</v>
      </c>
      <c r="B40" s="16">
        <v>605</v>
      </c>
      <c r="C40" s="17" t="s">
        <v>58</v>
      </c>
      <c r="D40" s="16">
        <v>0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48"/>
      <c r="P40" s="48"/>
      <c r="Q40" s="48">
        <f t="shared" si="1"/>
        <v>0</v>
      </c>
    </row>
    <row r="41" spans="1:17" x14ac:dyDescent="0.2">
      <c r="A41" s="16">
        <v>35</v>
      </c>
      <c r="B41" s="16">
        <v>199</v>
      </c>
      <c r="C41" s="17" t="s">
        <v>59</v>
      </c>
      <c r="D41" s="16">
        <f>SUM([1]MNSK!Q151)</f>
        <v>0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48"/>
      <c r="P41" s="48"/>
      <c r="Q41" s="48">
        <f t="shared" si="1"/>
        <v>0</v>
      </c>
    </row>
    <row r="42" spans="1:17" x14ac:dyDescent="0.2">
      <c r="A42" s="16">
        <v>36</v>
      </c>
      <c r="B42" s="16">
        <v>509</v>
      </c>
      <c r="C42" s="17" t="s">
        <v>60</v>
      </c>
      <c r="D42" s="16">
        <f>SUM([1]MNSK!Q159)</f>
        <v>18096000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48"/>
      <c r="P42" s="48"/>
      <c r="Q42" s="48">
        <f t="shared" si="1"/>
        <v>0</v>
      </c>
    </row>
    <row r="43" spans="1:17" x14ac:dyDescent="0.2">
      <c r="A43" s="16">
        <v>37</v>
      </c>
      <c r="B43" s="16">
        <v>564</v>
      </c>
      <c r="C43" s="17" t="s">
        <v>61</v>
      </c>
      <c r="D43" s="16">
        <f>SUM([1]MNSK!Q175)</f>
        <v>13441000</v>
      </c>
      <c r="E43" s="77">
        <v>250000</v>
      </c>
      <c r="F43" s="77">
        <v>250000</v>
      </c>
      <c r="G43" s="77">
        <v>250000</v>
      </c>
      <c r="H43" s="77">
        <v>250000</v>
      </c>
      <c r="I43" s="77">
        <v>250000</v>
      </c>
      <c r="J43" s="77">
        <v>250000</v>
      </c>
      <c r="K43" s="77">
        <v>250000</v>
      </c>
      <c r="L43" s="77">
        <v>250000</v>
      </c>
      <c r="M43" s="77">
        <v>250000</v>
      </c>
      <c r="N43" s="77">
        <v>250000</v>
      </c>
      <c r="O43" s="48"/>
      <c r="P43" s="48"/>
      <c r="Q43" s="48">
        <f t="shared" si="1"/>
        <v>2500000</v>
      </c>
    </row>
    <row r="44" spans="1:17" x14ac:dyDescent="0.2">
      <c r="A44" s="16">
        <v>38</v>
      </c>
      <c r="B44" s="16">
        <v>588</v>
      </c>
      <c r="C44" s="17" t="s">
        <v>62</v>
      </c>
      <c r="D44" s="16">
        <v>0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48"/>
      <c r="P44" s="48"/>
      <c r="Q44" s="48">
        <f t="shared" si="1"/>
        <v>0</v>
      </c>
    </row>
    <row r="45" spans="1:17" x14ac:dyDescent="0.2">
      <c r="A45" s="16">
        <v>39</v>
      </c>
      <c r="B45" s="16">
        <v>347</v>
      </c>
      <c r="C45" s="17" t="s">
        <v>63</v>
      </c>
      <c r="D45" s="16">
        <f>SUM([1]MNSK!Q155)</f>
        <v>0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48"/>
      <c r="P45" s="48"/>
      <c r="Q45" s="48">
        <f t="shared" si="1"/>
        <v>0</v>
      </c>
    </row>
    <row r="46" spans="1:17" x14ac:dyDescent="0.2">
      <c r="A46" s="16">
        <v>40</v>
      </c>
      <c r="B46" s="16">
        <v>589</v>
      </c>
      <c r="C46" s="17" t="s">
        <v>64</v>
      </c>
      <c r="D46" s="16">
        <v>0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48"/>
      <c r="P46" s="48"/>
      <c r="Q46" s="48">
        <f t="shared" si="1"/>
        <v>0</v>
      </c>
    </row>
    <row r="47" spans="1:17" x14ac:dyDescent="0.2">
      <c r="A47" s="16">
        <v>41</v>
      </c>
      <c r="B47" s="25">
        <v>369</v>
      </c>
      <c r="C47" s="17" t="s">
        <v>65</v>
      </c>
      <c r="D47" s="16">
        <f>SUM([1]MNSK!Q499)</f>
        <v>0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48"/>
      <c r="P47" s="48"/>
      <c r="Q47" s="48">
        <f t="shared" si="1"/>
        <v>0</v>
      </c>
    </row>
    <row r="48" spans="1:17" x14ac:dyDescent="0.2">
      <c r="A48" s="16">
        <v>42</v>
      </c>
      <c r="B48" s="16">
        <v>601</v>
      </c>
      <c r="C48" s="17" t="s">
        <v>66</v>
      </c>
      <c r="D48" s="16">
        <f>SUM([1]MNSK!Q199)</f>
        <v>-200000</v>
      </c>
      <c r="E48" s="77">
        <v>200000</v>
      </c>
      <c r="F48" s="77">
        <v>200000</v>
      </c>
      <c r="G48" s="77">
        <v>200000</v>
      </c>
      <c r="H48" s="77">
        <v>200000</v>
      </c>
      <c r="I48" s="77">
        <v>200000</v>
      </c>
      <c r="J48" s="77">
        <v>200000</v>
      </c>
      <c r="K48" s="77">
        <v>200000</v>
      </c>
      <c r="L48" s="77">
        <v>200000</v>
      </c>
      <c r="M48" s="77">
        <v>200000</v>
      </c>
      <c r="N48" s="77">
        <v>200000</v>
      </c>
      <c r="O48" s="48"/>
      <c r="P48" s="48"/>
      <c r="Q48" s="48">
        <f t="shared" si="1"/>
        <v>2000000</v>
      </c>
    </row>
    <row r="49" spans="1:17" x14ac:dyDescent="0.2">
      <c r="A49" s="16">
        <v>43</v>
      </c>
      <c r="B49" s="16">
        <v>520</v>
      </c>
      <c r="C49" s="17" t="s">
        <v>67</v>
      </c>
      <c r="D49" s="16">
        <f>SUM([1]MNSK!Q167)</f>
        <v>11444000</v>
      </c>
      <c r="E49" s="77">
        <v>500000</v>
      </c>
      <c r="F49" s="77">
        <v>500000</v>
      </c>
      <c r="G49" s="77">
        <v>500000</v>
      </c>
      <c r="H49" s="77">
        <v>500000</v>
      </c>
      <c r="I49" s="77">
        <v>500000</v>
      </c>
      <c r="J49" s="77">
        <v>500000</v>
      </c>
      <c r="K49" s="77">
        <v>500000</v>
      </c>
      <c r="L49" s="77">
        <v>500000</v>
      </c>
      <c r="M49" s="77">
        <v>500000</v>
      </c>
      <c r="N49" s="77">
        <v>500000</v>
      </c>
      <c r="O49" s="48"/>
      <c r="P49" s="48"/>
      <c r="Q49" s="48">
        <f t="shared" si="1"/>
        <v>5000000</v>
      </c>
    </row>
    <row r="50" spans="1:17" x14ac:dyDescent="0.2">
      <c r="A50" s="16">
        <v>44</v>
      </c>
      <c r="B50" s="16">
        <v>542</v>
      </c>
      <c r="C50" s="17" t="s">
        <v>68</v>
      </c>
      <c r="D50" s="16">
        <f>SUM([1]MNSK!Q171)</f>
        <v>14396000</v>
      </c>
      <c r="E50" s="77">
        <v>300000</v>
      </c>
      <c r="F50" s="77">
        <v>300000</v>
      </c>
      <c r="G50" s="77">
        <v>300000</v>
      </c>
      <c r="H50" s="77">
        <v>300000</v>
      </c>
      <c r="I50" s="77">
        <v>300000</v>
      </c>
      <c r="J50" s="77">
        <v>300000</v>
      </c>
      <c r="K50" s="77">
        <v>300000</v>
      </c>
      <c r="L50" s="77">
        <v>300000</v>
      </c>
      <c r="M50" s="77">
        <v>300000</v>
      </c>
      <c r="N50" s="77">
        <v>300000</v>
      </c>
      <c r="O50" s="48"/>
      <c r="P50" s="48"/>
      <c r="Q50" s="48">
        <f t="shared" si="1"/>
        <v>3000000</v>
      </c>
    </row>
    <row r="51" spans="1:17" x14ac:dyDescent="0.2">
      <c r="A51" s="16">
        <v>45</v>
      </c>
      <c r="B51" s="16">
        <v>563</v>
      </c>
      <c r="C51" s="17" t="s">
        <v>69</v>
      </c>
      <c r="D51" s="16">
        <f>SUM([1]MNSK!Q179)</f>
        <v>5596000</v>
      </c>
      <c r="E51" s="77">
        <v>100000</v>
      </c>
      <c r="F51" s="77">
        <v>100000</v>
      </c>
      <c r="G51" s="77">
        <v>100000</v>
      </c>
      <c r="H51" s="77">
        <v>100000</v>
      </c>
      <c r="I51" s="77">
        <v>100000</v>
      </c>
      <c r="J51" s="77">
        <v>100000</v>
      </c>
      <c r="K51" s="77">
        <v>100000</v>
      </c>
      <c r="L51" s="77">
        <v>100000</v>
      </c>
      <c r="M51" s="77">
        <v>100000</v>
      </c>
      <c r="N51" s="77">
        <v>100000</v>
      </c>
      <c r="O51" s="48"/>
      <c r="P51" s="48"/>
      <c r="Q51" s="48">
        <f t="shared" si="1"/>
        <v>1000000</v>
      </c>
    </row>
    <row r="52" spans="1:17" x14ac:dyDescent="0.2">
      <c r="A52" s="16">
        <v>46</v>
      </c>
      <c r="B52" s="16">
        <v>511</v>
      </c>
      <c r="C52" s="17" t="s">
        <v>70</v>
      </c>
      <c r="D52" s="16">
        <f>SUM([1]MNSK!Q163)</f>
        <v>5358000</v>
      </c>
      <c r="E52" s="77">
        <v>200000</v>
      </c>
      <c r="F52" s="77">
        <v>200000</v>
      </c>
      <c r="G52" s="77">
        <v>200000</v>
      </c>
      <c r="H52" s="77">
        <v>200000</v>
      </c>
      <c r="I52" s="77">
        <v>200000</v>
      </c>
      <c r="J52" s="77">
        <v>200000</v>
      </c>
      <c r="K52" s="77">
        <v>200000</v>
      </c>
      <c r="L52" s="77">
        <v>200000</v>
      </c>
      <c r="M52" s="77">
        <v>200000</v>
      </c>
      <c r="N52" s="77">
        <v>200000</v>
      </c>
      <c r="O52" s="48"/>
      <c r="P52" s="48"/>
      <c r="Q52" s="48">
        <f t="shared" si="1"/>
        <v>2000000</v>
      </c>
    </row>
    <row r="53" spans="1:17" x14ac:dyDescent="0.2">
      <c r="A53" s="16">
        <v>47</v>
      </c>
      <c r="B53" s="16">
        <v>174</v>
      </c>
      <c r="C53" s="17" t="s">
        <v>71</v>
      </c>
      <c r="D53" s="16">
        <f>SUM([1]MNSK!Q211)</f>
        <v>900000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48"/>
      <c r="P53" s="48"/>
      <c r="Q53" s="48">
        <f t="shared" si="1"/>
        <v>0</v>
      </c>
    </row>
    <row r="54" spans="1:17" x14ac:dyDescent="0.2">
      <c r="A54" s="16">
        <v>48</v>
      </c>
      <c r="B54" s="16">
        <v>573</v>
      </c>
      <c r="C54" s="17" t="s">
        <v>72</v>
      </c>
      <c r="D54" s="16">
        <f>SUM([1]MNSK!Q183)</f>
        <v>0</v>
      </c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48"/>
      <c r="P54" s="48"/>
      <c r="Q54" s="48">
        <f t="shared" si="1"/>
        <v>0</v>
      </c>
    </row>
    <row r="55" spans="1:17" x14ac:dyDescent="0.2">
      <c r="A55" s="16">
        <v>49</v>
      </c>
      <c r="B55" s="16">
        <v>597</v>
      </c>
      <c r="C55" s="17" t="s">
        <v>73</v>
      </c>
      <c r="D55" s="16">
        <f>SUM([1]MNSK!Q195)</f>
        <v>300000</v>
      </c>
      <c r="E55" s="77">
        <v>100000</v>
      </c>
      <c r="F55" s="77">
        <v>100000</v>
      </c>
      <c r="G55" s="77">
        <v>100000</v>
      </c>
      <c r="H55" s="77">
        <v>100000</v>
      </c>
      <c r="I55" s="77">
        <v>100000</v>
      </c>
      <c r="J55" s="77">
        <v>100000</v>
      </c>
      <c r="K55" s="77">
        <v>100000</v>
      </c>
      <c r="L55" s="77">
        <v>100000</v>
      </c>
      <c r="M55" s="77">
        <v>100000</v>
      </c>
      <c r="N55" s="77">
        <v>100000</v>
      </c>
      <c r="O55" s="48"/>
      <c r="P55" s="48"/>
      <c r="Q55" s="48">
        <f t="shared" si="1"/>
        <v>1000000</v>
      </c>
    </row>
    <row r="56" spans="1:17" x14ac:dyDescent="0.2">
      <c r="A56" s="16">
        <v>50</v>
      </c>
      <c r="B56" s="16">
        <v>703</v>
      </c>
      <c r="C56" s="17" t="s">
        <v>74</v>
      </c>
      <c r="D56" s="16">
        <f>SUM([1]MNSK!Q219)</f>
        <v>0</v>
      </c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48"/>
      <c r="P56" s="48"/>
      <c r="Q56" s="48">
        <f t="shared" si="1"/>
        <v>0</v>
      </c>
    </row>
    <row r="57" spans="1:17" x14ac:dyDescent="0.2">
      <c r="A57" s="16">
        <v>51</v>
      </c>
      <c r="B57" s="16">
        <v>146</v>
      </c>
      <c r="C57" s="17" t="s">
        <v>75</v>
      </c>
      <c r="D57" s="16">
        <f>SUM([1]MNSK!Q223)</f>
        <v>0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48"/>
      <c r="P57" s="48"/>
      <c r="Q57" s="48">
        <f t="shared" si="1"/>
        <v>0</v>
      </c>
    </row>
    <row r="58" spans="1:17" x14ac:dyDescent="0.2">
      <c r="A58" s="16">
        <v>52</v>
      </c>
      <c r="B58" s="16">
        <v>525</v>
      </c>
      <c r="C58" s="17" t="s">
        <v>76</v>
      </c>
      <c r="D58" s="16">
        <f>SUM([1]MNSK!Q147)</f>
        <v>0</v>
      </c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48"/>
      <c r="P58" s="48"/>
      <c r="Q58" s="48">
        <f t="shared" si="1"/>
        <v>0</v>
      </c>
    </row>
    <row r="59" spans="1:17" x14ac:dyDescent="0.2">
      <c r="A59" s="16">
        <v>53</v>
      </c>
      <c r="B59" s="16">
        <v>603</v>
      </c>
      <c r="C59" s="17" t="s">
        <v>77</v>
      </c>
      <c r="D59" s="16">
        <f>SUM([1]MNSK!Q263)</f>
        <v>5192000</v>
      </c>
      <c r="E59" s="77">
        <v>300000</v>
      </c>
      <c r="F59" s="77">
        <v>300000</v>
      </c>
      <c r="G59" s="77">
        <v>300000</v>
      </c>
      <c r="H59" s="77">
        <v>300000</v>
      </c>
      <c r="I59" s="77">
        <v>300000</v>
      </c>
      <c r="J59" s="77">
        <v>300000</v>
      </c>
      <c r="K59" s="77">
        <v>300000</v>
      </c>
      <c r="L59" s="77">
        <v>300000</v>
      </c>
      <c r="M59" s="77">
        <v>300000</v>
      </c>
      <c r="N59" s="77">
        <v>300000</v>
      </c>
      <c r="O59" s="48"/>
      <c r="P59" s="48"/>
      <c r="Q59" s="48">
        <f t="shared" si="1"/>
        <v>3000000</v>
      </c>
    </row>
    <row r="60" spans="1:17" x14ac:dyDescent="0.2">
      <c r="A60" s="16">
        <v>54</v>
      </c>
      <c r="B60" s="16">
        <v>594</v>
      </c>
      <c r="C60" s="17" t="s">
        <v>78</v>
      </c>
      <c r="D60" s="26">
        <f>SUM([1]MNSK!Q251)</f>
        <v>0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48"/>
      <c r="P60" s="48"/>
      <c r="Q60" s="48">
        <f t="shared" si="1"/>
        <v>0</v>
      </c>
    </row>
    <row r="61" spans="1:17" x14ac:dyDescent="0.2">
      <c r="A61" s="16">
        <v>55</v>
      </c>
      <c r="B61" s="16">
        <v>592</v>
      </c>
      <c r="C61" s="17" t="s">
        <v>79</v>
      </c>
      <c r="D61" s="16">
        <f>SUM([1]MNSK!Q243)</f>
        <v>0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48"/>
      <c r="P61" s="48"/>
      <c r="Q61" s="48">
        <f t="shared" si="1"/>
        <v>0</v>
      </c>
    </row>
    <row r="62" spans="1:17" x14ac:dyDescent="0.2">
      <c r="A62" s="16">
        <v>56</v>
      </c>
      <c r="B62" s="16">
        <v>593</v>
      </c>
      <c r="C62" s="17" t="s">
        <v>80</v>
      </c>
      <c r="D62" s="16">
        <f>SUM([1]MNSK!Q247)</f>
        <v>0</v>
      </c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48"/>
      <c r="P62" s="48"/>
      <c r="Q62" s="48">
        <f t="shared" si="1"/>
        <v>0</v>
      </c>
    </row>
    <row r="63" spans="1:17" x14ac:dyDescent="0.2">
      <c r="A63" s="16">
        <v>57</v>
      </c>
      <c r="B63" s="16">
        <v>596</v>
      </c>
      <c r="C63" s="17" t="s">
        <v>81</v>
      </c>
      <c r="D63" s="16">
        <f>SUM([1]MNSK!Q255)</f>
        <v>0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48"/>
      <c r="P63" s="48"/>
      <c r="Q63" s="48">
        <f t="shared" si="1"/>
        <v>0</v>
      </c>
    </row>
    <row r="64" spans="1:17" x14ac:dyDescent="0.2">
      <c r="A64" s="16">
        <v>58</v>
      </c>
      <c r="B64" s="16">
        <v>518</v>
      </c>
      <c r="C64" s="17" t="s">
        <v>82</v>
      </c>
      <c r="D64" s="16">
        <f>SUM([1]MNSK!Q239)</f>
        <v>0</v>
      </c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48"/>
      <c r="P64" s="48"/>
      <c r="Q64" s="48">
        <f t="shared" si="1"/>
        <v>0</v>
      </c>
    </row>
    <row r="65" spans="1:17" x14ac:dyDescent="0.2">
      <c r="A65" s="16">
        <v>59</v>
      </c>
      <c r="B65" s="16">
        <v>174</v>
      </c>
      <c r="C65" s="17" t="s">
        <v>83</v>
      </c>
      <c r="D65" s="16">
        <f>SUM([1]MNSK!Q123)</f>
        <v>22148000</v>
      </c>
      <c r="E65" s="77">
        <v>1200000</v>
      </c>
      <c r="F65" s="77">
        <v>1200000</v>
      </c>
      <c r="G65" s="77">
        <v>1200000</v>
      </c>
      <c r="H65" s="77">
        <v>1200000</v>
      </c>
      <c r="I65" s="77">
        <v>1200000</v>
      </c>
      <c r="J65" s="77">
        <v>1200000</v>
      </c>
      <c r="K65" s="77">
        <v>1200000</v>
      </c>
      <c r="L65" s="77">
        <v>1200000</v>
      </c>
      <c r="M65" s="77">
        <v>1200000</v>
      </c>
      <c r="N65" s="77">
        <v>1200000</v>
      </c>
      <c r="O65" s="48"/>
      <c r="P65" s="48"/>
      <c r="Q65" s="48">
        <f t="shared" si="1"/>
        <v>12000000</v>
      </c>
    </row>
    <row r="66" spans="1:17" x14ac:dyDescent="0.2">
      <c r="A66" s="16">
        <v>60</v>
      </c>
      <c r="B66" s="16">
        <v>292</v>
      </c>
      <c r="C66" s="17" t="s">
        <v>84</v>
      </c>
      <c r="D66" s="16">
        <f>SUM([1]MNSK!Q143)</f>
        <v>0</v>
      </c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48"/>
      <c r="P66" s="48"/>
      <c r="Q66" s="48">
        <f t="shared" si="1"/>
        <v>0</v>
      </c>
    </row>
    <row r="67" spans="1:17" x14ac:dyDescent="0.2">
      <c r="A67" s="16">
        <v>61</v>
      </c>
      <c r="B67" s="16">
        <v>427</v>
      </c>
      <c r="C67" s="17" t="s">
        <v>85</v>
      </c>
      <c r="D67" s="16">
        <f>SUM([1]MNSK!Q235)</f>
        <v>0</v>
      </c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48"/>
      <c r="P67" s="48"/>
      <c r="Q67" s="48">
        <f t="shared" si="1"/>
        <v>0</v>
      </c>
    </row>
    <row r="68" spans="1:17" x14ac:dyDescent="0.2">
      <c r="A68" s="16">
        <v>62</v>
      </c>
      <c r="B68" s="16">
        <v>426</v>
      </c>
      <c r="C68" s="17" t="s">
        <v>86</v>
      </c>
      <c r="D68" s="16">
        <f>SUM([1]MNSK!Q231)</f>
        <v>12200000</v>
      </c>
      <c r="E68" s="77">
        <v>250000</v>
      </c>
      <c r="F68" s="77">
        <v>250000</v>
      </c>
      <c r="G68" s="77">
        <v>250000</v>
      </c>
      <c r="H68" s="77">
        <v>250000</v>
      </c>
      <c r="I68" s="77">
        <v>250000</v>
      </c>
      <c r="J68" s="77">
        <v>250000</v>
      </c>
      <c r="K68" s="77">
        <v>250000</v>
      </c>
      <c r="L68" s="77">
        <v>250000</v>
      </c>
      <c r="M68" s="77">
        <v>250000</v>
      </c>
      <c r="N68" s="77">
        <v>250000</v>
      </c>
      <c r="O68" s="48"/>
      <c r="P68" s="48"/>
      <c r="Q68" s="48">
        <f t="shared" si="1"/>
        <v>2500000</v>
      </c>
    </row>
    <row r="69" spans="1:17" x14ac:dyDescent="0.2">
      <c r="A69" s="16">
        <v>63</v>
      </c>
      <c r="B69" s="16">
        <v>167</v>
      </c>
      <c r="C69" s="17" t="s">
        <v>87</v>
      </c>
      <c r="D69" s="16">
        <f>SUM([1]MNSK!Q227)</f>
        <v>15396000</v>
      </c>
      <c r="E69" s="77">
        <v>250000</v>
      </c>
      <c r="F69" s="77">
        <v>250000</v>
      </c>
      <c r="G69" s="77">
        <v>250000</v>
      </c>
      <c r="H69" s="77">
        <v>250000</v>
      </c>
      <c r="I69" s="77">
        <v>250000</v>
      </c>
      <c r="J69" s="77">
        <v>250000</v>
      </c>
      <c r="K69" s="81" t="s">
        <v>215</v>
      </c>
      <c r="L69" s="81" t="s">
        <v>215</v>
      </c>
      <c r="M69" s="81" t="s">
        <v>215</v>
      </c>
      <c r="N69" s="81" t="s">
        <v>215</v>
      </c>
      <c r="O69" s="48"/>
      <c r="P69" s="48"/>
      <c r="Q69" s="48">
        <f t="shared" si="1"/>
        <v>1500000</v>
      </c>
    </row>
    <row r="70" spans="1:17" x14ac:dyDescent="0.2">
      <c r="A70" s="16">
        <v>64</v>
      </c>
      <c r="B70" s="16">
        <v>598</v>
      </c>
      <c r="C70" s="17" t="s">
        <v>88</v>
      </c>
      <c r="D70" s="16">
        <v>0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48"/>
      <c r="P70" s="48"/>
      <c r="Q70" s="48">
        <f t="shared" si="1"/>
        <v>0</v>
      </c>
    </row>
    <row r="71" spans="1:17" x14ac:dyDescent="0.2">
      <c r="A71" s="16">
        <v>65</v>
      </c>
      <c r="B71" s="16">
        <v>566</v>
      </c>
      <c r="C71" s="17" t="s">
        <v>89</v>
      </c>
      <c r="D71" s="26">
        <f>SUM([1]MNSK!Q311)</f>
        <v>2000000</v>
      </c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48"/>
      <c r="P71" s="48"/>
      <c r="Q71" s="48">
        <f t="shared" ref="Q71:Q102" si="2">SUM(E71:P71)</f>
        <v>0</v>
      </c>
    </row>
    <row r="72" spans="1:17" x14ac:dyDescent="0.2">
      <c r="A72" s="16">
        <v>66</v>
      </c>
      <c r="B72" s="16">
        <v>602</v>
      </c>
      <c r="C72" s="17" t="s">
        <v>90</v>
      </c>
      <c r="D72" s="16">
        <f>SUM([1]MNSK!Q327)</f>
        <v>1540000</v>
      </c>
      <c r="E72" s="77">
        <v>200000</v>
      </c>
      <c r="F72" s="77">
        <v>200000</v>
      </c>
      <c r="G72" s="77">
        <v>200000</v>
      </c>
      <c r="H72" s="77">
        <v>200000</v>
      </c>
      <c r="I72" s="77">
        <v>200000</v>
      </c>
      <c r="J72" s="77">
        <v>200000</v>
      </c>
      <c r="K72" s="77">
        <v>200000</v>
      </c>
      <c r="L72" s="77">
        <v>200000</v>
      </c>
      <c r="M72" s="77">
        <v>200000</v>
      </c>
      <c r="N72" s="77">
        <v>200000</v>
      </c>
      <c r="O72" s="48"/>
      <c r="P72" s="48"/>
      <c r="Q72" s="48">
        <f t="shared" si="2"/>
        <v>2000000</v>
      </c>
    </row>
    <row r="73" spans="1:17" x14ac:dyDescent="0.2">
      <c r="A73" s="16">
        <v>67</v>
      </c>
      <c r="B73" s="16">
        <v>506</v>
      </c>
      <c r="C73" s="17" t="s">
        <v>91</v>
      </c>
      <c r="D73" s="16">
        <f>SUM([1]MNSK!Q295)</f>
        <v>2686000</v>
      </c>
      <c r="E73" s="77">
        <v>100000</v>
      </c>
      <c r="F73" s="77">
        <v>100000</v>
      </c>
      <c r="G73" s="77">
        <v>100000</v>
      </c>
      <c r="H73" s="77">
        <v>100000</v>
      </c>
      <c r="I73" s="77">
        <v>100000</v>
      </c>
      <c r="J73" s="77">
        <v>100000</v>
      </c>
      <c r="K73" s="77">
        <v>100000</v>
      </c>
      <c r="L73" s="77">
        <v>100000</v>
      </c>
      <c r="M73" s="77">
        <v>100000</v>
      </c>
      <c r="N73" s="77">
        <v>100000</v>
      </c>
      <c r="O73" s="48"/>
      <c r="P73" s="48"/>
      <c r="Q73" s="48">
        <f t="shared" si="2"/>
        <v>1000000</v>
      </c>
    </row>
    <row r="74" spans="1:17" x14ac:dyDescent="0.2">
      <c r="A74" s="16">
        <v>68</v>
      </c>
      <c r="B74" s="16">
        <v>383</v>
      </c>
      <c r="C74" s="17" t="s">
        <v>92</v>
      </c>
      <c r="D74" s="16">
        <f>SUM([1]MNSK!Q291)</f>
        <v>0</v>
      </c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48"/>
      <c r="P74" s="48"/>
      <c r="Q74" s="48">
        <f t="shared" si="2"/>
        <v>0</v>
      </c>
    </row>
    <row r="75" spans="1:17" x14ac:dyDescent="0.2">
      <c r="A75" s="16">
        <v>69</v>
      </c>
      <c r="B75" s="16">
        <v>182</v>
      </c>
      <c r="C75" s="17" t="s">
        <v>93</v>
      </c>
      <c r="D75" s="16">
        <f>SUM([1]MNSK!Q279)</f>
        <v>2992000</v>
      </c>
      <c r="E75" s="77">
        <v>100000</v>
      </c>
      <c r="F75" s="77">
        <v>100000</v>
      </c>
      <c r="G75" s="77">
        <v>100000</v>
      </c>
      <c r="H75" s="77">
        <v>100000</v>
      </c>
      <c r="I75" s="77">
        <v>100000</v>
      </c>
      <c r="J75" s="77">
        <v>100000</v>
      </c>
      <c r="K75" s="77">
        <v>100000</v>
      </c>
      <c r="L75" s="77">
        <v>100000</v>
      </c>
      <c r="M75" s="77">
        <v>100000</v>
      </c>
      <c r="N75" s="77">
        <v>100000</v>
      </c>
      <c r="O75" s="48"/>
      <c r="P75" s="48"/>
      <c r="Q75" s="48">
        <f t="shared" si="2"/>
        <v>1000000</v>
      </c>
    </row>
    <row r="76" spans="1:17" x14ac:dyDescent="0.2">
      <c r="A76" s="16">
        <v>70</v>
      </c>
      <c r="B76" s="16">
        <v>648</v>
      </c>
      <c r="C76" s="17" t="s">
        <v>94</v>
      </c>
      <c r="D76" s="16">
        <f>SUM([1]MNSK!Q343)</f>
        <v>0</v>
      </c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48"/>
      <c r="P76" s="48"/>
      <c r="Q76" s="48">
        <f t="shared" si="2"/>
        <v>0</v>
      </c>
    </row>
    <row r="77" spans="1:17" x14ac:dyDescent="0.2">
      <c r="A77" s="16">
        <v>71</v>
      </c>
      <c r="B77" s="16">
        <v>574</v>
      </c>
      <c r="C77" s="17" t="s">
        <v>95</v>
      </c>
      <c r="D77" s="16">
        <f>SUM([1]MNSK!Q271)</f>
        <v>0</v>
      </c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48"/>
      <c r="P77" s="48"/>
      <c r="Q77" s="48">
        <f t="shared" si="2"/>
        <v>0</v>
      </c>
    </row>
    <row r="78" spans="1:17" x14ac:dyDescent="0.2">
      <c r="A78" s="16">
        <v>72</v>
      </c>
      <c r="B78" s="16">
        <v>507</v>
      </c>
      <c r="C78" s="17" t="s">
        <v>96</v>
      </c>
      <c r="D78" s="16">
        <f>SUM([1]MNSK!Q299)</f>
        <v>1540000</v>
      </c>
      <c r="E78" s="77">
        <v>50000</v>
      </c>
      <c r="F78" s="77">
        <v>50000</v>
      </c>
      <c r="G78" s="77">
        <v>50000</v>
      </c>
      <c r="H78" s="77">
        <v>50000</v>
      </c>
      <c r="I78" s="77">
        <v>50000</v>
      </c>
      <c r="J78" s="77">
        <v>50000</v>
      </c>
      <c r="K78" s="77">
        <v>50000</v>
      </c>
      <c r="L78" s="77">
        <v>50000</v>
      </c>
      <c r="M78" s="77">
        <v>50000</v>
      </c>
      <c r="N78" s="77">
        <v>50000</v>
      </c>
      <c r="O78" s="48"/>
      <c r="P78" s="48"/>
      <c r="Q78" s="48">
        <f t="shared" si="2"/>
        <v>500000</v>
      </c>
    </row>
    <row r="79" spans="1:17" x14ac:dyDescent="0.2">
      <c r="A79" s="16">
        <v>73</v>
      </c>
      <c r="B79" s="16">
        <v>512</v>
      </c>
      <c r="C79" s="17" t="s">
        <v>97</v>
      </c>
      <c r="D79" s="16">
        <f>SUM([1]MNSK!Q303)</f>
        <v>0</v>
      </c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48"/>
      <c r="P79" s="48"/>
      <c r="Q79" s="48">
        <f t="shared" si="2"/>
        <v>0</v>
      </c>
    </row>
    <row r="80" spans="1:17" x14ac:dyDescent="0.2">
      <c r="A80" s="16">
        <v>74</v>
      </c>
      <c r="B80" s="16">
        <v>516</v>
      </c>
      <c r="C80" s="17" t="s">
        <v>98</v>
      </c>
      <c r="D80" s="16">
        <f>SUM([1]MNSK!Q307)</f>
        <v>0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48"/>
      <c r="P80" s="48"/>
      <c r="Q80" s="48">
        <f t="shared" si="2"/>
        <v>0</v>
      </c>
    </row>
    <row r="81" spans="1:17" x14ac:dyDescent="0.2">
      <c r="A81" s="16">
        <v>75</v>
      </c>
      <c r="B81" s="16">
        <v>582</v>
      </c>
      <c r="C81" s="17" t="s">
        <v>99</v>
      </c>
      <c r="D81" s="16">
        <f>SUM([1]MNSK!Q319)</f>
        <v>0</v>
      </c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48"/>
      <c r="P81" s="48"/>
      <c r="Q81" s="48">
        <f t="shared" si="2"/>
        <v>0</v>
      </c>
    </row>
    <row r="82" spans="1:17" x14ac:dyDescent="0.2">
      <c r="A82" s="16">
        <v>76</v>
      </c>
      <c r="B82" s="16">
        <v>576</v>
      </c>
      <c r="C82" s="17" t="s">
        <v>100</v>
      </c>
      <c r="D82" s="16">
        <f>SUM([1]MNSK!Q315)</f>
        <v>0</v>
      </c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48"/>
      <c r="P82" s="48"/>
      <c r="Q82" s="48">
        <f t="shared" si="2"/>
        <v>0</v>
      </c>
    </row>
    <row r="83" spans="1:17" x14ac:dyDescent="0.2">
      <c r="A83" s="16">
        <v>77</v>
      </c>
      <c r="B83" s="16">
        <v>628</v>
      </c>
      <c r="C83" s="17" t="s">
        <v>101</v>
      </c>
      <c r="D83" s="16">
        <f>SUM([1]MNSK!Q331)</f>
        <v>10444000</v>
      </c>
      <c r="E83" s="77">
        <v>100000</v>
      </c>
      <c r="F83" s="77">
        <v>100000</v>
      </c>
      <c r="G83" s="77">
        <v>100000</v>
      </c>
      <c r="H83" s="77">
        <v>100000</v>
      </c>
      <c r="I83" s="77">
        <v>100000</v>
      </c>
      <c r="J83" s="77">
        <v>100000</v>
      </c>
      <c r="K83" s="77">
        <v>100000</v>
      </c>
      <c r="L83" s="77">
        <v>100000</v>
      </c>
      <c r="M83" s="77">
        <v>100000</v>
      </c>
      <c r="N83" s="77">
        <v>100000</v>
      </c>
      <c r="O83" s="48"/>
      <c r="P83" s="48"/>
      <c r="Q83" s="48">
        <f t="shared" si="2"/>
        <v>1000000</v>
      </c>
    </row>
    <row r="84" spans="1:17" x14ac:dyDescent="0.2">
      <c r="A84" s="16">
        <v>78</v>
      </c>
      <c r="B84" s="16">
        <v>287</v>
      </c>
      <c r="C84" s="17" t="s">
        <v>102</v>
      </c>
      <c r="D84" s="16">
        <f>SUM([1]MNSK!Q283)</f>
        <v>0</v>
      </c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48"/>
      <c r="P84" s="48"/>
      <c r="Q84" s="48">
        <f t="shared" si="2"/>
        <v>0</v>
      </c>
    </row>
    <row r="85" spans="1:17" x14ac:dyDescent="0.2">
      <c r="A85" s="16">
        <v>79</v>
      </c>
      <c r="B85" s="16">
        <v>515</v>
      </c>
      <c r="C85" s="17" t="s">
        <v>103</v>
      </c>
      <c r="D85" s="16">
        <f>SUM([1]MNSK!Q267)</f>
        <v>0</v>
      </c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48"/>
      <c r="P85" s="48"/>
      <c r="Q85" s="48">
        <f t="shared" si="2"/>
        <v>0</v>
      </c>
    </row>
    <row r="86" spans="1:17" x14ac:dyDescent="0.2">
      <c r="A86" s="16">
        <v>80</v>
      </c>
      <c r="B86" s="16">
        <v>629</v>
      </c>
      <c r="C86" s="17" t="s">
        <v>104</v>
      </c>
      <c r="D86" s="16">
        <f>SUM([1]MNSK!Q335)</f>
        <v>0</v>
      </c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48"/>
      <c r="P86" s="48"/>
      <c r="Q86" s="48">
        <f t="shared" si="2"/>
        <v>0</v>
      </c>
    </row>
    <row r="87" spans="1:17" x14ac:dyDescent="0.2">
      <c r="A87" s="16">
        <v>81</v>
      </c>
      <c r="B87" s="16">
        <v>139</v>
      </c>
      <c r="C87" s="17" t="s">
        <v>105</v>
      </c>
      <c r="D87" s="16">
        <f>SUM([1]MNSK!Q275)</f>
        <v>5369000</v>
      </c>
      <c r="E87" s="77">
        <v>200000</v>
      </c>
      <c r="F87" s="77">
        <v>200000</v>
      </c>
      <c r="G87" s="77">
        <v>200000</v>
      </c>
      <c r="H87" s="77">
        <v>200000</v>
      </c>
      <c r="I87" s="77">
        <v>200000</v>
      </c>
      <c r="J87" s="77">
        <v>200000</v>
      </c>
      <c r="K87" s="77"/>
      <c r="L87" s="77"/>
      <c r="M87" s="77"/>
      <c r="N87" s="77"/>
      <c r="O87" s="48"/>
      <c r="P87" s="48"/>
      <c r="Q87" s="48">
        <f t="shared" si="2"/>
        <v>1200000</v>
      </c>
    </row>
    <row r="88" spans="1:17" x14ac:dyDescent="0.2">
      <c r="A88" s="16">
        <v>82</v>
      </c>
      <c r="B88" s="16">
        <v>633</v>
      </c>
      <c r="C88" s="17" t="s">
        <v>106</v>
      </c>
      <c r="D88" s="16">
        <f>SUM([1]MNSK!Q339)</f>
        <v>10500000</v>
      </c>
      <c r="E88" s="81"/>
      <c r="F88" s="77"/>
      <c r="G88" s="77"/>
      <c r="H88" s="77"/>
      <c r="I88" s="77"/>
      <c r="J88" s="77">
        <v>1000000</v>
      </c>
      <c r="K88" s="77">
        <v>1000000</v>
      </c>
      <c r="L88" s="77">
        <v>1000000</v>
      </c>
      <c r="M88" s="77">
        <v>1000000</v>
      </c>
      <c r="N88" s="77">
        <v>1000000</v>
      </c>
      <c r="O88" s="48"/>
      <c r="P88" s="48"/>
      <c r="Q88" s="48">
        <f t="shared" si="2"/>
        <v>5000000</v>
      </c>
    </row>
    <row r="89" spans="1:17" x14ac:dyDescent="0.2">
      <c r="A89" s="16">
        <v>83</v>
      </c>
      <c r="B89" s="16">
        <v>227</v>
      </c>
      <c r="C89" s="17" t="s">
        <v>107</v>
      </c>
      <c r="D89" s="16">
        <f>SUM([1]MNSK!R443)</f>
        <v>1534000</v>
      </c>
      <c r="E89" s="77">
        <v>250000</v>
      </c>
      <c r="F89" s="77">
        <v>250000</v>
      </c>
      <c r="G89" s="77">
        <v>250000</v>
      </c>
      <c r="H89" s="77">
        <v>250000</v>
      </c>
      <c r="I89" s="77">
        <v>250000</v>
      </c>
      <c r="J89" s="77">
        <v>250000</v>
      </c>
      <c r="K89" s="77">
        <v>250000</v>
      </c>
      <c r="L89" s="77">
        <v>250000</v>
      </c>
      <c r="M89" s="77">
        <v>250000</v>
      </c>
      <c r="N89" s="77">
        <v>250000</v>
      </c>
      <c r="O89" s="48"/>
      <c r="P89" s="48"/>
      <c r="Q89" s="48">
        <f t="shared" si="2"/>
        <v>2500000</v>
      </c>
    </row>
    <row r="90" spans="1:17" x14ac:dyDescent="0.2">
      <c r="A90" s="16">
        <v>84</v>
      </c>
      <c r="B90" s="16">
        <v>671</v>
      </c>
      <c r="C90" s="17" t="s">
        <v>108</v>
      </c>
      <c r="D90" s="16">
        <f>SUM([1]MNSK!R459)</f>
        <v>15000000</v>
      </c>
      <c r="E90" s="77">
        <v>500000</v>
      </c>
      <c r="F90" s="77">
        <v>500000</v>
      </c>
      <c r="G90" s="77">
        <v>500000</v>
      </c>
      <c r="H90" s="77">
        <v>500000</v>
      </c>
      <c r="I90" s="77">
        <v>500000</v>
      </c>
      <c r="J90" s="77">
        <v>500000</v>
      </c>
      <c r="K90" s="77">
        <v>500000</v>
      </c>
      <c r="L90" s="77">
        <v>500000</v>
      </c>
      <c r="M90" s="77">
        <v>500000</v>
      </c>
      <c r="N90" s="77">
        <v>500000</v>
      </c>
      <c r="O90" s="48"/>
      <c r="P90" s="48"/>
      <c r="Q90" s="48">
        <f t="shared" si="2"/>
        <v>5000000</v>
      </c>
    </row>
    <row r="91" spans="1:17" s="35" customFormat="1" x14ac:dyDescent="0.2">
      <c r="A91" s="16">
        <v>85</v>
      </c>
      <c r="B91" s="27">
        <v>415</v>
      </c>
      <c r="C91" s="28" t="s">
        <v>109</v>
      </c>
      <c r="D91" s="2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48"/>
      <c r="P91" s="48"/>
      <c r="Q91" s="48">
        <f t="shared" si="2"/>
        <v>0</v>
      </c>
    </row>
    <row r="92" spans="1:17" x14ac:dyDescent="0.2">
      <c r="A92" s="16">
        <v>86</v>
      </c>
      <c r="B92" s="16">
        <v>570</v>
      </c>
      <c r="C92" s="17" t="s">
        <v>110</v>
      </c>
      <c r="D92" s="16">
        <f>SUM([1]MNSK!R451)</f>
        <v>6452000</v>
      </c>
      <c r="E92" s="77">
        <v>200000</v>
      </c>
      <c r="F92" s="77">
        <v>200000</v>
      </c>
      <c r="G92" s="77">
        <v>200000</v>
      </c>
      <c r="H92" s="77">
        <v>200000</v>
      </c>
      <c r="I92" s="77">
        <v>200000</v>
      </c>
      <c r="J92" s="81" t="s">
        <v>215</v>
      </c>
      <c r="K92" s="81" t="s">
        <v>215</v>
      </c>
      <c r="L92" s="81" t="s">
        <v>215</v>
      </c>
      <c r="M92" s="81" t="s">
        <v>215</v>
      </c>
      <c r="N92" s="81" t="s">
        <v>215</v>
      </c>
      <c r="O92" s="48"/>
      <c r="P92" s="48"/>
      <c r="Q92" s="48">
        <f t="shared" si="2"/>
        <v>1000000</v>
      </c>
    </row>
    <row r="93" spans="1:17" x14ac:dyDescent="0.2">
      <c r="A93" s="16">
        <v>87</v>
      </c>
      <c r="B93" s="16">
        <v>561</v>
      </c>
      <c r="C93" s="17" t="s">
        <v>111</v>
      </c>
      <c r="D93" s="16">
        <f>SUM([1]MNSK!R447)</f>
        <v>96000</v>
      </c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48"/>
      <c r="P93" s="48"/>
      <c r="Q93" s="48">
        <f t="shared" si="2"/>
        <v>0</v>
      </c>
    </row>
    <row r="94" spans="1:17" x14ac:dyDescent="0.2">
      <c r="A94" s="16">
        <v>88</v>
      </c>
      <c r="B94" s="16">
        <v>323</v>
      </c>
      <c r="C94" s="17" t="s">
        <v>112</v>
      </c>
      <c r="D94" s="16">
        <f>SUM([1]MNSK!Q155)</f>
        <v>0</v>
      </c>
      <c r="E94" s="81" t="s">
        <v>215</v>
      </c>
      <c r="F94" s="81" t="s">
        <v>215</v>
      </c>
      <c r="G94" s="81" t="s">
        <v>215</v>
      </c>
      <c r="H94" s="77">
        <v>500000</v>
      </c>
      <c r="I94" s="77">
        <v>500000</v>
      </c>
      <c r="J94" s="77">
        <v>500000</v>
      </c>
      <c r="K94" s="77">
        <v>500000</v>
      </c>
      <c r="L94" s="77">
        <v>500000</v>
      </c>
      <c r="M94" s="77">
        <v>500000</v>
      </c>
      <c r="N94" s="77">
        <v>500000</v>
      </c>
      <c r="O94" s="48"/>
      <c r="P94" s="48"/>
      <c r="Q94" s="48">
        <f t="shared" si="2"/>
        <v>3500000</v>
      </c>
    </row>
    <row r="95" spans="1:17" x14ac:dyDescent="0.2">
      <c r="A95" s="16">
        <v>89</v>
      </c>
      <c r="B95" s="16">
        <v>590</v>
      </c>
      <c r="C95" s="17" t="s">
        <v>113</v>
      </c>
      <c r="D95" s="16">
        <f>SUM([1]MNSK!R455)</f>
        <v>0</v>
      </c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48"/>
      <c r="P95" s="48"/>
      <c r="Q95" s="48">
        <f t="shared" si="2"/>
        <v>0</v>
      </c>
    </row>
    <row r="96" spans="1:17" x14ac:dyDescent="0.2">
      <c r="A96" s="16">
        <v>90</v>
      </c>
      <c r="B96" s="16">
        <v>188</v>
      </c>
      <c r="C96" s="17" t="s">
        <v>114</v>
      </c>
      <c r="D96" s="16">
        <f>SUM([1]MNSK!R439)</f>
        <v>0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48"/>
      <c r="P96" s="48"/>
      <c r="Q96" s="48">
        <f t="shared" si="2"/>
        <v>0</v>
      </c>
    </row>
    <row r="97" spans="1:17" x14ac:dyDescent="0.2">
      <c r="A97" s="16">
        <v>91</v>
      </c>
      <c r="B97" s="16">
        <v>388</v>
      </c>
      <c r="C97" s="17" t="s">
        <v>115</v>
      </c>
      <c r="D97" s="16">
        <f>SUM([1]MNSK!Q347)</f>
        <v>0</v>
      </c>
      <c r="E97" s="77">
        <v>150000</v>
      </c>
      <c r="F97" s="77">
        <v>150000</v>
      </c>
      <c r="G97" s="77">
        <v>150000</v>
      </c>
      <c r="H97" s="77">
        <v>150000</v>
      </c>
      <c r="I97" s="77">
        <v>150000</v>
      </c>
      <c r="J97" s="77">
        <v>150000</v>
      </c>
      <c r="K97" s="77">
        <v>150000</v>
      </c>
      <c r="L97" s="77">
        <v>150000</v>
      </c>
      <c r="M97" s="77">
        <v>150000</v>
      </c>
      <c r="N97" s="81" t="s">
        <v>215</v>
      </c>
      <c r="O97" s="48"/>
      <c r="P97" s="48"/>
      <c r="Q97" s="48">
        <f t="shared" si="2"/>
        <v>1350000</v>
      </c>
    </row>
    <row r="98" spans="1:17" x14ac:dyDescent="0.2">
      <c r="A98" s="16">
        <v>92</v>
      </c>
      <c r="B98" s="16">
        <v>599</v>
      </c>
      <c r="C98" s="17" t="s">
        <v>116</v>
      </c>
      <c r="D98" s="16">
        <f>SUM([1]MNSK!Q359)</f>
        <v>0</v>
      </c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48"/>
      <c r="P98" s="48"/>
      <c r="Q98" s="48">
        <f t="shared" si="2"/>
        <v>0</v>
      </c>
    </row>
    <row r="99" spans="1:17" x14ac:dyDescent="0.2">
      <c r="A99" s="16">
        <v>93</v>
      </c>
      <c r="B99" s="16">
        <v>568</v>
      </c>
      <c r="C99" s="17" t="s">
        <v>117</v>
      </c>
      <c r="D99" s="16">
        <f>SUM([1]MNSK!Q355)</f>
        <v>0</v>
      </c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48"/>
      <c r="P99" s="48"/>
      <c r="Q99" s="48">
        <f t="shared" si="2"/>
        <v>0</v>
      </c>
    </row>
    <row r="100" spans="1:17" x14ac:dyDescent="0.2">
      <c r="A100" s="16">
        <v>94</v>
      </c>
      <c r="B100" s="16">
        <v>660</v>
      </c>
      <c r="C100" s="17" t="s">
        <v>118</v>
      </c>
      <c r="D100" s="16">
        <f>SUM([1]MNSK!Q135)</f>
        <v>110438000</v>
      </c>
      <c r="E100" s="77">
        <v>2500000</v>
      </c>
      <c r="F100" s="77">
        <v>2500000</v>
      </c>
      <c r="G100" s="77">
        <v>2500000</v>
      </c>
      <c r="H100" s="77">
        <v>2500000</v>
      </c>
      <c r="I100" s="77">
        <v>2500000</v>
      </c>
      <c r="J100" s="77">
        <v>2500000</v>
      </c>
      <c r="K100" s="77">
        <v>2500000</v>
      </c>
      <c r="L100" s="77">
        <v>2500000</v>
      </c>
      <c r="M100" s="77">
        <v>2500000</v>
      </c>
      <c r="N100" s="77">
        <v>2500000</v>
      </c>
      <c r="O100" s="48"/>
      <c r="P100" s="48"/>
      <c r="Q100" s="48">
        <f t="shared" si="2"/>
        <v>25000000</v>
      </c>
    </row>
    <row r="101" spans="1:17" x14ac:dyDescent="0.2">
      <c r="A101" s="16">
        <v>95</v>
      </c>
      <c r="B101" s="16">
        <v>619</v>
      </c>
      <c r="C101" s="17" t="s">
        <v>119</v>
      </c>
      <c r="D101" s="16">
        <f>SUM([1]MNSK!R423)</f>
        <v>0</v>
      </c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48"/>
      <c r="P101" s="48"/>
      <c r="Q101" s="48">
        <f t="shared" si="2"/>
        <v>0</v>
      </c>
    </row>
    <row r="102" spans="1:17" x14ac:dyDescent="0.2">
      <c r="A102" s="16">
        <v>96</v>
      </c>
      <c r="B102" s="16">
        <v>102</v>
      </c>
      <c r="C102" s="17" t="s">
        <v>120</v>
      </c>
      <c r="D102" s="16">
        <f>SUM([1]MNSK!Q387)</f>
        <v>0</v>
      </c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48"/>
      <c r="P102" s="48"/>
      <c r="Q102" s="48">
        <f t="shared" si="2"/>
        <v>0</v>
      </c>
    </row>
    <row r="103" spans="1:17" x14ac:dyDescent="0.2">
      <c r="A103" s="16">
        <v>97</v>
      </c>
      <c r="B103" s="16">
        <v>270</v>
      </c>
      <c r="C103" s="17" t="s">
        <v>121</v>
      </c>
      <c r="D103" s="16">
        <f>SUM([1]MNSK!Q371)</f>
        <v>0</v>
      </c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48"/>
      <c r="P103" s="48"/>
      <c r="Q103" s="48">
        <f t="shared" ref="Q103:Q126" si="3">SUM(E103:P103)</f>
        <v>0</v>
      </c>
    </row>
    <row r="104" spans="1:17" x14ac:dyDescent="0.2">
      <c r="A104" s="16">
        <v>98</v>
      </c>
      <c r="B104" s="16">
        <v>98</v>
      </c>
      <c r="C104" s="17" t="s">
        <v>122</v>
      </c>
      <c r="D104" s="16">
        <f>SUM([1]MNSK!Q367)</f>
        <v>19596000</v>
      </c>
      <c r="E104" s="77">
        <v>1000000</v>
      </c>
      <c r="F104" s="77">
        <v>1000000</v>
      </c>
      <c r="G104" s="77">
        <v>1000000</v>
      </c>
      <c r="H104" s="77">
        <v>1000000</v>
      </c>
      <c r="I104" s="77">
        <v>1000000</v>
      </c>
      <c r="J104" s="77">
        <v>1000000</v>
      </c>
      <c r="K104" s="77">
        <v>1000000</v>
      </c>
      <c r="L104" s="77">
        <v>1000000</v>
      </c>
      <c r="M104" s="77">
        <v>1000000</v>
      </c>
      <c r="N104" s="77">
        <v>1000000</v>
      </c>
      <c r="O104" s="48"/>
      <c r="P104" s="48"/>
      <c r="Q104" s="48">
        <f t="shared" si="3"/>
        <v>10000000</v>
      </c>
    </row>
    <row r="105" spans="1:17" x14ac:dyDescent="0.2">
      <c r="A105" s="16">
        <v>99</v>
      </c>
      <c r="B105" s="16">
        <v>704</v>
      </c>
      <c r="C105" s="17" t="s">
        <v>123</v>
      </c>
      <c r="D105" s="16">
        <f>SUM([1]MNSK!Q383)</f>
        <v>1200000</v>
      </c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48"/>
      <c r="P105" s="48"/>
      <c r="Q105" s="48">
        <f t="shared" si="3"/>
        <v>0</v>
      </c>
    </row>
    <row r="106" spans="1:17" x14ac:dyDescent="0.2">
      <c r="A106" s="16">
        <v>100</v>
      </c>
      <c r="B106" s="16">
        <v>437</v>
      </c>
      <c r="C106" s="17" t="s">
        <v>124</v>
      </c>
      <c r="D106" s="26">
        <f>SUM([1]MNSK!Q379)</f>
        <v>0</v>
      </c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48"/>
      <c r="P106" s="48"/>
      <c r="Q106" s="48">
        <f t="shared" si="3"/>
        <v>0</v>
      </c>
    </row>
    <row r="107" spans="1:17" x14ac:dyDescent="0.2">
      <c r="A107" s="16">
        <v>101</v>
      </c>
      <c r="B107" s="16">
        <v>262</v>
      </c>
      <c r="C107" s="17" t="s">
        <v>125</v>
      </c>
      <c r="D107" s="16">
        <f>SUM([1]MNSK!Q375)</f>
        <v>0</v>
      </c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48"/>
      <c r="P107" s="48"/>
      <c r="Q107" s="48">
        <f t="shared" si="3"/>
        <v>0</v>
      </c>
    </row>
    <row r="108" spans="1:17" x14ac:dyDescent="0.2">
      <c r="A108" s="16">
        <v>102</v>
      </c>
      <c r="B108" s="16">
        <v>448</v>
      </c>
      <c r="C108" s="17" t="s">
        <v>126</v>
      </c>
      <c r="D108" s="16">
        <f>SUM([1]MNSK!Q415)</f>
        <v>0</v>
      </c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48"/>
      <c r="P108" s="48"/>
      <c r="Q108" s="48">
        <f t="shared" si="3"/>
        <v>0</v>
      </c>
    </row>
    <row r="109" spans="1:17" x14ac:dyDescent="0.2">
      <c r="A109" s="16">
        <v>103</v>
      </c>
      <c r="B109" s="16">
        <v>447</v>
      </c>
      <c r="C109" s="17" t="s">
        <v>127</v>
      </c>
      <c r="D109" s="16">
        <f>SUM([1]MNSK!Q411)</f>
        <v>5896000</v>
      </c>
      <c r="E109" s="77">
        <v>200000</v>
      </c>
      <c r="F109" s="77">
        <v>500000</v>
      </c>
      <c r="G109" s="77">
        <v>500000</v>
      </c>
      <c r="H109" s="77">
        <v>500000</v>
      </c>
      <c r="I109" s="77">
        <v>500000</v>
      </c>
      <c r="J109" s="77">
        <v>500000</v>
      </c>
      <c r="K109" s="77">
        <v>500000</v>
      </c>
      <c r="L109" s="77">
        <v>500000</v>
      </c>
      <c r="M109" s="77">
        <v>500000</v>
      </c>
      <c r="N109" s="77">
        <v>500000</v>
      </c>
      <c r="O109" s="48"/>
      <c r="P109" s="48"/>
      <c r="Q109" s="48">
        <f t="shared" si="3"/>
        <v>4700000</v>
      </c>
    </row>
    <row r="110" spans="1:17" x14ac:dyDescent="0.2">
      <c r="A110" s="16">
        <v>104</v>
      </c>
      <c r="B110" s="16">
        <v>635</v>
      </c>
      <c r="C110" s="17" t="s">
        <v>128</v>
      </c>
      <c r="D110" s="16">
        <f>SUM([1]MNSK!Q399)</f>
        <v>0</v>
      </c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48"/>
      <c r="P110" s="48"/>
      <c r="Q110" s="48">
        <f t="shared" si="3"/>
        <v>0</v>
      </c>
    </row>
    <row r="111" spans="1:17" x14ac:dyDescent="0.2">
      <c r="A111" s="16">
        <v>105</v>
      </c>
      <c r="B111" s="16">
        <v>545</v>
      </c>
      <c r="C111" s="17" t="s">
        <v>129</v>
      </c>
      <c r="D111" s="16">
        <f>SUM([1]MNSK!Q391)</f>
        <v>4000000</v>
      </c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48"/>
      <c r="P111" s="48"/>
      <c r="Q111" s="48">
        <f t="shared" si="3"/>
        <v>0</v>
      </c>
    </row>
    <row r="112" spans="1:17" x14ac:dyDescent="0.2">
      <c r="A112" s="16">
        <v>106</v>
      </c>
      <c r="B112" s="16">
        <v>634</v>
      </c>
      <c r="C112" s="17" t="s">
        <v>130</v>
      </c>
      <c r="D112" s="16">
        <f>SUM([1]MNSK!Q403)</f>
        <v>0</v>
      </c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48"/>
      <c r="P112" s="48"/>
      <c r="Q112" s="48">
        <f t="shared" si="3"/>
        <v>0</v>
      </c>
    </row>
    <row r="113" spans="1:17" x14ac:dyDescent="0.2">
      <c r="A113" s="16">
        <v>107</v>
      </c>
      <c r="B113" s="16">
        <v>571</v>
      </c>
      <c r="C113" s="17" t="s">
        <v>131</v>
      </c>
      <c r="D113" s="16">
        <f>SUM([1]MNSK!Q395)</f>
        <v>0</v>
      </c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48"/>
      <c r="P113" s="48"/>
      <c r="Q113" s="48">
        <f t="shared" si="3"/>
        <v>0</v>
      </c>
    </row>
    <row r="114" spans="1:17" x14ac:dyDescent="0.2">
      <c r="A114" s="16">
        <v>108</v>
      </c>
      <c r="B114" s="16">
        <v>636</v>
      </c>
      <c r="C114" s="17" t="s">
        <v>132</v>
      </c>
      <c r="D114" s="16">
        <f>SUM([1]MNSK!Q407)</f>
        <v>0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48"/>
      <c r="P114" s="48"/>
      <c r="Q114" s="48">
        <f t="shared" si="3"/>
        <v>0</v>
      </c>
    </row>
    <row r="115" spans="1:17" x14ac:dyDescent="0.2">
      <c r="A115" s="16">
        <v>109</v>
      </c>
      <c r="B115" s="16">
        <v>425</v>
      </c>
      <c r="C115" s="17" t="s">
        <v>133</v>
      </c>
      <c r="D115" s="16">
        <v>0</v>
      </c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48"/>
      <c r="P115" s="48"/>
      <c r="Q115" s="48">
        <f t="shared" si="3"/>
        <v>0</v>
      </c>
    </row>
    <row r="116" spans="1:17" x14ac:dyDescent="0.2">
      <c r="A116" s="16">
        <v>110</v>
      </c>
      <c r="B116" s="16">
        <v>768</v>
      </c>
      <c r="C116" s="17" t="s">
        <v>134</v>
      </c>
      <c r="D116" s="16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48"/>
      <c r="P116" s="48"/>
      <c r="Q116" s="48">
        <f t="shared" si="3"/>
        <v>0</v>
      </c>
    </row>
    <row r="117" spans="1:17" x14ac:dyDescent="0.2">
      <c r="A117" s="16">
        <v>111</v>
      </c>
      <c r="B117" s="16"/>
      <c r="C117" s="17" t="s">
        <v>135</v>
      </c>
      <c r="D117" s="16">
        <f>SUM([1]MNSK!R479)</f>
        <v>1000000</v>
      </c>
      <c r="E117" s="77">
        <v>50000</v>
      </c>
      <c r="F117" s="77">
        <v>50000</v>
      </c>
      <c r="G117" s="77"/>
      <c r="H117" s="77"/>
      <c r="I117" s="77"/>
      <c r="J117" s="77"/>
      <c r="K117" s="77"/>
      <c r="L117" s="77"/>
      <c r="M117" s="77"/>
      <c r="N117" s="77"/>
      <c r="O117" s="48"/>
      <c r="P117" s="48"/>
      <c r="Q117" s="48">
        <f t="shared" si="3"/>
        <v>100000</v>
      </c>
    </row>
    <row r="118" spans="1:17" x14ac:dyDescent="0.2">
      <c r="A118" s="16">
        <v>112</v>
      </c>
      <c r="B118" s="16">
        <v>767</v>
      </c>
      <c r="C118" s="17" t="s">
        <v>136</v>
      </c>
      <c r="D118" s="16">
        <v>0</v>
      </c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48"/>
      <c r="P118" s="48"/>
      <c r="Q118" s="48">
        <f t="shared" si="3"/>
        <v>0</v>
      </c>
    </row>
    <row r="119" spans="1:17" x14ac:dyDescent="0.2">
      <c r="A119" s="16">
        <v>113</v>
      </c>
      <c r="B119" s="16">
        <v>765</v>
      </c>
      <c r="C119" s="17" t="s">
        <v>137</v>
      </c>
      <c r="D119" s="16">
        <f>SUM([1]MNSK!Q419)</f>
        <v>800000</v>
      </c>
      <c r="E119" s="77">
        <v>50000</v>
      </c>
      <c r="F119" s="77">
        <v>50000</v>
      </c>
      <c r="G119" s="77">
        <v>50000</v>
      </c>
      <c r="H119" s="77">
        <v>50000</v>
      </c>
      <c r="I119" s="77">
        <v>50000</v>
      </c>
      <c r="J119" s="77">
        <v>50000</v>
      </c>
      <c r="K119" s="77">
        <v>50000</v>
      </c>
      <c r="L119" s="77">
        <v>50000</v>
      </c>
      <c r="M119" s="77">
        <v>50000</v>
      </c>
      <c r="N119" s="77">
        <v>50000</v>
      </c>
      <c r="O119" s="48"/>
      <c r="P119" s="48"/>
      <c r="Q119" s="48">
        <f t="shared" si="3"/>
        <v>500000</v>
      </c>
    </row>
    <row r="120" spans="1:17" x14ac:dyDescent="0.2">
      <c r="A120" s="16">
        <v>114</v>
      </c>
      <c r="B120" s="16">
        <v>765</v>
      </c>
      <c r="C120" s="17" t="s">
        <v>138</v>
      </c>
      <c r="D120" s="16">
        <f>SUM([1]MNSK!1:1048576+[1]MNSK!Q119)</f>
        <v>3950000</v>
      </c>
      <c r="E120" s="77">
        <v>200000</v>
      </c>
      <c r="F120" s="77">
        <v>200000</v>
      </c>
      <c r="G120" s="77">
        <v>200000</v>
      </c>
      <c r="H120" s="77">
        <v>200000</v>
      </c>
      <c r="I120" s="77">
        <v>200000</v>
      </c>
      <c r="J120" s="77">
        <v>200000</v>
      </c>
      <c r="K120" s="77">
        <v>200000</v>
      </c>
      <c r="L120" s="77">
        <v>200000</v>
      </c>
      <c r="M120" s="77">
        <v>200000</v>
      </c>
      <c r="N120" s="77">
        <v>200000</v>
      </c>
      <c r="O120" s="48"/>
      <c r="P120" s="48"/>
      <c r="Q120" s="48">
        <f t="shared" si="3"/>
        <v>2000000</v>
      </c>
    </row>
    <row r="121" spans="1:17" x14ac:dyDescent="0.2">
      <c r="A121" s="16">
        <v>115</v>
      </c>
      <c r="B121" s="37"/>
      <c r="C121" s="17" t="s">
        <v>139</v>
      </c>
      <c r="D121" s="16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48"/>
      <c r="P121" s="48"/>
      <c r="Q121" s="48">
        <f t="shared" si="3"/>
        <v>0</v>
      </c>
    </row>
    <row r="122" spans="1:17" x14ac:dyDescent="0.2">
      <c r="A122" s="16">
        <v>116</v>
      </c>
      <c r="B122" s="37">
        <v>769</v>
      </c>
      <c r="C122" s="38" t="s">
        <v>140</v>
      </c>
      <c r="D122" s="16">
        <f>SUM([1]MNSK!R491)</f>
        <v>0</v>
      </c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48"/>
      <c r="P122" s="48"/>
      <c r="Q122" s="48">
        <f t="shared" si="3"/>
        <v>0</v>
      </c>
    </row>
    <row r="123" spans="1:17" x14ac:dyDescent="0.2">
      <c r="A123" s="16">
        <v>117</v>
      </c>
      <c r="B123" s="37"/>
      <c r="C123" s="38" t="s">
        <v>141</v>
      </c>
      <c r="D123" s="16">
        <v>800000</v>
      </c>
      <c r="E123" s="77">
        <v>400000</v>
      </c>
      <c r="F123" s="77">
        <v>400000</v>
      </c>
      <c r="G123" s="77">
        <v>400000</v>
      </c>
      <c r="H123" s="77">
        <v>400000</v>
      </c>
      <c r="I123" s="77">
        <v>400000</v>
      </c>
      <c r="J123" s="77">
        <v>400000</v>
      </c>
      <c r="K123" s="77">
        <v>400000</v>
      </c>
      <c r="L123" s="81" t="s">
        <v>215</v>
      </c>
      <c r="M123" s="81" t="s">
        <v>215</v>
      </c>
      <c r="N123" s="81" t="s">
        <v>215</v>
      </c>
      <c r="O123" s="48"/>
      <c r="P123" s="48"/>
      <c r="Q123" s="48">
        <f t="shared" si="3"/>
        <v>2800000</v>
      </c>
    </row>
    <row r="124" spans="1:17" x14ac:dyDescent="0.2">
      <c r="A124" s="16">
        <v>118</v>
      </c>
      <c r="B124" s="37"/>
      <c r="C124" s="38" t="s">
        <v>142</v>
      </c>
      <c r="D124" s="16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48"/>
      <c r="P124" s="48"/>
      <c r="Q124" s="48">
        <f t="shared" si="3"/>
        <v>0</v>
      </c>
    </row>
    <row r="125" spans="1:17" x14ac:dyDescent="0.2">
      <c r="A125" s="16">
        <v>119</v>
      </c>
      <c r="C125" s="1" t="s">
        <v>143</v>
      </c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48"/>
      <c r="P125" s="48"/>
      <c r="Q125" s="48">
        <f t="shared" si="3"/>
        <v>0</v>
      </c>
    </row>
    <row r="126" spans="1:17" x14ac:dyDescent="0.2">
      <c r="A126" s="16">
        <v>120</v>
      </c>
      <c r="B126" s="37"/>
      <c r="C126" s="38" t="s">
        <v>144</v>
      </c>
      <c r="D126" s="16"/>
      <c r="E126" s="77">
        <v>400000</v>
      </c>
      <c r="F126" s="77">
        <v>400000</v>
      </c>
      <c r="G126" s="77">
        <v>400000</v>
      </c>
      <c r="H126" s="77">
        <v>400000</v>
      </c>
      <c r="I126" s="77">
        <v>400000</v>
      </c>
      <c r="J126" s="77">
        <v>400000</v>
      </c>
      <c r="K126" s="77">
        <v>400000</v>
      </c>
      <c r="L126" s="77">
        <v>400000</v>
      </c>
      <c r="M126" s="77">
        <v>400000</v>
      </c>
      <c r="N126" s="77">
        <v>400000</v>
      </c>
      <c r="O126" s="48"/>
      <c r="P126" s="48"/>
      <c r="Q126" s="48">
        <f t="shared" si="3"/>
        <v>4000000</v>
      </c>
    </row>
    <row r="127" spans="1:17" x14ac:dyDescent="0.2">
      <c r="A127" s="16"/>
      <c r="B127" s="16"/>
      <c r="C127" s="17" t="s">
        <v>145</v>
      </c>
      <c r="D127" s="16"/>
    </row>
    <row r="128" spans="1:17" x14ac:dyDescent="0.2">
      <c r="A128" s="16"/>
      <c r="B128" s="16" t="s">
        <v>146</v>
      </c>
      <c r="C128" s="17" t="s">
        <v>147</v>
      </c>
      <c r="D128" s="16">
        <v>0</v>
      </c>
    </row>
    <row r="129" spans="1:4" x14ac:dyDescent="0.2">
      <c r="A129" s="16"/>
      <c r="B129" s="16" t="s">
        <v>146</v>
      </c>
      <c r="C129" s="17" t="s">
        <v>148</v>
      </c>
      <c r="D129" s="16"/>
    </row>
    <row r="130" spans="1:4" x14ac:dyDescent="0.2">
      <c r="A130" s="16"/>
      <c r="B130" s="16" t="s">
        <v>146</v>
      </c>
      <c r="C130" s="17" t="s">
        <v>149</v>
      </c>
      <c r="D130" s="16"/>
    </row>
    <row r="131" spans="1:4" x14ac:dyDescent="0.2">
      <c r="A131" s="16"/>
      <c r="B131" s="16" t="s">
        <v>146</v>
      </c>
      <c r="C131" s="17" t="s">
        <v>150</v>
      </c>
      <c r="D131" s="16"/>
    </row>
    <row r="132" spans="1:4" x14ac:dyDescent="0.2">
      <c r="A132" s="16"/>
      <c r="B132" s="16" t="s">
        <v>146</v>
      </c>
      <c r="C132" s="17" t="s">
        <v>151</v>
      </c>
      <c r="D132" s="16"/>
    </row>
    <row r="133" spans="1:4" x14ac:dyDescent="0.2">
      <c r="A133" s="16"/>
      <c r="B133" s="16" t="s">
        <v>146</v>
      </c>
      <c r="C133" s="17" t="s">
        <v>152</v>
      </c>
      <c r="D133" s="16"/>
    </row>
    <row r="134" spans="1:4" x14ac:dyDescent="0.2">
      <c r="A134" s="16"/>
      <c r="B134" s="16"/>
      <c r="C134" s="17" t="s">
        <v>153</v>
      </c>
      <c r="D134" s="16"/>
    </row>
    <row r="135" spans="1:4" x14ac:dyDescent="0.2">
      <c r="A135" s="16"/>
      <c r="B135" s="16" t="s">
        <v>146</v>
      </c>
      <c r="C135" s="17" t="s">
        <v>154</v>
      </c>
      <c r="D135" s="16">
        <v>0</v>
      </c>
    </row>
    <row r="136" spans="1:4" x14ac:dyDescent="0.2">
      <c r="A136" s="16"/>
      <c r="B136" s="16" t="s">
        <v>146</v>
      </c>
      <c r="C136" s="17" t="s">
        <v>155</v>
      </c>
      <c r="D136" s="16">
        <v>0</v>
      </c>
    </row>
    <row r="137" spans="1:4" x14ac:dyDescent="0.2">
      <c r="A137" s="16"/>
      <c r="B137" s="16" t="s">
        <v>146</v>
      </c>
      <c r="C137" s="17" t="s">
        <v>156</v>
      </c>
      <c r="D137" s="16">
        <v>0</v>
      </c>
    </row>
    <row r="138" spans="1:4" x14ac:dyDescent="0.2">
      <c r="A138" s="16"/>
      <c r="B138" s="16" t="s">
        <v>146</v>
      </c>
      <c r="C138" s="17" t="s">
        <v>157</v>
      </c>
      <c r="D138" s="16">
        <v>0</v>
      </c>
    </row>
    <row r="139" spans="1:4" x14ac:dyDescent="0.2">
      <c r="A139" s="16"/>
      <c r="B139" s="16" t="s">
        <v>146</v>
      </c>
      <c r="C139" s="17" t="s">
        <v>158</v>
      </c>
      <c r="D139" s="16">
        <v>0</v>
      </c>
    </row>
    <row r="140" spans="1:4" x14ac:dyDescent="0.2">
      <c r="A140" s="16"/>
      <c r="B140" s="16" t="s">
        <v>146</v>
      </c>
      <c r="C140" s="17" t="s">
        <v>159</v>
      </c>
      <c r="D140" s="16">
        <v>0</v>
      </c>
    </row>
    <row r="141" spans="1:4" x14ac:dyDescent="0.2">
      <c r="A141" s="16"/>
      <c r="B141" s="16" t="s">
        <v>146</v>
      </c>
      <c r="C141" s="17" t="s">
        <v>160</v>
      </c>
      <c r="D141" s="16">
        <v>0</v>
      </c>
    </row>
    <row r="142" spans="1:4" x14ac:dyDescent="0.2">
      <c r="A142" s="16"/>
      <c r="B142" s="16" t="s">
        <v>146</v>
      </c>
      <c r="C142" s="17" t="s">
        <v>161</v>
      </c>
      <c r="D142" s="16">
        <v>0</v>
      </c>
    </row>
    <row r="143" spans="1:4" x14ac:dyDescent="0.2">
      <c r="A143" s="16"/>
      <c r="B143" s="16" t="s">
        <v>146</v>
      </c>
      <c r="C143" s="17" t="s">
        <v>162</v>
      </c>
      <c r="D143" s="16">
        <v>0</v>
      </c>
    </row>
    <row r="144" spans="1:4" x14ac:dyDescent="0.2">
      <c r="A144" s="16"/>
      <c r="B144" s="16" t="s">
        <v>146</v>
      </c>
      <c r="C144" s="17" t="s">
        <v>163</v>
      </c>
      <c r="D144" s="16">
        <v>0</v>
      </c>
    </row>
    <row r="145" spans="1:4" x14ac:dyDescent="0.2">
      <c r="A145" s="16"/>
      <c r="B145" s="16" t="s">
        <v>146</v>
      </c>
      <c r="C145" s="17" t="s">
        <v>164</v>
      </c>
      <c r="D145" s="16">
        <v>0</v>
      </c>
    </row>
    <row r="146" spans="1:4" x14ac:dyDescent="0.2">
      <c r="A146" s="16"/>
      <c r="B146" s="16" t="s">
        <v>146</v>
      </c>
      <c r="C146" s="17" t="s">
        <v>165</v>
      </c>
      <c r="D146" s="16">
        <v>0</v>
      </c>
    </row>
    <row r="147" spans="1:4" x14ac:dyDescent="0.2">
      <c r="A147" s="16"/>
      <c r="B147" s="16" t="s">
        <v>146</v>
      </c>
      <c r="C147" s="17" t="s">
        <v>166</v>
      </c>
      <c r="D147" s="16">
        <v>0</v>
      </c>
    </row>
    <row r="148" spans="1:4" x14ac:dyDescent="0.2">
      <c r="A148" s="16"/>
      <c r="B148" s="16" t="s">
        <v>146</v>
      </c>
      <c r="C148" s="17" t="s">
        <v>167</v>
      </c>
      <c r="D148" s="16">
        <v>0</v>
      </c>
    </row>
    <row r="149" spans="1:4" x14ac:dyDescent="0.2">
      <c r="A149" s="16"/>
      <c r="B149" s="16" t="s">
        <v>146</v>
      </c>
      <c r="C149" s="17" t="s">
        <v>168</v>
      </c>
      <c r="D149" s="16">
        <v>0</v>
      </c>
    </row>
    <row r="150" spans="1:4" x14ac:dyDescent="0.2">
      <c r="A150" s="16"/>
      <c r="B150" s="16" t="s">
        <v>146</v>
      </c>
      <c r="C150" s="17" t="s">
        <v>169</v>
      </c>
      <c r="D150" s="16">
        <v>0</v>
      </c>
    </row>
    <row r="151" spans="1:4" x14ac:dyDescent="0.2">
      <c r="A151" s="16"/>
      <c r="B151" s="16" t="s">
        <v>170</v>
      </c>
      <c r="C151" s="44" t="s">
        <v>171</v>
      </c>
      <c r="D151" s="16">
        <v>0</v>
      </c>
    </row>
    <row r="152" spans="1:4" x14ac:dyDescent="0.2">
      <c r="A152" s="16"/>
      <c r="B152" s="37"/>
      <c r="C152" s="44" t="s">
        <v>172</v>
      </c>
      <c r="D152" s="47"/>
    </row>
    <row r="153" spans="1:4" x14ac:dyDescent="0.2">
      <c r="A153" s="16"/>
      <c r="B153" s="37"/>
      <c r="C153" s="44" t="s">
        <v>173</v>
      </c>
      <c r="D153" s="47"/>
    </row>
    <row r="154" spans="1:4" x14ac:dyDescent="0.2">
      <c r="A154" s="16"/>
      <c r="B154" s="37"/>
      <c r="C154" s="44" t="s">
        <v>174</v>
      </c>
      <c r="D154" s="47"/>
    </row>
    <row r="155" spans="1:4" x14ac:dyDescent="0.2">
      <c r="A155" s="16"/>
      <c r="B155" s="37"/>
      <c r="C155" s="44" t="s">
        <v>175</v>
      </c>
      <c r="D155" s="47"/>
    </row>
    <row r="156" spans="1:4" x14ac:dyDescent="0.2">
      <c r="A156" s="16"/>
      <c r="B156" s="37"/>
      <c r="C156" s="44" t="s">
        <v>176</v>
      </c>
      <c r="D156" s="47"/>
    </row>
    <row r="157" spans="1:4" x14ac:dyDescent="0.2">
      <c r="A157" s="16"/>
      <c r="B157" s="37"/>
      <c r="C157" s="44" t="s">
        <v>177</v>
      </c>
      <c r="D157" s="47"/>
    </row>
    <row r="158" spans="1:4" x14ac:dyDescent="0.2">
      <c r="A158" s="16"/>
      <c r="B158" s="37"/>
      <c r="C158" s="44" t="s">
        <v>178</v>
      </c>
      <c r="D158" s="47"/>
    </row>
    <row r="159" spans="1:4" x14ac:dyDescent="0.2">
      <c r="A159" s="16"/>
      <c r="B159" s="37"/>
      <c r="C159" s="44" t="s">
        <v>179</v>
      </c>
      <c r="D159" s="47"/>
    </row>
    <row r="160" spans="1:4" x14ac:dyDescent="0.2">
      <c r="A160" s="16"/>
      <c r="B160" s="37"/>
      <c r="C160" s="44" t="s">
        <v>180</v>
      </c>
      <c r="D160" s="47"/>
    </row>
    <row r="161" spans="1:4" x14ac:dyDescent="0.2">
      <c r="A161" s="16"/>
      <c r="B161" s="37"/>
      <c r="C161" s="44" t="s">
        <v>181</v>
      </c>
      <c r="D161" s="47"/>
    </row>
    <row r="162" spans="1:4" x14ac:dyDescent="0.2">
      <c r="A162" s="16"/>
      <c r="B162" s="16"/>
      <c r="C162" s="17" t="s">
        <v>182</v>
      </c>
      <c r="D162" s="47"/>
    </row>
    <row r="163" spans="1:4" x14ac:dyDescent="0.2">
      <c r="A163" s="16"/>
      <c r="B163" s="16"/>
      <c r="C163" s="17" t="s">
        <v>183</v>
      </c>
      <c r="D163" s="47"/>
    </row>
    <row r="164" spans="1:4" x14ac:dyDescent="0.2">
      <c r="A164" s="16"/>
      <c r="B164" s="16"/>
      <c r="C164" s="17" t="s">
        <v>184</v>
      </c>
      <c r="D164" s="47"/>
    </row>
    <row r="165" spans="1:4" x14ac:dyDescent="0.2">
      <c r="A165" s="16"/>
      <c r="B165" s="16"/>
      <c r="C165" s="17" t="s">
        <v>185</v>
      </c>
      <c r="D165" s="47"/>
    </row>
    <row r="166" spans="1:4" x14ac:dyDescent="0.2">
      <c r="A166" s="16"/>
      <c r="B166" s="16"/>
      <c r="C166" s="17" t="s">
        <v>186</v>
      </c>
      <c r="D166" s="52"/>
    </row>
    <row r="167" spans="1:4" x14ac:dyDescent="0.2">
      <c r="C167" s="17" t="s">
        <v>187</v>
      </c>
      <c r="D167" s="48"/>
    </row>
    <row r="168" spans="1:4" x14ac:dyDescent="0.2">
      <c r="C168" s="17" t="s">
        <v>188</v>
      </c>
      <c r="D168" s="48"/>
    </row>
    <row r="169" spans="1:4" x14ac:dyDescent="0.2">
      <c r="C169" s="17" t="s">
        <v>189</v>
      </c>
      <c r="D169" s="48"/>
    </row>
    <row r="170" spans="1:4" x14ac:dyDescent="0.2">
      <c r="C170" s="17" t="s">
        <v>190</v>
      </c>
      <c r="D170" s="48"/>
    </row>
    <row r="171" spans="1:4" x14ac:dyDescent="0.2">
      <c r="C171" s="17" t="s">
        <v>191</v>
      </c>
      <c r="D171" s="48"/>
    </row>
    <row r="172" spans="1:4" x14ac:dyDescent="0.2">
      <c r="C172" s="17" t="s">
        <v>192</v>
      </c>
      <c r="D172" s="48"/>
    </row>
    <row r="173" spans="1:4" x14ac:dyDescent="0.2">
      <c r="C173" s="17" t="s">
        <v>193</v>
      </c>
      <c r="D173" s="48"/>
    </row>
    <row r="174" spans="1:4" x14ac:dyDescent="0.2">
      <c r="C174" s="44" t="s">
        <v>194</v>
      </c>
      <c r="D174" s="48"/>
    </row>
    <row r="175" spans="1:4" x14ac:dyDescent="0.2">
      <c r="C175" s="44" t="s">
        <v>195</v>
      </c>
      <c r="D175" s="48"/>
    </row>
    <row r="176" spans="1:4" x14ac:dyDescent="0.2">
      <c r="A176" s="16">
        <v>12</v>
      </c>
      <c r="B176" s="16">
        <v>758</v>
      </c>
      <c r="C176" s="44" t="s">
        <v>196</v>
      </c>
      <c r="D176" s="62"/>
    </row>
    <row r="177" spans="3:18" x14ac:dyDescent="0.2">
      <c r="C177" s="44" t="s">
        <v>197</v>
      </c>
    </row>
    <row r="178" spans="3:18" x14ac:dyDescent="0.2">
      <c r="C178" s="44" t="s">
        <v>198</v>
      </c>
    </row>
    <row r="179" spans="3:18" s="63" customFormat="1" x14ac:dyDescent="0.2">
      <c r="C179" s="63" t="s">
        <v>199</v>
      </c>
      <c r="D179" s="65">
        <f t="shared" ref="D179:R179" si="4">SUM(D7:D178)</f>
        <v>432602000</v>
      </c>
      <c r="E179" s="65">
        <f t="shared" si="4"/>
        <v>14400000</v>
      </c>
      <c r="R179" s="65" t="e">
        <f t="shared" si="4"/>
        <v>#REF!</v>
      </c>
    </row>
  </sheetData>
  <mergeCells count="7">
    <mergeCell ref="E5:P5"/>
    <mergeCell ref="Q5:Q6"/>
    <mergeCell ref="A2:N2"/>
    <mergeCell ref="A3:N3"/>
    <mergeCell ref="A5:A6"/>
    <mergeCell ref="B5:B6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181"/>
  <sheetViews>
    <sheetView topLeftCell="A109" zoomScale="134" zoomScaleNormal="59" workbookViewId="0">
      <selection activeCell="B124" sqref="B124"/>
    </sheetView>
  </sheetViews>
  <sheetFormatPr defaultColWidth="18.140625" defaultRowHeight="12" x14ac:dyDescent="0.2"/>
  <cols>
    <col min="1" max="1" width="4.7109375" style="1" bestFit="1" customWidth="1"/>
    <col min="2" max="2" width="10.140625" style="1" bestFit="1" customWidth="1"/>
    <col min="3" max="3" width="26.140625" style="1" bestFit="1" customWidth="1"/>
    <col min="4" max="4" width="12" style="3" customWidth="1"/>
    <col min="5" max="29" width="13.28515625" style="1" customWidth="1"/>
    <col min="30" max="16384" width="18.140625" style="1"/>
  </cols>
  <sheetData>
    <row r="2" spans="1:30" x14ac:dyDescent="0.2">
      <c r="A2" s="67" t="s">
        <v>1</v>
      </c>
      <c r="B2" s="67"/>
      <c r="C2" s="67"/>
      <c r="D2" s="67"/>
    </row>
    <row r="3" spans="1:30" x14ac:dyDescent="0.2">
      <c r="A3" s="67" t="s">
        <v>2</v>
      </c>
      <c r="B3" s="67"/>
      <c r="C3" s="67"/>
      <c r="D3" s="67"/>
    </row>
    <row r="4" spans="1:30" x14ac:dyDescent="0.2">
      <c r="A4" s="5"/>
      <c r="B4" s="67"/>
      <c r="C4" s="6"/>
      <c r="D4" s="8"/>
    </row>
    <row r="5" spans="1:30" s="9" customFormat="1" ht="12" customHeight="1" x14ac:dyDescent="0.2">
      <c r="A5" s="68" t="s">
        <v>3</v>
      </c>
      <c r="B5" s="69" t="s">
        <v>4</v>
      </c>
      <c r="C5" s="69" t="s">
        <v>5</v>
      </c>
      <c r="D5" s="80"/>
      <c r="E5" s="111" t="s">
        <v>200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1" t="s">
        <v>200</v>
      </c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3" t="s">
        <v>18</v>
      </c>
      <c r="AD5" s="114"/>
    </row>
    <row r="6" spans="1:30" s="9" customFormat="1" ht="12" customHeight="1" x14ac:dyDescent="0.2">
      <c r="A6" s="68"/>
      <c r="B6" s="69"/>
      <c r="C6" s="69"/>
      <c r="D6" s="80"/>
      <c r="E6" s="109" t="s">
        <v>228</v>
      </c>
      <c r="F6" s="110"/>
      <c r="G6" s="109" t="s">
        <v>227</v>
      </c>
      <c r="H6" s="110"/>
      <c r="I6" s="109" t="s">
        <v>226</v>
      </c>
      <c r="J6" s="110"/>
      <c r="K6" s="109" t="s">
        <v>225</v>
      </c>
      <c r="L6" s="110"/>
      <c r="M6" s="109" t="s">
        <v>224</v>
      </c>
      <c r="N6" s="110"/>
      <c r="O6" s="109" t="s">
        <v>223</v>
      </c>
      <c r="P6" s="110"/>
      <c r="Q6" s="109" t="s">
        <v>216</v>
      </c>
      <c r="R6" s="110"/>
      <c r="S6" s="109" t="s">
        <v>217</v>
      </c>
      <c r="T6" s="110"/>
      <c r="U6" s="109" t="s">
        <v>218</v>
      </c>
      <c r="V6" s="110"/>
      <c r="W6" s="109" t="s">
        <v>219</v>
      </c>
      <c r="X6" s="110"/>
      <c r="Y6" s="109" t="s">
        <v>220</v>
      </c>
      <c r="Z6" s="110"/>
      <c r="AA6" s="109" t="s">
        <v>221</v>
      </c>
      <c r="AB6" s="110"/>
      <c r="AC6" s="84" t="s">
        <v>213</v>
      </c>
      <c r="AD6" s="83" t="s">
        <v>222</v>
      </c>
    </row>
    <row r="7" spans="1:30" s="9" customFormat="1" x14ac:dyDescent="0.2">
      <c r="A7" s="68"/>
      <c r="B7" s="69"/>
      <c r="C7" s="69"/>
      <c r="D7" s="11" t="s">
        <v>17</v>
      </c>
      <c r="E7" s="73" t="s">
        <v>229</v>
      </c>
      <c r="F7" s="86" t="s">
        <v>230</v>
      </c>
      <c r="G7" s="73" t="s">
        <v>229</v>
      </c>
      <c r="H7" s="86" t="s">
        <v>230</v>
      </c>
      <c r="I7" s="73" t="s">
        <v>213</v>
      </c>
      <c r="J7" s="74" t="s">
        <v>214</v>
      </c>
      <c r="K7" s="73" t="s">
        <v>213</v>
      </c>
      <c r="L7" s="74" t="s">
        <v>214</v>
      </c>
      <c r="M7" s="73" t="s">
        <v>213</v>
      </c>
      <c r="N7" s="74" t="s">
        <v>214</v>
      </c>
      <c r="O7" s="73" t="s">
        <v>213</v>
      </c>
      <c r="P7" s="74" t="s">
        <v>214</v>
      </c>
      <c r="Q7" s="73" t="s">
        <v>213</v>
      </c>
      <c r="R7" s="74" t="s">
        <v>214</v>
      </c>
      <c r="S7" s="73" t="s">
        <v>213</v>
      </c>
      <c r="T7" s="74" t="s">
        <v>214</v>
      </c>
      <c r="U7" s="73" t="s">
        <v>213</v>
      </c>
      <c r="V7" s="74" t="s">
        <v>214</v>
      </c>
      <c r="W7" s="73" t="s">
        <v>213</v>
      </c>
      <c r="X7" s="74" t="s">
        <v>214</v>
      </c>
      <c r="Y7" s="73" t="s">
        <v>213</v>
      </c>
      <c r="Z7" s="74" t="s">
        <v>214</v>
      </c>
      <c r="AA7" s="73" t="s">
        <v>213</v>
      </c>
      <c r="AB7" s="74" t="s">
        <v>214</v>
      </c>
      <c r="AC7" s="82"/>
      <c r="AD7" s="82"/>
    </row>
    <row r="8" spans="1:30" x14ac:dyDescent="0.2">
      <c r="A8" s="16">
        <v>1</v>
      </c>
      <c r="B8" s="16">
        <v>743</v>
      </c>
      <c r="C8" s="17" t="s">
        <v>25</v>
      </c>
      <c r="D8" s="21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82">
        <f>SUM(E8+G8+I8+K8+M8+O8+Q8+S8+U8+W8+Y8+AA8)</f>
        <v>0</v>
      </c>
      <c r="AD8" s="48">
        <f>SUM(F8+H8+J8+L8+N8+P8+R8+T8+V8+X8+Z8+AB8)</f>
        <v>0</v>
      </c>
    </row>
    <row r="9" spans="1:30" x14ac:dyDescent="0.2">
      <c r="A9" s="16">
        <v>2</v>
      </c>
      <c r="B9" s="16">
        <v>738</v>
      </c>
      <c r="C9" s="17" t="s">
        <v>26</v>
      </c>
      <c r="D9" s="21">
        <f>SUM('[1]CEK UTANG'!M8)</f>
        <v>0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82">
        <f t="shared" ref="AC9:AC72" si="0">SUM(E9+G9+I9+K9+M9+O9+Q9+S9+U9+W9+Y9+AA9)</f>
        <v>0</v>
      </c>
      <c r="AD9" s="48">
        <f t="shared" ref="AD9:AD72" si="1">SUM(F9+H9+J9+L9+N9+P9+R9+T9+V9+X9+Z9+AB9)</f>
        <v>0</v>
      </c>
    </row>
    <row r="10" spans="1:30" x14ac:dyDescent="0.2">
      <c r="A10" s="16">
        <v>3</v>
      </c>
      <c r="B10" s="16">
        <v>757</v>
      </c>
      <c r="C10" s="17" t="s">
        <v>27</v>
      </c>
      <c r="D10" s="21">
        <f>SUM('[1]CEK UTANG'!M9)</f>
        <v>5250000</v>
      </c>
      <c r="E10" s="77">
        <v>350000</v>
      </c>
      <c r="F10" s="77">
        <v>105000</v>
      </c>
      <c r="G10" s="77">
        <v>350000</v>
      </c>
      <c r="H10" s="77">
        <v>105000</v>
      </c>
      <c r="I10" s="77">
        <v>350000</v>
      </c>
      <c r="J10" s="77">
        <v>105000</v>
      </c>
      <c r="K10" s="77">
        <v>350000</v>
      </c>
      <c r="L10" s="77">
        <v>105000</v>
      </c>
      <c r="M10" s="77">
        <v>350000</v>
      </c>
      <c r="N10" s="77">
        <v>105000</v>
      </c>
      <c r="O10" s="77">
        <v>350000</v>
      </c>
      <c r="P10" s="77">
        <v>105000</v>
      </c>
      <c r="Q10" s="77">
        <v>350000</v>
      </c>
      <c r="R10" s="77">
        <v>105000</v>
      </c>
      <c r="S10" s="77">
        <v>350000</v>
      </c>
      <c r="T10" s="77">
        <v>105000</v>
      </c>
      <c r="U10" s="77">
        <v>350000</v>
      </c>
      <c r="V10" s="77">
        <v>105000</v>
      </c>
      <c r="W10" s="77">
        <v>350000</v>
      </c>
      <c r="X10" s="77">
        <v>105000</v>
      </c>
      <c r="Y10" s="77"/>
      <c r="Z10" s="77"/>
      <c r="AA10" s="77"/>
      <c r="AB10" s="77"/>
      <c r="AC10" s="82">
        <f t="shared" si="0"/>
        <v>3500000</v>
      </c>
      <c r="AD10" s="48">
        <f t="shared" si="1"/>
        <v>1050000</v>
      </c>
    </row>
    <row r="11" spans="1:30" x14ac:dyDescent="0.2">
      <c r="A11" s="16">
        <v>4</v>
      </c>
      <c r="B11" s="16">
        <v>755</v>
      </c>
      <c r="C11" s="17" t="s">
        <v>28</v>
      </c>
      <c r="D11" s="21">
        <f>SUM('[1]CEK UTANG'!M10)</f>
        <v>0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82">
        <f t="shared" si="0"/>
        <v>0</v>
      </c>
      <c r="AD11" s="48">
        <f t="shared" si="1"/>
        <v>0</v>
      </c>
    </row>
    <row r="12" spans="1:30" x14ac:dyDescent="0.2">
      <c r="A12" s="16">
        <v>5</v>
      </c>
      <c r="B12" s="16">
        <v>706</v>
      </c>
      <c r="C12" s="17" t="s">
        <v>29</v>
      </c>
      <c r="D12" s="21">
        <v>5000000</v>
      </c>
      <c r="E12" s="77">
        <v>500000</v>
      </c>
      <c r="F12" s="77">
        <v>75000</v>
      </c>
      <c r="G12" s="77">
        <v>500000</v>
      </c>
      <c r="H12" s="77">
        <v>75000</v>
      </c>
      <c r="I12" s="77">
        <v>500000</v>
      </c>
      <c r="J12" s="77">
        <v>75000</v>
      </c>
      <c r="K12" s="77">
        <v>500000</v>
      </c>
      <c r="L12" s="77">
        <v>75000</v>
      </c>
      <c r="M12" s="77">
        <v>500000</v>
      </c>
      <c r="N12" s="77">
        <v>75000</v>
      </c>
      <c r="O12" s="77">
        <v>500000</v>
      </c>
      <c r="P12" s="77">
        <v>75000</v>
      </c>
      <c r="Q12" s="77">
        <v>500000</v>
      </c>
      <c r="R12" s="77">
        <v>75000</v>
      </c>
      <c r="S12" s="77">
        <v>500000</v>
      </c>
      <c r="T12" s="77">
        <v>75000</v>
      </c>
      <c r="U12" s="77">
        <v>500000</v>
      </c>
      <c r="V12" s="77">
        <v>75000</v>
      </c>
      <c r="W12" s="77">
        <v>500000</v>
      </c>
      <c r="X12" s="77">
        <v>75000</v>
      </c>
      <c r="Y12" s="77"/>
      <c r="Z12" s="77"/>
      <c r="AA12" s="77"/>
      <c r="AB12" s="77"/>
      <c r="AC12" s="82">
        <f t="shared" si="0"/>
        <v>5000000</v>
      </c>
      <c r="AD12" s="48">
        <f t="shared" si="1"/>
        <v>750000</v>
      </c>
    </row>
    <row r="13" spans="1:30" x14ac:dyDescent="0.2">
      <c r="A13" s="16">
        <v>6</v>
      </c>
      <c r="B13" s="16">
        <v>689</v>
      </c>
      <c r="C13" s="17" t="s">
        <v>30</v>
      </c>
      <c r="D13" s="21">
        <f>SUM('[1]CEK UTANG'!M12)</f>
        <v>0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2">
        <f t="shared" si="0"/>
        <v>0</v>
      </c>
      <c r="AD13" s="48">
        <f t="shared" si="1"/>
        <v>0</v>
      </c>
    </row>
    <row r="14" spans="1:30" x14ac:dyDescent="0.2">
      <c r="A14" s="16">
        <v>7</v>
      </c>
      <c r="B14" s="16">
        <v>760</v>
      </c>
      <c r="C14" s="17" t="s">
        <v>31</v>
      </c>
      <c r="D14" s="21">
        <f>SUM('[1]CEK UTANG'!M13)</f>
        <v>0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82">
        <f t="shared" si="0"/>
        <v>0</v>
      </c>
      <c r="AD14" s="48">
        <f t="shared" si="1"/>
        <v>0</v>
      </c>
    </row>
    <row r="15" spans="1:30" x14ac:dyDescent="0.2">
      <c r="A15" s="16">
        <v>8</v>
      </c>
      <c r="B15" s="16">
        <v>744</v>
      </c>
      <c r="C15" s="17" t="s">
        <v>32</v>
      </c>
      <c r="D15" s="21">
        <f>SUM('[1]CEK UTANG'!M14)</f>
        <v>0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82">
        <f t="shared" si="0"/>
        <v>0</v>
      </c>
      <c r="AD15" s="48">
        <f t="shared" si="1"/>
        <v>0</v>
      </c>
    </row>
    <row r="16" spans="1:30" x14ac:dyDescent="0.2">
      <c r="A16" s="16">
        <v>9</v>
      </c>
      <c r="B16" s="16">
        <v>458</v>
      </c>
      <c r="C16" s="17" t="s">
        <v>33</v>
      </c>
      <c r="D16" s="21">
        <f>SUM('[1]CEK UTANG'!M15)</f>
        <v>0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82">
        <f t="shared" si="0"/>
        <v>0</v>
      </c>
      <c r="AD16" s="48">
        <f t="shared" si="1"/>
        <v>0</v>
      </c>
    </row>
    <row r="17" spans="1:30" x14ac:dyDescent="0.2">
      <c r="A17" s="16">
        <v>10</v>
      </c>
      <c r="B17" s="16">
        <v>754</v>
      </c>
      <c r="C17" s="17" t="s">
        <v>34</v>
      </c>
      <c r="D17" s="21">
        <f>SUM('[1]CEK UTANG'!M16)</f>
        <v>300000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>
        <v>2000000</v>
      </c>
      <c r="X17" s="77">
        <v>300000</v>
      </c>
      <c r="Y17" s="77"/>
      <c r="Z17" s="77"/>
      <c r="AA17" s="77"/>
      <c r="AB17" s="77"/>
      <c r="AC17" s="82">
        <f t="shared" si="0"/>
        <v>2000000</v>
      </c>
      <c r="AD17" s="48">
        <f t="shared" si="1"/>
        <v>300000</v>
      </c>
    </row>
    <row r="18" spans="1:30" x14ac:dyDescent="0.2">
      <c r="A18" s="16">
        <v>11</v>
      </c>
      <c r="B18" s="16">
        <v>697</v>
      </c>
      <c r="C18" s="17" t="s">
        <v>35</v>
      </c>
      <c r="D18" s="21">
        <f>SUM('[1]CEK UTANG'!M17)</f>
        <v>5000000</v>
      </c>
      <c r="E18" s="77">
        <v>1000000</v>
      </c>
      <c r="F18" s="77">
        <v>150000</v>
      </c>
      <c r="G18" s="77">
        <v>1000000</v>
      </c>
      <c r="H18" s="77">
        <v>150000</v>
      </c>
      <c r="I18" s="77">
        <v>1000000</v>
      </c>
      <c r="J18" s="77">
        <v>150000</v>
      </c>
      <c r="K18" s="77">
        <v>1000000</v>
      </c>
      <c r="L18" s="77">
        <v>150000</v>
      </c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82">
        <f t="shared" si="0"/>
        <v>4000000</v>
      </c>
      <c r="AD18" s="48">
        <f t="shared" si="1"/>
        <v>600000</v>
      </c>
    </row>
    <row r="19" spans="1:30" x14ac:dyDescent="0.2">
      <c r="A19" s="16">
        <v>12</v>
      </c>
      <c r="B19" s="16">
        <v>747</v>
      </c>
      <c r="C19" s="17" t="s">
        <v>36</v>
      </c>
      <c r="D19" s="21">
        <f>SUM('[1]CEK UTANG'!M18)</f>
        <v>6250000</v>
      </c>
      <c r="E19" s="77">
        <v>625000</v>
      </c>
      <c r="F19" s="77">
        <v>225000</v>
      </c>
      <c r="G19" s="77">
        <v>625000</v>
      </c>
      <c r="H19" s="77">
        <v>225000</v>
      </c>
      <c r="I19" s="77">
        <v>625000</v>
      </c>
      <c r="J19" s="77">
        <v>225000</v>
      </c>
      <c r="K19" s="77">
        <v>625000</v>
      </c>
      <c r="L19" s="77">
        <v>225000</v>
      </c>
      <c r="M19" s="77">
        <v>625000</v>
      </c>
      <c r="N19" s="77">
        <v>225000</v>
      </c>
      <c r="O19" s="77">
        <v>625000</v>
      </c>
      <c r="P19" s="77">
        <v>225000</v>
      </c>
      <c r="Q19" s="77">
        <v>625000</v>
      </c>
      <c r="R19" s="77">
        <v>225000</v>
      </c>
      <c r="S19" s="77">
        <v>625000</v>
      </c>
      <c r="T19" s="77">
        <v>225000</v>
      </c>
      <c r="U19" s="77">
        <v>625000</v>
      </c>
      <c r="V19" s="77">
        <v>225000</v>
      </c>
      <c r="W19" s="77"/>
      <c r="X19" s="77"/>
      <c r="Y19" s="77"/>
      <c r="Z19" s="77"/>
      <c r="AA19" s="77"/>
      <c r="AB19" s="77"/>
      <c r="AC19" s="82">
        <f t="shared" si="0"/>
        <v>5625000</v>
      </c>
      <c r="AD19" s="48">
        <f t="shared" si="1"/>
        <v>2025000</v>
      </c>
    </row>
    <row r="20" spans="1:30" x14ac:dyDescent="0.2">
      <c r="A20" s="16">
        <v>13</v>
      </c>
      <c r="B20" s="16">
        <v>684</v>
      </c>
      <c r="C20" s="17" t="s">
        <v>37</v>
      </c>
      <c r="D20" s="21">
        <f>SUM('[1]CEK UTANG'!M19)</f>
        <v>6488000</v>
      </c>
      <c r="E20" s="77">
        <v>1084000</v>
      </c>
      <c r="F20" s="77">
        <v>390000</v>
      </c>
      <c r="G20" s="77">
        <v>1084000</v>
      </c>
      <c r="H20" s="77">
        <v>390000</v>
      </c>
      <c r="I20" s="77">
        <v>1084000</v>
      </c>
      <c r="J20" s="77">
        <v>390000</v>
      </c>
      <c r="K20" s="77">
        <v>1084000</v>
      </c>
      <c r="L20" s="77">
        <v>390000</v>
      </c>
      <c r="M20" s="77">
        <v>1084000</v>
      </c>
      <c r="N20" s="77">
        <v>390000</v>
      </c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2">
        <f t="shared" si="0"/>
        <v>5420000</v>
      </c>
      <c r="AD20" s="48">
        <f t="shared" si="1"/>
        <v>1950000</v>
      </c>
    </row>
    <row r="21" spans="1:30" x14ac:dyDescent="0.2">
      <c r="A21" s="16">
        <v>14</v>
      </c>
      <c r="B21" s="16">
        <v>662</v>
      </c>
      <c r="C21" s="17" t="s">
        <v>38</v>
      </c>
      <c r="D21" s="21">
        <f>SUM('[1]CEK UTANG'!M20)</f>
        <v>12000000</v>
      </c>
      <c r="E21" s="77">
        <v>1000000</v>
      </c>
      <c r="F21" s="77">
        <v>450000</v>
      </c>
      <c r="G21" s="77">
        <v>1000000</v>
      </c>
      <c r="H21" s="77">
        <v>450000</v>
      </c>
      <c r="I21" s="77">
        <v>1000000</v>
      </c>
      <c r="J21" s="77">
        <v>450000</v>
      </c>
      <c r="K21" s="77">
        <v>1000000</v>
      </c>
      <c r="L21" s="77">
        <v>450000</v>
      </c>
      <c r="M21" s="77">
        <v>1000000</v>
      </c>
      <c r="N21" s="77">
        <v>450000</v>
      </c>
      <c r="O21" s="77">
        <v>1000000</v>
      </c>
      <c r="P21" s="77">
        <v>450000</v>
      </c>
      <c r="Q21" s="77">
        <v>1000000</v>
      </c>
      <c r="R21" s="77">
        <v>450000</v>
      </c>
      <c r="S21" s="77">
        <v>1000000</v>
      </c>
      <c r="T21" s="77">
        <v>450000</v>
      </c>
      <c r="U21" s="77">
        <v>1000000</v>
      </c>
      <c r="V21" s="77">
        <v>450000</v>
      </c>
      <c r="W21" s="77">
        <v>1000000</v>
      </c>
      <c r="X21" s="77">
        <v>450000</v>
      </c>
      <c r="Y21" s="77"/>
      <c r="Z21" s="77"/>
      <c r="AA21" s="77"/>
      <c r="AB21" s="77"/>
      <c r="AC21" s="82">
        <f t="shared" si="0"/>
        <v>10000000</v>
      </c>
      <c r="AD21" s="48">
        <f t="shared" si="1"/>
        <v>4500000</v>
      </c>
    </row>
    <row r="22" spans="1:30" x14ac:dyDescent="0.2">
      <c r="A22" s="16">
        <v>15</v>
      </c>
      <c r="B22" s="16">
        <v>759</v>
      </c>
      <c r="C22" s="17" t="s">
        <v>39</v>
      </c>
      <c r="D22" s="21">
        <f>SUM('[1]CEK UTANG'!M21)</f>
        <v>0</v>
      </c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82">
        <f t="shared" si="0"/>
        <v>0</v>
      </c>
      <c r="AD22" s="48">
        <f t="shared" si="1"/>
        <v>0</v>
      </c>
    </row>
    <row r="23" spans="1:30" x14ac:dyDescent="0.2">
      <c r="A23" s="16">
        <v>16</v>
      </c>
      <c r="B23" s="16">
        <v>319</v>
      </c>
      <c r="C23" s="17" t="s">
        <v>40</v>
      </c>
      <c r="D23" s="21">
        <v>50000000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>
        <v>4000000</v>
      </c>
      <c r="P23" s="77">
        <v>1000000</v>
      </c>
      <c r="Q23" s="77">
        <v>4000000</v>
      </c>
      <c r="R23" s="77">
        <v>1000000</v>
      </c>
      <c r="S23" s="77">
        <v>4000000</v>
      </c>
      <c r="T23" s="77">
        <v>1000000</v>
      </c>
      <c r="U23" s="77">
        <v>4000000</v>
      </c>
      <c r="V23" s="77">
        <v>1000000</v>
      </c>
      <c r="W23" s="77">
        <v>4000000</v>
      </c>
      <c r="X23" s="77">
        <v>1000000</v>
      </c>
      <c r="Y23" s="77"/>
      <c r="Z23" s="77"/>
      <c r="AA23" s="77"/>
      <c r="AB23" s="77"/>
      <c r="AC23" s="82">
        <f t="shared" si="0"/>
        <v>20000000</v>
      </c>
      <c r="AD23" s="48">
        <f t="shared" si="1"/>
        <v>5000000</v>
      </c>
    </row>
    <row r="24" spans="1:30" x14ac:dyDescent="0.2">
      <c r="A24" s="16">
        <v>17</v>
      </c>
      <c r="B24" s="16">
        <v>763</v>
      </c>
      <c r="C24" s="17" t="s">
        <v>41</v>
      </c>
      <c r="D24" s="21">
        <f>SUM('[1]CEK UTANG'!M23)</f>
        <v>18000000</v>
      </c>
      <c r="E24" s="77">
        <v>1000000</v>
      </c>
      <c r="F24" s="77">
        <v>300000</v>
      </c>
      <c r="G24" s="77">
        <v>1000000</v>
      </c>
      <c r="H24" s="77">
        <v>300000</v>
      </c>
      <c r="I24" s="77">
        <v>1000000</v>
      </c>
      <c r="J24" s="77">
        <v>300000</v>
      </c>
      <c r="K24" s="77">
        <v>1000000</v>
      </c>
      <c r="L24" s="77">
        <v>300000</v>
      </c>
      <c r="M24" s="77">
        <v>1000000</v>
      </c>
      <c r="N24" s="77">
        <v>300000</v>
      </c>
      <c r="O24" s="77">
        <v>1000000</v>
      </c>
      <c r="P24" s="77">
        <v>300000</v>
      </c>
      <c r="Q24" s="77">
        <v>1000000</v>
      </c>
      <c r="R24" s="77">
        <v>300000</v>
      </c>
      <c r="S24" s="77">
        <v>1000000</v>
      </c>
      <c r="T24" s="77">
        <v>300000</v>
      </c>
      <c r="U24" s="77">
        <v>1000000</v>
      </c>
      <c r="V24" s="77">
        <v>300000</v>
      </c>
      <c r="W24" s="77">
        <v>1000000</v>
      </c>
      <c r="X24" s="77">
        <v>300000</v>
      </c>
      <c r="Y24" s="77"/>
      <c r="Z24" s="77"/>
      <c r="AA24" s="77"/>
      <c r="AB24" s="77"/>
      <c r="AC24" s="82">
        <f t="shared" si="0"/>
        <v>10000000</v>
      </c>
      <c r="AD24" s="48">
        <f t="shared" si="1"/>
        <v>3000000</v>
      </c>
    </row>
    <row r="25" spans="1:30" x14ac:dyDescent="0.2">
      <c r="A25" s="16">
        <v>18</v>
      </c>
      <c r="B25" s="16">
        <v>751</v>
      </c>
      <c r="C25" s="17" t="s">
        <v>42</v>
      </c>
      <c r="D25" s="21">
        <f>SUM('[1]CEK UTANG'!M24)</f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>
        <v>500000</v>
      </c>
      <c r="X25" s="77">
        <v>225000</v>
      </c>
      <c r="Y25" s="77"/>
      <c r="Z25" s="77"/>
      <c r="AA25" s="77"/>
      <c r="AB25" s="77"/>
      <c r="AC25" s="82">
        <f t="shared" si="0"/>
        <v>500000</v>
      </c>
      <c r="AD25" s="48">
        <f t="shared" si="1"/>
        <v>225000</v>
      </c>
    </row>
    <row r="26" spans="1:30" x14ac:dyDescent="0.2">
      <c r="A26" s="16">
        <v>19</v>
      </c>
      <c r="B26" s="16">
        <v>492</v>
      </c>
      <c r="C26" s="17" t="s">
        <v>43</v>
      </c>
      <c r="D26" s="21">
        <f>SUM('[1]CEK UTANG'!M25)</f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82">
        <f t="shared" si="0"/>
        <v>0</v>
      </c>
      <c r="AD26" s="48">
        <f t="shared" si="1"/>
        <v>0</v>
      </c>
    </row>
    <row r="27" spans="1:30" x14ac:dyDescent="0.2">
      <c r="A27" s="16">
        <v>20</v>
      </c>
      <c r="B27" s="16">
        <v>631</v>
      </c>
      <c r="C27" s="17" t="s">
        <v>44</v>
      </c>
      <c r="D27" s="21">
        <f>SUM('[1]CEK UTANG'!M26)</f>
        <v>0</v>
      </c>
      <c r="E27" s="77"/>
      <c r="F27" s="77"/>
      <c r="G27" s="77">
        <v>250000</v>
      </c>
      <c r="H27" s="77">
        <v>37500</v>
      </c>
      <c r="I27" s="77">
        <v>250000</v>
      </c>
      <c r="J27" s="77">
        <v>37500</v>
      </c>
      <c r="K27" s="77">
        <v>250000</v>
      </c>
      <c r="L27" s="77">
        <v>37500</v>
      </c>
      <c r="M27" s="77">
        <v>250000</v>
      </c>
      <c r="N27" s="77">
        <v>37500</v>
      </c>
      <c r="O27" s="77">
        <v>250000</v>
      </c>
      <c r="P27" s="77">
        <v>37500</v>
      </c>
      <c r="Q27" s="77">
        <v>250000</v>
      </c>
      <c r="R27" s="77">
        <v>37500</v>
      </c>
      <c r="S27" s="77">
        <v>250000</v>
      </c>
      <c r="T27" s="77">
        <v>37500</v>
      </c>
      <c r="U27" s="77">
        <v>250000</v>
      </c>
      <c r="V27" s="77">
        <v>37500</v>
      </c>
      <c r="W27" s="77">
        <v>250000</v>
      </c>
      <c r="X27" s="77">
        <v>37500</v>
      </c>
      <c r="Y27" s="77"/>
      <c r="Z27" s="77"/>
      <c r="AA27" s="77"/>
      <c r="AB27" s="77"/>
      <c r="AC27" s="82">
        <f t="shared" si="0"/>
        <v>2250000</v>
      </c>
      <c r="AD27" s="48">
        <f t="shared" si="1"/>
        <v>337500</v>
      </c>
    </row>
    <row r="28" spans="1:30" x14ac:dyDescent="0.2">
      <c r="A28" s="16">
        <v>21</v>
      </c>
      <c r="B28" s="16">
        <v>731</v>
      </c>
      <c r="C28" s="17" t="s">
        <v>45</v>
      </c>
      <c r="D28" s="21">
        <f>SUM('[1]CEK UTANG'!M27)</f>
        <v>5000000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82">
        <f t="shared" si="0"/>
        <v>0</v>
      </c>
      <c r="AD28" s="48">
        <f t="shared" si="1"/>
        <v>0</v>
      </c>
    </row>
    <row r="29" spans="1:30" x14ac:dyDescent="0.2">
      <c r="A29" s="16">
        <v>22</v>
      </c>
      <c r="B29" s="16">
        <v>732</v>
      </c>
      <c r="C29" s="17" t="s">
        <v>46</v>
      </c>
      <c r="D29" s="21">
        <f>SUM('[1]CEK UTANG'!M28)</f>
        <v>5000000</v>
      </c>
      <c r="E29" s="77">
        <v>1000000</v>
      </c>
      <c r="F29" s="77">
        <v>150000</v>
      </c>
      <c r="G29" s="77">
        <v>1000000</v>
      </c>
      <c r="H29" s="77">
        <v>150000</v>
      </c>
      <c r="I29" s="77">
        <v>1000000</v>
      </c>
      <c r="J29" s="77">
        <v>150000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82">
        <f t="shared" si="0"/>
        <v>3000000</v>
      </c>
      <c r="AD29" s="48">
        <f t="shared" si="1"/>
        <v>450000</v>
      </c>
    </row>
    <row r="30" spans="1:30" x14ac:dyDescent="0.2">
      <c r="A30" s="16">
        <v>23</v>
      </c>
      <c r="B30" s="16">
        <v>756</v>
      </c>
      <c r="C30" s="17" t="s">
        <v>47</v>
      </c>
      <c r="D30" s="21">
        <f>SUM('[1]CEK UTANG'!M29)</f>
        <v>125000000</v>
      </c>
      <c r="E30" s="77">
        <v>3000000</v>
      </c>
      <c r="F30" s="77">
        <v>1000000</v>
      </c>
      <c r="G30" s="77">
        <v>3000000</v>
      </c>
      <c r="H30" s="77">
        <v>1000000</v>
      </c>
      <c r="I30" s="77">
        <v>3000000</v>
      </c>
      <c r="J30" s="77">
        <v>1000000</v>
      </c>
      <c r="K30" s="77">
        <v>3000000</v>
      </c>
      <c r="L30" s="77">
        <v>1000000</v>
      </c>
      <c r="M30" s="77">
        <v>3000000</v>
      </c>
      <c r="N30" s="77">
        <v>1000000</v>
      </c>
      <c r="O30" s="77">
        <v>3000000</v>
      </c>
      <c r="P30" s="77">
        <v>1000000</v>
      </c>
      <c r="Q30" s="77">
        <v>3000000</v>
      </c>
      <c r="R30" s="77">
        <v>1000000</v>
      </c>
      <c r="S30" s="77">
        <v>3000000</v>
      </c>
      <c r="T30" s="77">
        <v>1000000</v>
      </c>
      <c r="U30" s="77">
        <v>3000000</v>
      </c>
      <c r="V30" s="77">
        <v>1000000</v>
      </c>
      <c r="W30" s="77">
        <v>3000000</v>
      </c>
      <c r="X30" s="77">
        <v>1000000</v>
      </c>
      <c r="Y30" s="77"/>
      <c r="Z30" s="77"/>
      <c r="AA30" s="77"/>
      <c r="AB30" s="77"/>
      <c r="AC30" s="82">
        <f t="shared" si="0"/>
        <v>30000000</v>
      </c>
      <c r="AD30" s="48">
        <f t="shared" si="1"/>
        <v>10000000</v>
      </c>
    </row>
    <row r="31" spans="1:30" x14ac:dyDescent="0.2">
      <c r="A31" s="16">
        <v>24</v>
      </c>
      <c r="B31" s="16">
        <v>682</v>
      </c>
      <c r="C31" s="17" t="s">
        <v>48</v>
      </c>
      <c r="D31" s="21">
        <f>SUM('[1]CEK UTANG'!M30)</f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82">
        <f t="shared" si="0"/>
        <v>0</v>
      </c>
      <c r="AD31" s="48">
        <f t="shared" si="1"/>
        <v>0</v>
      </c>
    </row>
    <row r="32" spans="1:30" x14ac:dyDescent="0.2">
      <c r="A32" s="16">
        <v>25</v>
      </c>
      <c r="B32" s="16">
        <v>696</v>
      </c>
      <c r="C32" s="17" t="s">
        <v>49</v>
      </c>
      <c r="D32" s="21">
        <f>SUM('[1]CEK UTANG'!M31)</f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>
        <v>1500000</v>
      </c>
      <c r="X32" s="77">
        <v>225000</v>
      </c>
      <c r="Y32" s="77"/>
      <c r="Z32" s="77"/>
      <c r="AA32" s="77"/>
      <c r="AB32" s="77"/>
      <c r="AC32" s="82">
        <f t="shared" si="0"/>
        <v>1500000</v>
      </c>
      <c r="AD32" s="48">
        <f t="shared" si="1"/>
        <v>225000</v>
      </c>
    </row>
    <row r="33" spans="1:30" x14ac:dyDescent="0.2">
      <c r="A33" s="16">
        <v>26</v>
      </c>
      <c r="B33" s="16">
        <v>761</v>
      </c>
      <c r="C33" s="17" t="s">
        <v>50</v>
      </c>
      <c r="D33" s="21">
        <f>SUM('[1]CEK UTANG'!M32)</f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82">
        <f t="shared" si="0"/>
        <v>0</v>
      </c>
      <c r="AD33" s="48">
        <f t="shared" si="1"/>
        <v>0</v>
      </c>
    </row>
    <row r="34" spans="1:30" x14ac:dyDescent="0.2">
      <c r="A34" s="16">
        <v>27</v>
      </c>
      <c r="B34" s="16">
        <v>408</v>
      </c>
      <c r="C34" s="17" t="s">
        <v>51</v>
      </c>
      <c r="D34" s="21">
        <f>SUM('[1]CEK UTANG'!M33)</f>
        <v>12013000</v>
      </c>
      <c r="E34" s="77">
        <v>481000</v>
      </c>
      <c r="F34" s="77">
        <v>375000</v>
      </c>
      <c r="G34" s="77">
        <v>481000</v>
      </c>
      <c r="H34" s="77">
        <v>375000</v>
      </c>
      <c r="I34" s="77">
        <v>481000</v>
      </c>
      <c r="J34" s="77">
        <v>375000</v>
      </c>
      <c r="K34" s="77">
        <v>481000</v>
      </c>
      <c r="L34" s="77">
        <v>375000</v>
      </c>
      <c r="M34" s="77">
        <v>481000</v>
      </c>
      <c r="N34" s="77">
        <v>375000</v>
      </c>
      <c r="O34" s="77">
        <v>481000</v>
      </c>
      <c r="P34" s="77">
        <v>375000</v>
      </c>
      <c r="Q34" s="77">
        <v>481000</v>
      </c>
      <c r="R34" s="77">
        <v>375000</v>
      </c>
      <c r="S34" s="77">
        <v>481000</v>
      </c>
      <c r="T34" s="77">
        <v>375000</v>
      </c>
      <c r="U34" s="77">
        <v>481000</v>
      </c>
      <c r="V34" s="77">
        <v>375000</v>
      </c>
      <c r="W34" s="77">
        <v>481000</v>
      </c>
      <c r="X34" s="77">
        <v>375000</v>
      </c>
      <c r="Y34" s="77"/>
      <c r="Z34" s="77"/>
      <c r="AA34" s="77"/>
      <c r="AB34" s="77"/>
      <c r="AC34" s="82">
        <f t="shared" si="0"/>
        <v>4810000</v>
      </c>
      <c r="AD34" s="48">
        <f t="shared" si="1"/>
        <v>3750000</v>
      </c>
    </row>
    <row r="35" spans="1:30" x14ac:dyDescent="0.2">
      <c r="A35" s="16">
        <v>28</v>
      </c>
      <c r="B35" s="16">
        <v>440</v>
      </c>
      <c r="C35" s="17" t="s">
        <v>52</v>
      </c>
      <c r="D35" s="21">
        <f>SUM('[1]CEK UTANG'!M34)</f>
        <v>28327000</v>
      </c>
      <c r="E35" s="77">
        <v>1667000</v>
      </c>
      <c r="F35" s="77">
        <v>900000</v>
      </c>
      <c r="G35" s="77">
        <v>1667000</v>
      </c>
      <c r="H35" s="77">
        <v>900000</v>
      </c>
      <c r="I35" s="77">
        <v>1667000</v>
      </c>
      <c r="J35" s="77">
        <v>900000</v>
      </c>
      <c r="K35" s="77">
        <v>1667000</v>
      </c>
      <c r="L35" s="77">
        <v>900000</v>
      </c>
      <c r="M35" s="77">
        <v>1500000</v>
      </c>
      <c r="N35" s="77"/>
      <c r="O35" s="77">
        <v>1500000</v>
      </c>
      <c r="P35" s="81"/>
      <c r="Q35" s="77">
        <v>1500000</v>
      </c>
      <c r="R35" s="81"/>
      <c r="S35" s="77">
        <v>1500000</v>
      </c>
      <c r="T35" s="81" t="s">
        <v>215</v>
      </c>
      <c r="U35" s="77">
        <v>1500000</v>
      </c>
      <c r="V35" s="81"/>
      <c r="W35" s="77">
        <v>1000000</v>
      </c>
      <c r="X35" s="81" t="s">
        <v>215</v>
      </c>
      <c r="Y35" s="77"/>
      <c r="Z35" s="77"/>
      <c r="AA35" s="77"/>
      <c r="AB35" s="77"/>
      <c r="AC35" s="82">
        <f t="shared" si="0"/>
        <v>15168000</v>
      </c>
      <c r="AD35" s="48" t="e">
        <f t="shared" si="1"/>
        <v>#VALUE!</v>
      </c>
    </row>
    <row r="36" spans="1:30" x14ac:dyDescent="0.2">
      <c r="A36" s="16">
        <v>29</v>
      </c>
      <c r="B36" s="16">
        <v>243</v>
      </c>
      <c r="C36" s="17" t="s">
        <v>53</v>
      </c>
      <c r="D36" s="21">
        <f>SUM('[1]CEK UTANG'!M35)</f>
        <v>58330000</v>
      </c>
      <c r="E36" s="77">
        <v>2778000</v>
      </c>
      <c r="F36" s="77">
        <v>1000000</v>
      </c>
      <c r="G36" s="77">
        <v>2778000</v>
      </c>
      <c r="H36" s="77">
        <v>1000000</v>
      </c>
      <c r="I36" s="77">
        <v>2778000</v>
      </c>
      <c r="J36" s="77">
        <v>1000000</v>
      </c>
      <c r="K36" s="77">
        <v>2778000</v>
      </c>
      <c r="L36" s="77">
        <v>1000000</v>
      </c>
      <c r="M36" s="77">
        <v>2778000</v>
      </c>
      <c r="N36" s="77">
        <v>1000000</v>
      </c>
      <c r="O36" s="77">
        <v>2778000</v>
      </c>
      <c r="P36" s="85">
        <v>1000000</v>
      </c>
      <c r="Q36" s="77">
        <v>2778000</v>
      </c>
      <c r="R36" s="77">
        <v>1000000</v>
      </c>
      <c r="S36" s="77">
        <v>2778000</v>
      </c>
      <c r="T36" s="77">
        <v>1000000</v>
      </c>
      <c r="U36" s="77">
        <v>2778000</v>
      </c>
      <c r="V36" s="77">
        <v>1000000</v>
      </c>
      <c r="W36" s="77">
        <v>2778000</v>
      </c>
      <c r="X36" s="77">
        <v>1000000</v>
      </c>
      <c r="Y36" s="77"/>
      <c r="Z36" s="77"/>
      <c r="AA36" s="77"/>
      <c r="AB36" s="77"/>
      <c r="AC36" s="82">
        <f t="shared" si="0"/>
        <v>27780000</v>
      </c>
      <c r="AD36" s="48">
        <f t="shared" si="1"/>
        <v>10000000</v>
      </c>
    </row>
    <row r="37" spans="1:30" x14ac:dyDescent="0.2">
      <c r="A37" s="16">
        <v>30</v>
      </c>
      <c r="B37" s="16">
        <v>746</v>
      </c>
      <c r="C37" s="17" t="s">
        <v>54</v>
      </c>
      <c r="D37" s="21">
        <v>10000000</v>
      </c>
      <c r="E37" s="77"/>
      <c r="F37" s="77"/>
      <c r="G37" s="77">
        <v>1000000</v>
      </c>
      <c r="H37" s="77">
        <v>150000</v>
      </c>
      <c r="I37" s="77">
        <v>1000000</v>
      </c>
      <c r="J37" s="77">
        <v>150000</v>
      </c>
      <c r="K37" s="77">
        <v>1000000</v>
      </c>
      <c r="L37" s="77">
        <v>150000</v>
      </c>
      <c r="M37" s="77">
        <v>1000000</v>
      </c>
      <c r="N37" s="77">
        <v>150000</v>
      </c>
      <c r="O37" s="77">
        <v>1000000</v>
      </c>
      <c r="P37" s="77">
        <v>150000</v>
      </c>
      <c r="Q37" s="77">
        <v>1000000</v>
      </c>
      <c r="R37" s="77">
        <v>150000</v>
      </c>
      <c r="S37" s="77">
        <v>1000000</v>
      </c>
      <c r="T37" s="77">
        <v>150000</v>
      </c>
      <c r="U37" s="77">
        <v>1000000</v>
      </c>
      <c r="V37" s="77">
        <v>150000</v>
      </c>
      <c r="W37" s="77">
        <v>1000000</v>
      </c>
      <c r="X37" s="77">
        <v>150000</v>
      </c>
      <c r="Y37" s="77"/>
      <c r="Z37" s="77"/>
      <c r="AA37" s="77"/>
      <c r="AB37" s="77"/>
      <c r="AC37" s="82">
        <f t="shared" si="0"/>
        <v>9000000</v>
      </c>
      <c r="AD37" s="48">
        <f t="shared" si="1"/>
        <v>1350000</v>
      </c>
    </row>
    <row r="38" spans="1:30" x14ac:dyDescent="0.2">
      <c r="A38" s="16">
        <v>31</v>
      </c>
      <c r="B38" s="16">
        <v>653</v>
      </c>
      <c r="C38" s="17" t="s">
        <v>55</v>
      </c>
      <c r="D38" s="21">
        <f>SUM('[1]CEK UTANG'!M37)</f>
        <v>8750000</v>
      </c>
      <c r="E38" s="77">
        <v>1250000</v>
      </c>
      <c r="F38" s="77">
        <v>375000</v>
      </c>
      <c r="G38" s="77">
        <v>1250000</v>
      </c>
      <c r="H38" s="77">
        <v>375000</v>
      </c>
      <c r="I38" s="77">
        <v>1250000</v>
      </c>
      <c r="J38" s="77">
        <v>375000</v>
      </c>
      <c r="K38" s="77">
        <v>1250000</v>
      </c>
      <c r="L38" s="77">
        <v>375000</v>
      </c>
      <c r="M38" s="77">
        <v>1250000</v>
      </c>
      <c r="N38" s="77">
        <v>375000</v>
      </c>
      <c r="O38" s="77">
        <v>1250000</v>
      </c>
      <c r="P38" s="77">
        <v>375000</v>
      </c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82">
        <f t="shared" si="0"/>
        <v>7500000</v>
      </c>
      <c r="AD38" s="48">
        <f t="shared" si="1"/>
        <v>2250000</v>
      </c>
    </row>
    <row r="39" spans="1:30" x14ac:dyDescent="0.2">
      <c r="A39" s="16">
        <v>32</v>
      </c>
      <c r="B39" s="16">
        <v>607</v>
      </c>
      <c r="C39" s="17" t="s">
        <v>56</v>
      </c>
      <c r="D39" s="21">
        <f>SUM('[1]CEK UTANG'!M38)</f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82">
        <f t="shared" si="0"/>
        <v>0</v>
      </c>
      <c r="AD39" s="48">
        <f t="shared" si="1"/>
        <v>0</v>
      </c>
    </row>
    <row r="40" spans="1:30" x14ac:dyDescent="0.2">
      <c r="A40" s="16">
        <v>33</v>
      </c>
      <c r="B40" s="16">
        <v>690</v>
      </c>
      <c r="C40" s="17" t="s">
        <v>57</v>
      </c>
      <c r="D40" s="21">
        <f>SUM('[1]CEK UTANG'!M39)</f>
        <v>13000000</v>
      </c>
      <c r="E40" s="77">
        <v>1000000</v>
      </c>
      <c r="F40" s="77">
        <v>300000</v>
      </c>
      <c r="G40" s="77">
        <v>1000000</v>
      </c>
      <c r="H40" s="77">
        <v>300000</v>
      </c>
      <c r="I40" s="77">
        <v>1000000</v>
      </c>
      <c r="J40" s="77">
        <v>300000</v>
      </c>
      <c r="K40" s="77">
        <v>1000000</v>
      </c>
      <c r="L40" s="77">
        <v>300000</v>
      </c>
      <c r="M40" s="77">
        <v>1000000</v>
      </c>
      <c r="N40" s="77">
        <v>300000</v>
      </c>
      <c r="O40" s="77">
        <v>1000000</v>
      </c>
      <c r="P40" s="77">
        <v>300000</v>
      </c>
      <c r="Q40" s="77">
        <v>1000000</v>
      </c>
      <c r="R40" s="77">
        <v>300000</v>
      </c>
      <c r="S40" s="77">
        <v>1000000</v>
      </c>
      <c r="T40" s="77">
        <v>300000</v>
      </c>
      <c r="U40" s="77">
        <v>1000000</v>
      </c>
      <c r="V40" s="77">
        <v>300000</v>
      </c>
      <c r="W40" s="77">
        <v>1000000</v>
      </c>
      <c r="X40" s="77">
        <v>300000</v>
      </c>
      <c r="Y40" s="77"/>
      <c r="Z40" s="77"/>
      <c r="AA40" s="77"/>
      <c r="AB40" s="77"/>
      <c r="AC40" s="82">
        <f t="shared" si="0"/>
        <v>10000000</v>
      </c>
      <c r="AD40" s="48">
        <f t="shared" si="1"/>
        <v>3000000</v>
      </c>
    </row>
    <row r="41" spans="1:30" x14ac:dyDescent="0.2">
      <c r="A41" s="16">
        <v>34</v>
      </c>
      <c r="B41" s="16">
        <v>605</v>
      </c>
      <c r="C41" s="17" t="s">
        <v>58</v>
      </c>
      <c r="D41" s="21">
        <f>SUM('[1]CEK UTANG'!M40)</f>
        <v>4200000</v>
      </c>
      <c r="E41" s="77">
        <v>700000</v>
      </c>
      <c r="F41" s="77">
        <v>105000</v>
      </c>
      <c r="G41" s="77">
        <v>700000</v>
      </c>
      <c r="H41" s="77">
        <v>105000</v>
      </c>
      <c r="I41" s="77">
        <v>700000</v>
      </c>
      <c r="J41" s="77">
        <v>105000</v>
      </c>
      <c r="K41" s="77">
        <v>700000</v>
      </c>
      <c r="L41" s="77">
        <v>105000</v>
      </c>
      <c r="M41" s="77">
        <v>700000</v>
      </c>
      <c r="N41" s="77">
        <v>105000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82">
        <f t="shared" si="0"/>
        <v>3500000</v>
      </c>
      <c r="AD41" s="48">
        <f t="shared" si="1"/>
        <v>525000</v>
      </c>
    </row>
    <row r="42" spans="1:30" x14ac:dyDescent="0.2">
      <c r="A42" s="16">
        <v>35</v>
      </c>
      <c r="B42" s="16">
        <v>199</v>
      </c>
      <c r="C42" s="17" t="s">
        <v>59</v>
      </c>
      <c r="D42" s="21">
        <f>SUM('[1]CEK UTANG'!M41)</f>
        <v>1000000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82">
        <f t="shared" si="0"/>
        <v>0</v>
      </c>
      <c r="AD42" s="48">
        <f t="shared" si="1"/>
        <v>0</v>
      </c>
    </row>
    <row r="43" spans="1:30" x14ac:dyDescent="0.2">
      <c r="A43" s="16">
        <v>36</v>
      </c>
      <c r="B43" s="16">
        <v>509</v>
      </c>
      <c r="C43" s="17" t="s">
        <v>60</v>
      </c>
      <c r="D43" s="21">
        <f>SUM('[1]CEK UTANG'!M42)</f>
        <v>0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82">
        <f t="shared" si="0"/>
        <v>0</v>
      </c>
      <c r="AD43" s="48">
        <f t="shared" si="1"/>
        <v>0</v>
      </c>
    </row>
    <row r="44" spans="1:30" x14ac:dyDescent="0.2">
      <c r="A44" s="16">
        <v>37</v>
      </c>
      <c r="B44" s="16">
        <v>564</v>
      </c>
      <c r="C44" s="17" t="s">
        <v>61</v>
      </c>
      <c r="D44" s="21">
        <f>SUM('[1]CEK UTANG'!M43)</f>
        <v>35000000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82">
        <f t="shared" si="0"/>
        <v>0</v>
      </c>
      <c r="AD44" s="48">
        <f t="shared" si="1"/>
        <v>0</v>
      </c>
    </row>
    <row r="45" spans="1:30" x14ac:dyDescent="0.2">
      <c r="A45" s="16">
        <v>38</v>
      </c>
      <c r="B45" s="16">
        <v>588</v>
      </c>
      <c r="C45" s="17" t="s">
        <v>62</v>
      </c>
      <c r="D45" s="21">
        <f>SUM('[1]CEK UTANG'!M44)</f>
        <v>0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82">
        <f t="shared" si="0"/>
        <v>0</v>
      </c>
      <c r="AD45" s="48">
        <f t="shared" si="1"/>
        <v>0</v>
      </c>
    </row>
    <row r="46" spans="1:30" x14ac:dyDescent="0.2">
      <c r="A46" s="16">
        <v>39</v>
      </c>
      <c r="B46" s="16">
        <v>347</v>
      </c>
      <c r="C46" s="17" t="s">
        <v>63</v>
      </c>
      <c r="D46" s="21">
        <f>SUM('[1]CEK UTANG'!M45)</f>
        <v>0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82">
        <f t="shared" si="0"/>
        <v>0</v>
      </c>
      <c r="AD46" s="48">
        <f t="shared" si="1"/>
        <v>0</v>
      </c>
    </row>
    <row r="47" spans="1:30" x14ac:dyDescent="0.2">
      <c r="A47" s="16">
        <v>40</v>
      </c>
      <c r="B47" s="16">
        <v>589</v>
      </c>
      <c r="C47" s="17" t="s">
        <v>64</v>
      </c>
      <c r="D47" s="21">
        <f>SUM('[1]CEK UTANG'!M46)</f>
        <v>28332000</v>
      </c>
      <c r="E47" s="77">
        <v>834000</v>
      </c>
      <c r="F47" s="77">
        <v>450000</v>
      </c>
      <c r="G47" s="77">
        <v>834000</v>
      </c>
      <c r="H47" s="77">
        <v>450000</v>
      </c>
      <c r="I47" s="77">
        <v>834000</v>
      </c>
      <c r="J47" s="77">
        <v>450000</v>
      </c>
      <c r="K47" s="77">
        <v>834000</v>
      </c>
      <c r="L47" s="77">
        <v>450000</v>
      </c>
      <c r="M47" s="77">
        <v>834000</v>
      </c>
      <c r="N47" s="77">
        <v>450000</v>
      </c>
      <c r="O47" s="77">
        <v>834000</v>
      </c>
      <c r="P47" s="77">
        <v>450000</v>
      </c>
      <c r="Q47" s="77">
        <v>834000</v>
      </c>
      <c r="R47" s="77">
        <v>450000</v>
      </c>
      <c r="S47" s="77">
        <v>834000</v>
      </c>
      <c r="T47" s="77">
        <v>450000</v>
      </c>
      <c r="U47" s="77">
        <v>834000</v>
      </c>
      <c r="V47" s="77">
        <v>450000</v>
      </c>
      <c r="W47" s="77">
        <v>834000</v>
      </c>
      <c r="X47" s="77">
        <v>450000</v>
      </c>
      <c r="Y47" s="77"/>
      <c r="Z47" s="77"/>
      <c r="AA47" s="77"/>
      <c r="AB47" s="77"/>
      <c r="AC47" s="82">
        <f t="shared" si="0"/>
        <v>8340000</v>
      </c>
      <c r="AD47" s="48">
        <f t="shared" si="1"/>
        <v>4500000</v>
      </c>
    </row>
    <row r="48" spans="1:30" x14ac:dyDescent="0.2">
      <c r="A48" s="16">
        <v>41</v>
      </c>
      <c r="B48" s="25">
        <v>369</v>
      </c>
      <c r="C48" s="17" t="s">
        <v>65</v>
      </c>
      <c r="D48" s="21">
        <f>SUM('[1]CEK UTANG'!M47)</f>
        <v>2000000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82">
        <f t="shared" si="0"/>
        <v>0</v>
      </c>
      <c r="AD48" s="48">
        <f t="shared" si="1"/>
        <v>0</v>
      </c>
    </row>
    <row r="49" spans="1:30" x14ac:dyDescent="0.2">
      <c r="A49" s="16">
        <v>42</v>
      </c>
      <c r="B49" s="16">
        <v>601</v>
      </c>
      <c r="C49" s="17" t="s">
        <v>66</v>
      </c>
      <c r="D49" s="21">
        <f>SUM('[1]CEK UTANG'!M48)</f>
        <v>3500000</v>
      </c>
      <c r="E49" s="77">
        <v>500000</v>
      </c>
      <c r="F49" s="77">
        <v>75000</v>
      </c>
      <c r="G49" s="77">
        <v>500000</v>
      </c>
      <c r="H49" s="77">
        <v>75000</v>
      </c>
      <c r="I49" s="77">
        <v>500000</v>
      </c>
      <c r="J49" s="77">
        <v>75000</v>
      </c>
      <c r="K49" s="77">
        <v>500000</v>
      </c>
      <c r="L49" s="77">
        <v>75000</v>
      </c>
      <c r="M49" s="77">
        <v>500000</v>
      </c>
      <c r="N49" s="77">
        <v>75000</v>
      </c>
      <c r="O49" s="77">
        <v>500000</v>
      </c>
      <c r="P49" s="77">
        <v>75000</v>
      </c>
      <c r="Q49" s="77">
        <v>500000</v>
      </c>
      <c r="R49" s="77">
        <v>75000</v>
      </c>
      <c r="S49" s="77">
        <v>500000</v>
      </c>
      <c r="T49" s="77">
        <v>75000</v>
      </c>
      <c r="U49" s="77">
        <v>500000</v>
      </c>
      <c r="V49" s="77">
        <v>75000</v>
      </c>
      <c r="W49" s="77">
        <v>500000</v>
      </c>
      <c r="X49" s="77">
        <v>75000</v>
      </c>
      <c r="Y49" s="77"/>
      <c r="Z49" s="77"/>
      <c r="AA49" s="77"/>
      <c r="AB49" s="77"/>
      <c r="AC49" s="82">
        <f t="shared" si="0"/>
        <v>5000000</v>
      </c>
      <c r="AD49" s="48">
        <f t="shared" si="1"/>
        <v>750000</v>
      </c>
    </row>
    <row r="50" spans="1:30" x14ac:dyDescent="0.2">
      <c r="A50" s="16">
        <v>43</v>
      </c>
      <c r="B50" s="16">
        <v>520</v>
      </c>
      <c r="C50" s="17" t="s">
        <v>67</v>
      </c>
      <c r="D50" s="21">
        <f>SUM('[1]CEK UTANG'!M49)</f>
        <v>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82">
        <f t="shared" si="0"/>
        <v>0</v>
      </c>
      <c r="AD50" s="48">
        <f t="shared" si="1"/>
        <v>0</v>
      </c>
    </row>
    <row r="51" spans="1:30" x14ac:dyDescent="0.2">
      <c r="A51" s="16">
        <v>44</v>
      </c>
      <c r="B51" s="16">
        <v>542</v>
      </c>
      <c r="C51" s="17" t="s">
        <v>68</v>
      </c>
      <c r="D51" s="21">
        <f>SUM('[1]CEK UTANG'!M50)</f>
        <v>0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82">
        <f t="shared" si="0"/>
        <v>0</v>
      </c>
      <c r="AD51" s="48">
        <f t="shared" si="1"/>
        <v>0</v>
      </c>
    </row>
    <row r="52" spans="1:30" x14ac:dyDescent="0.2">
      <c r="A52" s="16">
        <v>45</v>
      </c>
      <c r="B52" s="16">
        <v>563</v>
      </c>
      <c r="C52" s="17" t="s">
        <v>69</v>
      </c>
      <c r="D52" s="21">
        <f>SUM('[1]CEK UTANG'!M51)</f>
        <v>0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82">
        <f t="shared" si="0"/>
        <v>0</v>
      </c>
      <c r="AD52" s="48">
        <f t="shared" si="1"/>
        <v>0</v>
      </c>
    </row>
    <row r="53" spans="1:30" x14ac:dyDescent="0.2">
      <c r="A53" s="16">
        <v>46</v>
      </c>
      <c r="B53" s="16">
        <v>511</v>
      </c>
      <c r="C53" s="17" t="s">
        <v>70</v>
      </c>
      <c r="D53" s="21">
        <f>SUM('[1]CEK UTANG'!M52)</f>
        <v>12772000</v>
      </c>
      <c r="E53" s="77">
        <v>556000</v>
      </c>
      <c r="F53" s="77">
        <v>300000</v>
      </c>
      <c r="G53" s="77">
        <v>556000</v>
      </c>
      <c r="H53" s="77">
        <v>1000000</v>
      </c>
      <c r="I53" s="77">
        <v>525000</v>
      </c>
      <c r="J53" s="77">
        <v>300000</v>
      </c>
      <c r="K53" s="77">
        <v>556000</v>
      </c>
      <c r="L53" s="77">
        <v>300000</v>
      </c>
      <c r="M53" s="77">
        <v>556000</v>
      </c>
      <c r="N53" s="77">
        <v>300000</v>
      </c>
      <c r="O53" s="77">
        <v>556000</v>
      </c>
      <c r="P53" s="77">
        <v>300000</v>
      </c>
      <c r="Q53" s="77">
        <v>556000</v>
      </c>
      <c r="R53" s="77">
        <v>300000</v>
      </c>
      <c r="S53" s="77">
        <v>556000</v>
      </c>
      <c r="T53" s="77">
        <v>300000</v>
      </c>
      <c r="U53" s="77">
        <v>556000</v>
      </c>
      <c r="V53" s="77">
        <v>300000</v>
      </c>
      <c r="W53" s="77">
        <v>556000</v>
      </c>
      <c r="X53" s="77">
        <v>300000</v>
      </c>
      <c r="Y53" s="77"/>
      <c r="Z53" s="77"/>
      <c r="AA53" s="77"/>
      <c r="AB53" s="77"/>
      <c r="AC53" s="82">
        <f t="shared" si="0"/>
        <v>5529000</v>
      </c>
      <c r="AD53" s="48">
        <f t="shared" si="1"/>
        <v>3700000</v>
      </c>
    </row>
    <row r="54" spans="1:30" x14ac:dyDescent="0.2">
      <c r="A54" s="16">
        <v>47</v>
      </c>
      <c r="B54" s="16">
        <v>174</v>
      </c>
      <c r="C54" s="17" t="s">
        <v>71</v>
      </c>
      <c r="D54" s="21">
        <f>SUM('[1]CEK UTANG'!M53)</f>
        <v>18324000</v>
      </c>
      <c r="E54" s="77">
        <v>834000</v>
      </c>
      <c r="F54" s="77">
        <v>450000</v>
      </c>
      <c r="G54" s="77">
        <v>834000</v>
      </c>
      <c r="H54" s="77">
        <v>450000</v>
      </c>
      <c r="I54" s="77">
        <v>834000</v>
      </c>
      <c r="J54" s="77">
        <v>450000</v>
      </c>
      <c r="K54" s="77">
        <v>834000</v>
      </c>
      <c r="L54" s="77">
        <v>450000</v>
      </c>
      <c r="M54" s="77">
        <v>834000</v>
      </c>
      <c r="N54" s="77">
        <v>450000</v>
      </c>
      <c r="O54" s="77">
        <v>834000</v>
      </c>
      <c r="P54" s="77">
        <v>450000</v>
      </c>
      <c r="Q54" s="77">
        <v>834000</v>
      </c>
      <c r="R54" s="77">
        <v>450000</v>
      </c>
      <c r="S54" s="77">
        <v>834000</v>
      </c>
      <c r="T54" s="77">
        <v>450000</v>
      </c>
      <c r="U54" s="77">
        <v>834000</v>
      </c>
      <c r="V54" s="77">
        <v>450000</v>
      </c>
      <c r="W54" s="77">
        <v>834000</v>
      </c>
      <c r="X54" s="77">
        <v>450000</v>
      </c>
      <c r="Y54" s="77"/>
      <c r="Z54" s="77"/>
      <c r="AA54" s="77"/>
      <c r="AB54" s="77"/>
      <c r="AC54" s="82">
        <f t="shared" si="0"/>
        <v>8340000</v>
      </c>
      <c r="AD54" s="48">
        <f t="shared" si="1"/>
        <v>4500000</v>
      </c>
    </row>
    <row r="55" spans="1:30" x14ac:dyDescent="0.2">
      <c r="A55" s="16">
        <v>48</v>
      </c>
      <c r="B55" s="16">
        <v>573</v>
      </c>
      <c r="C55" s="17" t="s">
        <v>72</v>
      </c>
      <c r="D55" s="21">
        <f>SUM('[1]CEK UTANG'!M54)</f>
        <v>11000000</v>
      </c>
      <c r="E55" s="77">
        <v>1000000</v>
      </c>
      <c r="F55" s="77">
        <v>450000</v>
      </c>
      <c r="G55" s="77">
        <v>1000000</v>
      </c>
      <c r="H55" s="77">
        <v>450000</v>
      </c>
      <c r="I55" s="77">
        <v>1000000</v>
      </c>
      <c r="J55" s="77">
        <v>450000</v>
      </c>
      <c r="K55" s="77">
        <v>1000000</v>
      </c>
      <c r="L55" s="77">
        <v>450000</v>
      </c>
      <c r="M55" s="77">
        <v>1000000</v>
      </c>
      <c r="N55" s="77">
        <v>450000</v>
      </c>
      <c r="O55" s="77">
        <v>1000000</v>
      </c>
      <c r="P55" s="77">
        <v>450000</v>
      </c>
      <c r="Q55" s="77">
        <v>1000000</v>
      </c>
      <c r="R55" s="77">
        <v>450000</v>
      </c>
      <c r="S55" s="77">
        <v>1000000</v>
      </c>
      <c r="T55" s="77">
        <v>450000</v>
      </c>
      <c r="U55" s="77">
        <v>1000000</v>
      </c>
      <c r="V55" s="77">
        <v>450000</v>
      </c>
      <c r="W55" s="77">
        <v>1000000</v>
      </c>
      <c r="X55" s="77">
        <v>450000</v>
      </c>
      <c r="Y55" s="77"/>
      <c r="Z55" s="77"/>
      <c r="AA55" s="77"/>
      <c r="AB55" s="77"/>
      <c r="AC55" s="82">
        <f t="shared" si="0"/>
        <v>10000000</v>
      </c>
      <c r="AD55" s="48">
        <f t="shared" si="1"/>
        <v>4500000</v>
      </c>
    </row>
    <row r="56" spans="1:30" x14ac:dyDescent="0.2">
      <c r="A56" s="16">
        <v>49</v>
      </c>
      <c r="B56" s="16">
        <v>597</v>
      </c>
      <c r="C56" s="17" t="s">
        <v>73</v>
      </c>
      <c r="D56" s="21">
        <f>SUM('[1]CEK UTANG'!M55)</f>
        <v>0</v>
      </c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82">
        <f t="shared" si="0"/>
        <v>0</v>
      </c>
      <c r="AD56" s="48">
        <f t="shared" si="1"/>
        <v>0</v>
      </c>
    </row>
    <row r="57" spans="1:30" x14ac:dyDescent="0.2">
      <c r="A57" s="16">
        <v>50</v>
      </c>
      <c r="B57" s="16">
        <v>703</v>
      </c>
      <c r="C57" s="17" t="s">
        <v>74</v>
      </c>
      <c r="D57" s="21">
        <f>SUM('[1]CEK UTANG'!M56)</f>
        <v>0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82">
        <f t="shared" si="0"/>
        <v>0</v>
      </c>
      <c r="AD57" s="48">
        <f t="shared" si="1"/>
        <v>0</v>
      </c>
    </row>
    <row r="58" spans="1:30" x14ac:dyDescent="0.2">
      <c r="A58" s="16">
        <v>51</v>
      </c>
      <c r="B58" s="16">
        <v>146</v>
      </c>
      <c r="C58" s="17" t="s">
        <v>75</v>
      </c>
      <c r="D58" s="21">
        <f>SUM('[1]CEK UTANG'!M57)</f>
        <v>1750000</v>
      </c>
      <c r="E58" s="77">
        <v>250000</v>
      </c>
      <c r="F58" s="81"/>
      <c r="G58" s="77">
        <v>250000</v>
      </c>
      <c r="H58" s="81"/>
      <c r="I58" s="77">
        <v>250000</v>
      </c>
      <c r="J58" s="81"/>
      <c r="K58" s="77">
        <v>250000</v>
      </c>
      <c r="L58" s="77"/>
      <c r="M58" s="77">
        <v>250000</v>
      </c>
      <c r="N58" s="77"/>
      <c r="O58" s="77">
        <v>250000</v>
      </c>
      <c r="P58" s="77"/>
      <c r="Q58" s="77">
        <v>250000</v>
      </c>
      <c r="R58" s="77"/>
      <c r="S58" s="77">
        <v>250000</v>
      </c>
      <c r="T58" s="77"/>
      <c r="U58" s="77"/>
      <c r="V58" s="77"/>
      <c r="W58" s="77"/>
      <c r="X58" s="77"/>
      <c r="Y58" s="77"/>
      <c r="Z58" s="77"/>
      <c r="AA58" s="77"/>
      <c r="AB58" s="77"/>
      <c r="AC58" s="82">
        <f t="shared" si="0"/>
        <v>2000000</v>
      </c>
      <c r="AD58" s="48">
        <f t="shared" si="1"/>
        <v>0</v>
      </c>
    </row>
    <row r="59" spans="1:30" x14ac:dyDescent="0.2">
      <c r="A59" s="16">
        <v>52</v>
      </c>
      <c r="B59" s="16">
        <v>525</v>
      </c>
      <c r="C59" s="17" t="s">
        <v>76</v>
      </c>
      <c r="D59" s="21">
        <f>SUM('[1]CEK UTANG'!M58)</f>
        <v>17500000</v>
      </c>
      <c r="E59" s="77">
        <v>1250000</v>
      </c>
      <c r="F59" s="77">
        <v>375000</v>
      </c>
      <c r="G59" s="77">
        <v>1250000</v>
      </c>
      <c r="H59" s="77">
        <v>375000</v>
      </c>
      <c r="I59" s="77">
        <v>1250000</v>
      </c>
      <c r="J59" s="77">
        <v>375000</v>
      </c>
      <c r="K59" s="77">
        <v>1250000</v>
      </c>
      <c r="L59" s="77">
        <v>375000</v>
      </c>
      <c r="M59" s="77">
        <v>1250000</v>
      </c>
      <c r="N59" s="77">
        <v>375000</v>
      </c>
      <c r="O59" s="77">
        <v>1250000</v>
      </c>
      <c r="P59" s="77">
        <v>375000</v>
      </c>
      <c r="Q59" s="77">
        <v>1250000</v>
      </c>
      <c r="R59" s="77">
        <v>375000</v>
      </c>
      <c r="S59" s="77">
        <v>1250000</v>
      </c>
      <c r="T59" s="77">
        <v>375000</v>
      </c>
      <c r="U59" s="77">
        <v>1250000</v>
      </c>
      <c r="V59" s="77">
        <v>375000</v>
      </c>
      <c r="W59" s="77">
        <v>1250000</v>
      </c>
      <c r="X59" s="77">
        <v>375000</v>
      </c>
      <c r="Y59" s="77"/>
      <c r="Z59" s="77"/>
      <c r="AA59" s="77"/>
      <c r="AB59" s="77"/>
      <c r="AC59" s="82">
        <f t="shared" si="0"/>
        <v>12500000</v>
      </c>
      <c r="AD59" s="48">
        <f t="shared" si="1"/>
        <v>3750000</v>
      </c>
    </row>
    <row r="60" spans="1:30" x14ac:dyDescent="0.2">
      <c r="A60" s="16">
        <v>53</v>
      </c>
      <c r="B60" s="16">
        <v>603</v>
      </c>
      <c r="C60" s="17" t="s">
        <v>77</v>
      </c>
      <c r="D60" s="21">
        <f>SUM('[1]CEK UTANG'!M59)</f>
        <v>0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82">
        <f t="shared" si="0"/>
        <v>0</v>
      </c>
      <c r="AD60" s="48">
        <f t="shared" si="1"/>
        <v>0</v>
      </c>
    </row>
    <row r="61" spans="1:30" x14ac:dyDescent="0.2">
      <c r="A61" s="16">
        <v>54</v>
      </c>
      <c r="B61" s="16">
        <v>594</v>
      </c>
      <c r="C61" s="17" t="s">
        <v>78</v>
      </c>
      <c r="D61" s="21">
        <f>SUM('[1]CEK UTANG'!M60)</f>
        <v>0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82">
        <f t="shared" si="0"/>
        <v>0</v>
      </c>
      <c r="AD61" s="48">
        <f t="shared" si="1"/>
        <v>0</v>
      </c>
    </row>
    <row r="62" spans="1:30" x14ac:dyDescent="0.2">
      <c r="A62" s="16">
        <v>55</v>
      </c>
      <c r="B62" s="16">
        <v>592</v>
      </c>
      <c r="C62" s="17" t="s">
        <v>79</v>
      </c>
      <c r="D62" s="21">
        <f>SUM('[1]CEK UTANG'!M61)</f>
        <v>10554800</v>
      </c>
      <c r="E62" s="77">
        <v>555600</v>
      </c>
      <c r="F62" s="77">
        <v>300000</v>
      </c>
      <c r="G62" s="77">
        <v>555600</v>
      </c>
      <c r="H62" s="77">
        <v>300000</v>
      </c>
      <c r="I62" s="77">
        <v>555600</v>
      </c>
      <c r="J62" s="77">
        <v>300000</v>
      </c>
      <c r="K62" s="77">
        <v>555600</v>
      </c>
      <c r="L62" s="77">
        <v>300000</v>
      </c>
      <c r="M62" s="77">
        <v>555600</v>
      </c>
      <c r="N62" s="77">
        <v>300000</v>
      </c>
      <c r="O62" s="77">
        <v>555600</v>
      </c>
      <c r="P62" s="77">
        <v>300000</v>
      </c>
      <c r="Q62" s="77">
        <v>834000</v>
      </c>
      <c r="R62" s="77">
        <v>300000</v>
      </c>
      <c r="S62" s="77">
        <v>834000</v>
      </c>
      <c r="T62" s="77">
        <v>300000</v>
      </c>
      <c r="U62" s="77">
        <v>834000</v>
      </c>
      <c r="V62" s="77">
        <v>300000</v>
      </c>
      <c r="W62" s="77">
        <v>834000</v>
      </c>
      <c r="X62" s="77">
        <v>300000</v>
      </c>
      <c r="Y62" s="77"/>
      <c r="Z62" s="77"/>
      <c r="AA62" s="77"/>
      <c r="AB62" s="77"/>
      <c r="AC62" s="82">
        <f t="shared" si="0"/>
        <v>6669600</v>
      </c>
      <c r="AD62" s="48">
        <f t="shared" si="1"/>
        <v>3000000</v>
      </c>
    </row>
    <row r="63" spans="1:30" x14ac:dyDescent="0.2">
      <c r="A63" s="16">
        <v>56</v>
      </c>
      <c r="B63" s="16">
        <v>593</v>
      </c>
      <c r="C63" s="17" t="s">
        <v>80</v>
      </c>
      <c r="D63" s="21">
        <f>SUM('[1]CEK UTANG'!M62)</f>
        <v>17000000</v>
      </c>
      <c r="E63" s="77">
        <v>1000000</v>
      </c>
      <c r="F63" s="77">
        <v>525000</v>
      </c>
      <c r="G63" s="77">
        <v>1000000</v>
      </c>
      <c r="H63" s="77">
        <v>525000</v>
      </c>
      <c r="I63" s="77">
        <v>1000000</v>
      </c>
      <c r="J63" s="77">
        <v>525000</v>
      </c>
      <c r="K63" s="77">
        <v>1000000</v>
      </c>
      <c r="L63" s="77">
        <v>525000</v>
      </c>
      <c r="M63" s="77">
        <v>1000000</v>
      </c>
      <c r="N63" s="77">
        <v>525000</v>
      </c>
      <c r="O63" s="77">
        <v>1000000</v>
      </c>
      <c r="P63" s="77">
        <v>525000</v>
      </c>
      <c r="Q63" s="77">
        <v>1000000</v>
      </c>
      <c r="R63" s="77">
        <v>525000</v>
      </c>
      <c r="S63" s="77">
        <v>1000000</v>
      </c>
      <c r="T63" s="77">
        <v>525000</v>
      </c>
      <c r="U63" s="77">
        <v>1000000</v>
      </c>
      <c r="V63" s="77">
        <v>525000</v>
      </c>
      <c r="W63" s="77">
        <v>1000000</v>
      </c>
      <c r="X63" s="77">
        <v>525000</v>
      </c>
      <c r="Y63" s="77"/>
      <c r="Z63" s="77"/>
      <c r="AA63" s="77"/>
      <c r="AB63" s="77"/>
      <c r="AC63" s="82">
        <f t="shared" si="0"/>
        <v>10000000</v>
      </c>
      <c r="AD63" s="48">
        <f t="shared" si="1"/>
        <v>5250000</v>
      </c>
    </row>
    <row r="64" spans="1:30" x14ac:dyDescent="0.2">
      <c r="A64" s="16">
        <v>57</v>
      </c>
      <c r="B64" s="16">
        <v>596</v>
      </c>
      <c r="C64" s="17" t="s">
        <v>81</v>
      </c>
      <c r="D64" s="21">
        <f>SUM('[1]CEK UTANG'!M63)</f>
        <v>0</v>
      </c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82">
        <f t="shared" si="0"/>
        <v>0</v>
      </c>
      <c r="AD64" s="48">
        <f t="shared" si="1"/>
        <v>0</v>
      </c>
    </row>
    <row r="65" spans="1:30" x14ac:dyDescent="0.2">
      <c r="A65" s="16">
        <v>58</v>
      </c>
      <c r="B65" s="16">
        <v>518</v>
      </c>
      <c r="C65" s="17" t="s">
        <v>82</v>
      </c>
      <c r="D65" s="21">
        <f>SUM('[1]CEK UTANG'!M64)</f>
        <v>0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82">
        <f t="shared" si="0"/>
        <v>0</v>
      </c>
      <c r="AD65" s="48">
        <f t="shared" si="1"/>
        <v>0</v>
      </c>
    </row>
    <row r="66" spans="1:30" x14ac:dyDescent="0.2">
      <c r="A66" s="16">
        <v>59</v>
      </c>
      <c r="B66" s="16">
        <v>174</v>
      </c>
      <c r="C66" s="17" t="s">
        <v>83</v>
      </c>
      <c r="D66" s="21">
        <f>SUM('[1]CEK UTANG'!M65)</f>
        <v>21000000</v>
      </c>
      <c r="E66" s="77">
        <v>1000000</v>
      </c>
      <c r="F66" s="77">
        <v>375000</v>
      </c>
      <c r="G66" s="77">
        <v>1000000</v>
      </c>
      <c r="H66" s="77">
        <v>375000</v>
      </c>
      <c r="I66" s="77">
        <v>1000000</v>
      </c>
      <c r="J66" s="77">
        <v>375000</v>
      </c>
      <c r="K66" s="77">
        <v>1000000</v>
      </c>
      <c r="L66" s="77">
        <v>375000</v>
      </c>
      <c r="M66" s="77">
        <v>1000000</v>
      </c>
      <c r="N66" s="77">
        <v>375000</v>
      </c>
      <c r="O66" s="77">
        <v>1000000</v>
      </c>
      <c r="P66" s="77">
        <v>375000</v>
      </c>
      <c r="Q66" s="77">
        <v>1000000</v>
      </c>
      <c r="R66" s="77">
        <v>375000</v>
      </c>
      <c r="S66" s="77">
        <v>1000000</v>
      </c>
      <c r="T66" s="77">
        <v>375000</v>
      </c>
      <c r="U66" s="77">
        <v>1000000</v>
      </c>
      <c r="V66" s="77">
        <v>375000</v>
      </c>
      <c r="W66" s="77">
        <v>1000000</v>
      </c>
      <c r="X66" s="77">
        <v>375000</v>
      </c>
      <c r="Y66" s="77"/>
      <c r="Z66" s="77"/>
      <c r="AA66" s="77"/>
      <c r="AB66" s="77"/>
      <c r="AC66" s="82">
        <f t="shared" si="0"/>
        <v>10000000</v>
      </c>
      <c r="AD66" s="48">
        <f t="shared" si="1"/>
        <v>3750000</v>
      </c>
    </row>
    <row r="67" spans="1:30" x14ac:dyDescent="0.2">
      <c r="A67" s="16">
        <v>60</v>
      </c>
      <c r="B67" s="16">
        <v>292</v>
      </c>
      <c r="C67" s="17" t="s">
        <v>84</v>
      </c>
      <c r="D67" s="21">
        <f>SUM('[1]CEK UTANG'!M66)</f>
        <v>24000000</v>
      </c>
      <c r="E67" s="77">
        <v>1000000</v>
      </c>
      <c r="F67" s="77">
        <v>450000</v>
      </c>
      <c r="G67" s="77">
        <v>1000000</v>
      </c>
      <c r="H67" s="77">
        <v>450000</v>
      </c>
      <c r="I67" s="77">
        <v>1000000</v>
      </c>
      <c r="J67" s="77">
        <v>450000</v>
      </c>
      <c r="K67" s="77">
        <v>1000000</v>
      </c>
      <c r="L67" s="77">
        <v>450000</v>
      </c>
      <c r="M67" s="77">
        <v>1000000</v>
      </c>
      <c r="N67" s="77">
        <v>450000</v>
      </c>
      <c r="O67" s="77">
        <v>1000000</v>
      </c>
      <c r="P67" s="77">
        <v>450000</v>
      </c>
      <c r="Q67" s="77">
        <v>1000000</v>
      </c>
      <c r="R67" s="77">
        <v>450000</v>
      </c>
      <c r="S67" s="77">
        <v>1000000</v>
      </c>
      <c r="T67" s="77">
        <v>450000</v>
      </c>
      <c r="U67" s="77">
        <v>1000000</v>
      </c>
      <c r="V67" s="77">
        <v>450000</v>
      </c>
      <c r="W67" s="77">
        <v>1000000</v>
      </c>
      <c r="X67" s="77">
        <v>450000</v>
      </c>
      <c r="Y67" s="77"/>
      <c r="Z67" s="77"/>
      <c r="AA67" s="77"/>
      <c r="AB67" s="77"/>
      <c r="AC67" s="82">
        <f t="shared" si="0"/>
        <v>10000000</v>
      </c>
      <c r="AD67" s="48">
        <f t="shared" si="1"/>
        <v>4500000</v>
      </c>
    </row>
    <row r="68" spans="1:30" x14ac:dyDescent="0.2">
      <c r="A68" s="16">
        <v>61</v>
      </c>
      <c r="B68" s="16">
        <v>427</v>
      </c>
      <c r="C68" s="17" t="s">
        <v>85</v>
      </c>
      <c r="D68" s="21">
        <f>SUM('[1]CEK UTANG'!M67)</f>
        <v>1500000</v>
      </c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82">
        <f t="shared" si="0"/>
        <v>0</v>
      </c>
      <c r="AD68" s="48">
        <f t="shared" si="1"/>
        <v>0</v>
      </c>
    </row>
    <row r="69" spans="1:30" x14ac:dyDescent="0.2">
      <c r="A69" s="16">
        <v>62</v>
      </c>
      <c r="B69" s="16">
        <v>426</v>
      </c>
      <c r="C69" s="17" t="s">
        <v>86</v>
      </c>
      <c r="D69" s="21">
        <f>SUM('[1]CEK UTANG'!M68)</f>
        <v>9000000</v>
      </c>
      <c r="E69" s="77">
        <v>1500000</v>
      </c>
      <c r="F69" s="77">
        <v>225000</v>
      </c>
      <c r="G69" s="77">
        <v>1500000</v>
      </c>
      <c r="H69" s="77">
        <v>225000</v>
      </c>
      <c r="I69" s="77">
        <v>1500000</v>
      </c>
      <c r="J69" s="77">
        <v>225000</v>
      </c>
      <c r="K69" s="77">
        <v>1500000</v>
      </c>
      <c r="L69" s="77">
        <v>225000</v>
      </c>
      <c r="M69" s="77">
        <v>1500000</v>
      </c>
      <c r="N69" s="77">
        <v>225000</v>
      </c>
      <c r="O69" s="77">
        <v>1500000</v>
      </c>
      <c r="P69" s="77">
        <v>225000</v>
      </c>
      <c r="Q69" s="77">
        <v>1500000</v>
      </c>
      <c r="R69" s="77">
        <v>225000</v>
      </c>
      <c r="S69" s="77">
        <v>1500000</v>
      </c>
      <c r="T69" s="77">
        <v>225000</v>
      </c>
      <c r="U69" s="77">
        <v>1500000</v>
      </c>
      <c r="V69" s="77">
        <v>225000</v>
      </c>
      <c r="W69" s="77">
        <v>1500000</v>
      </c>
      <c r="X69" s="77">
        <v>225000</v>
      </c>
      <c r="Y69" s="77"/>
      <c r="Z69" s="77"/>
      <c r="AA69" s="77"/>
      <c r="AB69" s="77"/>
      <c r="AC69" s="82">
        <f t="shared" si="0"/>
        <v>15000000</v>
      </c>
      <c r="AD69" s="48">
        <f t="shared" si="1"/>
        <v>2250000</v>
      </c>
    </row>
    <row r="70" spans="1:30" x14ac:dyDescent="0.2">
      <c r="A70" s="16">
        <v>63</v>
      </c>
      <c r="B70" s="16">
        <v>167</v>
      </c>
      <c r="C70" s="17" t="s">
        <v>87</v>
      </c>
      <c r="D70" s="21">
        <f>SUM('[1]CEK UTANG'!M69)</f>
        <v>0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82">
        <f t="shared" si="0"/>
        <v>0</v>
      </c>
      <c r="AD70" s="48">
        <f t="shared" si="1"/>
        <v>0</v>
      </c>
    </row>
    <row r="71" spans="1:30" x14ac:dyDescent="0.2">
      <c r="A71" s="16">
        <v>64</v>
      </c>
      <c r="B71" s="16">
        <v>598</v>
      </c>
      <c r="C71" s="17" t="s">
        <v>88</v>
      </c>
      <c r="D71" s="21">
        <f>SUM('[1]CEK UTANG'!M70)</f>
        <v>22400000</v>
      </c>
      <c r="E71" s="77">
        <v>1400000</v>
      </c>
      <c r="F71" s="77">
        <v>525000</v>
      </c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82">
        <f t="shared" si="0"/>
        <v>1400000</v>
      </c>
      <c r="AD71" s="48">
        <f t="shared" si="1"/>
        <v>525000</v>
      </c>
    </row>
    <row r="72" spans="1:30" x14ac:dyDescent="0.2">
      <c r="A72" s="16">
        <v>65</v>
      </c>
      <c r="B72" s="16">
        <v>566</v>
      </c>
      <c r="C72" s="17" t="s">
        <v>89</v>
      </c>
      <c r="D72" s="21">
        <v>20000000</v>
      </c>
      <c r="E72" s="77">
        <v>1250000</v>
      </c>
      <c r="F72" s="77">
        <v>300000</v>
      </c>
      <c r="G72" s="77">
        <v>1250000</v>
      </c>
      <c r="H72" s="77">
        <v>300000</v>
      </c>
      <c r="I72" s="77">
        <v>1250000</v>
      </c>
      <c r="J72" s="77">
        <v>300000</v>
      </c>
      <c r="K72" s="77">
        <v>1250000</v>
      </c>
      <c r="L72" s="77">
        <v>300000</v>
      </c>
      <c r="M72" s="77">
        <v>1250000</v>
      </c>
      <c r="N72" s="77">
        <v>300000</v>
      </c>
      <c r="O72" s="77">
        <v>1250000</v>
      </c>
      <c r="P72" s="77">
        <v>300000</v>
      </c>
      <c r="Q72" s="77">
        <v>1250000</v>
      </c>
      <c r="R72" s="77">
        <v>300000</v>
      </c>
      <c r="S72" s="77">
        <v>1250000</v>
      </c>
      <c r="T72" s="77">
        <v>300000</v>
      </c>
      <c r="U72" s="77">
        <v>1250000</v>
      </c>
      <c r="V72" s="77">
        <v>300000</v>
      </c>
      <c r="W72" s="77">
        <v>1250000</v>
      </c>
      <c r="X72" s="77">
        <v>300000</v>
      </c>
      <c r="Y72" s="77"/>
      <c r="Z72" s="77"/>
      <c r="AA72" s="77"/>
      <c r="AB72" s="77"/>
      <c r="AC72" s="82">
        <f t="shared" si="0"/>
        <v>12500000</v>
      </c>
      <c r="AD72" s="48">
        <f t="shared" si="1"/>
        <v>3000000</v>
      </c>
    </row>
    <row r="73" spans="1:30" x14ac:dyDescent="0.2">
      <c r="A73" s="16">
        <v>66</v>
      </c>
      <c r="B73" s="16">
        <v>602</v>
      </c>
      <c r="C73" s="17" t="s">
        <v>90</v>
      </c>
      <c r="D73" s="21">
        <f>SUM('[1]CEK UTANG'!M72)</f>
        <v>14250000</v>
      </c>
      <c r="E73" s="77">
        <v>750000</v>
      </c>
      <c r="F73" s="77">
        <v>225000</v>
      </c>
      <c r="G73" s="77">
        <v>750000</v>
      </c>
      <c r="H73" s="77">
        <v>225000</v>
      </c>
      <c r="I73" s="77">
        <v>750000</v>
      </c>
      <c r="J73" s="77">
        <v>225000</v>
      </c>
      <c r="K73" s="77">
        <v>750000</v>
      </c>
      <c r="L73" s="77">
        <v>225000</v>
      </c>
      <c r="M73" s="77">
        <v>750000</v>
      </c>
      <c r="N73" s="77">
        <v>225000</v>
      </c>
      <c r="O73" s="77">
        <v>750000</v>
      </c>
      <c r="P73" s="77">
        <v>225000</v>
      </c>
      <c r="Q73" s="77">
        <v>750000</v>
      </c>
      <c r="R73" s="77">
        <v>225000</v>
      </c>
      <c r="S73" s="77">
        <v>750000</v>
      </c>
      <c r="T73" s="77">
        <v>225000</v>
      </c>
      <c r="U73" s="77">
        <v>750000</v>
      </c>
      <c r="V73" s="77">
        <v>225000</v>
      </c>
      <c r="W73" s="77">
        <v>750000</v>
      </c>
      <c r="X73" s="77">
        <v>225000</v>
      </c>
      <c r="Y73" s="77"/>
      <c r="Z73" s="77"/>
      <c r="AA73" s="77"/>
      <c r="AB73" s="77"/>
      <c r="AC73" s="82">
        <f t="shared" ref="AC73:AD136" si="2">SUM(E73+G73+I73+K73+M73+O73+Q73+S73+U73+W73+Y73+AA73)</f>
        <v>7500000</v>
      </c>
      <c r="AD73" s="48">
        <f t="shared" ref="AD73:AD133" si="3">SUM(F73+H73+J73+L73+N73+P73+R73+T73+V73+X73+Z73+AB73)</f>
        <v>2250000</v>
      </c>
    </row>
    <row r="74" spans="1:30" x14ac:dyDescent="0.2">
      <c r="A74" s="16">
        <v>67</v>
      </c>
      <c r="B74" s="16">
        <v>506</v>
      </c>
      <c r="C74" s="17" t="s">
        <v>91</v>
      </c>
      <c r="D74" s="21">
        <f>SUM('[1]CEK UTANG'!M73)</f>
        <v>8000000</v>
      </c>
      <c r="E74" s="77">
        <v>1000000</v>
      </c>
      <c r="F74" s="77">
        <v>150000</v>
      </c>
      <c r="G74" s="77">
        <v>1000000</v>
      </c>
      <c r="H74" s="77">
        <v>150000</v>
      </c>
      <c r="I74" s="77">
        <v>1000000</v>
      </c>
      <c r="J74" s="77">
        <v>150000</v>
      </c>
      <c r="K74" s="77">
        <v>1000000</v>
      </c>
      <c r="L74" s="77">
        <v>150000</v>
      </c>
      <c r="M74" s="77">
        <v>1000000</v>
      </c>
      <c r="N74" s="77">
        <v>150000</v>
      </c>
      <c r="O74" s="77">
        <v>1000000</v>
      </c>
      <c r="P74" s="77">
        <v>150000</v>
      </c>
      <c r="Q74" s="77">
        <v>1000000</v>
      </c>
      <c r="R74" s="77">
        <v>150000</v>
      </c>
      <c r="S74" s="77"/>
      <c r="T74" s="77"/>
      <c r="U74" s="77">
        <v>1000000</v>
      </c>
      <c r="V74" s="77">
        <v>150000</v>
      </c>
      <c r="W74" s="77">
        <v>1000000</v>
      </c>
      <c r="X74" s="77">
        <v>150000</v>
      </c>
      <c r="Y74" s="77"/>
      <c r="Z74" s="77"/>
      <c r="AA74" s="77"/>
      <c r="AB74" s="77"/>
      <c r="AC74" s="82">
        <f t="shared" si="2"/>
        <v>9000000</v>
      </c>
      <c r="AD74" s="48">
        <f t="shared" si="3"/>
        <v>1350000</v>
      </c>
    </row>
    <row r="75" spans="1:30" x14ac:dyDescent="0.2">
      <c r="A75" s="16">
        <v>68</v>
      </c>
      <c r="B75" s="16">
        <v>383</v>
      </c>
      <c r="C75" s="17" t="s">
        <v>92</v>
      </c>
      <c r="D75" s="21">
        <f>SUM('[1]CEK UTANG'!M74)</f>
        <v>23990000</v>
      </c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82">
        <f t="shared" si="2"/>
        <v>0</v>
      </c>
      <c r="AD75" s="48">
        <f t="shared" si="3"/>
        <v>0</v>
      </c>
    </row>
    <row r="76" spans="1:30" x14ac:dyDescent="0.2">
      <c r="A76" s="16">
        <v>69</v>
      </c>
      <c r="B76" s="16">
        <v>182</v>
      </c>
      <c r="C76" s="17" t="s">
        <v>93</v>
      </c>
      <c r="D76" s="21">
        <f>SUM('[1]CEK UTANG'!M75)</f>
        <v>9166000</v>
      </c>
      <c r="E76" s="77">
        <v>834000</v>
      </c>
      <c r="F76" s="77">
        <v>150000</v>
      </c>
      <c r="G76" s="77">
        <v>834000</v>
      </c>
      <c r="H76" s="77">
        <v>150000</v>
      </c>
      <c r="I76" s="77">
        <v>834000</v>
      </c>
      <c r="J76" s="77">
        <v>150000</v>
      </c>
      <c r="K76" s="77">
        <v>834000</v>
      </c>
      <c r="L76" s="77">
        <v>150000</v>
      </c>
      <c r="M76" s="77">
        <v>834000</v>
      </c>
      <c r="N76" s="77">
        <v>150000</v>
      </c>
      <c r="O76" s="77">
        <v>834000</v>
      </c>
      <c r="P76" s="77">
        <v>150000</v>
      </c>
      <c r="Q76" s="77">
        <v>834000</v>
      </c>
      <c r="R76" s="77">
        <v>150000</v>
      </c>
      <c r="S76" s="77">
        <v>834000</v>
      </c>
      <c r="T76" s="77">
        <v>150000</v>
      </c>
      <c r="U76" s="77">
        <v>834000</v>
      </c>
      <c r="V76" s="77">
        <v>150000</v>
      </c>
      <c r="W76" s="77">
        <v>834000</v>
      </c>
      <c r="X76" s="77">
        <v>150000</v>
      </c>
      <c r="Y76" s="77"/>
      <c r="Z76" s="77"/>
      <c r="AA76" s="77"/>
      <c r="AB76" s="77"/>
      <c r="AC76" s="82">
        <f t="shared" si="2"/>
        <v>8340000</v>
      </c>
      <c r="AD76" s="48">
        <f t="shared" si="3"/>
        <v>1500000</v>
      </c>
    </row>
    <row r="77" spans="1:30" x14ac:dyDescent="0.2">
      <c r="A77" s="16">
        <v>70</v>
      </c>
      <c r="B77" s="16">
        <v>648</v>
      </c>
      <c r="C77" s="17" t="s">
        <v>94</v>
      </c>
      <c r="D77" s="21">
        <f>SUM('[1]CEK UTANG'!M76)</f>
        <v>30554000</v>
      </c>
      <c r="E77" s="77">
        <v>1389000</v>
      </c>
      <c r="F77" s="77">
        <v>750000</v>
      </c>
      <c r="G77" s="77">
        <v>1389000</v>
      </c>
      <c r="H77" s="77">
        <v>750000</v>
      </c>
      <c r="I77" s="77">
        <v>1389000</v>
      </c>
      <c r="J77" s="77">
        <v>750000</v>
      </c>
      <c r="K77" s="77">
        <v>1389000</v>
      </c>
      <c r="L77" s="77">
        <v>750000</v>
      </c>
      <c r="M77" s="77">
        <v>1389000</v>
      </c>
      <c r="N77" s="77">
        <v>750000</v>
      </c>
      <c r="O77" s="77">
        <v>1389000</v>
      </c>
      <c r="P77" s="77">
        <v>750000</v>
      </c>
      <c r="Q77" s="77">
        <v>1389000</v>
      </c>
      <c r="R77" s="77">
        <v>750000</v>
      </c>
      <c r="S77" s="77">
        <v>1389000</v>
      </c>
      <c r="T77" s="77">
        <v>750000</v>
      </c>
      <c r="U77" s="77">
        <v>1389000</v>
      </c>
      <c r="V77" s="77">
        <v>750000</v>
      </c>
      <c r="W77" s="77">
        <v>1389000</v>
      </c>
      <c r="X77" s="77">
        <v>750000</v>
      </c>
      <c r="Y77" s="77"/>
      <c r="Z77" s="77"/>
      <c r="AA77" s="77"/>
      <c r="AB77" s="77"/>
      <c r="AC77" s="82">
        <f t="shared" si="2"/>
        <v>13890000</v>
      </c>
      <c r="AD77" s="48">
        <f t="shared" si="3"/>
        <v>7500000</v>
      </c>
    </row>
    <row r="78" spans="1:30" x14ac:dyDescent="0.2">
      <c r="A78" s="16">
        <v>71</v>
      </c>
      <c r="B78" s="16">
        <v>574</v>
      </c>
      <c r="C78" s="17" t="s">
        <v>95</v>
      </c>
      <c r="D78" s="21">
        <f>SUM('[1]CEK UTANG'!M77)</f>
        <v>6040000</v>
      </c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>
        <v>312500</v>
      </c>
      <c r="X78" s="77">
        <v>112500</v>
      </c>
      <c r="Y78" s="77"/>
      <c r="Z78" s="77"/>
      <c r="AA78" s="77"/>
      <c r="AB78" s="77"/>
      <c r="AC78" s="82">
        <f t="shared" si="2"/>
        <v>312500</v>
      </c>
      <c r="AD78" s="48">
        <f t="shared" si="3"/>
        <v>112500</v>
      </c>
    </row>
    <row r="79" spans="1:30" x14ac:dyDescent="0.2">
      <c r="A79" s="16">
        <v>72</v>
      </c>
      <c r="B79" s="16">
        <v>507</v>
      </c>
      <c r="C79" s="17" t="s">
        <v>96</v>
      </c>
      <c r="D79" s="21">
        <f>SUM('[1]CEK UTANG'!M78)</f>
        <v>10000000</v>
      </c>
      <c r="E79" s="77">
        <v>1000000</v>
      </c>
      <c r="F79" s="77">
        <v>360000</v>
      </c>
      <c r="G79" s="77">
        <v>1000000</v>
      </c>
      <c r="H79" s="77">
        <v>360000</v>
      </c>
      <c r="I79" s="77">
        <v>1000000</v>
      </c>
      <c r="J79" s="77">
        <v>360000</v>
      </c>
      <c r="K79" s="77">
        <v>1000000</v>
      </c>
      <c r="L79" s="77">
        <v>360000</v>
      </c>
      <c r="M79" s="77">
        <v>1000000</v>
      </c>
      <c r="N79" s="77">
        <v>350000</v>
      </c>
      <c r="O79" s="77">
        <v>1000000</v>
      </c>
      <c r="P79" s="77">
        <v>350000</v>
      </c>
      <c r="Q79" s="77">
        <v>1000000</v>
      </c>
      <c r="R79" s="77">
        <v>350000</v>
      </c>
      <c r="S79" s="77">
        <v>1000000</v>
      </c>
      <c r="T79" s="77">
        <v>350000</v>
      </c>
      <c r="U79" s="77">
        <v>1000000</v>
      </c>
      <c r="V79" s="77">
        <v>350000</v>
      </c>
      <c r="W79" s="77">
        <v>1000000</v>
      </c>
      <c r="X79" s="77">
        <v>350000</v>
      </c>
      <c r="Y79" s="77"/>
      <c r="Z79" s="77"/>
      <c r="AA79" s="77"/>
      <c r="AB79" s="77"/>
      <c r="AC79" s="82">
        <f t="shared" si="2"/>
        <v>10000000</v>
      </c>
      <c r="AD79" s="48">
        <f t="shared" si="3"/>
        <v>3540000</v>
      </c>
    </row>
    <row r="80" spans="1:30" x14ac:dyDescent="0.2">
      <c r="A80" s="16">
        <v>73</v>
      </c>
      <c r="B80" s="16">
        <v>512</v>
      </c>
      <c r="C80" s="17" t="s">
        <v>97</v>
      </c>
      <c r="D80" s="21">
        <f>SUM('[1]CEK UTANG'!M79)</f>
        <v>2000000</v>
      </c>
      <c r="E80" s="77">
        <v>500000</v>
      </c>
      <c r="F80" s="77">
        <v>150000</v>
      </c>
      <c r="G80" s="77">
        <v>500000</v>
      </c>
      <c r="H80" s="77">
        <v>150000</v>
      </c>
      <c r="I80" s="77">
        <v>500000</v>
      </c>
      <c r="J80" s="77">
        <v>150000</v>
      </c>
      <c r="K80" s="77"/>
      <c r="L80" s="77"/>
      <c r="M80" s="77"/>
      <c r="N80" s="77"/>
      <c r="O80" s="77"/>
      <c r="P80" s="77"/>
      <c r="Q80" s="77"/>
      <c r="R80" s="77"/>
      <c r="S80" s="77">
        <v>800000</v>
      </c>
      <c r="T80" s="77">
        <v>300000</v>
      </c>
      <c r="U80" s="77">
        <v>800000</v>
      </c>
      <c r="V80" s="77">
        <v>300000</v>
      </c>
      <c r="W80" s="77">
        <v>800000</v>
      </c>
      <c r="X80" s="77">
        <v>300000</v>
      </c>
      <c r="Y80" s="77"/>
      <c r="Z80" s="77"/>
      <c r="AA80" s="77"/>
      <c r="AB80" s="77"/>
      <c r="AC80" s="82">
        <f t="shared" si="2"/>
        <v>3900000</v>
      </c>
      <c r="AD80" s="48">
        <f t="shared" si="3"/>
        <v>1350000</v>
      </c>
    </row>
    <row r="81" spans="1:30" x14ac:dyDescent="0.2">
      <c r="A81" s="16">
        <v>74</v>
      </c>
      <c r="B81" s="16">
        <v>516</v>
      </c>
      <c r="C81" s="17" t="s">
        <v>98</v>
      </c>
      <c r="D81" s="21">
        <f>SUM('[1]CEK UTANG'!M80)</f>
        <v>34472000</v>
      </c>
      <c r="E81" s="77">
        <v>1112000</v>
      </c>
      <c r="F81" s="77">
        <v>600000</v>
      </c>
      <c r="G81" s="77">
        <v>1112000</v>
      </c>
      <c r="H81" s="77">
        <v>600000</v>
      </c>
      <c r="I81" s="77">
        <v>1112000</v>
      </c>
      <c r="J81" s="77">
        <v>600000</v>
      </c>
      <c r="K81" s="77">
        <v>1112000</v>
      </c>
      <c r="L81" s="77">
        <v>600000</v>
      </c>
      <c r="M81" s="77">
        <v>1112000</v>
      </c>
      <c r="N81" s="77">
        <v>600000</v>
      </c>
      <c r="O81" s="77">
        <v>1112000</v>
      </c>
      <c r="P81" s="77">
        <v>600000</v>
      </c>
      <c r="Q81" s="77">
        <v>1112000</v>
      </c>
      <c r="R81" s="77">
        <v>600000</v>
      </c>
      <c r="S81" s="77">
        <v>1112000</v>
      </c>
      <c r="T81" s="77">
        <v>600000</v>
      </c>
      <c r="U81" s="77">
        <v>1112000</v>
      </c>
      <c r="V81" s="77">
        <v>600000</v>
      </c>
      <c r="W81" s="77">
        <v>1112000</v>
      </c>
      <c r="X81" s="77">
        <v>600000</v>
      </c>
      <c r="Y81" s="77"/>
      <c r="Z81" s="77"/>
      <c r="AA81" s="77"/>
      <c r="AB81" s="77"/>
      <c r="AC81" s="82">
        <f t="shared" si="2"/>
        <v>11120000</v>
      </c>
      <c r="AD81" s="48">
        <f t="shared" si="3"/>
        <v>6000000</v>
      </c>
    </row>
    <row r="82" spans="1:30" x14ac:dyDescent="0.2">
      <c r="A82" s="16">
        <v>75</v>
      </c>
      <c r="B82" s="16">
        <v>582</v>
      </c>
      <c r="C82" s="17" t="s">
        <v>99</v>
      </c>
      <c r="D82" s="21">
        <f>SUM('[1]CEK UTANG'!M81)</f>
        <v>16668000</v>
      </c>
      <c r="E82" s="77">
        <v>1389000</v>
      </c>
      <c r="F82" s="77">
        <v>750000</v>
      </c>
      <c r="G82" s="77">
        <v>1389000</v>
      </c>
      <c r="H82" s="77">
        <v>750000</v>
      </c>
      <c r="I82" s="77">
        <v>1389000</v>
      </c>
      <c r="J82" s="77">
        <v>750000</v>
      </c>
      <c r="K82" s="77">
        <v>1389000</v>
      </c>
      <c r="L82" s="77">
        <v>750000</v>
      </c>
      <c r="M82" s="77">
        <v>1389000</v>
      </c>
      <c r="N82" s="77">
        <v>750000</v>
      </c>
      <c r="O82" s="77">
        <v>1389000</v>
      </c>
      <c r="P82" s="77">
        <v>750000</v>
      </c>
      <c r="Q82" s="77">
        <v>1389000</v>
      </c>
      <c r="R82" s="77">
        <v>750000</v>
      </c>
      <c r="S82" s="77">
        <v>1389000</v>
      </c>
      <c r="T82" s="77">
        <v>750000</v>
      </c>
      <c r="U82" s="77">
        <v>1389000</v>
      </c>
      <c r="V82" s="77">
        <v>750000</v>
      </c>
      <c r="W82" s="77">
        <v>1389000</v>
      </c>
      <c r="X82" s="77">
        <v>750000</v>
      </c>
      <c r="Y82" s="77"/>
      <c r="Z82" s="77"/>
      <c r="AA82" s="77"/>
      <c r="AB82" s="77"/>
      <c r="AC82" s="82">
        <f t="shared" si="2"/>
        <v>13890000</v>
      </c>
      <c r="AD82" s="48">
        <f t="shared" si="3"/>
        <v>7500000</v>
      </c>
    </row>
    <row r="83" spans="1:30" x14ac:dyDescent="0.2">
      <c r="A83" s="16">
        <v>76</v>
      </c>
      <c r="B83" s="16">
        <v>576</v>
      </c>
      <c r="C83" s="17" t="s">
        <v>100</v>
      </c>
      <c r="D83" s="21">
        <f>SUM('[1]CEK UTANG'!M82)</f>
        <v>0</v>
      </c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82">
        <f t="shared" si="2"/>
        <v>0</v>
      </c>
      <c r="AD83" s="48">
        <f t="shared" si="3"/>
        <v>0</v>
      </c>
    </row>
    <row r="84" spans="1:30" x14ac:dyDescent="0.2">
      <c r="A84" s="16">
        <v>77</v>
      </c>
      <c r="B84" s="16">
        <v>628</v>
      </c>
      <c r="C84" s="17" t="s">
        <v>101</v>
      </c>
      <c r="D84" s="21">
        <f>SUM('[1]CEK UTANG'!M83)</f>
        <v>16000000</v>
      </c>
      <c r="E84" s="77">
        <v>2000000</v>
      </c>
      <c r="F84" s="77">
        <v>300000</v>
      </c>
      <c r="G84" s="77">
        <v>2000000</v>
      </c>
      <c r="H84" s="77">
        <v>300000</v>
      </c>
      <c r="I84" s="77">
        <v>2000000</v>
      </c>
      <c r="J84" s="77">
        <v>300000</v>
      </c>
      <c r="K84" s="77">
        <v>2000000</v>
      </c>
      <c r="L84" s="77">
        <v>300000</v>
      </c>
      <c r="M84" s="77">
        <v>2000000</v>
      </c>
      <c r="N84" s="77">
        <v>300000</v>
      </c>
      <c r="O84" s="77">
        <v>2000000</v>
      </c>
      <c r="P84" s="77">
        <v>300000</v>
      </c>
      <c r="Q84" s="77">
        <v>2000000</v>
      </c>
      <c r="R84" s="77">
        <v>300000</v>
      </c>
      <c r="S84" s="77"/>
      <c r="T84" s="77"/>
      <c r="U84" s="77">
        <v>1000000</v>
      </c>
      <c r="V84" s="77">
        <v>150000</v>
      </c>
      <c r="W84" s="77">
        <v>1000000</v>
      </c>
      <c r="X84" s="77">
        <v>150000</v>
      </c>
      <c r="Y84" s="77"/>
      <c r="Z84" s="77"/>
      <c r="AA84" s="77"/>
      <c r="AB84" s="77"/>
      <c r="AC84" s="82">
        <f t="shared" si="2"/>
        <v>16000000</v>
      </c>
      <c r="AD84" s="48">
        <f t="shared" si="3"/>
        <v>2400000</v>
      </c>
    </row>
    <row r="85" spans="1:30" x14ac:dyDescent="0.2">
      <c r="A85" s="16">
        <v>78</v>
      </c>
      <c r="B85" s="16">
        <v>287</v>
      </c>
      <c r="C85" s="17" t="s">
        <v>102</v>
      </c>
      <c r="D85" s="21">
        <f>SUM('[1]CEK UTANG'!M84)</f>
        <v>17706000</v>
      </c>
      <c r="E85" s="77">
        <v>1042000</v>
      </c>
      <c r="F85" s="77">
        <v>375000</v>
      </c>
      <c r="G85" s="77">
        <v>1042000</v>
      </c>
      <c r="H85" s="77">
        <v>375000</v>
      </c>
      <c r="I85" s="77">
        <v>1042000</v>
      </c>
      <c r="J85" s="77">
        <v>375000</v>
      </c>
      <c r="K85" s="77">
        <v>1042000</v>
      </c>
      <c r="L85" s="77">
        <v>375000</v>
      </c>
      <c r="M85" s="77">
        <v>1042000</v>
      </c>
      <c r="N85" s="77">
        <v>375000</v>
      </c>
      <c r="O85" s="77">
        <v>1042000</v>
      </c>
      <c r="P85" s="77">
        <v>375000</v>
      </c>
      <c r="Q85" s="77">
        <v>1042000</v>
      </c>
      <c r="R85" s="77">
        <v>375000</v>
      </c>
      <c r="S85" s="77">
        <v>1042000</v>
      </c>
      <c r="T85" s="77">
        <v>375000</v>
      </c>
      <c r="U85" s="77">
        <v>1042000</v>
      </c>
      <c r="V85" s="77">
        <v>375000</v>
      </c>
      <c r="W85" s="77">
        <v>1042000</v>
      </c>
      <c r="X85" s="77">
        <v>375000</v>
      </c>
      <c r="Y85" s="77"/>
      <c r="Z85" s="77"/>
      <c r="AA85" s="77"/>
      <c r="AB85" s="77"/>
      <c r="AC85" s="82">
        <f t="shared" si="2"/>
        <v>10420000</v>
      </c>
      <c r="AD85" s="48">
        <f t="shared" si="3"/>
        <v>3750000</v>
      </c>
    </row>
    <row r="86" spans="1:30" x14ac:dyDescent="0.2">
      <c r="A86" s="16">
        <v>79</v>
      </c>
      <c r="B86" s="16">
        <v>515</v>
      </c>
      <c r="C86" s="17" t="s">
        <v>103</v>
      </c>
      <c r="D86" s="21">
        <f>SUM('[1]CEK UTANG'!M85)</f>
        <v>0</v>
      </c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82">
        <f t="shared" si="2"/>
        <v>0</v>
      </c>
      <c r="AD86" s="48">
        <f t="shared" si="3"/>
        <v>0</v>
      </c>
    </row>
    <row r="87" spans="1:30" x14ac:dyDescent="0.2">
      <c r="A87" s="16">
        <v>80</v>
      </c>
      <c r="B87" s="16">
        <v>629</v>
      </c>
      <c r="C87" s="17" t="s">
        <v>104</v>
      </c>
      <c r="D87" s="21">
        <f>SUM('[1]CEK UTANG'!M86)</f>
        <v>2000000</v>
      </c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82">
        <f t="shared" si="2"/>
        <v>0</v>
      </c>
      <c r="AD87" s="48">
        <f t="shared" si="3"/>
        <v>0</v>
      </c>
    </row>
    <row r="88" spans="1:30" x14ac:dyDescent="0.2">
      <c r="A88" s="16">
        <v>81</v>
      </c>
      <c r="B88" s="16">
        <v>139</v>
      </c>
      <c r="C88" s="17" t="s">
        <v>105</v>
      </c>
      <c r="D88" s="21">
        <f>SUM('[1]CEK UTANG'!M87)</f>
        <v>6000000</v>
      </c>
      <c r="E88" s="77">
        <v>1500000</v>
      </c>
      <c r="F88" s="77">
        <v>225000</v>
      </c>
      <c r="G88" s="77">
        <v>1500000</v>
      </c>
      <c r="H88" s="77">
        <v>225000</v>
      </c>
      <c r="I88" s="77">
        <v>1500000</v>
      </c>
      <c r="J88" s="77">
        <v>225000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>
        <v>834000</v>
      </c>
      <c r="X88" s="77">
        <v>150000</v>
      </c>
      <c r="Y88" s="77"/>
      <c r="Z88" s="77"/>
      <c r="AA88" s="77"/>
      <c r="AB88" s="77"/>
      <c r="AC88" s="82">
        <f t="shared" si="2"/>
        <v>5334000</v>
      </c>
      <c r="AD88" s="48">
        <f t="shared" si="3"/>
        <v>825000</v>
      </c>
    </row>
    <row r="89" spans="1:30" x14ac:dyDescent="0.2">
      <c r="A89" s="16">
        <v>82</v>
      </c>
      <c r="B89" s="16">
        <v>633</v>
      </c>
      <c r="C89" s="17" t="s">
        <v>106</v>
      </c>
      <c r="D89" s="21">
        <f>SUM('[1]CEK UTANG'!M88)</f>
        <v>0</v>
      </c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82">
        <f t="shared" si="2"/>
        <v>0</v>
      </c>
      <c r="AD89" s="48">
        <f t="shared" si="3"/>
        <v>0</v>
      </c>
    </row>
    <row r="90" spans="1:30" x14ac:dyDescent="0.2">
      <c r="A90" s="16">
        <v>83</v>
      </c>
      <c r="B90" s="16">
        <v>227</v>
      </c>
      <c r="C90" s="17" t="s">
        <v>107</v>
      </c>
      <c r="D90" s="21">
        <f>SUM('[1]CEK UTANG'!M89)</f>
        <v>39000000</v>
      </c>
      <c r="E90" s="77">
        <v>1000000</v>
      </c>
      <c r="F90" s="77">
        <v>900000</v>
      </c>
      <c r="G90" s="77">
        <v>1000000</v>
      </c>
      <c r="H90" s="77">
        <v>900000</v>
      </c>
      <c r="I90" s="77">
        <v>1000000</v>
      </c>
      <c r="J90" s="77">
        <v>900000</v>
      </c>
      <c r="K90" s="77">
        <v>1000000</v>
      </c>
      <c r="L90" s="77">
        <v>900000</v>
      </c>
      <c r="M90" s="77">
        <v>1000000</v>
      </c>
      <c r="N90" s="77">
        <v>900000</v>
      </c>
      <c r="O90" s="77">
        <v>1000000</v>
      </c>
      <c r="P90" s="77">
        <v>900000</v>
      </c>
      <c r="Q90" s="77">
        <v>1000000</v>
      </c>
      <c r="R90" s="77">
        <v>900000</v>
      </c>
      <c r="S90" s="77">
        <v>1000000</v>
      </c>
      <c r="T90" s="77">
        <v>900000</v>
      </c>
      <c r="U90" s="77">
        <v>1000000</v>
      </c>
      <c r="V90" s="77">
        <v>900000</v>
      </c>
      <c r="W90" s="77">
        <v>1000000</v>
      </c>
      <c r="X90" s="77">
        <v>900000</v>
      </c>
      <c r="Y90" s="77"/>
      <c r="Z90" s="77"/>
      <c r="AA90" s="77"/>
      <c r="AB90" s="77"/>
      <c r="AC90" s="82">
        <f t="shared" si="2"/>
        <v>10000000</v>
      </c>
      <c r="AD90" s="48">
        <f t="shared" si="3"/>
        <v>9000000</v>
      </c>
    </row>
    <row r="91" spans="1:30" x14ac:dyDescent="0.2">
      <c r="A91" s="16">
        <v>84</v>
      </c>
      <c r="B91" s="16">
        <v>671</v>
      </c>
      <c r="C91" s="17" t="s">
        <v>108</v>
      </c>
      <c r="D91" s="21">
        <f>SUM('[1]CEK UTANG'!M90)</f>
        <v>0</v>
      </c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82">
        <f t="shared" si="2"/>
        <v>0</v>
      </c>
      <c r="AD91" s="48">
        <f t="shared" si="3"/>
        <v>0</v>
      </c>
    </row>
    <row r="92" spans="1:30" s="35" customFormat="1" x14ac:dyDescent="0.2">
      <c r="A92" s="16">
        <v>85</v>
      </c>
      <c r="B92" s="27">
        <v>415</v>
      </c>
      <c r="C92" s="28" t="s">
        <v>109</v>
      </c>
      <c r="D92" s="31">
        <f>SUM('[1]CEK UTANG'!M91)</f>
        <v>0</v>
      </c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82">
        <f t="shared" si="2"/>
        <v>0</v>
      </c>
      <c r="AD92" s="48">
        <f t="shared" si="3"/>
        <v>0</v>
      </c>
    </row>
    <row r="93" spans="1:30" x14ac:dyDescent="0.2">
      <c r="A93" s="16">
        <v>86</v>
      </c>
      <c r="B93" s="16">
        <v>570</v>
      </c>
      <c r="C93" s="17" t="s">
        <v>110</v>
      </c>
      <c r="D93" s="21">
        <f>SUM('[1]CEK UTANG'!M92)</f>
        <v>1500000</v>
      </c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82">
        <f t="shared" si="2"/>
        <v>0</v>
      </c>
      <c r="AD93" s="48">
        <f t="shared" si="3"/>
        <v>0</v>
      </c>
    </row>
    <row r="94" spans="1:30" x14ac:dyDescent="0.2">
      <c r="A94" s="16">
        <v>87</v>
      </c>
      <c r="B94" s="16">
        <v>561</v>
      </c>
      <c r="C94" s="17" t="s">
        <v>111</v>
      </c>
      <c r="D94" s="21">
        <f>SUM('[1]CEK UTANG'!M93)</f>
        <v>3000000</v>
      </c>
      <c r="E94" s="77">
        <v>1000000</v>
      </c>
      <c r="F94" s="77">
        <v>300000</v>
      </c>
      <c r="G94" s="77"/>
      <c r="H94" s="77"/>
      <c r="I94" s="77"/>
      <c r="J94" s="77"/>
      <c r="K94" s="77"/>
      <c r="L94" s="77"/>
      <c r="M94" s="77">
        <v>1000000</v>
      </c>
      <c r="N94" s="77">
        <v>300000</v>
      </c>
      <c r="O94" s="77">
        <v>1000000</v>
      </c>
      <c r="P94" s="77">
        <v>300000</v>
      </c>
      <c r="Q94" s="77">
        <v>1000000</v>
      </c>
      <c r="R94" s="77">
        <v>300000</v>
      </c>
      <c r="S94" s="77">
        <v>1000000</v>
      </c>
      <c r="T94" s="77">
        <v>300000</v>
      </c>
      <c r="U94" s="77">
        <v>1000000</v>
      </c>
      <c r="V94" s="77">
        <v>300000</v>
      </c>
      <c r="W94" s="77">
        <v>1000000</v>
      </c>
      <c r="X94" s="77">
        <v>300000</v>
      </c>
      <c r="Y94" s="77"/>
      <c r="Z94" s="77"/>
      <c r="AA94" s="77"/>
      <c r="AB94" s="77"/>
      <c r="AC94" s="82">
        <f t="shared" si="2"/>
        <v>7000000</v>
      </c>
      <c r="AD94" s="48">
        <f t="shared" si="3"/>
        <v>2100000</v>
      </c>
    </row>
    <row r="95" spans="1:30" x14ac:dyDescent="0.2">
      <c r="A95" s="16">
        <v>88</v>
      </c>
      <c r="B95" s="16">
        <v>323</v>
      </c>
      <c r="C95" s="17" t="s">
        <v>112</v>
      </c>
      <c r="D95" s="21">
        <f>SUM('[1]CEK UTANG'!M94)</f>
        <v>11669000</v>
      </c>
      <c r="E95" s="77">
        <v>1667000</v>
      </c>
      <c r="F95" s="77">
        <v>300000</v>
      </c>
      <c r="G95" s="77">
        <v>1667000</v>
      </c>
      <c r="H95" s="77">
        <v>300000</v>
      </c>
      <c r="I95" s="77">
        <v>1667000</v>
      </c>
      <c r="J95" s="77">
        <v>300000</v>
      </c>
      <c r="K95" s="77">
        <v>1667000</v>
      </c>
      <c r="L95" s="77">
        <v>300000</v>
      </c>
      <c r="M95" s="77">
        <v>1667000</v>
      </c>
      <c r="N95" s="77">
        <v>300000</v>
      </c>
      <c r="O95" s="77">
        <v>1667000</v>
      </c>
      <c r="P95" s="77">
        <v>300000</v>
      </c>
      <c r="Q95" s="77"/>
      <c r="R95" s="77"/>
      <c r="S95" s="77"/>
      <c r="T95" s="77"/>
      <c r="U95" s="77"/>
      <c r="V95" s="77"/>
      <c r="W95" s="77">
        <v>1000000</v>
      </c>
      <c r="X95" s="77">
        <v>150000</v>
      </c>
      <c r="Y95" s="77"/>
      <c r="Z95" s="77"/>
      <c r="AA95" s="77"/>
      <c r="AB95" s="77"/>
      <c r="AC95" s="82">
        <f t="shared" si="2"/>
        <v>11002000</v>
      </c>
      <c r="AD95" s="48">
        <f t="shared" si="3"/>
        <v>1950000</v>
      </c>
    </row>
    <row r="96" spans="1:30" x14ac:dyDescent="0.2">
      <c r="A96" s="16">
        <v>89</v>
      </c>
      <c r="B96" s="16">
        <v>590</v>
      </c>
      <c r="C96" s="17" t="s">
        <v>113</v>
      </c>
      <c r="D96" s="21">
        <f>SUM('[1]CEK UTANG'!M95)</f>
        <v>0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82">
        <f t="shared" si="2"/>
        <v>0</v>
      </c>
      <c r="AD96" s="48">
        <f t="shared" si="3"/>
        <v>0</v>
      </c>
    </row>
    <row r="97" spans="1:30" x14ac:dyDescent="0.2">
      <c r="A97" s="16">
        <v>90</v>
      </c>
      <c r="B97" s="16">
        <v>188</v>
      </c>
      <c r="C97" s="17" t="s">
        <v>114</v>
      </c>
      <c r="D97" s="21">
        <f>SUM('[1]CEK UTANG'!M96)</f>
        <v>0</v>
      </c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82">
        <f t="shared" si="2"/>
        <v>0</v>
      </c>
      <c r="AD97" s="48">
        <f t="shared" si="3"/>
        <v>0</v>
      </c>
    </row>
    <row r="98" spans="1:30" x14ac:dyDescent="0.2">
      <c r="A98" s="16">
        <v>91</v>
      </c>
      <c r="B98" s="16">
        <v>388</v>
      </c>
      <c r="C98" s="17" t="s">
        <v>115</v>
      </c>
      <c r="D98" s="21">
        <f>SUM('[1]CEK UTANG'!M97)</f>
        <v>32082000</v>
      </c>
      <c r="E98" s="77">
        <v>1459000</v>
      </c>
      <c r="F98" s="77">
        <v>525000</v>
      </c>
      <c r="G98" s="77">
        <v>1459000</v>
      </c>
      <c r="H98" s="77">
        <v>525000</v>
      </c>
      <c r="I98" s="77">
        <v>1459000</v>
      </c>
      <c r="J98" s="77">
        <v>525000</v>
      </c>
      <c r="K98" s="77">
        <v>1459000</v>
      </c>
      <c r="L98" s="77">
        <v>525000</v>
      </c>
      <c r="M98" s="77">
        <v>1459000</v>
      </c>
      <c r="N98" s="77">
        <v>525000</v>
      </c>
      <c r="O98" s="77">
        <v>1459000</v>
      </c>
      <c r="P98" s="77">
        <v>525000</v>
      </c>
      <c r="Q98" s="77">
        <v>1459000</v>
      </c>
      <c r="R98" s="77">
        <v>525000</v>
      </c>
      <c r="S98" s="77">
        <v>1459000</v>
      </c>
      <c r="T98" s="77">
        <v>525000</v>
      </c>
      <c r="U98" s="77">
        <v>1459000</v>
      </c>
      <c r="V98" s="77">
        <v>525000</v>
      </c>
      <c r="W98" s="77">
        <v>1459000</v>
      </c>
      <c r="X98" s="77">
        <v>525000</v>
      </c>
      <c r="Y98" s="77"/>
      <c r="Z98" s="77"/>
      <c r="AA98" s="77"/>
      <c r="AB98" s="77"/>
      <c r="AC98" s="82">
        <f t="shared" si="2"/>
        <v>14590000</v>
      </c>
      <c r="AD98" s="48">
        <f t="shared" si="3"/>
        <v>5250000</v>
      </c>
    </row>
    <row r="99" spans="1:30" x14ac:dyDescent="0.2">
      <c r="A99" s="16">
        <v>92</v>
      </c>
      <c r="B99" s="16">
        <v>599</v>
      </c>
      <c r="C99" s="17" t="s">
        <v>116</v>
      </c>
      <c r="D99" s="21">
        <f>SUM('[1]CEK UTANG'!M98)</f>
        <v>4000000</v>
      </c>
      <c r="E99" s="77">
        <v>500000</v>
      </c>
      <c r="F99" s="77">
        <v>150000</v>
      </c>
      <c r="G99" s="77">
        <v>500000</v>
      </c>
      <c r="H99" s="77">
        <v>150000</v>
      </c>
      <c r="I99" s="77">
        <v>500000</v>
      </c>
      <c r="J99" s="77">
        <v>150000</v>
      </c>
      <c r="K99" s="77">
        <v>500000</v>
      </c>
      <c r="L99" s="77">
        <v>150000</v>
      </c>
      <c r="M99" s="77">
        <v>500000</v>
      </c>
      <c r="N99" s="77">
        <v>150000</v>
      </c>
      <c r="O99" s="77">
        <v>500000</v>
      </c>
      <c r="P99" s="77">
        <v>150000</v>
      </c>
      <c r="Q99" s="77">
        <v>500000</v>
      </c>
      <c r="R99" s="77">
        <v>150000</v>
      </c>
      <c r="S99" s="77"/>
      <c r="T99" s="77"/>
      <c r="U99" s="77"/>
      <c r="V99" s="77"/>
      <c r="W99" s="77">
        <v>1000000</v>
      </c>
      <c r="X99" s="77">
        <v>150000</v>
      </c>
      <c r="Y99" s="77"/>
      <c r="Z99" s="77"/>
      <c r="AA99" s="77"/>
      <c r="AB99" s="77"/>
      <c r="AC99" s="82">
        <f t="shared" si="2"/>
        <v>4500000</v>
      </c>
      <c r="AD99" s="48">
        <f t="shared" si="3"/>
        <v>1200000</v>
      </c>
    </row>
    <row r="100" spans="1:30" x14ac:dyDescent="0.2">
      <c r="A100" s="16">
        <v>93</v>
      </c>
      <c r="B100" s="16">
        <v>568</v>
      </c>
      <c r="C100" s="17" t="s">
        <v>117</v>
      </c>
      <c r="D100" s="21">
        <f>SUM('[1]CEK UTANG'!M99)</f>
        <v>0</v>
      </c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82">
        <f t="shared" si="2"/>
        <v>0</v>
      </c>
      <c r="AD100" s="48">
        <f t="shared" si="3"/>
        <v>0</v>
      </c>
    </row>
    <row r="101" spans="1:30" x14ac:dyDescent="0.2">
      <c r="A101" s="16">
        <v>94</v>
      </c>
      <c r="B101" s="16">
        <v>660</v>
      </c>
      <c r="C101" s="17" t="s">
        <v>118</v>
      </c>
      <c r="D101" s="21">
        <f>SUM('[1]CEK UTANG'!M100)</f>
        <v>0</v>
      </c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82">
        <f t="shared" si="2"/>
        <v>0</v>
      </c>
      <c r="AD101" s="48">
        <f t="shared" si="3"/>
        <v>0</v>
      </c>
    </row>
    <row r="102" spans="1:30" x14ac:dyDescent="0.2">
      <c r="A102" s="16">
        <v>95</v>
      </c>
      <c r="B102" s="16">
        <v>619</v>
      </c>
      <c r="C102" s="17" t="s">
        <v>119</v>
      </c>
      <c r="D102" s="21">
        <f>SUM('[1]CEK UTANG'!M101)</f>
        <v>8000000</v>
      </c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82">
        <f t="shared" si="2"/>
        <v>0</v>
      </c>
      <c r="AD102" s="48">
        <f t="shared" si="3"/>
        <v>0</v>
      </c>
    </row>
    <row r="103" spans="1:30" x14ac:dyDescent="0.2">
      <c r="A103" s="16">
        <v>96</v>
      </c>
      <c r="B103" s="16">
        <v>102</v>
      </c>
      <c r="C103" s="17" t="s">
        <v>120</v>
      </c>
      <c r="D103" s="21">
        <f>SUM('[1]CEK UTANG'!M102)</f>
        <v>37500000</v>
      </c>
      <c r="E103" s="77">
        <v>2500000</v>
      </c>
      <c r="F103" s="77">
        <v>750000</v>
      </c>
      <c r="G103" s="77">
        <v>2500000</v>
      </c>
      <c r="H103" s="77">
        <v>750000</v>
      </c>
      <c r="I103" s="77">
        <v>2500000</v>
      </c>
      <c r="J103" s="77">
        <v>750000</v>
      </c>
      <c r="K103" s="77">
        <v>2500000</v>
      </c>
      <c r="L103" s="77">
        <v>750000</v>
      </c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82">
        <f t="shared" si="2"/>
        <v>10000000</v>
      </c>
      <c r="AD103" s="48">
        <f t="shared" si="3"/>
        <v>3000000</v>
      </c>
    </row>
    <row r="104" spans="1:30" x14ac:dyDescent="0.2">
      <c r="A104" s="16">
        <v>97</v>
      </c>
      <c r="B104" s="16">
        <v>270</v>
      </c>
      <c r="C104" s="17" t="s">
        <v>121</v>
      </c>
      <c r="D104" s="21">
        <f>SUM('[1]CEK UTANG'!M103)</f>
        <v>4996000</v>
      </c>
      <c r="E104" s="77">
        <v>834000</v>
      </c>
      <c r="F104" s="77">
        <v>150000</v>
      </c>
      <c r="G104" s="77">
        <v>834000</v>
      </c>
      <c r="H104" s="77">
        <v>150000</v>
      </c>
      <c r="I104" s="77">
        <v>834000</v>
      </c>
      <c r="J104" s="77">
        <v>150000</v>
      </c>
      <c r="K104" s="77">
        <v>834000</v>
      </c>
      <c r="L104" s="77">
        <v>150000</v>
      </c>
      <c r="M104" s="77">
        <v>834000</v>
      </c>
      <c r="N104" s="77">
        <v>150000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82">
        <f t="shared" si="2"/>
        <v>4170000</v>
      </c>
      <c r="AD104" s="48">
        <f t="shared" si="3"/>
        <v>750000</v>
      </c>
    </row>
    <row r="105" spans="1:30" x14ac:dyDescent="0.2">
      <c r="A105" s="16">
        <v>98</v>
      </c>
      <c r="B105" s="16">
        <v>98</v>
      </c>
      <c r="C105" s="17" t="s">
        <v>122</v>
      </c>
      <c r="D105" s="21">
        <f>SUM('[1]CEK UTANG'!M104)</f>
        <v>0</v>
      </c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82">
        <f t="shared" si="2"/>
        <v>0</v>
      </c>
      <c r="AD105" s="48">
        <f t="shared" si="3"/>
        <v>0</v>
      </c>
    </row>
    <row r="106" spans="1:30" x14ac:dyDescent="0.2">
      <c r="A106" s="16">
        <v>99</v>
      </c>
      <c r="B106" s="16">
        <v>704</v>
      </c>
      <c r="C106" s="17" t="s">
        <v>123</v>
      </c>
      <c r="D106" s="21">
        <f>SUM('[1]CEK UTANG'!M105)</f>
        <v>21000000</v>
      </c>
      <c r="E106" s="77">
        <v>3000000</v>
      </c>
      <c r="F106" s="77">
        <v>900000</v>
      </c>
      <c r="G106" s="77">
        <v>3000000</v>
      </c>
      <c r="H106" s="77">
        <v>900000</v>
      </c>
      <c r="I106" s="77">
        <v>3000000</v>
      </c>
      <c r="J106" s="77">
        <v>900000</v>
      </c>
      <c r="K106" s="77">
        <v>3000000</v>
      </c>
      <c r="L106" s="77">
        <v>900000</v>
      </c>
      <c r="M106" s="77">
        <v>3000000</v>
      </c>
      <c r="N106" s="77">
        <v>900000</v>
      </c>
      <c r="O106" s="77">
        <v>3000000</v>
      </c>
      <c r="P106" s="77">
        <v>900000</v>
      </c>
      <c r="Q106" s="77">
        <v>3000000</v>
      </c>
      <c r="R106" s="77">
        <v>900000</v>
      </c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82">
        <f t="shared" si="2"/>
        <v>21000000</v>
      </c>
      <c r="AD106" s="48">
        <f t="shared" si="3"/>
        <v>6300000</v>
      </c>
    </row>
    <row r="107" spans="1:30" x14ac:dyDescent="0.2">
      <c r="A107" s="16">
        <v>100</v>
      </c>
      <c r="B107" s="16">
        <v>437</v>
      </c>
      <c r="C107" s="17" t="s">
        <v>124</v>
      </c>
      <c r="D107" s="21">
        <f>SUM('[1]CEK UTANG'!M106)</f>
        <v>12000000</v>
      </c>
      <c r="E107" s="77">
        <v>1000000</v>
      </c>
      <c r="F107" s="77">
        <v>450000</v>
      </c>
      <c r="G107" s="77">
        <v>1000000</v>
      </c>
      <c r="H107" s="77">
        <v>450000</v>
      </c>
      <c r="I107" s="77">
        <v>1000000</v>
      </c>
      <c r="J107" s="77">
        <v>450000</v>
      </c>
      <c r="K107" s="77">
        <v>1000000</v>
      </c>
      <c r="L107" s="77">
        <v>450000</v>
      </c>
      <c r="M107" s="77">
        <v>1000000</v>
      </c>
      <c r="N107" s="77">
        <v>450000</v>
      </c>
      <c r="O107" s="77">
        <v>1000000</v>
      </c>
      <c r="P107" s="77">
        <v>450000</v>
      </c>
      <c r="Q107" s="77">
        <v>1000000</v>
      </c>
      <c r="R107" s="77">
        <v>450000</v>
      </c>
      <c r="S107" s="77">
        <v>1000000</v>
      </c>
      <c r="T107" s="77">
        <v>450000</v>
      </c>
      <c r="U107" s="77">
        <v>1000000</v>
      </c>
      <c r="V107" s="77">
        <v>450000</v>
      </c>
      <c r="W107" s="77">
        <v>1000000</v>
      </c>
      <c r="X107" s="77">
        <v>450000</v>
      </c>
      <c r="Y107" s="77"/>
      <c r="Z107" s="77"/>
      <c r="AA107" s="77"/>
      <c r="AB107" s="77"/>
      <c r="AC107" s="82">
        <f t="shared" si="2"/>
        <v>10000000</v>
      </c>
      <c r="AD107" s="48">
        <f t="shared" si="3"/>
        <v>4500000</v>
      </c>
    </row>
    <row r="108" spans="1:30" x14ac:dyDescent="0.2">
      <c r="A108" s="16">
        <v>101</v>
      </c>
      <c r="B108" s="16">
        <v>262</v>
      </c>
      <c r="C108" s="17" t="s">
        <v>125</v>
      </c>
      <c r="D108" s="21">
        <f>SUM('[1]CEK UTANG'!M107)</f>
        <v>15000000</v>
      </c>
      <c r="E108" s="77">
        <v>1250000</v>
      </c>
      <c r="F108" s="77">
        <v>225000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82">
        <f t="shared" si="2"/>
        <v>1250000</v>
      </c>
      <c r="AD108" s="48">
        <f t="shared" si="3"/>
        <v>225000</v>
      </c>
    </row>
    <row r="109" spans="1:30" x14ac:dyDescent="0.2">
      <c r="A109" s="16">
        <v>102</v>
      </c>
      <c r="B109" s="16">
        <v>448</v>
      </c>
      <c r="C109" s="17" t="s">
        <v>126</v>
      </c>
      <c r="D109" s="21">
        <f>SUM('[1]CEK UTANG'!M108)</f>
        <v>7000000</v>
      </c>
      <c r="E109" s="77">
        <v>500000</v>
      </c>
      <c r="F109" s="77">
        <v>150000</v>
      </c>
      <c r="G109" s="77">
        <v>500000</v>
      </c>
      <c r="H109" s="77">
        <v>150000</v>
      </c>
      <c r="I109" s="77">
        <v>500000</v>
      </c>
      <c r="J109" s="77">
        <v>150000</v>
      </c>
      <c r="K109" s="77">
        <v>500000</v>
      </c>
      <c r="L109" s="77">
        <v>150000</v>
      </c>
      <c r="M109" s="77">
        <v>500000</v>
      </c>
      <c r="N109" s="77">
        <v>150000</v>
      </c>
      <c r="O109" s="77">
        <v>500000</v>
      </c>
      <c r="P109" s="77">
        <v>150000</v>
      </c>
      <c r="Q109" s="77">
        <v>500000</v>
      </c>
      <c r="R109" s="77">
        <v>150000</v>
      </c>
      <c r="S109" s="77">
        <v>500000</v>
      </c>
      <c r="T109" s="77">
        <v>150000</v>
      </c>
      <c r="U109" s="77">
        <v>500000</v>
      </c>
      <c r="V109" s="77">
        <v>150000</v>
      </c>
      <c r="W109" s="77">
        <v>500000</v>
      </c>
      <c r="X109" s="77">
        <v>150000</v>
      </c>
      <c r="Y109" s="77"/>
      <c r="Z109" s="77"/>
      <c r="AA109" s="77"/>
      <c r="AB109" s="77"/>
      <c r="AC109" s="82">
        <f t="shared" si="2"/>
        <v>5000000</v>
      </c>
      <c r="AD109" s="48">
        <f t="shared" si="3"/>
        <v>1500000</v>
      </c>
    </row>
    <row r="110" spans="1:30" x14ac:dyDescent="0.2">
      <c r="A110" s="16">
        <v>103</v>
      </c>
      <c r="B110" s="16">
        <v>447</v>
      </c>
      <c r="C110" s="17" t="s">
        <v>127</v>
      </c>
      <c r="D110" s="21">
        <f>SUM('[1]CEK UTANG'!M109)</f>
        <v>3000000</v>
      </c>
      <c r="E110" s="77">
        <v>1000000</v>
      </c>
      <c r="F110" s="77">
        <v>150000</v>
      </c>
      <c r="G110" s="77">
        <v>1000000</v>
      </c>
      <c r="H110" s="77">
        <v>150000</v>
      </c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82">
        <f t="shared" si="2"/>
        <v>2000000</v>
      </c>
      <c r="AD110" s="48">
        <f t="shared" si="3"/>
        <v>300000</v>
      </c>
    </row>
    <row r="111" spans="1:30" x14ac:dyDescent="0.2">
      <c r="A111" s="16">
        <v>104</v>
      </c>
      <c r="B111" s="16">
        <v>635</v>
      </c>
      <c r="C111" s="17" t="s">
        <v>128</v>
      </c>
      <c r="D111" s="21">
        <f>SUM('[1]CEK UTANG'!M110)</f>
        <v>0</v>
      </c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82">
        <f t="shared" si="2"/>
        <v>0</v>
      </c>
      <c r="AD111" s="48">
        <f t="shared" si="3"/>
        <v>0</v>
      </c>
    </row>
    <row r="112" spans="1:30" x14ac:dyDescent="0.2">
      <c r="A112" s="16">
        <v>105</v>
      </c>
      <c r="B112" s="16">
        <v>545</v>
      </c>
      <c r="C112" s="17" t="s">
        <v>129</v>
      </c>
      <c r="D112" s="21">
        <f>SUM('[1]CEK UTANG'!M111)</f>
        <v>0</v>
      </c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>
        <v>1750000</v>
      </c>
      <c r="R112" s="77">
        <v>525000</v>
      </c>
      <c r="S112" s="77">
        <v>1750000</v>
      </c>
      <c r="T112" s="77">
        <v>525000</v>
      </c>
      <c r="U112" s="77">
        <v>1750000</v>
      </c>
      <c r="V112" s="77">
        <v>525000</v>
      </c>
      <c r="W112" s="77">
        <v>1750000</v>
      </c>
      <c r="X112" s="77">
        <v>525000</v>
      </c>
      <c r="Y112" s="77"/>
      <c r="Z112" s="77"/>
      <c r="AA112" s="77"/>
      <c r="AB112" s="77"/>
      <c r="AC112" s="82">
        <f t="shared" si="2"/>
        <v>7000000</v>
      </c>
      <c r="AD112" s="48">
        <f t="shared" si="3"/>
        <v>2100000</v>
      </c>
    </row>
    <row r="113" spans="1:30" x14ac:dyDescent="0.2">
      <c r="A113" s="16">
        <v>106</v>
      </c>
      <c r="B113" s="16">
        <v>634</v>
      </c>
      <c r="C113" s="17" t="s">
        <v>130</v>
      </c>
      <c r="D113" s="21">
        <f>SUM('[1]CEK UTANG'!M112)</f>
        <v>16000000</v>
      </c>
      <c r="E113" s="77">
        <v>2000000</v>
      </c>
      <c r="F113" s="77">
        <v>600000</v>
      </c>
      <c r="G113" s="77">
        <v>2000000</v>
      </c>
      <c r="H113" s="77">
        <v>600000</v>
      </c>
      <c r="I113" s="77">
        <v>2000000</v>
      </c>
      <c r="J113" s="77">
        <v>600000</v>
      </c>
      <c r="K113" s="77">
        <v>2000000</v>
      </c>
      <c r="L113" s="77">
        <v>600000</v>
      </c>
      <c r="M113" s="77">
        <v>2000000</v>
      </c>
      <c r="N113" s="77">
        <v>600000</v>
      </c>
      <c r="O113" s="77">
        <v>2000000</v>
      </c>
      <c r="P113" s="77">
        <v>600000</v>
      </c>
      <c r="Q113" s="77">
        <v>2000000</v>
      </c>
      <c r="R113" s="77">
        <v>600000</v>
      </c>
      <c r="S113" s="77">
        <v>2000000</v>
      </c>
      <c r="T113" s="77">
        <v>600000</v>
      </c>
      <c r="U113" s="77">
        <v>2000000</v>
      </c>
      <c r="V113" s="77">
        <v>600000</v>
      </c>
      <c r="W113" s="77">
        <v>2000000</v>
      </c>
      <c r="X113" s="77">
        <v>600000</v>
      </c>
      <c r="Y113" s="77"/>
      <c r="Z113" s="77"/>
      <c r="AA113" s="77"/>
      <c r="AB113" s="77"/>
      <c r="AC113" s="82">
        <f t="shared" si="2"/>
        <v>20000000</v>
      </c>
      <c r="AD113" s="48">
        <f t="shared" si="3"/>
        <v>6000000</v>
      </c>
    </row>
    <row r="114" spans="1:30" x14ac:dyDescent="0.2">
      <c r="A114" s="16">
        <v>107</v>
      </c>
      <c r="B114" s="16">
        <v>571</v>
      </c>
      <c r="C114" s="17" t="s">
        <v>131</v>
      </c>
      <c r="D114" s="21">
        <f>SUM('[1]CEK UTANG'!M113)</f>
        <v>3328000</v>
      </c>
      <c r="E114" s="77">
        <v>834000</v>
      </c>
      <c r="F114" s="77">
        <v>150000</v>
      </c>
      <c r="G114" s="77">
        <v>834000</v>
      </c>
      <c r="H114" s="77">
        <v>150000</v>
      </c>
      <c r="I114" s="77">
        <v>834000</v>
      </c>
      <c r="J114" s="77">
        <v>150000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>
        <v>1750000</v>
      </c>
      <c r="V114" s="77">
        <v>525000</v>
      </c>
      <c r="W114" s="77">
        <v>1750000</v>
      </c>
      <c r="X114" s="77">
        <v>525000</v>
      </c>
      <c r="Y114" s="77"/>
      <c r="Z114" s="77"/>
      <c r="AA114" s="77"/>
      <c r="AB114" s="77"/>
      <c r="AC114" s="82">
        <f t="shared" si="2"/>
        <v>6002000</v>
      </c>
      <c r="AD114" s="48">
        <f t="shared" si="3"/>
        <v>1500000</v>
      </c>
    </row>
    <row r="115" spans="1:30" x14ac:dyDescent="0.2">
      <c r="A115" s="16">
        <v>108</v>
      </c>
      <c r="B115" s="16">
        <v>636</v>
      </c>
      <c r="C115" s="17" t="s">
        <v>132</v>
      </c>
      <c r="D115" s="21">
        <f>SUM('[1]CEK UTANG'!M114)</f>
        <v>18000000</v>
      </c>
      <c r="E115" s="77">
        <v>2000000</v>
      </c>
      <c r="F115" s="77">
        <v>300000</v>
      </c>
      <c r="G115" s="77">
        <v>2000000</v>
      </c>
      <c r="H115" s="77">
        <v>300000</v>
      </c>
      <c r="I115" s="77">
        <v>2000000</v>
      </c>
      <c r="J115" s="77">
        <v>300000</v>
      </c>
      <c r="K115" s="77">
        <v>2000000</v>
      </c>
      <c r="L115" s="77">
        <v>300000</v>
      </c>
      <c r="M115" s="77">
        <v>2000000</v>
      </c>
      <c r="N115" s="77">
        <v>300000</v>
      </c>
      <c r="O115" s="77">
        <v>2000000</v>
      </c>
      <c r="P115" s="77">
        <v>300000</v>
      </c>
      <c r="Q115" s="77">
        <v>2000000</v>
      </c>
      <c r="R115" s="77">
        <v>300000</v>
      </c>
      <c r="S115" s="77">
        <v>2000000</v>
      </c>
      <c r="T115" s="77">
        <v>300000</v>
      </c>
      <c r="U115" s="77"/>
      <c r="V115" s="77"/>
      <c r="W115" s="77"/>
      <c r="X115" s="77"/>
      <c r="Y115" s="77"/>
      <c r="Z115" s="77"/>
      <c r="AA115" s="77"/>
      <c r="AB115" s="77"/>
      <c r="AC115" s="82">
        <f t="shared" si="2"/>
        <v>16000000</v>
      </c>
      <c r="AD115" s="48">
        <f t="shared" si="3"/>
        <v>2400000</v>
      </c>
    </row>
    <row r="116" spans="1:30" x14ac:dyDescent="0.2">
      <c r="A116" s="16">
        <v>109</v>
      </c>
      <c r="B116" s="16">
        <v>425</v>
      </c>
      <c r="C116" s="17" t="s">
        <v>133</v>
      </c>
      <c r="D116" s="21">
        <f>SUM('[1]CEK UTANG'!M115)</f>
        <v>0</v>
      </c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82">
        <f t="shared" si="2"/>
        <v>0</v>
      </c>
      <c r="AD116" s="48">
        <f t="shared" si="3"/>
        <v>0</v>
      </c>
    </row>
    <row r="117" spans="1:30" x14ac:dyDescent="0.2">
      <c r="A117" s="16">
        <v>110</v>
      </c>
      <c r="B117" s="16">
        <v>768</v>
      </c>
      <c r="C117" s="17" t="s">
        <v>134</v>
      </c>
      <c r="D117" s="21">
        <f>SUM('[1]CEK UTANG'!M116)</f>
        <v>0</v>
      </c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82">
        <f t="shared" si="2"/>
        <v>0</v>
      </c>
      <c r="AD117" s="48">
        <f t="shared" si="3"/>
        <v>0</v>
      </c>
    </row>
    <row r="118" spans="1:30" x14ac:dyDescent="0.2">
      <c r="A118" s="16">
        <v>111</v>
      </c>
      <c r="B118" s="16"/>
      <c r="C118" s="17" t="s">
        <v>135</v>
      </c>
      <c r="D118" s="21">
        <f>SUM('[1]CEK UTANG'!M117)</f>
        <v>7000000</v>
      </c>
      <c r="E118" s="77">
        <v>3500000</v>
      </c>
      <c r="F118" s="77">
        <v>525000</v>
      </c>
      <c r="G118" s="77">
        <v>3500000</v>
      </c>
      <c r="H118" s="77">
        <v>525000</v>
      </c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82">
        <f t="shared" si="2"/>
        <v>7000000</v>
      </c>
      <c r="AD118" s="48">
        <f t="shared" si="3"/>
        <v>1050000</v>
      </c>
    </row>
    <row r="119" spans="1:30" x14ac:dyDescent="0.2">
      <c r="A119" s="16">
        <v>112</v>
      </c>
      <c r="B119" s="16">
        <v>767</v>
      </c>
      <c r="C119" s="17" t="s">
        <v>136</v>
      </c>
      <c r="D119" s="21">
        <f>SUM('[1]CEK UTANG'!M118)</f>
        <v>0</v>
      </c>
      <c r="E119" s="77"/>
      <c r="F119" s="77"/>
      <c r="G119" s="77"/>
      <c r="H119" s="77"/>
      <c r="I119" s="77">
        <v>3000000</v>
      </c>
      <c r="J119" s="77">
        <v>900000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82">
        <f t="shared" si="2"/>
        <v>3000000</v>
      </c>
      <c r="AD119" s="48">
        <f t="shared" si="3"/>
        <v>900000</v>
      </c>
    </row>
    <row r="120" spans="1:30" x14ac:dyDescent="0.2">
      <c r="A120" s="16">
        <v>113</v>
      </c>
      <c r="B120" s="16">
        <v>765</v>
      </c>
      <c r="C120" s="17" t="s">
        <v>137</v>
      </c>
      <c r="D120" s="21">
        <f>SUM('[1]CEK UTANG'!M119)</f>
        <v>0</v>
      </c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82">
        <f t="shared" si="2"/>
        <v>0</v>
      </c>
      <c r="AD120" s="48">
        <f t="shared" si="3"/>
        <v>0</v>
      </c>
    </row>
    <row r="121" spans="1:30" x14ac:dyDescent="0.2">
      <c r="A121" s="16">
        <v>114</v>
      </c>
      <c r="B121" s="16">
        <v>765</v>
      </c>
      <c r="C121" s="17" t="s">
        <v>138</v>
      </c>
      <c r="D121" s="21">
        <f>SUM('[1]CEK UTANG'!M120)</f>
        <v>0</v>
      </c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82">
        <f t="shared" si="2"/>
        <v>0</v>
      </c>
      <c r="AD121" s="48">
        <f t="shared" si="3"/>
        <v>0</v>
      </c>
    </row>
    <row r="122" spans="1:30" x14ac:dyDescent="0.2">
      <c r="A122" s="16">
        <v>115</v>
      </c>
      <c r="B122" s="37"/>
      <c r="C122" s="17" t="s">
        <v>139</v>
      </c>
      <c r="D122" s="21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82">
        <f t="shared" si="2"/>
        <v>0</v>
      </c>
      <c r="AD122" s="48">
        <f t="shared" si="3"/>
        <v>0</v>
      </c>
    </row>
    <row r="123" spans="1:30" x14ac:dyDescent="0.2">
      <c r="A123" s="16">
        <v>116</v>
      </c>
      <c r="B123" s="37">
        <v>769</v>
      </c>
      <c r="C123" s="38" t="s">
        <v>140</v>
      </c>
      <c r="D123" s="40">
        <v>4900000</v>
      </c>
      <c r="E123" s="77">
        <v>700000</v>
      </c>
      <c r="F123" s="77">
        <v>105000</v>
      </c>
      <c r="G123" s="77">
        <v>700000</v>
      </c>
      <c r="H123" s="77">
        <v>105000</v>
      </c>
      <c r="I123" s="77">
        <v>700000</v>
      </c>
      <c r="J123" s="77">
        <v>105000</v>
      </c>
      <c r="K123" s="77">
        <v>700000</v>
      </c>
      <c r="L123" s="77">
        <v>105000</v>
      </c>
      <c r="M123" s="77">
        <v>700000</v>
      </c>
      <c r="N123" s="77">
        <v>105000</v>
      </c>
      <c r="O123" s="77">
        <v>700000</v>
      </c>
      <c r="P123" s="77">
        <v>105000</v>
      </c>
      <c r="Q123" s="77">
        <v>700000</v>
      </c>
      <c r="R123" s="77">
        <v>105000</v>
      </c>
      <c r="S123" s="77">
        <v>700000</v>
      </c>
      <c r="T123" s="77">
        <v>105000</v>
      </c>
      <c r="U123" s="77">
        <v>700000</v>
      </c>
      <c r="V123" s="77">
        <v>105000</v>
      </c>
      <c r="W123" s="77">
        <v>700000</v>
      </c>
      <c r="X123" s="77">
        <v>105000</v>
      </c>
      <c r="Y123" s="77"/>
      <c r="Z123" s="77"/>
      <c r="AA123" s="77"/>
      <c r="AB123" s="77"/>
      <c r="AC123" s="82">
        <f t="shared" si="2"/>
        <v>7000000</v>
      </c>
      <c r="AD123" s="48">
        <f t="shared" si="3"/>
        <v>1050000</v>
      </c>
    </row>
    <row r="124" spans="1:30" x14ac:dyDescent="0.2">
      <c r="A124" s="16">
        <v>117</v>
      </c>
      <c r="B124" s="37"/>
      <c r="C124" s="38" t="s">
        <v>141</v>
      </c>
      <c r="D124" s="40">
        <v>5000000</v>
      </c>
      <c r="E124" s="77">
        <v>500000</v>
      </c>
      <c r="F124" s="77">
        <v>75000</v>
      </c>
      <c r="G124" s="77">
        <v>500000</v>
      </c>
      <c r="H124" s="77">
        <v>75000</v>
      </c>
      <c r="I124" s="77">
        <v>500000</v>
      </c>
      <c r="J124" s="77">
        <v>75000</v>
      </c>
      <c r="K124" s="77">
        <v>500000</v>
      </c>
      <c r="L124" s="77">
        <v>75000</v>
      </c>
      <c r="M124" s="77">
        <v>500000</v>
      </c>
      <c r="N124" s="77">
        <v>75000</v>
      </c>
      <c r="O124" s="77">
        <v>500000</v>
      </c>
      <c r="P124" s="77">
        <v>75000</v>
      </c>
      <c r="Q124" s="77">
        <v>500000</v>
      </c>
      <c r="R124" s="77">
        <v>75000</v>
      </c>
      <c r="S124" s="77">
        <v>1600000</v>
      </c>
      <c r="T124" s="77">
        <v>120000</v>
      </c>
      <c r="U124" s="77">
        <v>1600000</v>
      </c>
      <c r="V124" s="77">
        <v>120000</v>
      </c>
      <c r="W124" s="77">
        <v>1600000</v>
      </c>
      <c r="X124" s="77">
        <v>120000</v>
      </c>
      <c r="Y124" s="77"/>
      <c r="Z124" s="77"/>
      <c r="AA124" s="77"/>
      <c r="AB124" s="77"/>
      <c r="AC124" s="82">
        <f t="shared" si="2"/>
        <v>8300000</v>
      </c>
      <c r="AD124" s="48">
        <f t="shared" si="3"/>
        <v>885000</v>
      </c>
    </row>
    <row r="125" spans="1:30" x14ac:dyDescent="0.2">
      <c r="A125" s="16">
        <v>118</v>
      </c>
      <c r="B125" s="37"/>
      <c r="C125" s="38" t="s">
        <v>142</v>
      </c>
      <c r="D125" s="38">
        <v>7000000</v>
      </c>
      <c r="E125" s="77">
        <v>1000000</v>
      </c>
      <c r="F125" s="77">
        <v>150000</v>
      </c>
      <c r="G125" s="77">
        <v>1000000</v>
      </c>
      <c r="H125" s="77">
        <v>150000</v>
      </c>
      <c r="I125" s="77">
        <v>1000000</v>
      </c>
      <c r="J125" s="77">
        <v>150000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82">
        <f t="shared" si="2"/>
        <v>3000000</v>
      </c>
      <c r="AD125" s="48">
        <f t="shared" si="3"/>
        <v>450000</v>
      </c>
    </row>
    <row r="126" spans="1:30" x14ac:dyDescent="0.2">
      <c r="A126" s="16">
        <v>119</v>
      </c>
      <c r="B126" s="48"/>
      <c r="C126" s="17" t="s">
        <v>143</v>
      </c>
      <c r="D126" s="40">
        <v>6000000</v>
      </c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>
        <v>500000</v>
      </c>
      <c r="P126" s="77">
        <v>90000</v>
      </c>
      <c r="Q126" s="77">
        <v>500000</v>
      </c>
      <c r="R126" s="77">
        <v>90000</v>
      </c>
      <c r="S126" s="77">
        <v>500000</v>
      </c>
      <c r="T126" s="77">
        <v>90000</v>
      </c>
      <c r="U126" s="77">
        <v>500000</v>
      </c>
      <c r="V126" s="77">
        <v>90000</v>
      </c>
      <c r="W126" s="77">
        <v>500000</v>
      </c>
      <c r="X126" s="77">
        <v>90000</v>
      </c>
      <c r="Y126" s="77"/>
      <c r="Z126" s="77"/>
      <c r="AA126" s="77"/>
      <c r="AB126" s="77"/>
      <c r="AC126" s="82">
        <f t="shared" si="2"/>
        <v>2500000</v>
      </c>
      <c r="AD126" s="48">
        <f t="shared" si="3"/>
        <v>450000</v>
      </c>
    </row>
    <row r="127" spans="1:30" x14ac:dyDescent="0.2">
      <c r="A127" s="16">
        <v>120</v>
      </c>
      <c r="B127" s="16"/>
      <c r="C127" s="38" t="s">
        <v>144</v>
      </c>
      <c r="D127" s="40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82">
        <f t="shared" si="2"/>
        <v>0</v>
      </c>
      <c r="AD127" s="48">
        <f t="shared" si="3"/>
        <v>0</v>
      </c>
    </row>
    <row r="128" spans="1:30" x14ac:dyDescent="0.2">
      <c r="A128" s="16"/>
      <c r="B128" s="16"/>
      <c r="C128" s="17" t="s">
        <v>145</v>
      </c>
      <c r="D128" s="42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82">
        <f t="shared" si="2"/>
        <v>0</v>
      </c>
      <c r="AD128" s="48">
        <f t="shared" si="3"/>
        <v>0</v>
      </c>
    </row>
    <row r="129" spans="1:30" x14ac:dyDescent="0.2">
      <c r="A129" s="16"/>
      <c r="B129" s="16" t="s">
        <v>146</v>
      </c>
      <c r="C129" s="17" t="s">
        <v>147</v>
      </c>
      <c r="D129" s="42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82">
        <f t="shared" si="2"/>
        <v>0</v>
      </c>
      <c r="AD129" s="48">
        <f t="shared" si="3"/>
        <v>0</v>
      </c>
    </row>
    <row r="130" spans="1:30" x14ac:dyDescent="0.2">
      <c r="A130" s="16"/>
      <c r="B130" s="16" t="s">
        <v>146</v>
      </c>
      <c r="C130" s="17" t="s">
        <v>148</v>
      </c>
      <c r="D130" s="42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82">
        <f t="shared" si="2"/>
        <v>0</v>
      </c>
      <c r="AD130" s="48">
        <f t="shared" si="3"/>
        <v>0</v>
      </c>
    </row>
    <row r="131" spans="1:30" x14ac:dyDescent="0.2">
      <c r="A131" s="16"/>
      <c r="B131" s="16" t="s">
        <v>146</v>
      </c>
      <c r="C131" s="17" t="s">
        <v>149</v>
      </c>
      <c r="D131" s="42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82">
        <f t="shared" si="2"/>
        <v>0</v>
      </c>
      <c r="AD131" s="48">
        <f t="shared" si="3"/>
        <v>0</v>
      </c>
    </row>
    <row r="132" spans="1:30" x14ac:dyDescent="0.2">
      <c r="A132" s="16"/>
      <c r="B132" s="16" t="s">
        <v>146</v>
      </c>
      <c r="C132" s="17" t="s">
        <v>150</v>
      </c>
      <c r="D132" s="42"/>
      <c r="E132" s="48">
        <v>500000</v>
      </c>
      <c r="F132" s="73"/>
      <c r="G132" s="48">
        <v>500000</v>
      </c>
      <c r="H132" s="73"/>
      <c r="I132" s="48">
        <v>500000</v>
      </c>
      <c r="J132" s="73"/>
      <c r="K132" s="48">
        <v>500000</v>
      </c>
      <c r="L132" s="48"/>
      <c r="M132" s="48">
        <v>500000</v>
      </c>
      <c r="N132" s="48"/>
      <c r="O132" s="48">
        <v>500000</v>
      </c>
      <c r="P132" s="48"/>
      <c r="Q132" s="48">
        <v>500000</v>
      </c>
      <c r="R132" s="48"/>
      <c r="S132" s="48">
        <v>500000</v>
      </c>
      <c r="T132" s="48"/>
      <c r="U132" s="48">
        <v>500000</v>
      </c>
      <c r="V132" s="48"/>
      <c r="W132" s="48">
        <v>500000</v>
      </c>
      <c r="X132" s="48"/>
      <c r="Y132" s="48"/>
      <c r="Z132" s="48"/>
      <c r="AA132" s="48"/>
      <c r="AB132" s="48"/>
      <c r="AC132" s="82">
        <f t="shared" si="2"/>
        <v>5000000</v>
      </c>
      <c r="AD132" s="48">
        <f t="shared" si="3"/>
        <v>0</v>
      </c>
    </row>
    <row r="133" spans="1:30" x14ac:dyDescent="0.2">
      <c r="A133" s="16"/>
      <c r="B133" s="16" t="s">
        <v>146</v>
      </c>
      <c r="C133" s="17" t="s">
        <v>151</v>
      </c>
      <c r="D133" s="42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82">
        <f t="shared" si="2"/>
        <v>0</v>
      </c>
      <c r="AD133" s="48">
        <f t="shared" si="3"/>
        <v>0</v>
      </c>
    </row>
    <row r="134" spans="1:30" x14ac:dyDescent="0.2">
      <c r="A134" s="16"/>
      <c r="B134" s="16" t="s">
        <v>146</v>
      </c>
      <c r="C134" s="17" t="s">
        <v>152</v>
      </c>
      <c r="D134" s="42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82">
        <f t="shared" si="2"/>
        <v>0</v>
      </c>
      <c r="AD134" s="82">
        <f t="shared" si="2"/>
        <v>0</v>
      </c>
    </row>
    <row r="135" spans="1:30" x14ac:dyDescent="0.2">
      <c r="A135" s="16"/>
      <c r="B135" s="16"/>
      <c r="C135" s="17" t="s">
        <v>153</v>
      </c>
      <c r="D135" s="42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82">
        <f t="shared" si="2"/>
        <v>0</v>
      </c>
      <c r="AD135" s="82">
        <f t="shared" si="2"/>
        <v>0</v>
      </c>
    </row>
    <row r="136" spans="1:30" x14ac:dyDescent="0.2">
      <c r="A136" s="16"/>
      <c r="B136" s="16" t="s">
        <v>146</v>
      </c>
      <c r="C136" s="17" t="s">
        <v>154</v>
      </c>
      <c r="D136" s="42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82">
        <f t="shared" si="2"/>
        <v>0</v>
      </c>
      <c r="AD136" s="82">
        <f t="shared" si="2"/>
        <v>0</v>
      </c>
    </row>
    <row r="137" spans="1:30" x14ac:dyDescent="0.2">
      <c r="A137" s="16"/>
      <c r="B137" s="16" t="s">
        <v>146</v>
      </c>
      <c r="C137" s="17" t="s">
        <v>155</v>
      </c>
      <c r="D137" s="42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82">
        <f t="shared" ref="AC137:AD157" si="4">SUM(E137+G137+I137+K137+M137+O137+Q137+S137+U137+W137+Y137+AA137)</f>
        <v>0</v>
      </c>
      <c r="AD137" s="82">
        <f t="shared" si="4"/>
        <v>0</v>
      </c>
    </row>
    <row r="138" spans="1:30" x14ac:dyDescent="0.2">
      <c r="A138" s="16"/>
      <c r="B138" s="16" t="s">
        <v>146</v>
      </c>
      <c r="C138" s="17" t="s">
        <v>156</v>
      </c>
      <c r="D138" s="42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82">
        <f t="shared" si="4"/>
        <v>0</v>
      </c>
      <c r="AD138" s="82">
        <f t="shared" si="4"/>
        <v>0</v>
      </c>
    </row>
    <row r="139" spans="1:30" x14ac:dyDescent="0.2">
      <c r="A139" s="16"/>
      <c r="B139" s="16" t="s">
        <v>146</v>
      </c>
      <c r="C139" s="17" t="s">
        <v>157</v>
      </c>
      <c r="D139" s="42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82">
        <f t="shared" si="4"/>
        <v>0</v>
      </c>
      <c r="AD139" s="82">
        <f t="shared" si="4"/>
        <v>0</v>
      </c>
    </row>
    <row r="140" spans="1:30" x14ac:dyDescent="0.2">
      <c r="A140" s="16"/>
      <c r="B140" s="16" t="s">
        <v>146</v>
      </c>
      <c r="C140" s="17" t="s">
        <v>158</v>
      </c>
      <c r="D140" s="42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82">
        <f t="shared" si="4"/>
        <v>0</v>
      </c>
      <c r="AD140" s="82">
        <f t="shared" si="4"/>
        <v>0</v>
      </c>
    </row>
    <row r="141" spans="1:30" x14ac:dyDescent="0.2">
      <c r="A141" s="16"/>
      <c r="B141" s="16" t="s">
        <v>146</v>
      </c>
      <c r="C141" s="17" t="s">
        <v>159</v>
      </c>
      <c r="D141" s="42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82">
        <f t="shared" si="4"/>
        <v>0</v>
      </c>
      <c r="AD141" s="82">
        <f t="shared" si="4"/>
        <v>0</v>
      </c>
    </row>
    <row r="142" spans="1:30" x14ac:dyDescent="0.2">
      <c r="A142" s="16"/>
      <c r="B142" s="16" t="s">
        <v>146</v>
      </c>
      <c r="C142" s="17" t="s">
        <v>160</v>
      </c>
      <c r="D142" s="42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82">
        <f t="shared" si="4"/>
        <v>0</v>
      </c>
      <c r="AD142" s="82">
        <f t="shared" si="4"/>
        <v>0</v>
      </c>
    </row>
    <row r="143" spans="1:30" x14ac:dyDescent="0.2">
      <c r="A143" s="16"/>
      <c r="B143" s="16" t="s">
        <v>146</v>
      </c>
      <c r="C143" s="17" t="s">
        <v>161</v>
      </c>
      <c r="D143" s="42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82">
        <f t="shared" si="4"/>
        <v>0</v>
      </c>
      <c r="AD143" s="82">
        <f t="shared" si="4"/>
        <v>0</v>
      </c>
    </row>
    <row r="144" spans="1:30" x14ac:dyDescent="0.2">
      <c r="A144" s="16"/>
      <c r="B144" s="16" t="s">
        <v>146</v>
      </c>
      <c r="C144" s="17" t="s">
        <v>162</v>
      </c>
      <c r="D144" s="42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82">
        <f t="shared" si="4"/>
        <v>0</v>
      </c>
      <c r="AD144" s="82">
        <f t="shared" si="4"/>
        <v>0</v>
      </c>
    </row>
    <row r="145" spans="1:30" x14ac:dyDescent="0.2">
      <c r="A145" s="16"/>
      <c r="B145" s="16" t="s">
        <v>146</v>
      </c>
      <c r="C145" s="17" t="s">
        <v>163</v>
      </c>
      <c r="D145" s="42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82">
        <f t="shared" si="4"/>
        <v>0</v>
      </c>
      <c r="AD145" s="82">
        <f t="shared" si="4"/>
        <v>0</v>
      </c>
    </row>
    <row r="146" spans="1:30" x14ac:dyDescent="0.2">
      <c r="A146" s="16"/>
      <c r="B146" s="16" t="s">
        <v>146</v>
      </c>
      <c r="C146" s="17" t="s">
        <v>164</v>
      </c>
      <c r="D146" s="42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82">
        <f t="shared" si="4"/>
        <v>0</v>
      </c>
      <c r="AD146" s="82">
        <f t="shared" si="4"/>
        <v>0</v>
      </c>
    </row>
    <row r="147" spans="1:30" x14ac:dyDescent="0.2">
      <c r="A147" s="16"/>
      <c r="B147" s="16" t="s">
        <v>146</v>
      </c>
      <c r="C147" s="17" t="s">
        <v>165</v>
      </c>
      <c r="D147" s="42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82">
        <f t="shared" si="4"/>
        <v>0</v>
      </c>
      <c r="AD147" s="82">
        <f t="shared" si="4"/>
        <v>0</v>
      </c>
    </row>
    <row r="148" spans="1:30" x14ac:dyDescent="0.2">
      <c r="A148" s="16"/>
      <c r="B148" s="16" t="s">
        <v>146</v>
      </c>
      <c r="C148" s="17" t="s">
        <v>166</v>
      </c>
      <c r="D148" s="42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82">
        <f t="shared" si="4"/>
        <v>0</v>
      </c>
      <c r="AD148" s="82">
        <f t="shared" si="4"/>
        <v>0</v>
      </c>
    </row>
    <row r="149" spans="1:30" x14ac:dyDescent="0.2">
      <c r="A149" s="16"/>
      <c r="B149" s="16" t="s">
        <v>146</v>
      </c>
      <c r="C149" s="17" t="s">
        <v>167</v>
      </c>
      <c r="D149" s="42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82">
        <f t="shared" si="4"/>
        <v>0</v>
      </c>
      <c r="AD149" s="82">
        <f t="shared" si="4"/>
        <v>0</v>
      </c>
    </row>
    <row r="150" spans="1:30" x14ac:dyDescent="0.2">
      <c r="A150" s="16"/>
      <c r="B150" s="16" t="s">
        <v>146</v>
      </c>
      <c r="C150" s="17" t="s">
        <v>168</v>
      </c>
      <c r="D150" s="42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82">
        <f t="shared" si="4"/>
        <v>0</v>
      </c>
      <c r="AD150" s="82">
        <f t="shared" si="4"/>
        <v>0</v>
      </c>
    </row>
    <row r="151" spans="1:30" x14ac:dyDescent="0.2">
      <c r="A151" s="16"/>
      <c r="B151" s="16" t="s">
        <v>146</v>
      </c>
      <c r="C151" s="17" t="s">
        <v>169</v>
      </c>
      <c r="D151" s="42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82">
        <f t="shared" si="4"/>
        <v>0</v>
      </c>
      <c r="AD151" s="82">
        <f t="shared" si="4"/>
        <v>0</v>
      </c>
    </row>
    <row r="152" spans="1:30" x14ac:dyDescent="0.2">
      <c r="A152" s="16"/>
      <c r="B152" s="16" t="s">
        <v>170</v>
      </c>
      <c r="C152" s="44" t="s">
        <v>171</v>
      </c>
      <c r="D152" s="42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82">
        <f t="shared" si="4"/>
        <v>0</v>
      </c>
      <c r="AD152" s="82">
        <f t="shared" si="4"/>
        <v>0</v>
      </c>
    </row>
    <row r="153" spans="1:30" x14ac:dyDescent="0.2">
      <c r="A153" s="16"/>
      <c r="B153" s="16"/>
      <c r="C153" s="44" t="s">
        <v>172</v>
      </c>
      <c r="D153" s="42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82">
        <f t="shared" si="4"/>
        <v>0</v>
      </c>
      <c r="AD153" s="82">
        <f t="shared" si="4"/>
        <v>0</v>
      </c>
    </row>
    <row r="154" spans="1:30" x14ac:dyDescent="0.2">
      <c r="A154" s="16"/>
      <c r="B154" s="16"/>
      <c r="C154" s="44" t="s">
        <v>173</v>
      </c>
      <c r="D154" s="42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82">
        <f t="shared" si="4"/>
        <v>0</v>
      </c>
      <c r="AD154" s="82">
        <f t="shared" si="4"/>
        <v>0</v>
      </c>
    </row>
    <row r="155" spans="1:30" x14ac:dyDescent="0.2">
      <c r="A155" s="16"/>
      <c r="B155" s="16"/>
      <c r="C155" s="44" t="s">
        <v>174</v>
      </c>
      <c r="D155" s="42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82">
        <f t="shared" si="4"/>
        <v>0</v>
      </c>
      <c r="AD155" s="82">
        <f t="shared" si="4"/>
        <v>0</v>
      </c>
    </row>
    <row r="156" spans="1:30" x14ac:dyDescent="0.2">
      <c r="A156" s="16"/>
      <c r="B156" s="16"/>
      <c r="C156" s="44" t="s">
        <v>175</v>
      </c>
      <c r="D156" s="42"/>
      <c r="E156" s="48"/>
      <c r="F156" s="48"/>
      <c r="G156" s="48"/>
      <c r="H156" s="48"/>
      <c r="I156" s="48"/>
      <c r="J156" s="48"/>
      <c r="K156" s="48">
        <v>642000</v>
      </c>
      <c r="L156" s="48">
        <v>115000</v>
      </c>
      <c r="M156" s="48">
        <v>642000</v>
      </c>
      <c r="N156" s="48">
        <v>115000</v>
      </c>
      <c r="O156" s="48">
        <v>642000</v>
      </c>
      <c r="P156" s="48">
        <v>115000</v>
      </c>
      <c r="Q156" s="48">
        <v>642000</v>
      </c>
      <c r="R156" s="48">
        <v>115000</v>
      </c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82">
        <f t="shared" si="4"/>
        <v>2568000</v>
      </c>
      <c r="AD156" s="82">
        <f t="shared" si="4"/>
        <v>460000</v>
      </c>
    </row>
    <row r="157" spans="1:30" x14ac:dyDescent="0.2">
      <c r="A157" s="16"/>
      <c r="B157" s="16"/>
      <c r="C157" s="44" t="s">
        <v>231</v>
      </c>
      <c r="D157" s="40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>
        <v>950000</v>
      </c>
      <c r="R157" s="48">
        <v>285000</v>
      </c>
      <c r="S157" s="48">
        <v>950000</v>
      </c>
      <c r="T157" s="48">
        <v>285000</v>
      </c>
      <c r="U157" s="48">
        <v>950000</v>
      </c>
      <c r="V157" s="48">
        <v>285000</v>
      </c>
      <c r="W157" s="48">
        <v>950000</v>
      </c>
      <c r="X157" s="48">
        <v>285000</v>
      </c>
      <c r="Y157" s="48"/>
      <c r="Z157" s="48"/>
      <c r="AA157" s="48"/>
      <c r="AB157" s="48"/>
      <c r="AC157" s="82">
        <f>SUM(E157+G157+I157+K157+M157+O157+Q157+S157+U157+W157+Y157+AA157)</f>
        <v>3800000</v>
      </c>
      <c r="AD157" s="82">
        <f t="shared" si="4"/>
        <v>1140000</v>
      </c>
    </row>
    <row r="158" spans="1:30" x14ac:dyDescent="0.2">
      <c r="A158" s="16"/>
      <c r="B158" s="16"/>
      <c r="C158" s="44" t="s">
        <v>176</v>
      </c>
      <c r="D158" s="40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</row>
    <row r="159" spans="1:30" x14ac:dyDescent="0.2">
      <c r="A159" s="16"/>
      <c r="B159" s="16"/>
      <c r="C159" s="44" t="s">
        <v>177</v>
      </c>
      <c r="D159" s="40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</row>
    <row r="160" spans="1:30" x14ac:dyDescent="0.2">
      <c r="A160" s="16"/>
      <c r="B160" s="16"/>
      <c r="C160" s="44" t="s">
        <v>178</v>
      </c>
      <c r="D160" s="40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</row>
    <row r="161" spans="1:30" x14ac:dyDescent="0.2">
      <c r="A161" s="16"/>
      <c r="B161" s="16"/>
      <c r="C161" s="44" t="s">
        <v>179</v>
      </c>
      <c r="D161" s="40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</row>
    <row r="162" spans="1:30" x14ac:dyDescent="0.2">
      <c r="A162" s="16"/>
      <c r="B162" s="16"/>
      <c r="C162" s="44" t="s">
        <v>180</v>
      </c>
      <c r="D162" s="40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</row>
    <row r="163" spans="1:30" x14ac:dyDescent="0.2">
      <c r="A163" s="16"/>
      <c r="B163" s="16"/>
      <c r="C163" s="44" t="s">
        <v>181</v>
      </c>
      <c r="D163" s="40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</row>
    <row r="164" spans="1:30" x14ac:dyDescent="0.2">
      <c r="A164" s="16"/>
      <c r="B164" s="16"/>
      <c r="C164" s="17" t="s">
        <v>182</v>
      </c>
      <c r="D164" s="40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</row>
    <row r="165" spans="1:30" x14ac:dyDescent="0.2">
      <c r="A165" s="16"/>
      <c r="B165" s="16"/>
      <c r="C165" s="17" t="s">
        <v>183</v>
      </c>
      <c r="D165" s="40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</row>
    <row r="166" spans="1:30" x14ac:dyDescent="0.2">
      <c r="A166" s="16"/>
      <c r="B166" s="16"/>
      <c r="C166" s="17" t="s">
        <v>184</v>
      </c>
      <c r="D166" s="40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</row>
    <row r="167" spans="1:30" x14ac:dyDescent="0.2">
      <c r="A167" s="16"/>
      <c r="B167" s="16"/>
      <c r="C167" s="17" t="s">
        <v>185</v>
      </c>
      <c r="D167" s="40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</row>
    <row r="168" spans="1:30" x14ac:dyDescent="0.2">
      <c r="A168" s="87"/>
      <c r="B168" s="87"/>
      <c r="C168" s="88" t="s">
        <v>186</v>
      </c>
      <c r="D168" s="89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</row>
    <row r="169" spans="1:30" x14ac:dyDescent="0.2">
      <c r="A169" s="48"/>
      <c r="B169" s="48"/>
      <c r="C169" s="17" t="s">
        <v>187</v>
      </c>
      <c r="D169" s="42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</row>
    <row r="170" spans="1:30" x14ac:dyDescent="0.2">
      <c r="A170" s="48"/>
      <c r="B170" s="48"/>
      <c r="C170" s="17" t="s">
        <v>188</v>
      </c>
      <c r="D170" s="42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</row>
    <row r="171" spans="1:30" x14ac:dyDescent="0.2">
      <c r="A171" s="48"/>
      <c r="B171" s="48"/>
      <c r="C171" s="17" t="s">
        <v>189</v>
      </c>
      <c r="D171" s="42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</row>
    <row r="172" spans="1:30" x14ac:dyDescent="0.2">
      <c r="A172" s="48"/>
      <c r="B172" s="48"/>
      <c r="C172" s="17" t="s">
        <v>190</v>
      </c>
      <c r="D172" s="42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</row>
    <row r="173" spans="1:30" x14ac:dyDescent="0.2">
      <c r="A173" s="48"/>
      <c r="B173" s="48"/>
      <c r="C173" s="17" t="s">
        <v>191</v>
      </c>
      <c r="D173" s="42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</row>
    <row r="174" spans="1:30" x14ac:dyDescent="0.2">
      <c r="A174" s="48"/>
      <c r="B174" s="48"/>
      <c r="C174" s="17" t="s">
        <v>192</v>
      </c>
      <c r="D174" s="42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</row>
    <row r="175" spans="1:30" x14ac:dyDescent="0.2">
      <c r="A175" s="48"/>
      <c r="B175" s="48"/>
      <c r="C175" s="17" t="s">
        <v>193</v>
      </c>
      <c r="D175" s="42">
        <v>25000000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</row>
    <row r="176" spans="1:30" x14ac:dyDescent="0.2">
      <c r="A176" s="48"/>
      <c r="B176" s="48"/>
      <c r="C176" s="17" t="s">
        <v>194</v>
      </c>
      <c r="D176" s="42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</row>
    <row r="177" spans="1:30" x14ac:dyDescent="0.2">
      <c r="A177" s="48"/>
      <c r="B177" s="48"/>
      <c r="C177" s="17" t="s">
        <v>195</v>
      </c>
      <c r="D177" s="42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</row>
    <row r="178" spans="1:30" x14ac:dyDescent="0.2">
      <c r="A178" s="16">
        <v>12</v>
      </c>
      <c r="B178" s="16">
        <v>758</v>
      </c>
      <c r="C178" s="17" t="s">
        <v>196</v>
      </c>
      <c r="D178" s="42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</row>
    <row r="179" spans="1:30" x14ac:dyDescent="0.2">
      <c r="A179" s="48"/>
      <c r="B179" s="48"/>
      <c r="C179" s="17" t="s">
        <v>197</v>
      </c>
      <c r="D179" s="42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</row>
    <row r="180" spans="1:30" x14ac:dyDescent="0.2">
      <c r="A180" s="48"/>
      <c r="B180" s="48"/>
      <c r="C180" s="17" t="s">
        <v>198</v>
      </c>
      <c r="D180" s="42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</row>
    <row r="181" spans="1:30" s="63" customFormat="1" x14ac:dyDescent="0.2">
      <c r="A181" s="90"/>
      <c r="B181" s="90"/>
      <c r="C181" s="90" t="s">
        <v>199</v>
      </c>
      <c r="D181" s="91">
        <f>SUM(D8:D180)</f>
        <v>1123361800</v>
      </c>
      <c r="E181" s="91">
        <f t="shared" ref="E181:N181" si="5">SUM(E8:E180)</f>
        <v>69624600</v>
      </c>
      <c r="F181" s="91">
        <f t="shared" si="5"/>
        <v>21590000</v>
      </c>
      <c r="G181" s="91">
        <f t="shared" si="5"/>
        <v>67224600</v>
      </c>
      <c r="H181" s="91">
        <f t="shared" si="5"/>
        <v>21427500</v>
      </c>
      <c r="I181" s="91">
        <f t="shared" si="5"/>
        <v>65693600</v>
      </c>
      <c r="J181" s="91">
        <f t="shared" si="5"/>
        <v>20952500</v>
      </c>
      <c r="K181" s="91">
        <f t="shared" si="5"/>
        <v>58532600</v>
      </c>
      <c r="L181" s="91">
        <f t="shared" si="5"/>
        <v>19342500</v>
      </c>
      <c r="M181" s="91">
        <f t="shared" si="5"/>
        <v>55865600</v>
      </c>
      <c r="N181" s="91">
        <f t="shared" si="5"/>
        <v>17832500</v>
      </c>
      <c r="O181" s="91">
        <f t="shared" ref="O181:AD181" si="6">SUM(O8:O180)</f>
        <v>57747600</v>
      </c>
      <c r="P181" s="91">
        <f t="shared" si="6"/>
        <v>18277500</v>
      </c>
      <c r="Q181" s="91">
        <f t="shared" si="6"/>
        <v>57809000</v>
      </c>
      <c r="R181" s="91">
        <f t="shared" si="6"/>
        <v>18412500</v>
      </c>
      <c r="S181" s="91">
        <f t="shared" si="6"/>
        <v>52567000</v>
      </c>
      <c r="T181" s="91">
        <f t="shared" si="6"/>
        <v>17142500</v>
      </c>
      <c r="U181" s="91">
        <f t="shared" si="6"/>
        <v>54067000</v>
      </c>
      <c r="V181" s="91">
        <f t="shared" si="6"/>
        <v>17667500</v>
      </c>
      <c r="W181" s="91">
        <f t="shared" si="6"/>
        <v>60088500</v>
      </c>
      <c r="X181" s="91">
        <f t="shared" si="6"/>
        <v>18755000</v>
      </c>
      <c r="Y181" s="91">
        <f t="shared" si="6"/>
        <v>0</v>
      </c>
      <c r="Z181" s="91">
        <f t="shared" si="6"/>
        <v>0</v>
      </c>
      <c r="AA181" s="91">
        <f t="shared" si="6"/>
        <v>0</v>
      </c>
      <c r="AB181" s="91">
        <f t="shared" si="6"/>
        <v>0</v>
      </c>
      <c r="AC181" s="91">
        <f t="shared" si="6"/>
        <v>599220100</v>
      </c>
      <c r="AD181" s="91" t="e">
        <f t="shared" si="6"/>
        <v>#VALUE!</v>
      </c>
    </row>
  </sheetData>
  <mergeCells count="15">
    <mergeCell ref="AA6:AB6"/>
    <mergeCell ref="Q5:AB5"/>
    <mergeCell ref="AC5:AD5"/>
    <mergeCell ref="E5:P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9"/>
  <sheetViews>
    <sheetView topLeftCell="A99" workbookViewId="0">
      <selection activeCell="B123" sqref="B123"/>
    </sheetView>
  </sheetViews>
  <sheetFormatPr defaultColWidth="18.140625" defaultRowHeight="12" x14ac:dyDescent="0.2"/>
  <cols>
    <col min="1" max="1" width="4.7109375" style="1" bestFit="1" customWidth="1"/>
    <col min="2" max="2" width="10.140625" style="1" bestFit="1" customWidth="1"/>
    <col min="3" max="3" width="26.140625" style="1" bestFit="1" customWidth="1"/>
    <col min="4" max="4" width="9.85546875" style="1" bestFit="1" customWidth="1"/>
    <col min="5" max="16" width="13.28515625" style="1" customWidth="1"/>
    <col min="17" max="16384" width="18.140625" style="1"/>
  </cols>
  <sheetData>
    <row r="2" spans="1:17" x14ac:dyDescent="0.2">
      <c r="A2" s="67" t="s">
        <v>1</v>
      </c>
      <c r="B2" s="67"/>
      <c r="C2" s="67"/>
      <c r="D2" s="67"/>
    </row>
    <row r="3" spans="1:17" x14ac:dyDescent="0.2">
      <c r="A3" s="67" t="s">
        <v>2</v>
      </c>
      <c r="B3" s="67"/>
      <c r="C3" s="67"/>
      <c r="D3" s="67"/>
    </row>
    <row r="4" spans="1:17" x14ac:dyDescent="0.2">
      <c r="A4" s="5"/>
      <c r="B4" s="67"/>
      <c r="C4" s="6"/>
      <c r="D4" s="67"/>
    </row>
    <row r="5" spans="1:17" s="9" customFormat="1" ht="12" customHeight="1" x14ac:dyDescent="0.2">
      <c r="A5" s="68" t="s">
        <v>3</v>
      </c>
      <c r="B5" s="69" t="s">
        <v>4</v>
      </c>
      <c r="C5" s="69" t="s">
        <v>5</v>
      </c>
      <c r="D5" s="78" t="s">
        <v>7</v>
      </c>
      <c r="E5" s="111" t="s">
        <v>200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5"/>
      <c r="Q5" s="116" t="s">
        <v>199</v>
      </c>
    </row>
    <row r="6" spans="1:17" s="9" customFormat="1" x14ac:dyDescent="0.2">
      <c r="A6" s="68"/>
      <c r="B6" s="69"/>
      <c r="C6" s="69"/>
      <c r="D6" s="69" t="s">
        <v>15</v>
      </c>
      <c r="E6" s="73" t="s">
        <v>201</v>
      </c>
      <c r="F6" s="74" t="s">
        <v>202</v>
      </c>
      <c r="G6" s="74" t="s">
        <v>203</v>
      </c>
      <c r="H6" s="74" t="s">
        <v>204</v>
      </c>
      <c r="I6" s="74" t="s">
        <v>205</v>
      </c>
      <c r="J6" s="74" t="s">
        <v>206</v>
      </c>
      <c r="K6" s="74" t="s">
        <v>207</v>
      </c>
      <c r="L6" s="74" t="s">
        <v>208</v>
      </c>
      <c r="M6" s="74" t="s">
        <v>209</v>
      </c>
      <c r="N6" s="74" t="s">
        <v>210</v>
      </c>
      <c r="O6" s="74" t="s">
        <v>211</v>
      </c>
      <c r="P6" s="74" t="s">
        <v>212</v>
      </c>
      <c r="Q6" s="117"/>
    </row>
    <row r="7" spans="1:17" x14ac:dyDescent="0.2">
      <c r="A7" s="16">
        <v>1</v>
      </c>
      <c r="B7" s="16">
        <v>743</v>
      </c>
      <c r="C7" s="17" t="s">
        <v>25</v>
      </c>
      <c r="D7" s="17"/>
      <c r="E7" s="77"/>
      <c r="F7" s="77"/>
      <c r="G7" s="77"/>
      <c r="H7" s="77"/>
      <c r="I7" s="77"/>
      <c r="J7" s="77"/>
      <c r="K7" s="77"/>
      <c r="L7" s="77"/>
      <c r="M7" s="77"/>
      <c r="N7" s="77"/>
      <c r="O7" s="48"/>
      <c r="P7" s="48"/>
      <c r="Q7" s="48">
        <f t="shared" ref="Q7:Q38" si="0">SUM(E7:P7)</f>
        <v>0</v>
      </c>
    </row>
    <row r="8" spans="1:17" x14ac:dyDescent="0.2">
      <c r="A8" s="16">
        <v>2</v>
      </c>
      <c r="B8" s="16">
        <v>738</v>
      </c>
      <c r="C8" s="17" t="s">
        <v>26</v>
      </c>
      <c r="D8" s="17"/>
      <c r="E8" s="77"/>
      <c r="F8" s="77"/>
      <c r="G8" s="77"/>
      <c r="H8" s="77"/>
      <c r="I8" s="77"/>
      <c r="J8" s="77"/>
      <c r="K8" s="77"/>
      <c r="L8" s="77"/>
      <c r="M8" s="77"/>
      <c r="N8" s="77"/>
      <c r="O8" s="48"/>
      <c r="P8" s="48"/>
      <c r="Q8" s="48">
        <f t="shared" si="0"/>
        <v>0</v>
      </c>
    </row>
    <row r="9" spans="1:17" x14ac:dyDescent="0.2">
      <c r="A9" s="16">
        <v>3</v>
      </c>
      <c r="B9" s="16">
        <v>757</v>
      </c>
      <c r="C9" s="17" t="s">
        <v>27</v>
      </c>
      <c r="D9" s="17"/>
      <c r="E9" s="77"/>
      <c r="F9" s="77"/>
      <c r="G9" s="77"/>
      <c r="H9" s="77"/>
      <c r="I9" s="77"/>
      <c r="J9" s="77"/>
      <c r="K9" s="77"/>
      <c r="L9" s="77"/>
      <c r="M9" s="77"/>
      <c r="N9" s="77"/>
      <c r="O9" s="48"/>
      <c r="P9" s="48"/>
      <c r="Q9" s="48">
        <f t="shared" si="0"/>
        <v>0</v>
      </c>
    </row>
    <row r="10" spans="1:17" x14ac:dyDescent="0.2">
      <c r="A10" s="16">
        <v>4</v>
      </c>
      <c r="B10" s="16">
        <v>755</v>
      </c>
      <c r="C10" s="17" t="s">
        <v>28</v>
      </c>
      <c r="D10" s="1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48"/>
      <c r="P10" s="48"/>
      <c r="Q10" s="48">
        <f t="shared" si="0"/>
        <v>0</v>
      </c>
    </row>
    <row r="11" spans="1:17" x14ac:dyDescent="0.2">
      <c r="A11" s="16">
        <v>5</v>
      </c>
      <c r="B11" s="16">
        <v>706</v>
      </c>
      <c r="C11" s="17" t="s">
        <v>29</v>
      </c>
      <c r="D11" s="1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48"/>
      <c r="P11" s="48"/>
      <c r="Q11" s="48">
        <f t="shared" si="0"/>
        <v>0</v>
      </c>
    </row>
    <row r="12" spans="1:17" x14ac:dyDescent="0.2">
      <c r="A12" s="16">
        <v>6</v>
      </c>
      <c r="B12" s="16">
        <v>689</v>
      </c>
      <c r="C12" s="17" t="s">
        <v>30</v>
      </c>
      <c r="D12" s="1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48"/>
      <c r="P12" s="48"/>
      <c r="Q12" s="48">
        <f t="shared" si="0"/>
        <v>0</v>
      </c>
    </row>
    <row r="13" spans="1:17" x14ac:dyDescent="0.2">
      <c r="A13" s="16">
        <v>7</v>
      </c>
      <c r="B13" s="16">
        <v>760</v>
      </c>
      <c r="C13" s="17" t="s">
        <v>31</v>
      </c>
      <c r="D13" s="1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48"/>
      <c r="P13" s="48"/>
      <c r="Q13" s="48">
        <f t="shared" si="0"/>
        <v>0</v>
      </c>
    </row>
    <row r="14" spans="1:17" x14ac:dyDescent="0.2">
      <c r="A14" s="16">
        <v>8</v>
      </c>
      <c r="B14" s="16">
        <v>744</v>
      </c>
      <c r="C14" s="17" t="s">
        <v>32</v>
      </c>
      <c r="D14" s="1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48"/>
      <c r="P14" s="48"/>
      <c r="Q14" s="48">
        <f t="shared" si="0"/>
        <v>0</v>
      </c>
    </row>
    <row r="15" spans="1:17" x14ac:dyDescent="0.2">
      <c r="A15" s="16">
        <v>9</v>
      </c>
      <c r="B15" s="16">
        <v>458</v>
      </c>
      <c r="C15" s="17" t="s">
        <v>33</v>
      </c>
      <c r="D15" s="17"/>
      <c r="E15" s="77">
        <v>575000</v>
      </c>
      <c r="F15" s="77"/>
      <c r="G15" s="77"/>
      <c r="H15" s="77"/>
      <c r="I15" s="77"/>
      <c r="J15" s="77"/>
      <c r="K15" s="77"/>
      <c r="L15" s="77"/>
      <c r="M15" s="77"/>
      <c r="N15" s="77"/>
      <c r="O15" s="48"/>
      <c r="P15" s="48"/>
      <c r="Q15" s="48">
        <f t="shared" si="0"/>
        <v>575000</v>
      </c>
    </row>
    <row r="16" spans="1:17" x14ac:dyDescent="0.2">
      <c r="A16" s="16">
        <v>10</v>
      </c>
      <c r="B16" s="16">
        <v>754</v>
      </c>
      <c r="C16" s="17" t="s">
        <v>34</v>
      </c>
      <c r="D16" s="1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48"/>
      <c r="P16" s="48"/>
      <c r="Q16" s="48">
        <f t="shared" si="0"/>
        <v>0</v>
      </c>
    </row>
    <row r="17" spans="1:17" x14ac:dyDescent="0.2">
      <c r="A17" s="16">
        <v>11</v>
      </c>
      <c r="B17" s="16">
        <v>697</v>
      </c>
      <c r="C17" s="17" t="s">
        <v>35</v>
      </c>
      <c r="D17" s="1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48"/>
      <c r="P17" s="48"/>
      <c r="Q17" s="48">
        <f t="shared" si="0"/>
        <v>0</v>
      </c>
    </row>
    <row r="18" spans="1:17" x14ac:dyDescent="0.2">
      <c r="A18" s="16">
        <v>12</v>
      </c>
      <c r="B18" s="16">
        <v>747</v>
      </c>
      <c r="C18" s="17" t="s">
        <v>36</v>
      </c>
      <c r="D18" s="17">
        <v>4025000</v>
      </c>
      <c r="E18" s="77">
        <v>575000</v>
      </c>
      <c r="F18" s="77">
        <v>710000</v>
      </c>
      <c r="G18" s="77">
        <v>710000</v>
      </c>
      <c r="H18" s="77">
        <v>710000</v>
      </c>
      <c r="I18" s="77">
        <v>710000</v>
      </c>
      <c r="J18" s="77">
        <v>710000</v>
      </c>
      <c r="K18" s="77">
        <v>710000</v>
      </c>
      <c r="L18" s="77"/>
      <c r="M18" s="77"/>
      <c r="N18" s="77"/>
      <c r="O18" s="48"/>
      <c r="P18" s="48"/>
      <c r="Q18" s="48">
        <f t="shared" si="0"/>
        <v>4835000</v>
      </c>
    </row>
    <row r="19" spans="1:17" x14ac:dyDescent="0.2">
      <c r="A19" s="16">
        <v>13</v>
      </c>
      <c r="B19" s="16">
        <v>684</v>
      </c>
      <c r="C19" s="17" t="s">
        <v>37</v>
      </c>
      <c r="D19" s="17">
        <v>2000000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48"/>
      <c r="P19" s="48"/>
      <c r="Q19" s="48">
        <f t="shared" si="0"/>
        <v>0</v>
      </c>
    </row>
    <row r="20" spans="1:17" x14ac:dyDescent="0.2">
      <c r="A20" s="16">
        <v>14</v>
      </c>
      <c r="B20" s="16">
        <v>662</v>
      </c>
      <c r="C20" s="17" t="s">
        <v>38</v>
      </c>
      <c r="D20" s="1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48"/>
      <c r="P20" s="48"/>
      <c r="Q20" s="48">
        <f t="shared" si="0"/>
        <v>0</v>
      </c>
    </row>
    <row r="21" spans="1:17" x14ac:dyDescent="0.2">
      <c r="A21" s="16">
        <v>15</v>
      </c>
      <c r="B21" s="16">
        <v>759</v>
      </c>
      <c r="C21" s="17" t="s">
        <v>39</v>
      </c>
      <c r="D21" s="1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48"/>
      <c r="P21" s="48"/>
      <c r="Q21" s="48">
        <f t="shared" si="0"/>
        <v>0</v>
      </c>
    </row>
    <row r="22" spans="1:17" x14ac:dyDescent="0.2">
      <c r="A22" s="16">
        <v>16</v>
      </c>
      <c r="B22" s="16">
        <v>319</v>
      </c>
      <c r="C22" s="17" t="s">
        <v>40</v>
      </c>
      <c r="D22" s="1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48"/>
      <c r="P22" s="48"/>
      <c r="Q22" s="48">
        <f t="shared" si="0"/>
        <v>0</v>
      </c>
    </row>
    <row r="23" spans="1:17" x14ac:dyDescent="0.2">
      <c r="A23" s="16">
        <v>17</v>
      </c>
      <c r="B23" s="16">
        <v>763</v>
      </c>
      <c r="C23" s="17" t="s">
        <v>41</v>
      </c>
      <c r="D23" s="1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48"/>
      <c r="P23" s="48"/>
      <c r="Q23" s="48">
        <f t="shared" si="0"/>
        <v>0</v>
      </c>
    </row>
    <row r="24" spans="1:17" x14ac:dyDescent="0.2">
      <c r="A24" s="16">
        <v>18</v>
      </c>
      <c r="B24" s="16">
        <v>751</v>
      </c>
      <c r="C24" s="17" t="s">
        <v>42</v>
      </c>
      <c r="D24" s="1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48"/>
      <c r="P24" s="48"/>
      <c r="Q24" s="48">
        <f t="shared" si="0"/>
        <v>0</v>
      </c>
    </row>
    <row r="25" spans="1:17" x14ac:dyDescent="0.2">
      <c r="A25" s="16">
        <v>19</v>
      </c>
      <c r="B25" s="16">
        <v>492</v>
      </c>
      <c r="C25" s="17" t="s">
        <v>43</v>
      </c>
      <c r="D25" s="1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48"/>
      <c r="P25" s="48"/>
      <c r="Q25" s="48">
        <f t="shared" si="0"/>
        <v>0</v>
      </c>
    </row>
    <row r="26" spans="1:17" x14ac:dyDescent="0.2">
      <c r="A26" s="16">
        <v>20</v>
      </c>
      <c r="B26" s="16">
        <v>631</v>
      </c>
      <c r="C26" s="17" t="s">
        <v>44</v>
      </c>
      <c r="D26" s="1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48"/>
      <c r="P26" s="48"/>
      <c r="Q26" s="48">
        <f t="shared" si="0"/>
        <v>0</v>
      </c>
    </row>
    <row r="27" spans="1:17" x14ac:dyDescent="0.2">
      <c r="A27" s="16">
        <v>21</v>
      </c>
      <c r="B27" s="16">
        <v>731</v>
      </c>
      <c r="C27" s="17" t="s">
        <v>45</v>
      </c>
      <c r="D27" s="1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48"/>
      <c r="P27" s="48"/>
      <c r="Q27" s="48">
        <f t="shared" si="0"/>
        <v>0</v>
      </c>
    </row>
    <row r="28" spans="1:17" x14ac:dyDescent="0.2">
      <c r="A28" s="16">
        <v>22</v>
      </c>
      <c r="B28" s="16">
        <v>732</v>
      </c>
      <c r="C28" s="17" t="s">
        <v>46</v>
      </c>
      <c r="D28" s="1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48"/>
      <c r="P28" s="48"/>
      <c r="Q28" s="48">
        <f t="shared" si="0"/>
        <v>0</v>
      </c>
    </row>
    <row r="29" spans="1:17" x14ac:dyDescent="0.2">
      <c r="A29" s="16">
        <v>23</v>
      </c>
      <c r="B29" s="16">
        <v>756</v>
      </c>
      <c r="C29" s="17" t="s">
        <v>47</v>
      </c>
      <c r="D29" s="17">
        <v>966000</v>
      </c>
      <c r="E29" s="77">
        <v>322000</v>
      </c>
      <c r="F29" s="77">
        <v>322000</v>
      </c>
      <c r="G29" s="77">
        <v>322000</v>
      </c>
      <c r="H29" s="77"/>
      <c r="I29" s="77"/>
      <c r="J29" s="77"/>
      <c r="K29" s="77"/>
      <c r="L29" s="77"/>
      <c r="M29" s="77"/>
      <c r="N29" s="77"/>
      <c r="O29" s="48"/>
      <c r="P29" s="48"/>
      <c r="Q29" s="48">
        <f t="shared" si="0"/>
        <v>966000</v>
      </c>
    </row>
    <row r="30" spans="1:17" x14ac:dyDescent="0.2">
      <c r="A30" s="16">
        <v>24</v>
      </c>
      <c r="B30" s="16">
        <v>682</v>
      </c>
      <c r="C30" s="17" t="s">
        <v>48</v>
      </c>
      <c r="D30" s="1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48"/>
      <c r="P30" s="48"/>
      <c r="Q30" s="48">
        <f t="shared" si="0"/>
        <v>0</v>
      </c>
    </row>
    <row r="31" spans="1:17" x14ac:dyDescent="0.2">
      <c r="A31" s="16">
        <v>25</v>
      </c>
      <c r="B31" s="16">
        <v>696</v>
      </c>
      <c r="C31" s="17" t="s">
        <v>49</v>
      </c>
      <c r="D31" s="17">
        <v>862500</v>
      </c>
      <c r="E31" s="77">
        <v>287500</v>
      </c>
      <c r="F31" s="77">
        <v>287500</v>
      </c>
      <c r="G31" s="77">
        <v>287500</v>
      </c>
      <c r="H31" s="77"/>
      <c r="I31" s="77"/>
      <c r="J31" s="77"/>
      <c r="K31" s="77"/>
      <c r="L31" s="77"/>
      <c r="M31" s="77"/>
      <c r="N31" s="77"/>
      <c r="O31" s="48"/>
      <c r="P31" s="48"/>
      <c r="Q31" s="48">
        <f t="shared" si="0"/>
        <v>862500</v>
      </c>
    </row>
    <row r="32" spans="1:17" x14ac:dyDescent="0.2">
      <c r="A32" s="16">
        <v>26</v>
      </c>
      <c r="B32" s="16">
        <v>761</v>
      </c>
      <c r="C32" s="17" t="s">
        <v>50</v>
      </c>
      <c r="D32" s="1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48"/>
      <c r="P32" s="48"/>
      <c r="Q32" s="48">
        <f t="shared" si="0"/>
        <v>0</v>
      </c>
    </row>
    <row r="33" spans="1:17" x14ac:dyDescent="0.2">
      <c r="A33" s="16">
        <v>27</v>
      </c>
      <c r="B33" s="16">
        <v>408</v>
      </c>
      <c r="C33" s="17" t="s">
        <v>51</v>
      </c>
      <c r="D33" s="1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48"/>
      <c r="P33" s="48"/>
      <c r="Q33" s="48">
        <f t="shared" si="0"/>
        <v>0</v>
      </c>
    </row>
    <row r="34" spans="1:17" x14ac:dyDescent="0.2">
      <c r="A34" s="16">
        <v>28</v>
      </c>
      <c r="B34" s="16">
        <v>440</v>
      </c>
      <c r="C34" s="17" t="s">
        <v>52</v>
      </c>
      <c r="D34" s="17">
        <v>1800000</v>
      </c>
      <c r="E34" s="77">
        <v>300000</v>
      </c>
      <c r="F34" s="77">
        <v>300000</v>
      </c>
      <c r="G34" s="77">
        <v>300000</v>
      </c>
      <c r="H34" s="77">
        <v>300000</v>
      </c>
      <c r="I34" s="77"/>
      <c r="J34" s="77"/>
      <c r="K34" s="77"/>
      <c r="L34" s="77"/>
      <c r="M34" s="77"/>
      <c r="N34" s="77"/>
      <c r="O34" s="48"/>
      <c r="P34" s="48"/>
      <c r="Q34" s="48">
        <f t="shared" si="0"/>
        <v>1200000</v>
      </c>
    </row>
    <row r="35" spans="1:17" x14ac:dyDescent="0.2">
      <c r="A35" s="16">
        <v>29</v>
      </c>
      <c r="B35" s="16">
        <v>243</v>
      </c>
      <c r="C35" s="17" t="s">
        <v>53</v>
      </c>
      <c r="D35" s="17">
        <v>5000000</v>
      </c>
      <c r="E35" s="77"/>
      <c r="F35" s="77"/>
      <c r="G35" s="77"/>
      <c r="H35" s="77"/>
      <c r="I35" s="77"/>
      <c r="J35" s="77"/>
      <c r="K35" s="77">
        <v>500000</v>
      </c>
      <c r="L35" s="77">
        <v>500000</v>
      </c>
      <c r="M35" s="77">
        <v>500000</v>
      </c>
      <c r="N35" s="77">
        <v>500000</v>
      </c>
      <c r="O35" s="48"/>
      <c r="P35" s="48"/>
      <c r="Q35" s="48">
        <f t="shared" si="0"/>
        <v>2000000</v>
      </c>
    </row>
    <row r="36" spans="1:17" x14ac:dyDescent="0.2">
      <c r="A36" s="16">
        <v>30</v>
      </c>
      <c r="B36" s="16">
        <v>746</v>
      </c>
      <c r="C36" s="17" t="s">
        <v>54</v>
      </c>
      <c r="D36" s="17">
        <v>2810000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48"/>
      <c r="P36" s="48"/>
      <c r="Q36" s="48">
        <f t="shared" si="0"/>
        <v>0</v>
      </c>
    </row>
    <row r="37" spans="1:17" x14ac:dyDescent="0.2">
      <c r="A37" s="16">
        <v>31</v>
      </c>
      <c r="B37" s="16">
        <v>653</v>
      </c>
      <c r="C37" s="17" t="s">
        <v>55</v>
      </c>
      <c r="D37" s="1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48"/>
      <c r="P37" s="48"/>
      <c r="Q37" s="48">
        <f t="shared" si="0"/>
        <v>0</v>
      </c>
    </row>
    <row r="38" spans="1:17" x14ac:dyDescent="0.2">
      <c r="A38" s="16">
        <v>32</v>
      </c>
      <c r="B38" s="16">
        <v>607</v>
      </c>
      <c r="C38" s="17" t="s">
        <v>56</v>
      </c>
      <c r="D38" s="1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48"/>
      <c r="P38" s="48"/>
      <c r="Q38" s="48">
        <f t="shared" si="0"/>
        <v>0</v>
      </c>
    </row>
    <row r="39" spans="1:17" x14ac:dyDescent="0.2">
      <c r="A39" s="16">
        <v>33</v>
      </c>
      <c r="B39" s="16">
        <v>690</v>
      </c>
      <c r="C39" s="17" t="s">
        <v>57</v>
      </c>
      <c r="D39" s="1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48"/>
      <c r="P39" s="48"/>
      <c r="Q39" s="48">
        <f t="shared" ref="Q39:Q70" si="1">SUM(E39:P39)</f>
        <v>0</v>
      </c>
    </row>
    <row r="40" spans="1:17" x14ac:dyDescent="0.2">
      <c r="A40" s="16">
        <v>34</v>
      </c>
      <c r="B40" s="16">
        <v>605</v>
      </c>
      <c r="C40" s="17" t="s">
        <v>58</v>
      </c>
      <c r="D40" s="17">
        <v>345000</v>
      </c>
      <c r="E40" s="77"/>
      <c r="F40" s="77"/>
      <c r="G40" s="77"/>
      <c r="H40" s="77"/>
      <c r="I40" s="77"/>
      <c r="J40" s="77"/>
      <c r="K40" s="77"/>
      <c r="L40" s="77">
        <v>402500</v>
      </c>
      <c r="M40" s="77">
        <v>402500</v>
      </c>
      <c r="N40" s="77">
        <v>402500</v>
      </c>
      <c r="O40" s="48"/>
      <c r="P40" s="48"/>
      <c r="Q40" s="48">
        <f t="shared" si="1"/>
        <v>1207500</v>
      </c>
    </row>
    <row r="41" spans="1:17" x14ac:dyDescent="0.2">
      <c r="A41" s="16">
        <v>35</v>
      </c>
      <c r="B41" s="16">
        <v>199</v>
      </c>
      <c r="C41" s="17" t="s">
        <v>59</v>
      </c>
      <c r="D41" s="1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48"/>
      <c r="P41" s="48"/>
      <c r="Q41" s="48">
        <f t="shared" si="1"/>
        <v>0</v>
      </c>
    </row>
    <row r="42" spans="1:17" x14ac:dyDescent="0.2">
      <c r="A42" s="16">
        <v>36</v>
      </c>
      <c r="B42" s="16">
        <v>509</v>
      </c>
      <c r="C42" s="17" t="s">
        <v>60</v>
      </c>
      <c r="D42" s="1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48"/>
      <c r="P42" s="48"/>
      <c r="Q42" s="48">
        <f t="shared" si="1"/>
        <v>0</v>
      </c>
    </row>
    <row r="43" spans="1:17" x14ac:dyDescent="0.2">
      <c r="A43" s="16">
        <v>37</v>
      </c>
      <c r="B43" s="16">
        <v>564</v>
      </c>
      <c r="C43" s="17" t="s">
        <v>61</v>
      </c>
      <c r="D43" s="1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48"/>
      <c r="P43" s="48"/>
      <c r="Q43" s="48">
        <f t="shared" si="1"/>
        <v>0</v>
      </c>
    </row>
    <row r="44" spans="1:17" x14ac:dyDescent="0.2">
      <c r="A44" s="16">
        <v>38</v>
      </c>
      <c r="B44" s="16">
        <v>588</v>
      </c>
      <c r="C44" s="17" t="s">
        <v>62</v>
      </c>
      <c r="D44" s="1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48"/>
      <c r="P44" s="48"/>
      <c r="Q44" s="48">
        <f t="shared" si="1"/>
        <v>0</v>
      </c>
    </row>
    <row r="45" spans="1:17" x14ac:dyDescent="0.2">
      <c r="A45" s="16">
        <v>39</v>
      </c>
      <c r="B45" s="16">
        <v>347</v>
      </c>
      <c r="C45" s="17" t="s">
        <v>63</v>
      </c>
      <c r="D45" s="1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48"/>
      <c r="P45" s="48"/>
      <c r="Q45" s="48">
        <f t="shared" si="1"/>
        <v>0</v>
      </c>
    </row>
    <row r="46" spans="1:17" x14ac:dyDescent="0.2">
      <c r="A46" s="16">
        <v>40</v>
      </c>
      <c r="B46" s="16">
        <v>589</v>
      </c>
      <c r="C46" s="17" t="s">
        <v>64</v>
      </c>
      <c r="D46" s="1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48"/>
      <c r="P46" s="48"/>
      <c r="Q46" s="48">
        <f t="shared" si="1"/>
        <v>0</v>
      </c>
    </row>
    <row r="47" spans="1:17" x14ac:dyDescent="0.2">
      <c r="A47" s="16">
        <v>41</v>
      </c>
      <c r="B47" s="25">
        <v>369</v>
      </c>
      <c r="C47" s="17" t="s">
        <v>65</v>
      </c>
      <c r="D47" s="1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48"/>
      <c r="P47" s="48"/>
      <c r="Q47" s="48">
        <f t="shared" si="1"/>
        <v>0</v>
      </c>
    </row>
    <row r="48" spans="1:17" x14ac:dyDescent="0.2">
      <c r="A48" s="16">
        <v>42</v>
      </c>
      <c r="B48" s="16">
        <v>601</v>
      </c>
      <c r="C48" s="17" t="s">
        <v>66</v>
      </c>
      <c r="D48" s="1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48"/>
      <c r="P48" s="48"/>
      <c r="Q48" s="48">
        <f t="shared" si="1"/>
        <v>0</v>
      </c>
    </row>
    <row r="49" spans="1:17" x14ac:dyDescent="0.2">
      <c r="A49" s="16">
        <v>43</v>
      </c>
      <c r="B49" s="16">
        <v>520</v>
      </c>
      <c r="C49" s="17" t="s">
        <v>67</v>
      </c>
      <c r="D49" s="1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48"/>
      <c r="P49" s="48"/>
      <c r="Q49" s="48">
        <f t="shared" si="1"/>
        <v>0</v>
      </c>
    </row>
    <row r="50" spans="1:17" x14ac:dyDescent="0.2">
      <c r="A50" s="16">
        <v>44</v>
      </c>
      <c r="B50" s="16">
        <v>542</v>
      </c>
      <c r="C50" s="17" t="s">
        <v>68</v>
      </c>
      <c r="D50" s="1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48"/>
      <c r="P50" s="48"/>
      <c r="Q50" s="48">
        <f t="shared" si="1"/>
        <v>0</v>
      </c>
    </row>
    <row r="51" spans="1:17" x14ac:dyDescent="0.2">
      <c r="A51" s="16">
        <v>45</v>
      </c>
      <c r="B51" s="16">
        <v>563</v>
      </c>
      <c r="C51" s="17" t="s">
        <v>69</v>
      </c>
      <c r="D51" s="1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48"/>
      <c r="P51" s="48"/>
      <c r="Q51" s="48">
        <f t="shared" si="1"/>
        <v>0</v>
      </c>
    </row>
    <row r="52" spans="1:17" x14ac:dyDescent="0.2">
      <c r="A52" s="16">
        <v>46</v>
      </c>
      <c r="B52" s="16">
        <v>511</v>
      </c>
      <c r="C52" s="17" t="s">
        <v>70</v>
      </c>
      <c r="D52" s="1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48"/>
      <c r="P52" s="48"/>
      <c r="Q52" s="48">
        <f t="shared" si="1"/>
        <v>0</v>
      </c>
    </row>
    <row r="53" spans="1:17" x14ac:dyDescent="0.2">
      <c r="A53" s="16">
        <v>47</v>
      </c>
      <c r="B53" s="16">
        <v>174</v>
      </c>
      <c r="C53" s="17" t="s">
        <v>71</v>
      </c>
      <c r="D53" s="1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48"/>
      <c r="P53" s="48"/>
      <c r="Q53" s="48">
        <f t="shared" si="1"/>
        <v>0</v>
      </c>
    </row>
    <row r="54" spans="1:17" x14ac:dyDescent="0.2">
      <c r="A54" s="16">
        <v>48</v>
      </c>
      <c r="B54" s="16">
        <v>573</v>
      </c>
      <c r="C54" s="17" t="s">
        <v>72</v>
      </c>
      <c r="D54" s="17">
        <v>1080000</v>
      </c>
      <c r="E54" s="77">
        <v>180000</v>
      </c>
      <c r="F54" s="77">
        <v>480000</v>
      </c>
      <c r="G54" s="77">
        <v>480000</v>
      </c>
      <c r="H54" s="77">
        <v>480000</v>
      </c>
      <c r="I54" s="77">
        <v>480000</v>
      </c>
      <c r="J54" s="77"/>
      <c r="K54" s="77"/>
      <c r="L54" s="77"/>
      <c r="M54" s="77"/>
      <c r="N54" s="77"/>
      <c r="O54" s="48"/>
      <c r="P54" s="48"/>
      <c r="Q54" s="48">
        <f t="shared" si="1"/>
        <v>2100000</v>
      </c>
    </row>
    <row r="55" spans="1:17" x14ac:dyDescent="0.2">
      <c r="A55" s="16">
        <v>49</v>
      </c>
      <c r="B55" s="16">
        <v>597</v>
      </c>
      <c r="C55" s="17" t="s">
        <v>73</v>
      </c>
      <c r="D55" s="1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48"/>
      <c r="P55" s="48"/>
      <c r="Q55" s="48">
        <f t="shared" si="1"/>
        <v>0</v>
      </c>
    </row>
    <row r="56" spans="1:17" x14ac:dyDescent="0.2">
      <c r="A56" s="16">
        <v>50</v>
      </c>
      <c r="B56" s="16">
        <v>703</v>
      </c>
      <c r="C56" s="17" t="s">
        <v>74</v>
      </c>
      <c r="D56" s="1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48"/>
      <c r="P56" s="48"/>
      <c r="Q56" s="48">
        <f t="shared" si="1"/>
        <v>0</v>
      </c>
    </row>
    <row r="57" spans="1:17" x14ac:dyDescent="0.2">
      <c r="A57" s="16">
        <v>51</v>
      </c>
      <c r="B57" s="16">
        <v>146</v>
      </c>
      <c r="C57" s="17" t="s">
        <v>75</v>
      </c>
      <c r="D57" s="1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48"/>
      <c r="P57" s="48"/>
      <c r="Q57" s="48">
        <f t="shared" si="1"/>
        <v>0</v>
      </c>
    </row>
    <row r="58" spans="1:17" x14ac:dyDescent="0.2">
      <c r="A58" s="16">
        <v>52</v>
      </c>
      <c r="B58" s="16">
        <v>525</v>
      </c>
      <c r="C58" s="17" t="s">
        <v>76</v>
      </c>
      <c r="D58" s="1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48"/>
      <c r="P58" s="48"/>
      <c r="Q58" s="48">
        <f t="shared" si="1"/>
        <v>0</v>
      </c>
    </row>
    <row r="59" spans="1:17" x14ac:dyDescent="0.2">
      <c r="A59" s="16">
        <v>53</v>
      </c>
      <c r="B59" s="16">
        <v>603</v>
      </c>
      <c r="C59" s="17" t="s">
        <v>77</v>
      </c>
      <c r="D59" s="1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48"/>
      <c r="P59" s="48"/>
      <c r="Q59" s="48">
        <f t="shared" si="1"/>
        <v>0</v>
      </c>
    </row>
    <row r="60" spans="1:17" x14ac:dyDescent="0.2">
      <c r="A60" s="16">
        <v>54</v>
      </c>
      <c r="B60" s="16">
        <v>594</v>
      </c>
      <c r="C60" s="17" t="s">
        <v>78</v>
      </c>
      <c r="D60" s="1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48"/>
      <c r="P60" s="48"/>
      <c r="Q60" s="48">
        <f t="shared" si="1"/>
        <v>0</v>
      </c>
    </row>
    <row r="61" spans="1:17" x14ac:dyDescent="0.2">
      <c r="A61" s="16">
        <v>55</v>
      </c>
      <c r="B61" s="16">
        <v>592</v>
      </c>
      <c r="C61" s="17" t="s">
        <v>79</v>
      </c>
      <c r="D61" s="17"/>
      <c r="E61" s="77"/>
      <c r="F61" s="77"/>
      <c r="G61" s="77"/>
      <c r="H61" s="77">
        <v>310500</v>
      </c>
      <c r="I61" s="77">
        <v>310500</v>
      </c>
      <c r="J61" s="77">
        <v>310500</v>
      </c>
      <c r="K61" s="77">
        <v>310500</v>
      </c>
      <c r="L61" s="77">
        <v>310500</v>
      </c>
      <c r="M61" s="77">
        <v>310500</v>
      </c>
      <c r="N61" s="77">
        <v>310500</v>
      </c>
      <c r="O61" s="48"/>
      <c r="P61" s="48"/>
      <c r="Q61" s="48">
        <f t="shared" si="1"/>
        <v>2173500</v>
      </c>
    </row>
    <row r="62" spans="1:17" x14ac:dyDescent="0.2">
      <c r="A62" s="16">
        <v>56</v>
      </c>
      <c r="B62" s="16">
        <v>593</v>
      </c>
      <c r="C62" s="17" t="s">
        <v>80</v>
      </c>
      <c r="D62" s="1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48"/>
      <c r="P62" s="48"/>
      <c r="Q62" s="48">
        <f t="shared" si="1"/>
        <v>0</v>
      </c>
    </row>
    <row r="63" spans="1:17" x14ac:dyDescent="0.2">
      <c r="A63" s="16">
        <v>57</v>
      </c>
      <c r="B63" s="16">
        <v>596</v>
      </c>
      <c r="C63" s="17" t="s">
        <v>81</v>
      </c>
      <c r="D63" s="17">
        <v>8100000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48"/>
      <c r="P63" s="48"/>
      <c r="Q63" s="48">
        <f t="shared" si="1"/>
        <v>0</v>
      </c>
    </row>
    <row r="64" spans="1:17" x14ac:dyDescent="0.2">
      <c r="A64" s="16">
        <v>58</v>
      </c>
      <c r="B64" s="16">
        <v>518</v>
      </c>
      <c r="C64" s="17" t="s">
        <v>82</v>
      </c>
      <c r="D64" s="1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48"/>
      <c r="P64" s="48"/>
      <c r="Q64" s="48">
        <f t="shared" si="1"/>
        <v>0</v>
      </c>
    </row>
    <row r="65" spans="1:17" x14ac:dyDescent="0.2">
      <c r="A65" s="16">
        <v>59</v>
      </c>
      <c r="B65" s="16">
        <v>174</v>
      </c>
      <c r="C65" s="17" t="s">
        <v>83</v>
      </c>
      <c r="D65" s="17"/>
      <c r="E65" s="77"/>
      <c r="F65" s="77">
        <v>537000</v>
      </c>
      <c r="G65" s="77">
        <v>537000</v>
      </c>
      <c r="H65" s="77">
        <v>537000</v>
      </c>
      <c r="I65" s="77">
        <v>537000</v>
      </c>
      <c r="J65" s="77">
        <v>537000</v>
      </c>
      <c r="K65" s="77"/>
      <c r="L65" s="77"/>
      <c r="M65" s="77"/>
      <c r="N65" s="77"/>
      <c r="O65" s="48"/>
      <c r="P65" s="48"/>
      <c r="Q65" s="48">
        <f t="shared" si="1"/>
        <v>2685000</v>
      </c>
    </row>
    <row r="66" spans="1:17" x14ac:dyDescent="0.2">
      <c r="A66" s="16">
        <v>60</v>
      </c>
      <c r="B66" s="16">
        <v>292</v>
      </c>
      <c r="C66" s="17" t="s">
        <v>84</v>
      </c>
      <c r="D66" s="1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48"/>
      <c r="P66" s="48"/>
      <c r="Q66" s="48">
        <f t="shared" si="1"/>
        <v>0</v>
      </c>
    </row>
    <row r="67" spans="1:17" x14ac:dyDescent="0.2">
      <c r="A67" s="16">
        <v>61</v>
      </c>
      <c r="B67" s="16">
        <v>427</v>
      </c>
      <c r="C67" s="17" t="s">
        <v>85</v>
      </c>
      <c r="D67" s="1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48"/>
      <c r="P67" s="48"/>
      <c r="Q67" s="48">
        <f t="shared" si="1"/>
        <v>0</v>
      </c>
    </row>
    <row r="68" spans="1:17" x14ac:dyDescent="0.2">
      <c r="A68" s="16">
        <v>62</v>
      </c>
      <c r="B68" s="16">
        <v>426</v>
      </c>
      <c r="C68" s="17" t="s">
        <v>86</v>
      </c>
      <c r="D68" s="1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48"/>
      <c r="P68" s="48"/>
      <c r="Q68" s="48">
        <f t="shared" si="1"/>
        <v>0</v>
      </c>
    </row>
    <row r="69" spans="1:17" x14ac:dyDescent="0.2">
      <c r="A69" s="16">
        <v>63</v>
      </c>
      <c r="B69" s="16">
        <v>167</v>
      </c>
      <c r="C69" s="17" t="s">
        <v>87</v>
      </c>
      <c r="D69" s="1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48"/>
      <c r="P69" s="48"/>
      <c r="Q69" s="48">
        <f t="shared" si="1"/>
        <v>0</v>
      </c>
    </row>
    <row r="70" spans="1:17" x14ac:dyDescent="0.2">
      <c r="A70" s="16">
        <v>64</v>
      </c>
      <c r="B70" s="16">
        <v>598</v>
      </c>
      <c r="C70" s="17" t="s">
        <v>88</v>
      </c>
      <c r="D70" s="17"/>
      <c r="E70" s="77">
        <v>300000</v>
      </c>
      <c r="F70" s="77"/>
      <c r="G70" s="77"/>
      <c r="H70" s="77"/>
      <c r="I70" s="77"/>
      <c r="J70" s="77"/>
      <c r="K70" s="77"/>
      <c r="L70" s="77"/>
      <c r="M70" s="77"/>
      <c r="N70" s="77"/>
      <c r="O70" s="48"/>
      <c r="P70" s="48"/>
      <c r="Q70" s="48">
        <f t="shared" si="1"/>
        <v>300000</v>
      </c>
    </row>
    <row r="71" spans="1:17" x14ac:dyDescent="0.2">
      <c r="A71" s="16">
        <v>65</v>
      </c>
      <c r="B71" s="16">
        <v>566</v>
      </c>
      <c r="C71" s="17" t="s">
        <v>89</v>
      </c>
      <c r="D71" s="1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48"/>
      <c r="P71" s="48"/>
      <c r="Q71" s="48">
        <f t="shared" ref="Q71:Q102" si="2">SUM(E71:P71)</f>
        <v>0</v>
      </c>
    </row>
    <row r="72" spans="1:17" x14ac:dyDescent="0.2">
      <c r="A72" s="16">
        <v>66</v>
      </c>
      <c r="B72" s="16">
        <v>602</v>
      </c>
      <c r="C72" s="17" t="s">
        <v>90</v>
      </c>
      <c r="D72" s="1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48"/>
      <c r="P72" s="48"/>
      <c r="Q72" s="48">
        <f t="shared" si="2"/>
        <v>0</v>
      </c>
    </row>
    <row r="73" spans="1:17" x14ac:dyDescent="0.2">
      <c r="A73" s="16">
        <v>67</v>
      </c>
      <c r="B73" s="16">
        <v>506</v>
      </c>
      <c r="C73" s="17" t="s">
        <v>91</v>
      </c>
      <c r="D73" s="1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48"/>
      <c r="P73" s="48"/>
      <c r="Q73" s="48">
        <f t="shared" si="2"/>
        <v>0</v>
      </c>
    </row>
    <row r="74" spans="1:17" x14ac:dyDescent="0.2">
      <c r="A74" s="16">
        <v>68</v>
      </c>
      <c r="B74" s="16">
        <v>383</v>
      </c>
      <c r="C74" s="17" t="s">
        <v>92</v>
      </c>
      <c r="D74" s="1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48"/>
      <c r="P74" s="48"/>
      <c r="Q74" s="48">
        <f t="shared" si="2"/>
        <v>0</v>
      </c>
    </row>
    <row r="75" spans="1:17" x14ac:dyDescent="0.2">
      <c r="A75" s="16">
        <v>69</v>
      </c>
      <c r="B75" s="16">
        <v>182</v>
      </c>
      <c r="C75" s="17" t="s">
        <v>93</v>
      </c>
      <c r="D75" s="1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48"/>
      <c r="P75" s="48"/>
      <c r="Q75" s="48">
        <f t="shared" si="2"/>
        <v>0</v>
      </c>
    </row>
    <row r="76" spans="1:17" x14ac:dyDescent="0.2">
      <c r="A76" s="16">
        <v>70</v>
      </c>
      <c r="B76" s="16">
        <v>648</v>
      </c>
      <c r="C76" s="17" t="s">
        <v>94</v>
      </c>
      <c r="D76" s="1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48"/>
      <c r="P76" s="48"/>
      <c r="Q76" s="48">
        <f t="shared" si="2"/>
        <v>0</v>
      </c>
    </row>
    <row r="77" spans="1:17" x14ac:dyDescent="0.2">
      <c r="A77" s="16">
        <v>71</v>
      </c>
      <c r="B77" s="16">
        <v>574</v>
      </c>
      <c r="C77" s="17" t="s">
        <v>95</v>
      </c>
      <c r="D77" s="1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48"/>
      <c r="P77" s="48"/>
      <c r="Q77" s="48">
        <f t="shared" si="2"/>
        <v>0</v>
      </c>
    </row>
    <row r="78" spans="1:17" x14ac:dyDescent="0.2">
      <c r="A78" s="16">
        <v>72</v>
      </c>
      <c r="B78" s="16">
        <v>507</v>
      </c>
      <c r="C78" s="17" t="s">
        <v>96</v>
      </c>
      <c r="D78" s="1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48"/>
      <c r="P78" s="48"/>
      <c r="Q78" s="48">
        <f t="shared" si="2"/>
        <v>0</v>
      </c>
    </row>
    <row r="79" spans="1:17" x14ac:dyDescent="0.2">
      <c r="A79" s="16">
        <v>73</v>
      </c>
      <c r="B79" s="16">
        <v>512</v>
      </c>
      <c r="C79" s="17" t="s">
        <v>97</v>
      </c>
      <c r="D79" s="1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48"/>
      <c r="P79" s="48"/>
      <c r="Q79" s="48">
        <f t="shared" si="2"/>
        <v>0</v>
      </c>
    </row>
    <row r="80" spans="1:17" x14ac:dyDescent="0.2">
      <c r="A80" s="16">
        <v>74</v>
      </c>
      <c r="B80" s="16">
        <v>516</v>
      </c>
      <c r="C80" s="17" t="s">
        <v>98</v>
      </c>
      <c r="D80" s="1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48"/>
      <c r="P80" s="48"/>
      <c r="Q80" s="48">
        <f t="shared" si="2"/>
        <v>0</v>
      </c>
    </row>
    <row r="81" spans="1:17" x14ac:dyDescent="0.2">
      <c r="A81" s="16">
        <v>75</v>
      </c>
      <c r="B81" s="16">
        <v>582</v>
      </c>
      <c r="C81" s="17" t="s">
        <v>99</v>
      </c>
      <c r="D81" s="1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48"/>
      <c r="P81" s="48"/>
      <c r="Q81" s="48">
        <f t="shared" si="2"/>
        <v>0</v>
      </c>
    </row>
    <row r="82" spans="1:17" x14ac:dyDescent="0.2">
      <c r="A82" s="16">
        <v>76</v>
      </c>
      <c r="B82" s="16">
        <v>576</v>
      </c>
      <c r="C82" s="17" t="s">
        <v>100</v>
      </c>
      <c r="D82" s="17">
        <v>1600000</v>
      </c>
      <c r="E82" s="77">
        <v>400000</v>
      </c>
      <c r="F82" s="77">
        <v>400000</v>
      </c>
      <c r="G82" s="77">
        <v>400000</v>
      </c>
      <c r="H82" s="77">
        <v>400000</v>
      </c>
      <c r="I82" s="77"/>
      <c r="J82" s="77"/>
      <c r="K82" s="77"/>
      <c r="L82" s="77"/>
      <c r="M82" s="77"/>
      <c r="N82" s="77"/>
      <c r="O82" s="48"/>
      <c r="P82" s="48"/>
      <c r="Q82" s="48">
        <f t="shared" si="2"/>
        <v>1600000</v>
      </c>
    </row>
    <row r="83" spans="1:17" x14ac:dyDescent="0.2">
      <c r="A83" s="16">
        <v>77</v>
      </c>
      <c r="B83" s="16">
        <v>628</v>
      </c>
      <c r="C83" s="17" t="s">
        <v>101</v>
      </c>
      <c r="D83" s="1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48"/>
      <c r="P83" s="48"/>
      <c r="Q83" s="48">
        <f t="shared" si="2"/>
        <v>0</v>
      </c>
    </row>
    <row r="84" spans="1:17" x14ac:dyDescent="0.2">
      <c r="A84" s="16">
        <v>78</v>
      </c>
      <c r="B84" s="16">
        <v>287</v>
      </c>
      <c r="C84" s="17" t="s">
        <v>102</v>
      </c>
      <c r="D84" s="1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48"/>
      <c r="P84" s="48"/>
      <c r="Q84" s="48">
        <f t="shared" si="2"/>
        <v>0</v>
      </c>
    </row>
    <row r="85" spans="1:17" x14ac:dyDescent="0.2">
      <c r="A85" s="16">
        <v>79</v>
      </c>
      <c r="B85" s="16">
        <v>515</v>
      </c>
      <c r="C85" s="17" t="s">
        <v>103</v>
      </c>
      <c r="D85" s="1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48"/>
      <c r="P85" s="48"/>
      <c r="Q85" s="48">
        <f t="shared" si="2"/>
        <v>0</v>
      </c>
    </row>
    <row r="86" spans="1:17" x14ac:dyDescent="0.2">
      <c r="A86" s="16">
        <v>80</v>
      </c>
      <c r="B86" s="16">
        <v>629</v>
      </c>
      <c r="C86" s="17" t="s">
        <v>104</v>
      </c>
      <c r="D86" s="17">
        <v>2700000</v>
      </c>
      <c r="E86" s="77">
        <v>300000</v>
      </c>
      <c r="F86" s="77">
        <v>300000</v>
      </c>
      <c r="G86" s="77">
        <v>300000</v>
      </c>
      <c r="H86" s="77">
        <v>300000</v>
      </c>
      <c r="I86" s="77"/>
      <c r="J86" s="77"/>
      <c r="K86" s="77"/>
      <c r="L86" s="77"/>
      <c r="M86" s="77"/>
      <c r="N86" s="77"/>
      <c r="O86" s="48"/>
      <c r="P86" s="48"/>
      <c r="Q86" s="48">
        <f t="shared" si="2"/>
        <v>1200000</v>
      </c>
    </row>
    <row r="87" spans="1:17" x14ac:dyDescent="0.2">
      <c r="A87" s="16">
        <v>81</v>
      </c>
      <c r="B87" s="16">
        <v>139</v>
      </c>
      <c r="C87" s="17" t="s">
        <v>105</v>
      </c>
      <c r="D87" s="1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48"/>
      <c r="P87" s="48"/>
      <c r="Q87" s="48">
        <f t="shared" si="2"/>
        <v>0</v>
      </c>
    </row>
    <row r="88" spans="1:17" x14ac:dyDescent="0.2">
      <c r="A88" s="16">
        <v>82</v>
      </c>
      <c r="B88" s="16">
        <v>633</v>
      </c>
      <c r="C88" s="17" t="s">
        <v>106</v>
      </c>
      <c r="D88" s="1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48"/>
      <c r="P88" s="48"/>
      <c r="Q88" s="48">
        <f t="shared" si="2"/>
        <v>0</v>
      </c>
    </row>
    <row r="89" spans="1:17" x14ac:dyDescent="0.2">
      <c r="A89" s="16">
        <v>83</v>
      </c>
      <c r="B89" s="16">
        <v>227</v>
      </c>
      <c r="C89" s="17" t="s">
        <v>107</v>
      </c>
      <c r="D89" s="1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48"/>
      <c r="P89" s="48"/>
      <c r="Q89" s="48">
        <f t="shared" si="2"/>
        <v>0</v>
      </c>
    </row>
    <row r="90" spans="1:17" x14ac:dyDescent="0.2">
      <c r="A90" s="16">
        <v>84</v>
      </c>
      <c r="B90" s="16">
        <v>671</v>
      </c>
      <c r="C90" s="17" t="s">
        <v>108</v>
      </c>
      <c r="D90" s="1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48"/>
      <c r="P90" s="48"/>
      <c r="Q90" s="48">
        <f t="shared" si="2"/>
        <v>0</v>
      </c>
    </row>
    <row r="91" spans="1:17" s="35" customFormat="1" x14ac:dyDescent="0.2">
      <c r="A91" s="16">
        <v>85</v>
      </c>
      <c r="B91" s="27">
        <v>415</v>
      </c>
      <c r="C91" s="28" t="s">
        <v>109</v>
      </c>
      <c r="D91" s="28">
        <v>6000000</v>
      </c>
      <c r="E91" s="77">
        <v>1000000</v>
      </c>
      <c r="F91" s="77"/>
      <c r="G91" s="77"/>
      <c r="H91" s="77"/>
      <c r="I91" s="77"/>
      <c r="J91" s="77"/>
      <c r="K91" s="77"/>
      <c r="L91" s="77"/>
      <c r="M91" s="77"/>
      <c r="N91" s="77"/>
      <c r="O91" s="48"/>
      <c r="P91" s="48"/>
      <c r="Q91" s="48">
        <f t="shared" si="2"/>
        <v>1000000</v>
      </c>
    </row>
    <row r="92" spans="1:17" x14ac:dyDescent="0.2">
      <c r="A92" s="16">
        <v>86</v>
      </c>
      <c r="B92" s="16">
        <v>570</v>
      </c>
      <c r="C92" s="17" t="s">
        <v>110</v>
      </c>
      <c r="D92" s="1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48"/>
      <c r="P92" s="48"/>
      <c r="Q92" s="48">
        <f t="shared" si="2"/>
        <v>0</v>
      </c>
    </row>
    <row r="93" spans="1:17" x14ac:dyDescent="0.2">
      <c r="A93" s="16">
        <v>87</v>
      </c>
      <c r="B93" s="16">
        <v>561</v>
      </c>
      <c r="C93" s="17" t="s">
        <v>111</v>
      </c>
      <c r="D93" s="1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48"/>
      <c r="P93" s="48"/>
      <c r="Q93" s="48">
        <f t="shared" si="2"/>
        <v>0</v>
      </c>
    </row>
    <row r="94" spans="1:17" x14ac:dyDescent="0.2">
      <c r="A94" s="16">
        <v>88</v>
      </c>
      <c r="B94" s="16">
        <v>323</v>
      </c>
      <c r="C94" s="17" t="s">
        <v>112</v>
      </c>
      <c r="D94" s="1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48"/>
      <c r="P94" s="48"/>
      <c r="Q94" s="48">
        <f t="shared" si="2"/>
        <v>0</v>
      </c>
    </row>
    <row r="95" spans="1:17" x14ac:dyDescent="0.2">
      <c r="A95" s="16">
        <v>89</v>
      </c>
      <c r="B95" s="16">
        <v>590</v>
      </c>
      <c r="C95" s="17" t="s">
        <v>113</v>
      </c>
      <c r="D95" s="1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48"/>
      <c r="P95" s="48"/>
      <c r="Q95" s="48">
        <f t="shared" si="2"/>
        <v>0</v>
      </c>
    </row>
    <row r="96" spans="1:17" x14ac:dyDescent="0.2">
      <c r="A96" s="16">
        <v>90</v>
      </c>
      <c r="B96" s="16">
        <v>188</v>
      </c>
      <c r="C96" s="17" t="s">
        <v>114</v>
      </c>
      <c r="D96" s="1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48"/>
      <c r="P96" s="48"/>
      <c r="Q96" s="48">
        <f t="shared" si="2"/>
        <v>0</v>
      </c>
    </row>
    <row r="97" spans="1:17" x14ac:dyDescent="0.2">
      <c r="A97" s="16">
        <v>91</v>
      </c>
      <c r="B97" s="16">
        <v>388</v>
      </c>
      <c r="C97" s="17" t="s">
        <v>115</v>
      </c>
      <c r="D97" s="17">
        <v>1200000</v>
      </c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48"/>
      <c r="P97" s="48"/>
      <c r="Q97" s="48">
        <f t="shared" si="2"/>
        <v>0</v>
      </c>
    </row>
    <row r="98" spans="1:17" x14ac:dyDescent="0.2">
      <c r="A98" s="16">
        <v>92</v>
      </c>
      <c r="B98" s="16">
        <v>599</v>
      </c>
      <c r="C98" s="17" t="s">
        <v>116</v>
      </c>
      <c r="D98" s="1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48"/>
      <c r="P98" s="48"/>
      <c r="Q98" s="48">
        <f t="shared" si="2"/>
        <v>0</v>
      </c>
    </row>
    <row r="99" spans="1:17" x14ac:dyDescent="0.2">
      <c r="A99" s="16">
        <v>93</v>
      </c>
      <c r="B99" s="16">
        <v>568</v>
      </c>
      <c r="C99" s="17" t="s">
        <v>117</v>
      </c>
      <c r="D99" s="1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48"/>
      <c r="P99" s="48"/>
      <c r="Q99" s="48">
        <f t="shared" si="2"/>
        <v>0</v>
      </c>
    </row>
    <row r="100" spans="1:17" x14ac:dyDescent="0.2">
      <c r="A100" s="16">
        <v>94</v>
      </c>
      <c r="B100" s="16">
        <v>660</v>
      </c>
      <c r="C100" s="17" t="s">
        <v>118</v>
      </c>
      <c r="D100" s="1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48"/>
      <c r="P100" s="48"/>
      <c r="Q100" s="48">
        <f t="shared" si="2"/>
        <v>0</v>
      </c>
    </row>
    <row r="101" spans="1:17" x14ac:dyDescent="0.2">
      <c r="A101" s="16">
        <v>95</v>
      </c>
      <c r="B101" s="16">
        <v>619</v>
      </c>
      <c r="C101" s="17" t="s">
        <v>119</v>
      </c>
      <c r="D101" s="1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48"/>
      <c r="P101" s="48"/>
      <c r="Q101" s="48">
        <f t="shared" si="2"/>
        <v>0</v>
      </c>
    </row>
    <row r="102" spans="1:17" x14ac:dyDescent="0.2">
      <c r="A102" s="16">
        <v>96</v>
      </c>
      <c r="B102" s="16">
        <v>102</v>
      </c>
      <c r="C102" s="17" t="s">
        <v>120</v>
      </c>
      <c r="D102" s="1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48"/>
      <c r="P102" s="48"/>
      <c r="Q102" s="48">
        <f t="shared" si="2"/>
        <v>0</v>
      </c>
    </row>
    <row r="103" spans="1:17" x14ac:dyDescent="0.2">
      <c r="A103" s="16">
        <v>97</v>
      </c>
      <c r="B103" s="16">
        <v>270</v>
      </c>
      <c r="C103" s="17" t="s">
        <v>121</v>
      </c>
      <c r="D103" s="1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48"/>
      <c r="P103" s="48"/>
      <c r="Q103" s="48">
        <f t="shared" ref="Q103:Q126" si="3">SUM(E103:P103)</f>
        <v>0</v>
      </c>
    </row>
    <row r="104" spans="1:17" x14ac:dyDescent="0.2">
      <c r="A104" s="16">
        <v>98</v>
      </c>
      <c r="B104" s="16">
        <v>98</v>
      </c>
      <c r="C104" s="17" t="s">
        <v>122</v>
      </c>
      <c r="D104" s="1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48"/>
      <c r="P104" s="48"/>
      <c r="Q104" s="48">
        <f t="shared" si="3"/>
        <v>0</v>
      </c>
    </row>
    <row r="105" spans="1:17" x14ac:dyDescent="0.2">
      <c r="A105" s="16">
        <v>99</v>
      </c>
      <c r="B105" s="16">
        <v>704</v>
      </c>
      <c r="C105" s="17" t="s">
        <v>123</v>
      </c>
      <c r="D105" s="1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48"/>
      <c r="P105" s="48"/>
      <c r="Q105" s="48">
        <f t="shared" si="3"/>
        <v>0</v>
      </c>
    </row>
    <row r="106" spans="1:17" x14ac:dyDescent="0.2">
      <c r="A106" s="16">
        <v>100</v>
      </c>
      <c r="B106" s="16">
        <v>437</v>
      </c>
      <c r="C106" s="17" t="s">
        <v>124</v>
      </c>
      <c r="D106" s="1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48"/>
      <c r="P106" s="48"/>
      <c r="Q106" s="48">
        <f t="shared" si="3"/>
        <v>0</v>
      </c>
    </row>
    <row r="107" spans="1:17" x14ac:dyDescent="0.2">
      <c r="A107" s="16">
        <v>101</v>
      </c>
      <c r="B107" s="16">
        <v>262</v>
      </c>
      <c r="C107" s="17" t="s">
        <v>125</v>
      </c>
      <c r="D107" s="1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48"/>
      <c r="P107" s="48"/>
      <c r="Q107" s="48">
        <f t="shared" si="3"/>
        <v>0</v>
      </c>
    </row>
    <row r="108" spans="1:17" x14ac:dyDescent="0.2">
      <c r="A108" s="16">
        <v>102</v>
      </c>
      <c r="B108" s="16">
        <v>448</v>
      </c>
      <c r="C108" s="17" t="s">
        <v>126</v>
      </c>
      <c r="D108" s="1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48"/>
      <c r="P108" s="48"/>
      <c r="Q108" s="48">
        <f t="shared" si="3"/>
        <v>0</v>
      </c>
    </row>
    <row r="109" spans="1:17" x14ac:dyDescent="0.2">
      <c r="A109" s="16">
        <v>103</v>
      </c>
      <c r="B109" s="16">
        <v>447</v>
      </c>
      <c r="C109" s="17" t="s">
        <v>127</v>
      </c>
      <c r="D109" s="1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48"/>
      <c r="P109" s="48"/>
      <c r="Q109" s="48">
        <f t="shared" si="3"/>
        <v>0</v>
      </c>
    </row>
    <row r="110" spans="1:17" x14ac:dyDescent="0.2">
      <c r="A110" s="16">
        <v>104</v>
      </c>
      <c r="B110" s="16">
        <v>635</v>
      </c>
      <c r="C110" s="17" t="s">
        <v>128</v>
      </c>
      <c r="D110" s="1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48"/>
      <c r="P110" s="48"/>
      <c r="Q110" s="48">
        <f t="shared" si="3"/>
        <v>0</v>
      </c>
    </row>
    <row r="111" spans="1:17" x14ac:dyDescent="0.2">
      <c r="A111" s="16">
        <v>105</v>
      </c>
      <c r="B111" s="16">
        <v>545</v>
      </c>
      <c r="C111" s="17" t="s">
        <v>129</v>
      </c>
      <c r="D111" s="1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48"/>
      <c r="P111" s="48"/>
      <c r="Q111" s="48">
        <f t="shared" si="3"/>
        <v>0</v>
      </c>
    </row>
    <row r="112" spans="1:17" x14ac:dyDescent="0.2">
      <c r="A112" s="16">
        <v>106</v>
      </c>
      <c r="B112" s="16">
        <v>634</v>
      </c>
      <c r="C112" s="17" t="s">
        <v>130</v>
      </c>
      <c r="D112" s="17">
        <v>3800000</v>
      </c>
      <c r="E112" s="77">
        <v>950000</v>
      </c>
      <c r="F112" s="77">
        <v>950000</v>
      </c>
      <c r="G112" s="77">
        <v>950000</v>
      </c>
      <c r="H112" s="77">
        <v>950000</v>
      </c>
      <c r="I112" s="77"/>
      <c r="J112" s="77"/>
      <c r="K112" s="77"/>
      <c r="L112" s="77"/>
      <c r="M112" s="77"/>
      <c r="N112" s="77"/>
      <c r="O112" s="48"/>
      <c r="P112" s="48"/>
      <c r="Q112" s="48">
        <f t="shared" si="3"/>
        <v>3800000</v>
      </c>
    </row>
    <row r="113" spans="1:17" x14ac:dyDescent="0.2">
      <c r="A113" s="16">
        <v>107</v>
      </c>
      <c r="B113" s="16">
        <v>571</v>
      </c>
      <c r="C113" s="17" t="s">
        <v>131</v>
      </c>
      <c r="D113" s="1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48"/>
      <c r="P113" s="48"/>
      <c r="Q113" s="48">
        <f t="shared" si="3"/>
        <v>0</v>
      </c>
    </row>
    <row r="114" spans="1:17" x14ac:dyDescent="0.2">
      <c r="A114" s="16">
        <v>108</v>
      </c>
      <c r="B114" s="16">
        <v>636</v>
      </c>
      <c r="C114" s="17" t="s">
        <v>132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>
        <v>300000</v>
      </c>
      <c r="O114" s="48"/>
      <c r="P114" s="48"/>
      <c r="Q114" s="48">
        <f t="shared" si="3"/>
        <v>300000</v>
      </c>
    </row>
    <row r="115" spans="1:17" x14ac:dyDescent="0.2">
      <c r="A115" s="16">
        <v>109</v>
      </c>
      <c r="B115" s="16">
        <v>425</v>
      </c>
      <c r="C115" s="17" t="s">
        <v>133</v>
      </c>
      <c r="D115" s="1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48"/>
      <c r="P115" s="48"/>
      <c r="Q115" s="48">
        <f t="shared" si="3"/>
        <v>0</v>
      </c>
    </row>
    <row r="116" spans="1:17" x14ac:dyDescent="0.2">
      <c r="A116" s="16">
        <v>110</v>
      </c>
      <c r="B116" s="16">
        <v>768</v>
      </c>
      <c r="C116" s="17" t="s">
        <v>134</v>
      </c>
      <c r="D116" s="1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48"/>
      <c r="P116" s="48"/>
      <c r="Q116" s="48">
        <f t="shared" si="3"/>
        <v>0</v>
      </c>
    </row>
    <row r="117" spans="1:17" x14ac:dyDescent="0.2">
      <c r="A117" s="16">
        <v>111</v>
      </c>
      <c r="B117" s="16"/>
      <c r="C117" s="17" t="s">
        <v>135</v>
      </c>
      <c r="D117" s="1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48"/>
      <c r="P117" s="48"/>
      <c r="Q117" s="48">
        <f t="shared" si="3"/>
        <v>0</v>
      </c>
    </row>
    <row r="118" spans="1:17" x14ac:dyDescent="0.2">
      <c r="A118" s="16">
        <v>112</v>
      </c>
      <c r="B118" s="16">
        <v>767</v>
      </c>
      <c r="C118" s="17" t="s">
        <v>136</v>
      </c>
      <c r="D118" s="1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48"/>
      <c r="P118" s="48"/>
      <c r="Q118" s="48">
        <f t="shared" si="3"/>
        <v>0</v>
      </c>
    </row>
    <row r="119" spans="1:17" x14ac:dyDescent="0.2">
      <c r="A119" s="16">
        <v>113</v>
      </c>
      <c r="B119" s="16">
        <v>765</v>
      </c>
      <c r="C119" s="17" t="s">
        <v>137</v>
      </c>
      <c r="D119" s="17">
        <v>720000</v>
      </c>
      <c r="E119" s="77">
        <v>180000</v>
      </c>
      <c r="F119" s="77">
        <v>180000</v>
      </c>
      <c r="G119" s="77">
        <v>180000</v>
      </c>
      <c r="H119" s="77">
        <v>180000</v>
      </c>
      <c r="I119" s="77"/>
      <c r="J119" s="77"/>
      <c r="K119" s="77"/>
      <c r="L119" s="77"/>
      <c r="M119" s="77"/>
      <c r="N119" s="77"/>
      <c r="O119" s="48"/>
      <c r="P119" s="48"/>
      <c r="Q119" s="48">
        <f t="shared" si="3"/>
        <v>720000</v>
      </c>
    </row>
    <row r="120" spans="1:17" x14ac:dyDescent="0.2">
      <c r="A120" s="16">
        <v>114</v>
      </c>
      <c r="B120" s="16">
        <v>765</v>
      </c>
      <c r="C120" s="17" t="s">
        <v>138</v>
      </c>
      <c r="D120" s="1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48"/>
      <c r="P120" s="48"/>
      <c r="Q120" s="48">
        <f t="shared" si="3"/>
        <v>0</v>
      </c>
    </row>
    <row r="121" spans="1:17" x14ac:dyDescent="0.2">
      <c r="A121" s="16">
        <v>115</v>
      </c>
      <c r="B121" s="37"/>
      <c r="C121" s="17" t="s">
        <v>139</v>
      </c>
      <c r="D121" s="1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48"/>
      <c r="P121" s="48"/>
      <c r="Q121" s="48">
        <f t="shared" si="3"/>
        <v>0</v>
      </c>
    </row>
    <row r="122" spans="1:17" x14ac:dyDescent="0.2">
      <c r="A122" s="16">
        <v>116</v>
      </c>
      <c r="B122" s="37">
        <v>769</v>
      </c>
      <c r="C122" s="38" t="s">
        <v>140</v>
      </c>
      <c r="D122" s="38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48"/>
      <c r="P122" s="48"/>
      <c r="Q122" s="48">
        <f t="shared" si="3"/>
        <v>0</v>
      </c>
    </row>
    <row r="123" spans="1:17" x14ac:dyDescent="0.2">
      <c r="A123" s="16">
        <v>117</v>
      </c>
      <c r="B123" s="37"/>
      <c r="C123" s="38" t="s">
        <v>141</v>
      </c>
      <c r="D123" s="38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48"/>
      <c r="P123" s="48"/>
      <c r="Q123" s="48">
        <f t="shared" si="3"/>
        <v>0</v>
      </c>
    </row>
    <row r="124" spans="1:17" x14ac:dyDescent="0.2">
      <c r="A124" s="16">
        <v>118</v>
      </c>
      <c r="B124" s="37"/>
      <c r="C124" s="38" t="s">
        <v>142</v>
      </c>
      <c r="D124" s="38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48"/>
      <c r="P124" s="48"/>
      <c r="Q124" s="48">
        <f t="shared" si="3"/>
        <v>0</v>
      </c>
    </row>
    <row r="125" spans="1:17" x14ac:dyDescent="0.2">
      <c r="A125" s="16">
        <v>119</v>
      </c>
      <c r="C125" s="1" t="s">
        <v>143</v>
      </c>
      <c r="D125" s="40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48"/>
      <c r="P125" s="48"/>
      <c r="Q125" s="48">
        <f t="shared" si="3"/>
        <v>0</v>
      </c>
    </row>
    <row r="126" spans="1:17" x14ac:dyDescent="0.2">
      <c r="A126" s="16">
        <v>120</v>
      </c>
      <c r="B126" s="37"/>
      <c r="C126" s="38" t="s">
        <v>144</v>
      </c>
      <c r="D126" s="40">
        <v>1500000</v>
      </c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48"/>
      <c r="P126" s="48"/>
      <c r="Q126" s="48">
        <f t="shared" si="3"/>
        <v>0</v>
      </c>
    </row>
    <row r="127" spans="1:17" x14ac:dyDescent="0.2">
      <c r="A127" s="16"/>
      <c r="B127" s="16"/>
      <c r="C127" s="17" t="s">
        <v>145</v>
      </c>
      <c r="D127" s="17"/>
    </row>
    <row r="128" spans="1:17" x14ac:dyDescent="0.2">
      <c r="A128" s="16"/>
      <c r="B128" s="16" t="s">
        <v>146</v>
      </c>
      <c r="C128" s="17" t="s">
        <v>147</v>
      </c>
      <c r="D128" s="17"/>
    </row>
    <row r="129" spans="1:4" x14ac:dyDescent="0.2">
      <c r="A129" s="16"/>
      <c r="B129" s="16" t="s">
        <v>146</v>
      </c>
      <c r="C129" s="17" t="s">
        <v>148</v>
      </c>
      <c r="D129" s="17"/>
    </row>
    <row r="130" spans="1:4" x14ac:dyDescent="0.2">
      <c r="A130" s="16"/>
      <c r="B130" s="16" t="s">
        <v>146</v>
      </c>
      <c r="C130" s="17" t="s">
        <v>149</v>
      </c>
      <c r="D130" s="17"/>
    </row>
    <row r="131" spans="1:4" x14ac:dyDescent="0.2">
      <c r="A131" s="16"/>
      <c r="B131" s="16" t="s">
        <v>146</v>
      </c>
      <c r="C131" s="17" t="s">
        <v>150</v>
      </c>
      <c r="D131" s="17"/>
    </row>
    <row r="132" spans="1:4" x14ac:dyDescent="0.2">
      <c r="A132" s="16"/>
      <c r="B132" s="16" t="s">
        <v>146</v>
      </c>
      <c r="C132" s="17" t="s">
        <v>151</v>
      </c>
      <c r="D132" s="42">
        <v>1000000</v>
      </c>
    </row>
    <row r="133" spans="1:4" x14ac:dyDescent="0.2">
      <c r="A133" s="16"/>
      <c r="B133" s="16" t="s">
        <v>146</v>
      </c>
      <c r="C133" s="17" t="s">
        <v>152</v>
      </c>
      <c r="D133" s="17"/>
    </row>
    <row r="134" spans="1:4" x14ac:dyDescent="0.2">
      <c r="A134" s="16"/>
      <c r="B134" s="16"/>
      <c r="C134" s="17" t="s">
        <v>153</v>
      </c>
      <c r="D134" s="17"/>
    </row>
    <row r="135" spans="1:4" x14ac:dyDescent="0.2">
      <c r="A135" s="16"/>
      <c r="B135" s="16" t="s">
        <v>146</v>
      </c>
      <c r="C135" s="17" t="s">
        <v>154</v>
      </c>
      <c r="D135" s="42"/>
    </row>
    <row r="136" spans="1:4" x14ac:dyDescent="0.2">
      <c r="A136" s="16"/>
      <c r="B136" s="16" t="s">
        <v>146</v>
      </c>
      <c r="C136" s="17" t="s">
        <v>155</v>
      </c>
      <c r="D136" s="17"/>
    </row>
    <row r="137" spans="1:4" x14ac:dyDescent="0.2">
      <c r="A137" s="16"/>
      <c r="B137" s="16" t="s">
        <v>146</v>
      </c>
      <c r="C137" s="17" t="s">
        <v>156</v>
      </c>
      <c r="D137" s="17"/>
    </row>
    <row r="138" spans="1:4" x14ac:dyDescent="0.2">
      <c r="A138" s="16"/>
      <c r="B138" s="16" t="s">
        <v>146</v>
      </c>
      <c r="C138" s="17" t="s">
        <v>157</v>
      </c>
      <c r="D138" s="17"/>
    </row>
    <row r="139" spans="1:4" x14ac:dyDescent="0.2">
      <c r="A139" s="16"/>
      <c r="B139" s="16" t="s">
        <v>146</v>
      </c>
      <c r="C139" s="17" t="s">
        <v>158</v>
      </c>
      <c r="D139" s="17"/>
    </row>
    <row r="140" spans="1:4" x14ac:dyDescent="0.2">
      <c r="A140" s="16"/>
      <c r="B140" s="16" t="s">
        <v>146</v>
      </c>
      <c r="C140" s="17" t="s">
        <v>159</v>
      </c>
      <c r="D140" s="17"/>
    </row>
    <row r="141" spans="1:4" x14ac:dyDescent="0.2">
      <c r="A141" s="16"/>
      <c r="B141" s="16" t="s">
        <v>146</v>
      </c>
      <c r="C141" s="17" t="s">
        <v>160</v>
      </c>
      <c r="D141" s="17"/>
    </row>
    <row r="142" spans="1:4" x14ac:dyDescent="0.2">
      <c r="A142" s="16"/>
      <c r="B142" s="16" t="s">
        <v>146</v>
      </c>
      <c r="C142" s="17" t="s">
        <v>161</v>
      </c>
      <c r="D142" s="17"/>
    </row>
    <row r="143" spans="1:4" x14ac:dyDescent="0.2">
      <c r="A143" s="16"/>
      <c r="B143" s="16" t="s">
        <v>146</v>
      </c>
      <c r="C143" s="17" t="s">
        <v>162</v>
      </c>
      <c r="D143" s="17"/>
    </row>
    <row r="144" spans="1:4" x14ac:dyDescent="0.2">
      <c r="A144" s="16"/>
      <c r="B144" s="16" t="s">
        <v>146</v>
      </c>
      <c r="C144" s="17" t="s">
        <v>163</v>
      </c>
      <c r="D144" s="17"/>
    </row>
    <row r="145" spans="1:4" x14ac:dyDescent="0.2">
      <c r="A145" s="16"/>
      <c r="B145" s="16" t="s">
        <v>146</v>
      </c>
      <c r="C145" s="17" t="s">
        <v>164</v>
      </c>
      <c r="D145" s="17"/>
    </row>
    <row r="146" spans="1:4" x14ac:dyDescent="0.2">
      <c r="A146" s="16"/>
      <c r="B146" s="16" t="s">
        <v>146</v>
      </c>
      <c r="C146" s="17" t="s">
        <v>165</v>
      </c>
      <c r="D146" s="17"/>
    </row>
    <row r="147" spans="1:4" x14ac:dyDescent="0.2">
      <c r="A147" s="16"/>
      <c r="B147" s="16" t="s">
        <v>146</v>
      </c>
      <c r="C147" s="17" t="s">
        <v>166</v>
      </c>
      <c r="D147" s="17"/>
    </row>
    <row r="148" spans="1:4" x14ac:dyDescent="0.2">
      <c r="A148" s="16"/>
      <c r="B148" s="16" t="s">
        <v>146</v>
      </c>
      <c r="C148" s="17" t="s">
        <v>167</v>
      </c>
      <c r="D148" s="17"/>
    </row>
    <row r="149" spans="1:4" x14ac:dyDescent="0.2">
      <c r="A149" s="16"/>
      <c r="B149" s="16" t="s">
        <v>146</v>
      </c>
      <c r="C149" s="17" t="s">
        <v>168</v>
      </c>
      <c r="D149" s="17"/>
    </row>
    <row r="150" spans="1:4" x14ac:dyDescent="0.2">
      <c r="A150" s="16"/>
      <c r="B150" s="16" t="s">
        <v>146</v>
      </c>
      <c r="C150" s="17" t="s">
        <v>169</v>
      </c>
      <c r="D150" s="42"/>
    </row>
    <row r="151" spans="1:4" x14ac:dyDescent="0.2">
      <c r="A151" s="16"/>
      <c r="B151" s="16" t="s">
        <v>170</v>
      </c>
      <c r="C151" s="44" t="s">
        <v>171</v>
      </c>
      <c r="D151" s="17"/>
    </row>
    <row r="152" spans="1:4" x14ac:dyDescent="0.2">
      <c r="A152" s="16"/>
      <c r="B152" s="37"/>
      <c r="C152" s="44" t="s">
        <v>172</v>
      </c>
      <c r="D152" s="40"/>
    </row>
    <row r="153" spans="1:4" x14ac:dyDescent="0.2">
      <c r="A153" s="16"/>
      <c r="B153" s="37"/>
      <c r="C153" s="44" t="s">
        <v>173</v>
      </c>
      <c r="D153" s="40">
        <v>1000000</v>
      </c>
    </row>
    <row r="154" spans="1:4" x14ac:dyDescent="0.2">
      <c r="A154" s="16"/>
      <c r="B154" s="37"/>
      <c r="C154" s="44" t="s">
        <v>174</v>
      </c>
      <c r="D154" s="40"/>
    </row>
    <row r="155" spans="1:4" x14ac:dyDescent="0.2">
      <c r="A155" s="16"/>
      <c r="B155" s="37"/>
      <c r="C155" s="44" t="s">
        <v>175</v>
      </c>
      <c r="D155" s="40"/>
    </row>
    <row r="156" spans="1:4" x14ac:dyDescent="0.2">
      <c r="A156" s="16"/>
      <c r="B156" s="37"/>
      <c r="C156" s="44" t="s">
        <v>176</v>
      </c>
      <c r="D156" s="40">
        <v>2000000</v>
      </c>
    </row>
    <row r="157" spans="1:4" x14ac:dyDescent="0.2">
      <c r="A157" s="16"/>
      <c r="B157" s="37"/>
      <c r="C157" s="44" t="s">
        <v>177</v>
      </c>
      <c r="D157" s="40">
        <v>1730000</v>
      </c>
    </row>
    <row r="158" spans="1:4" x14ac:dyDescent="0.2">
      <c r="A158" s="16"/>
      <c r="B158" s="37"/>
      <c r="C158" s="44" t="s">
        <v>178</v>
      </c>
      <c r="D158" s="40">
        <v>690000</v>
      </c>
    </row>
    <row r="159" spans="1:4" x14ac:dyDescent="0.2">
      <c r="A159" s="16"/>
      <c r="B159" s="37"/>
      <c r="C159" s="44" t="s">
        <v>179</v>
      </c>
      <c r="D159" s="40">
        <v>517500</v>
      </c>
    </row>
    <row r="160" spans="1:4" x14ac:dyDescent="0.2">
      <c r="A160" s="16"/>
      <c r="B160" s="37"/>
      <c r="C160" s="44" t="s">
        <v>180</v>
      </c>
      <c r="D160" s="40">
        <v>900000</v>
      </c>
    </row>
    <row r="161" spans="1:4" x14ac:dyDescent="0.2">
      <c r="A161" s="16"/>
      <c r="B161" s="37"/>
      <c r="C161" s="44" t="s">
        <v>181</v>
      </c>
      <c r="D161" s="40">
        <v>300000</v>
      </c>
    </row>
    <row r="162" spans="1:4" x14ac:dyDescent="0.2">
      <c r="A162" s="16"/>
      <c r="B162" s="16"/>
      <c r="C162" s="17" t="s">
        <v>182</v>
      </c>
      <c r="D162" s="40">
        <v>2730000</v>
      </c>
    </row>
    <row r="163" spans="1:4" x14ac:dyDescent="0.2">
      <c r="A163" s="16"/>
      <c r="B163" s="16"/>
      <c r="C163" s="17" t="s">
        <v>183</v>
      </c>
      <c r="D163" s="40">
        <v>1400000</v>
      </c>
    </row>
    <row r="164" spans="1:4" x14ac:dyDescent="0.2">
      <c r="A164" s="16"/>
      <c r="B164" s="16"/>
      <c r="C164" s="17" t="s">
        <v>184</v>
      </c>
      <c r="D164" s="40">
        <v>2500000</v>
      </c>
    </row>
    <row r="165" spans="1:4" x14ac:dyDescent="0.2">
      <c r="A165" s="16"/>
      <c r="B165" s="16"/>
      <c r="C165" s="17" t="s">
        <v>185</v>
      </c>
      <c r="D165" s="49">
        <v>3680000</v>
      </c>
    </row>
    <row r="166" spans="1:4" x14ac:dyDescent="0.2">
      <c r="A166" s="16"/>
      <c r="B166" s="16"/>
      <c r="C166" s="17" t="s">
        <v>186</v>
      </c>
      <c r="D166" s="40">
        <v>5800000</v>
      </c>
    </row>
    <row r="167" spans="1:4" x14ac:dyDescent="0.2">
      <c r="C167" s="17" t="s">
        <v>187</v>
      </c>
      <c r="D167" s="40">
        <v>3425000</v>
      </c>
    </row>
    <row r="168" spans="1:4" x14ac:dyDescent="0.2">
      <c r="C168" s="17" t="s">
        <v>188</v>
      </c>
      <c r="D168" s="49">
        <v>2700000</v>
      </c>
    </row>
    <row r="169" spans="1:4" x14ac:dyDescent="0.2">
      <c r="C169" s="17" t="s">
        <v>189</v>
      </c>
      <c r="D169" s="40">
        <v>1000000</v>
      </c>
    </row>
    <row r="170" spans="1:4" x14ac:dyDescent="0.2">
      <c r="C170" s="17" t="s">
        <v>190</v>
      </c>
      <c r="D170" s="40">
        <v>5000000</v>
      </c>
    </row>
    <row r="171" spans="1:4" x14ac:dyDescent="0.2">
      <c r="C171" s="17" t="s">
        <v>191</v>
      </c>
      <c r="D171" s="40">
        <v>3000000</v>
      </c>
    </row>
    <row r="172" spans="1:4" x14ac:dyDescent="0.2">
      <c r="C172" s="17" t="s">
        <v>192</v>
      </c>
      <c r="D172" s="40">
        <v>985000</v>
      </c>
    </row>
    <row r="173" spans="1:4" x14ac:dyDescent="0.2">
      <c r="C173" s="17" t="s">
        <v>193</v>
      </c>
      <c r="D173" s="44"/>
    </row>
    <row r="174" spans="1:4" x14ac:dyDescent="0.2">
      <c r="C174" s="44" t="s">
        <v>194</v>
      </c>
      <c r="D174" s="40"/>
    </row>
    <row r="175" spans="1:4" x14ac:dyDescent="0.2">
      <c r="C175" s="44" t="s">
        <v>195</v>
      </c>
      <c r="D175" s="40"/>
    </row>
    <row r="176" spans="1:4" x14ac:dyDescent="0.2">
      <c r="A176" s="16">
        <v>12</v>
      </c>
      <c r="B176" s="16">
        <v>758</v>
      </c>
      <c r="C176" s="44" t="s">
        <v>196</v>
      </c>
      <c r="D176" s="49">
        <v>1242000</v>
      </c>
    </row>
    <row r="177" spans="3:5" x14ac:dyDescent="0.2">
      <c r="C177" s="44" t="s">
        <v>197</v>
      </c>
      <c r="D177" s="44">
        <v>500000</v>
      </c>
    </row>
    <row r="178" spans="3:5" x14ac:dyDescent="0.2">
      <c r="C178" s="44" t="s">
        <v>198</v>
      </c>
      <c r="D178" s="44">
        <v>500000</v>
      </c>
    </row>
    <row r="179" spans="3:5" s="63" customFormat="1" x14ac:dyDescent="0.2">
      <c r="C179" s="63" t="s">
        <v>199</v>
      </c>
      <c r="D179" s="65">
        <f t="shared" ref="D179:E179" si="4">SUM(D7:D178)</f>
        <v>87108000</v>
      </c>
      <c r="E179" s="65">
        <f t="shared" si="4"/>
        <v>5369500</v>
      </c>
    </row>
  </sheetData>
  <mergeCells count="2">
    <mergeCell ref="E5:P5"/>
    <mergeCell ref="Q5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180"/>
  <sheetViews>
    <sheetView topLeftCell="A151" zoomScale="93" zoomScaleNormal="70" workbookViewId="0">
      <selection activeCell="B123" sqref="B123"/>
    </sheetView>
  </sheetViews>
  <sheetFormatPr defaultColWidth="18.140625" defaultRowHeight="12" x14ac:dyDescent="0.2"/>
  <cols>
    <col min="1" max="1" width="4.7109375" style="1" bestFit="1" customWidth="1"/>
    <col min="2" max="2" width="10.140625" style="1" bestFit="1" customWidth="1"/>
    <col min="3" max="3" width="26.140625" style="1" bestFit="1" customWidth="1"/>
    <col min="4" max="4" width="10.7109375" style="1" bestFit="1" customWidth="1"/>
    <col min="5" max="29" width="13.28515625" style="1" customWidth="1"/>
    <col min="30" max="16384" width="18.140625" style="1"/>
  </cols>
  <sheetData>
    <row r="2" spans="1:30" x14ac:dyDescent="0.2">
      <c r="A2" s="67" t="s">
        <v>1</v>
      </c>
      <c r="B2" s="67"/>
      <c r="C2" s="67"/>
      <c r="D2" s="67"/>
    </row>
    <row r="3" spans="1:30" x14ac:dyDescent="0.2">
      <c r="A3" s="67" t="s">
        <v>2</v>
      </c>
      <c r="B3" s="67"/>
      <c r="C3" s="67"/>
      <c r="D3" s="67"/>
    </row>
    <row r="4" spans="1:30" x14ac:dyDescent="0.2">
      <c r="A4" s="5"/>
      <c r="B4" s="67"/>
      <c r="C4" s="6"/>
      <c r="D4" s="67"/>
    </row>
    <row r="5" spans="1:30" s="9" customFormat="1" ht="12" customHeight="1" x14ac:dyDescent="0.2">
      <c r="A5" s="68" t="s">
        <v>3</v>
      </c>
      <c r="B5" s="69" t="s">
        <v>4</v>
      </c>
      <c r="C5" s="69" t="s">
        <v>5</v>
      </c>
      <c r="D5" s="79"/>
      <c r="E5" s="111" t="s">
        <v>200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5"/>
      <c r="Q5" s="111" t="s">
        <v>200</v>
      </c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5"/>
      <c r="AC5" s="113" t="s">
        <v>18</v>
      </c>
      <c r="AD5" s="114"/>
    </row>
    <row r="6" spans="1:30" s="9" customFormat="1" x14ac:dyDescent="0.2">
      <c r="A6" s="68"/>
      <c r="B6" s="69"/>
      <c r="C6" s="69"/>
      <c r="D6" s="70" t="s">
        <v>16</v>
      </c>
      <c r="E6" s="111" t="s">
        <v>228</v>
      </c>
      <c r="F6" s="115"/>
      <c r="G6" s="111" t="s">
        <v>227</v>
      </c>
      <c r="H6" s="115"/>
      <c r="I6" s="111" t="s">
        <v>226</v>
      </c>
      <c r="J6" s="115"/>
      <c r="K6" s="111" t="s">
        <v>225</v>
      </c>
      <c r="L6" s="115"/>
      <c r="M6" s="111" t="s">
        <v>224</v>
      </c>
      <c r="N6" s="115"/>
      <c r="O6" s="111" t="s">
        <v>223</v>
      </c>
      <c r="P6" s="115"/>
      <c r="Q6" s="111" t="s">
        <v>216</v>
      </c>
      <c r="R6" s="115"/>
      <c r="S6" s="111" t="s">
        <v>217</v>
      </c>
      <c r="T6" s="115"/>
      <c r="U6" s="111" t="s">
        <v>218</v>
      </c>
      <c r="V6" s="115"/>
      <c r="W6" s="111" t="s">
        <v>219</v>
      </c>
      <c r="X6" s="115"/>
      <c r="Y6" s="111" t="s">
        <v>220</v>
      </c>
      <c r="Z6" s="115"/>
      <c r="AA6" s="111" t="s">
        <v>221</v>
      </c>
      <c r="AB6" s="115"/>
      <c r="AC6" s="84" t="s">
        <v>213</v>
      </c>
      <c r="AD6" s="83" t="s">
        <v>222</v>
      </c>
    </row>
    <row r="7" spans="1:30" x14ac:dyDescent="0.2">
      <c r="A7" s="16">
        <v>1</v>
      </c>
      <c r="B7" s="16">
        <v>743</v>
      </c>
      <c r="C7" s="17" t="s">
        <v>25</v>
      </c>
      <c r="D7" s="17">
        <v>5000000</v>
      </c>
      <c r="E7" s="73" t="s">
        <v>229</v>
      </c>
      <c r="F7" s="86" t="s">
        <v>230</v>
      </c>
      <c r="G7" s="73" t="s">
        <v>229</v>
      </c>
      <c r="H7" s="86" t="s">
        <v>230</v>
      </c>
      <c r="I7" s="73" t="s">
        <v>229</v>
      </c>
      <c r="J7" s="86" t="s">
        <v>230</v>
      </c>
      <c r="K7" s="73" t="s">
        <v>229</v>
      </c>
      <c r="L7" s="86" t="s">
        <v>230</v>
      </c>
      <c r="M7" s="73" t="s">
        <v>229</v>
      </c>
      <c r="N7" s="86" t="s">
        <v>230</v>
      </c>
      <c r="O7" s="73" t="s">
        <v>229</v>
      </c>
      <c r="P7" s="74" t="s">
        <v>230</v>
      </c>
      <c r="Q7" s="73" t="s">
        <v>229</v>
      </c>
      <c r="R7" s="86" t="s">
        <v>230</v>
      </c>
      <c r="S7" s="73" t="s">
        <v>229</v>
      </c>
      <c r="T7" s="86" t="s">
        <v>230</v>
      </c>
      <c r="U7" s="73" t="s">
        <v>229</v>
      </c>
      <c r="V7" s="86" t="s">
        <v>230</v>
      </c>
      <c r="W7" s="73" t="s">
        <v>229</v>
      </c>
      <c r="X7" s="86" t="s">
        <v>230</v>
      </c>
      <c r="Y7" s="73" t="s">
        <v>229</v>
      </c>
      <c r="Z7" s="86" t="s">
        <v>230</v>
      </c>
      <c r="AA7" s="73" t="s">
        <v>229</v>
      </c>
      <c r="AB7" s="86" t="s">
        <v>230</v>
      </c>
      <c r="AC7" s="82"/>
      <c r="AD7" s="82"/>
    </row>
    <row r="8" spans="1:30" x14ac:dyDescent="0.2">
      <c r="A8" s="16">
        <v>2</v>
      </c>
      <c r="B8" s="16">
        <v>738</v>
      </c>
      <c r="C8" s="17" t="s">
        <v>26</v>
      </c>
      <c r="D8" s="17"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82">
        <f t="shared" ref="AC8:AC39" si="0">SUM(E8+G8+I8+K8+M8+O8+Q8+S8+U8+W8+Y8+AA8)</f>
        <v>0</v>
      </c>
      <c r="AD8" s="48">
        <f t="shared" ref="AD8:AD39" si="1">SUM(F8+H8+J8+L8+N8+P8+R8+T8+V8+X8+Z8+AB8)</f>
        <v>0</v>
      </c>
    </row>
    <row r="9" spans="1:30" x14ac:dyDescent="0.2">
      <c r="A9" s="16">
        <v>3</v>
      </c>
      <c r="B9" s="16">
        <v>757</v>
      </c>
      <c r="C9" s="17" t="s">
        <v>27</v>
      </c>
      <c r="D9" s="17">
        <v>0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82">
        <f t="shared" si="0"/>
        <v>0</v>
      </c>
      <c r="AD9" s="48">
        <f t="shared" si="1"/>
        <v>0</v>
      </c>
    </row>
    <row r="10" spans="1:30" x14ac:dyDescent="0.2">
      <c r="A10" s="16">
        <v>4</v>
      </c>
      <c r="B10" s="16">
        <v>755</v>
      </c>
      <c r="C10" s="17" t="s">
        <v>28</v>
      </c>
      <c r="D10" s="17">
        <v>0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82">
        <f t="shared" si="0"/>
        <v>0</v>
      </c>
      <c r="AD10" s="48">
        <f t="shared" si="1"/>
        <v>0</v>
      </c>
    </row>
    <row r="11" spans="1:30" x14ac:dyDescent="0.2">
      <c r="A11" s="16">
        <v>5</v>
      </c>
      <c r="B11" s="16">
        <v>706</v>
      </c>
      <c r="C11" s="17" t="s">
        <v>29</v>
      </c>
      <c r="D11" s="17">
        <v>25000000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82">
        <f t="shared" si="0"/>
        <v>0</v>
      </c>
      <c r="AD11" s="48">
        <f t="shared" si="1"/>
        <v>0</v>
      </c>
    </row>
    <row r="12" spans="1:30" x14ac:dyDescent="0.2">
      <c r="A12" s="16">
        <v>6</v>
      </c>
      <c r="B12" s="16">
        <v>689</v>
      </c>
      <c r="C12" s="17" t="s">
        <v>30</v>
      </c>
      <c r="D12" s="17">
        <v>0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82">
        <f t="shared" si="0"/>
        <v>0</v>
      </c>
      <c r="AD12" s="48">
        <f t="shared" si="1"/>
        <v>0</v>
      </c>
    </row>
    <row r="13" spans="1:30" x14ac:dyDescent="0.2">
      <c r="A13" s="16">
        <v>7</v>
      </c>
      <c r="B13" s="16">
        <v>760</v>
      </c>
      <c r="C13" s="17" t="s">
        <v>31</v>
      </c>
      <c r="D13" s="17">
        <v>0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2">
        <f t="shared" si="0"/>
        <v>0</v>
      </c>
      <c r="AD13" s="48">
        <f t="shared" si="1"/>
        <v>0</v>
      </c>
    </row>
    <row r="14" spans="1:30" x14ac:dyDescent="0.2">
      <c r="A14" s="16">
        <v>8</v>
      </c>
      <c r="B14" s="16">
        <v>744</v>
      </c>
      <c r="C14" s="17" t="s">
        <v>32</v>
      </c>
      <c r="D14" s="17">
        <v>0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82">
        <f t="shared" si="0"/>
        <v>0</v>
      </c>
      <c r="AD14" s="48">
        <f t="shared" si="1"/>
        <v>0</v>
      </c>
    </row>
    <row r="15" spans="1:30" x14ac:dyDescent="0.2">
      <c r="A15" s="16">
        <v>9</v>
      </c>
      <c r="B15" s="16">
        <v>458</v>
      </c>
      <c r="C15" s="17" t="s">
        <v>33</v>
      </c>
      <c r="D15" s="17">
        <v>13600000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82">
        <f t="shared" si="0"/>
        <v>0</v>
      </c>
      <c r="AD15" s="48">
        <f t="shared" si="1"/>
        <v>0</v>
      </c>
    </row>
    <row r="16" spans="1:30" x14ac:dyDescent="0.2">
      <c r="A16" s="16">
        <v>10</v>
      </c>
      <c r="B16" s="16">
        <v>754</v>
      </c>
      <c r="C16" s="17" t="s">
        <v>34</v>
      </c>
      <c r="D16" s="17">
        <v>0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82">
        <f t="shared" si="0"/>
        <v>0</v>
      </c>
      <c r="AD16" s="48">
        <f t="shared" si="1"/>
        <v>0</v>
      </c>
    </row>
    <row r="17" spans="1:30" x14ac:dyDescent="0.2">
      <c r="A17" s="16">
        <v>11</v>
      </c>
      <c r="B17" s="16">
        <v>697</v>
      </c>
      <c r="C17" s="17" t="s">
        <v>35</v>
      </c>
      <c r="D17" s="17">
        <v>0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82">
        <f t="shared" si="0"/>
        <v>0</v>
      </c>
      <c r="AD17" s="48">
        <f t="shared" si="1"/>
        <v>0</v>
      </c>
    </row>
    <row r="18" spans="1:30" x14ac:dyDescent="0.2">
      <c r="A18" s="16">
        <v>12</v>
      </c>
      <c r="B18" s="16">
        <v>747</v>
      </c>
      <c r="C18" s="17" t="s">
        <v>36</v>
      </c>
      <c r="D18" s="17">
        <v>600000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82">
        <f t="shared" si="0"/>
        <v>0</v>
      </c>
      <c r="AD18" s="48">
        <f t="shared" si="1"/>
        <v>0</v>
      </c>
    </row>
    <row r="19" spans="1:30" x14ac:dyDescent="0.2">
      <c r="A19" s="16">
        <v>13</v>
      </c>
      <c r="B19" s="16">
        <v>684</v>
      </c>
      <c r="C19" s="17" t="s">
        <v>37</v>
      </c>
      <c r="D19" s="1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82">
        <f t="shared" si="0"/>
        <v>0</v>
      </c>
      <c r="AD19" s="48">
        <f t="shared" si="1"/>
        <v>0</v>
      </c>
    </row>
    <row r="20" spans="1:30" x14ac:dyDescent="0.2">
      <c r="A20" s="16">
        <v>14</v>
      </c>
      <c r="B20" s="16">
        <v>662</v>
      </c>
      <c r="C20" s="17" t="s">
        <v>38</v>
      </c>
      <c r="D20" s="17">
        <v>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2">
        <f t="shared" si="0"/>
        <v>0</v>
      </c>
      <c r="AD20" s="48">
        <f t="shared" si="1"/>
        <v>0</v>
      </c>
    </row>
    <row r="21" spans="1:30" x14ac:dyDescent="0.2">
      <c r="A21" s="16">
        <v>15</v>
      </c>
      <c r="B21" s="16">
        <v>759</v>
      </c>
      <c r="C21" s="17" t="s">
        <v>39</v>
      </c>
      <c r="D21" s="17">
        <v>0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2">
        <f t="shared" si="0"/>
        <v>0</v>
      </c>
      <c r="AD21" s="48">
        <f t="shared" si="1"/>
        <v>0</v>
      </c>
    </row>
    <row r="22" spans="1:30" x14ac:dyDescent="0.2">
      <c r="A22" s="16">
        <v>16</v>
      </c>
      <c r="B22" s="16">
        <v>319</v>
      </c>
      <c r="C22" s="17" t="s">
        <v>40</v>
      </c>
      <c r="D22" s="1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82">
        <f t="shared" si="0"/>
        <v>0</v>
      </c>
      <c r="AD22" s="48">
        <f t="shared" si="1"/>
        <v>0</v>
      </c>
    </row>
    <row r="23" spans="1:30" x14ac:dyDescent="0.2">
      <c r="A23" s="16">
        <v>17</v>
      </c>
      <c r="B23" s="16">
        <v>763</v>
      </c>
      <c r="C23" s="17" t="s">
        <v>41</v>
      </c>
      <c r="D23" s="17">
        <v>0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82">
        <f t="shared" si="0"/>
        <v>0</v>
      </c>
      <c r="AD23" s="48">
        <f t="shared" si="1"/>
        <v>0</v>
      </c>
    </row>
    <row r="24" spans="1:30" x14ac:dyDescent="0.2">
      <c r="A24" s="16">
        <v>18</v>
      </c>
      <c r="B24" s="16">
        <v>751</v>
      </c>
      <c r="C24" s="17" t="s">
        <v>42</v>
      </c>
      <c r="D24" s="17"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82">
        <f t="shared" si="0"/>
        <v>0</v>
      </c>
      <c r="AD24" s="48">
        <f t="shared" si="1"/>
        <v>0</v>
      </c>
    </row>
    <row r="25" spans="1:30" x14ac:dyDescent="0.2">
      <c r="A25" s="16">
        <v>19</v>
      </c>
      <c r="B25" s="16">
        <v>492</v>
      </c>
      <c r="C25" s="17" t="s">
        <v>43</v>
      </c>
      <c r="D25" s="17"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82">
        <f t="shared" si="0"/>
        <v>0</v>
      </c>
      <c r="AD25" s="48">
        <f t="shared" si="1"/>
        <v>0</v>
      </c>
    </row>
    <row r="26" spans="1:30" x14ac:dyDescent="0.2">
      <c r="A26" s="16">
        <v>20</v>
      </c>
      <c r="B26" s="16">
        <v>631</v>
      </c>
      <c r="C26" s="17" t="s">
        <v>44</v>
      </c>
      <c r="D26" s="17"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82">
        <f t="shared" si="0"/>
        <v>0</v>
      </c>
      <c r="AD26" s="48">
        <f t="shared" si="1"/>
        <v>0</v>
      </c>
    </row>
    <row r="27" spans="1:30" x14ac:dyDescent="0.2">
      <c r="A27" s="16">
        <v>21</v>
      </c>
      <c r="B27" s="16">
        <v>731</v>
      </c>
      <c r="C27" s="17" t="s">
        <v>45</v>
      </c>
      <c r="D27" s="17"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82">
        <f t="shared" si="0"/>
        <v>0</v>
      </c>
      <c r="AD27" s="48">
        <f t="shared" si="1"/>
        <v>0</v>
      </c>
    </row>
    <row r="28" spans="1:30" x14ac:dyDescent="0.2">
      <c r="A28" s="16">
        <v>22</v>
      </c>
      <c r="B28" s="16">
        <v>732</v>
      </c>
      <c r="C28" s="17" t="s">
        <v>46</v>
      </c>
      <c r="D28" s="17"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82">
        <f t="shared" si="0"/>
        <v>0</v>
      </c>
      <c r="AD28" s="48">
        <f t="shared" si="1"/>
        <v>0</v>
      </c>
    </row>
    <row r="29" spans="1:30" x14ac:dyDescent="0.2">
      <c r="A29" s="16">
        <v>23</v>
      </c>
      <c r="B29" s="16">
        <v>756</v>
      </c>
      <c r="C29" s="17" t="s">
        <v>47</v>
      </c>
      <c r="D29" s="1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82">
        <f t="shared" si="0"/>
        <v>0</v>
      </c>
      <c r="AD29" s="48">
        <f t="shared" si="1"/>
        <v>0</v>
      </c>
    </row>
    <row r="30" spans="1:30" x14ac:dyDescent="0.2">
      <c r="A30" s="16">
        <v>24</v>
      </c>
      <c r="B30" s="16">
        <v>682</v>
      </c>
      <c r="C30" s="17" t="s">
        <v>48</v>
      </c>
      <c r="D30" s="17"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82">
        <f t="shared" si="0"/>
        <v>0</v>
      </c>
      <c r="AD30" s="48">
        <f t="shared" si="1"/>
        <v>0</v>
      </c>
    </row>
    <row r="31" spans="1:30" x14ac:dyDescent="0.2">
      <c r="A31" s="16">
        <v>25</v>
      </c>
      <c r="B31" s="16">
        <v>696</v>
      </c>
      <c r="C31" s="17" t="s">
        <v>49</v>
      </c>
      <c r="D31" s="17"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82">
        <f t="shared" si="0"/>
        <v>0</v>
      </c>
      <c r="AD31" s="48">
        <f t="shared" si="1"/>
        <v>0</v>
      </c>
    </row>
    <row r="32" spans="1:30" x14ac:dyDescent="0.2">
      <c r="A32" s="16">
        <v>26</v>
      </c>
      <c r="B32" s="16">
        <v>761</v>
      </c>
      <c r="C32" s="17" t="s">
        <v>50</v>
      </c>
      <c r="D32" s="17"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82">
        <f t="shared" si="0"/>
        <v>0</v>
      </c>
      <c r="AD32" s="48">
        <f t="shared" si="1"/>
        <v>0</v>
      </c>
    </row>
    <row r="33" spans="1:30" x14ac:dyDescent="0.2">
      <c r="A33" s="16">
        <v>27</v>
      </c>
      <c r="B33" s="16">
        <v>408</v>
      </c>
      <c r="C33" s="17" t="s">
        <v>51</v>
      </c>
      <c r="D33" s="17"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82">
        <f t="shared" si="0"/>
        <v>0</v>
      </c>
      <c r="AD33" s="48">
        <f t="shared" si="1"/>
        <v>0</v>
      </c>
    </row>
    <row r="34" spans="1:30" x14ac:dyDescent="0.2">
      <c r="A34" s="16">
        <v>28</v>
      </c>
      <c r="B34" s="16">
        <v>440</v>
      </c>
      <c r="C34" s="17" t="s">
        <v>52</v>
      </c>
      <c r="D34" s="17">
        <v>17000000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82">
        <f t="shared" si="0"/>
        <v>0</v>
      </c>
      <c r="AD34" s="48">
        <f t="shared" si="1"/>
        <v>0</v>
      </c>
    </row>
    <row r="35" spans="1:30" x14ac:dyDescent="0.2">
      <c r="A35" s="16">
        <v>29</v>
      </c>
      <c r="B35" s="16">
        <v>243</v>
      </c>
      <c r="C35" s="17" t="s">
        <v>53</v>
      </c>
      <c r="D35" s="17">
        <v>32000000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82">
        <f t="shared" si="0"/>
        <v>0</v>
      </c>
      <c r="AD35" s="48">
        <f t="shared" si="1"/>
        <v>0</v>
      </c>
    </row>
    <row r="36" spans="1:30" x14ac:dyDescent="0.2">
      <c r="A36" s="16">
        <v>30</v>
      </c>
      <c r="B36" s="16">
        <v>746</v>
      </c>
      <c r="C36" s="17" t="s">
        <v>54</v>
      </c>
      <c r="D36" s="1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82">
        <f t="shared" si="0"/>
        <v>0</v>
      </c>
      <c r="AD36" s="48">
        <f t="shared" si="1"/>
        <v>0</v>
      </c>
    </row>
    <row r="37" spans="1:30" x14ac:dyDescent="0.2">
      <c r="A37" s="16">
        <v>31</v>
      </c>
      <c r="B37" s="16">
        <v>653</v>
      </c>
      <c r="C37" s="17" t="s">
        <v>55</v>
      </c>
      <c r="D37" s="17"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82">
        <f t="shared" si="0"/>
        <v>0</v>
      </c>
      <c r="AD37" s="48">
        <f t="shared" si="1"/>
        <v>0</v>
      </c>
    </row>
    <row r="38" spans="1:30" x14ac:dyDescent="0.2">
      <c r="A38" s="16">
        <v>32</v>
      </c>
      <c r="B38" s="16">
        <v>607</v>
      </c>
      <c r="C38" s="17" t="s">
        <v>56</v>
      </c>
      <c r="D38" s="17"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82">
        <f t="shared" si="0"/>
        <v>0</v>
      </c>
      <c r="AD38" s="48">
        <f t="shared" si="1"/>
        <v>0</v>
      </c>
    </row>
    <row r="39" spans="1:30" x14ac:dyDescent="0.2">
      <c r="A39" s="16">
        <v>33</v>
      </c>
      <c r="B39" s="16">
        <v>690</v>
      </c>
      <c r="C39" s="17" t="s">
        <v>57</v>
      </c>
      <c r="D39" s="1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82">
        <f t="shared" si="0"/>
        <v>0</v>
      </c>
      <c r="AD39" s="48">
        <f t="shared" si="1"/>
        <v>0</v>
      </c>
    </row>
    <row r="40" spans="1:30" x14ac:dyDescent="0.2">
      <c r="A40" s="16">
        <v>34</v>
      </c>
      <c r="B40" s="16">
        <v>605</v>
      </c>
      <c r="C40" s="17" t="s">
        <v>58</v>
      </c>
      <c r="D40" s="1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82">
        <f t="shared" ref="AC40:AC71" si="2">SUM(E40+G40+I40+K40+M40+O40+Q40+S40+U40+W40+Y40+AA40)</f>
        <v>0</v>
      </c>
      <c r="AD40" s="48">
        <f t="shared" ref="AD40:AD71" si="3">SUM(F40+H40+J40+L40+N40+P40+R40+T40+V40+X40+Z40+AB40)</f>
        <v>0</v>
      </c>
    </row>
    <row r="41" spans="1:30" x14ac:dyDescent="0.2">
      <c r="A41" s="16">
        <v>35</v>
      </c>
      <c r="B41" s="16">
        <v>199</v>
      </c>
      <c r="C41" s="17" t="s">
        <v>59</v>
      </c>
      <c r="D41" s="1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82">
        <f t="shared" si="2"/>
        <v>0</v>
      </c>
      <c r="AD41" s="48">
        <f t="shared" si="3"/>
        <v>0</v>
      </c>
    </row>
    <row r="42" spans="1:30" x14ac:dyDescent="0.2">
      <c r="A42" s="16">
        <v>36</v>
      </c>
      <c r="B42" s="16">
        <v>509</v>
      </c>
      <c r="C42" s="17" t="s">
        <v>60</v>
      </c>
      <c r="D42" s="1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82">
        <f t="shared" si="2"/>
        <v>0</v>
      </c>
      <c r="AD42" s="48">
        <f t="shared" si="3"/>
        <v>0</v>
      </c>
    </row>
    <row r="43" spans="1:30" x14ac:dyDescent="0.2">
      <c r="A43" s="16">
        <v>37</v>
      </c>
      <c r="B43" s="16">
        <v>564</v>
      </c>
      <c r="C43" s="17" t="s">
        <v>61</v>
      </c>
      <c r="D43" s="1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82">
        <f t="shared" si="2"/>
        <v>0</v>
      </c>
      <c r="AD43" s="48">
        <f t="shared" si="3"/>
        <v>0</v>
      </c>
    </row>
    <row r="44" spans="1:30" x14ac:dyDescent="0.2">
      <c r="A44" s="16">
        <v>38</v>
      </c>
      <c r="B44" s="16">
        <v>588</v>
      </c>
      <c r="C44" s="17" t="s">
        <v>62</v>
      </c>
      <c r="D44" s="1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82">
        <f t="shared" si="2"/>
        <v>0</v>
      </c>
      <c r="AD44" s="48">
        <f t="shared" si="3"/>
        <v>0</v>
      </c>
    </row>
    <row r="45" spans="1:30" x14ac:dyDescent="0.2">
      <c r="A45" s="16">
        <v>39</v>
      </c>
      <c r="B45" s="16">
        <v>347</v>
      </c>
      <c r="C45" s="17" t="s">
        <v>63</v>
      </c>
      <c r="D45" s="1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82">
        <f t="shared" si="2"/>
        <v>0</v>
      </c>
      <c r="AD45" s="48">
        <f t="shared" si="3"/>
        <v>0</v>
      </c>
    </row>
    <row r="46" spans="1:30" x14ac:dyDescent="0.2">
      <c r="A46" s="16">
        <v>40</v>
      </c>
      <c r="B46" s="16">
        <v>589</v>
      </c>
      <c r="C46" s="17" t="s">
        <v>64</v>
      </c>
      <c r="D46" s="1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82">
        <f t="shared" si="2"/>
        <v>0</v>
      </c>
      <c r="AD46" s="48">
        <f t="shared" si="3"/>
        <v>0</v>
      </c>
    </row>
    <row r="47" spans="1:30" x14ac:dyDescent="0.2">
      <c r="A47" s="16">
        <v>41</v>
      </c>
      <c r="B47" s="25">
        <v>369</v>
      </c>
      <c r="C47" s="17" t="s">
        <v>65</v>
      </c>
      <c r="D47" s="1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82">
        <f t="shared" si="2"/>
        <v>0</v>
      </c>
      <c r="AD47" s="48">
        <f t="shared" si="3"/>
        <v>0</v>
      </c>
    </row>
    <row r="48" spans="1:30" x14ac:dyDescent="0.2">
      <c r="A48" s="16">
        <v>42</v>
      </c>
      <c r="B48" s="16">
        <v>601</v>
      </c>
      <c r="C48" s="17" t="s">
        <v>66</v>
      </c>
      <c r="D48" s="1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82">
        <f t="shared" si="2"/>
        <v>0</v>
      </c>
      <c r="AD48" s="48">
        <f t="shared" si="3"/>
        <v>0</v>
      </c>
    </row>
    <row r="49" spans="1:30" x14ac:dyDescent="0.2">
      <c r="A49" s="16">
        <v>43</v>
      </c>
      <c r="B49" s="16">
        <v>520</v>
      </c>
      <c r="C49" s="17" t="s">
        <v>67</v>
      </c>
      <c r="D49" s="1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82">
        <f t="shared" si="2"/>
        <v>0</v>
      </c>
      <c r="AD49" s="48">
        <f t="shared" si="3"/>
        <v>0</v>
      </c>
    </row>
    <row r="50" spans="1:30" x14ac:dyDescent="0.2">
      <c r="A50" s="16">
        <v>44</v>
      </c>
      <c r="B50" s="16">
        <v>542</v>
      </c>
      <c r="C50" s="17" t="s">
        <v>68</v>
      </c>
      <c r="D50" s="1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82">
        <f t="shared" si="2"/>
        <v>0</v>
      </c>
      <c r="AD50" s="48">
        <f t="shared" si="3"/>
        <v>0</v>
      </c>
    </row>
    <row r="51" spans="1:30" x14ac:dyDescent="0.2">
      <c r="A51" s="16">
        <v>45</v>
      </c>
      <c r="B51" s="16">
        <v>563</v>
      </c>
      <c r="C51" s="17" t="s">
        <v>69</v>
      </c>
      <c r="D51" s="1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82">
        <f t="shared" si="2"/>
        <v>0</v>
      </c>
      <c r="AD51" s="48">
        <f t="shared" si="3"/>
        <v>0</v>
      </c>
    </row>
    <row r="52" spans="1:30" x14ac:dyDescent="0.2">
      <c r="A52" s="16">
        <v>46</v>
      </c>
      <c r="B52" s="16">
        <v>511</v>
      </c>
      <c r="C52" s="17" t="s">
        <v>70</v>
      </c>
      <c r="D52" s="17">
        <v>5000000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82">
        <f t="shared" si="2"/>
        <v>0</v>
      </c>
      <c r="AD52" s="48">
        <f t="shared" si="3"/>
        <v>0</v>
      </c>
    </row>
    <row r="53" spans="1:30" x14ac:dyDescent="0.2">
      <c r="A53" s="16">
        <v>47</v>
      </c>
      <c r="B53" s="16">
        <v>174</v>
      </c>
      <c r="C53" s="17" t="s">
        <v>71</v>
      </c>
      <c r="D53" s="1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82">
        <f t="shared" si="2"/>
        <v>0</v>
      </c>
      <c r="AD53" s="48">
        <f t="shared" si="3"/>
        <v>0</v>
      </c>
    </row>
    <row r="54" spans="1:30" x14ac:dyDescent="0.2">
      <c r="A54" s="16">
        <v>48</v>
      </c>
      <c r="B54" s="16">
        <v>573</v>
      </c>
      <c r="C54" s="17" t="s">
        <v>72</v>
      </c>
      <c r="D54" s="1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82">
        <f t="shared" si="2"/>
        <v>0</v>
      </c>
      <c r="AD54" s="48">
        <f t="shared" si="3"/>
        <v>0</v>
      </c>
    </row>
    <row r="55" spans="1:30" x14ac:dyDescent="0.2">
      <c r="A55" s="16">
        <v>49</v>
      </c>
      <c r="B55" s="16">
        <v>597</v>
      </c>
      <c r="C55" s="17" t="s">
        <v>73</v>
      </c>
      <c r="D55" s="1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82">
        <f t="shared" si="2"/>
        <v>0</v>
      </c>
      <c r="AD55" s="48">
        <f t="shared" si="3"/>
        <v>0</v>
      </c>
    </row>
    <row r="56" spans="1:30" x14ac:dyDescent="0.2">
      <c r="A56" s="16">
        <v>50</v>
      </c>
      <c r="B56" s="16">
        <v>703</v>
      </c>
      <c r="C56" s="17" t="s">
        <v>74</v>
      </c>
      <c r="D56" s="1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82">
        <f t="shared" si="2"/>
        <v>0</v>
      </c>
      <c r="AD56" s="48">
        <f t="shared" si="3"/>
        <v>0</v>
      </c>
    </row>
    <row r="57" spans="1:30" x14ac:dyDescent="0.2">
      <c r="A57" s="16">
        <v>51</v>
      </c>
      <c r="B57" s="16">
        <v>146</v>
      </c>
      <c r="C57" s="17" t="s">
        <v>75</v>
      </c>
      <c r="D57" s="1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82">
        <f t="shared" si="2"/>
        <v>0</v>
      </c>
      <c r="AD57" s="48">
        <f t="shared" si="3"/>
        <v>0</v>
      </c>
    </row>
    <row r="58" spans="1:30" x14ac:dyDescent="0.2">
      <c r="A58" s="16">
        <v>52</v>
      </c>
      <c r="B58" s="16">
        <v>525</v>
      </c>
      <c r="C58" s="17" t="s">
        <v>76</v>
      </c>
      <c r="D58" s="1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82">
        <f t="shared" si="2"/>
        <v>0</v>
      </c>
      <c r="AD58" s="48">
        <f t="shared" si="3"/>
        <v>0</v>
      </c>
    </row>
    <row r="59" spans="1:30" x14ac:dyDescent="0.2">
      <c r="A59" s="16">
        <v>53</v>
      </c>
      <c r="B59" s="16">
        <v>603</v>
      </c>
      <c r="C59" s="17" t="s">
        <v>77</v>
      </c>
      <c r="D59" s="1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82">
        <f t="shared" si="2"/>
        <v>0</v>
      </c>
      <c r="AD59" s="48">
        <f t="shared" si="3"/>
        <v>0</v>
      </c>
    </row>
    <row r="60" spans="1:30" x14ac:dyDescent="0.2">
      <c r="A60" s="16">
        <v>54</v>
      </c>
      <c r="B60" s="16">
        <v>594</v>
      </c>
      <c r="C60" s="17" t="s">
        <v>78</v>
      </c>
      <c r="D60" s="1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82">
        <f t="shared" si="2"/>
        <v>0</v>
      </c>
      <c r="AD60" s="48">
        <f t="shared" si="3"/>
        <v>0</v>
      </c>
    </row>
    <row r="61" spans="1:30" x14ac:dyDescent="0.2">
      <c r="A61" s="16">
        <v>55</v>
      </c>
      <c r="B61" s="16">
        <v>592</v>
      </c>
      <c r="C61" s="17" t="s">
        <v>79</v>
      </c>
      <c r="D61" s="1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82">
        <f t="shared" si="2"/>
        <v>0</v>
      </c>
      <c r="AD61" s="48">
        <f t="shared" si="3"/>
        <v>0</v>
      </c>
    </row>
    <row r="62" spans="1:30" x14ac:dyDescent="0.2">
      <c r="A62" s="16">
        <v>56</v>
      </c>
      <c r="B62" s="16">
        <v>593</v>
      </c>
      <c r="C62" s="17" t="s">
        <v>80</v>
      </c>
      <c r="D62" s="1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82">
        <f t="shared" si="2"/>
        <v>0</v>
      </c>
      <c r="AD62" s="48">
        <f t="shared" si="3"/>
        <v>0</v>
      </c>
    </row>
    <row r="63" spans="1:30" x14ac:dyDescent="0.2">
      <c r="A63" s="16">
        <v>57</v>
      </c>
      <c r="B63" s="16">
        <v>596</v>
      </c>
      <c r="C63" s="17" t="s">
        <v>81</v>
      </c>
      <c r="D63" s="17">
        <v>22000000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82">
        <f t="shared" si="2"/>
        <v>0</v>
      </c>
      <c r="AD63" s="48">
        <f t="shared" si="3"/>
        <v>0</v>
      </c>
    </row>
    <row r="64" spans="1:30" x14ac:dyDescent="0.2">
      <c r="A64" s="16">
        <v>58</v>
      </c>
      <c r="B64" s="16">
        <v>518</v>
      </c>
      <c r="C64" s="17" t="s">
        <v>82</v>
      </c>
      <c r="D64" s="1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82">
        <f t="shared" si="2"/>
        <v>0</v>
      </c>
      <c r="AD64" s="48">
        <f t="shared" si="3"/>
        <v>0</v>
      </c>
    </row>
    <row r="65" spans="1:30" x14ac:dyDescent="0.2">
      <c r="A65" s="16">
        <v>59</v>
      </c>
      <c r="B65" s="16">
        <v>174</v>
      </c>
      <c r="C65" s="17" t="s">
        <v>83</v>
      </c>
      <c r="D65" s="1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82">
        <f t="shared" si="2"/>
        <v>0</v>
      </c>
      <c r="AD65" s="48">
        <f t="shared" si="3"/>
        <v>0</v>
      </c>
    </row>
    <row r="66" spans="1:30" x14ac:dyDescent="0.2">
      <c r="A66" s="16">
        <v>60</v>
      </c>
      <c r="B66" s="16">
        <v>292</v>
      </c>
      <c r="C66" s="17" t="s">
        <v>84</v>
      </c>
      <c r="D66" s="1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82">
        <f t="shared" si="2"/>
        <v>0</v>
      </c>
      <c r="AD66" s="48">
        <f t="shared" si="3"/>
        <v>0</v>
      </c>
    </row>
    <row r="67" spans="1:30" x14ac:dyDescent="0.2">
      <c r="A67" s="16">
        <v>61</v>
      </c>
      <c r="B67" s="16">
        <v>427</v>
      </c>
      <c r="C67" s="17" t="s">
        <v>85</v>
      </c>
      <c r="D67" s="1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82">
        <f t="shared" si="2"/>
        <v>0</v>
      </c>
      <c r="AD67" s="48">
        <f t="shared" si="3"/>
        <v>0</v>
      </c>
    </row>
    <row r="68" spans="1:30" x14ac:dyDescent="0.2">
      <c r="A68" s="16">
        <v>62</v>
      </c>
      <c r="B68" s="16">
        <v>426</v>
      </c>
      <c r="C68" s="17" t="s">
        <v>86</v>
      </c>
      <c r="D68" s="1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82">
        <f t="shared" si="2"/>
        <v>0</v>
      </c>
      <c r="AD68" s="48">
        <f t="shared" si="3"/>
        <v>0</v>
      </c>
    </row>
    <row r="69" spans="1:30" x14ac:dyDescent="0.2">
      <c r="A69" s="16">
        <v>63</v>
      </c>
      <c r="B69" s="16">
        <v>167</v>
      </c>
      <c r="C69" s="17" t="s">
        <v>87</v>
      </c>
      <c r="D69" s="1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82">
        <f t="shared" si="2"/>
        <v>0</v>
      </c>
      <c r="AD69" s="48">
        <f t="shared" si="3"/>
        <v>0</v>
      </c>
    </row>
    <row r="70" spans="1:30" x14ac:dyDescent="0.2">
      <c r="A70" s="16">
        <v>64</v>
      </c>
      <c r="B70" s="16">
        <v>598</v>
      </c>
      <c r="C70" s="17" t="s">
        <v>88</v>
      </c>
      <c r="D70" s="1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82">
        <f t="shared" si="2"/>
        <v>0</v>
      </c>
      <c r="AD70" s="48">
        <f t="shared" si="3"/>
        <v>0</v>
      </c>
    </row>
    <row r="71" spans="1:30" x14ac:dyDescent="0.2">
      <c r="A71" s="16">
        <v>65</v>
      </c>
      <c r="B71" s="16">
        <v>566</v>
      </c>
      <c r="C71" s="17" t="s">
        <v>89</v>
      </c>
      <c r="D71" s="1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82">
        <f t="shared" si="2"/>
        <v>0</v>
      </c>
      <c r="AD71" s="48">
        <f t="shared" si="3"/>
        <v>0</v>
      </c>
    </row>
    <row r="72" spans="1:30" x14ac:dyDescent="0.2">
      <c r="A72" s="16">
        <v>66</v>
      </c>
      <c r="B72" s="16">
        <v>602</v>
      </c>
      <c r="C72" s="17" t="s">
        <v>90</v>
      </c>
      <c r="D72" s="1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82">
        <f t="shared" ref="AC72:AC103" si="4">SUM(E72+G72+I72+K72+M72+O72+Q72+S72+U72+W72+Y72+AA72)</f>
        <v>0</v>
      </c>
      <c r="AD72" s="48">
        <f t="shared" ref="AD72:AD103" si="5">SUM(F72+H72+J72+L72+N72+P72+R72+T72+V72+X72+Z72+AB72)</f>
        <v>0</v>
      </c>
    </row>
    <row r="73" spans="1:30" x14ac:dyDescent="0.2">
      <c r="A73" s="16">
        <v>67</v>
      </c>
      <c r="B73" s="16">
        <v>506</v>
      </c>
      <c r="C73" s="17" t="s">
        <v>91</v>
      </c>
      <c r="D73" s="1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82">
        <f t="shared" si="4"/>
        <v>0</v>
      </c>
      <c r="AD73" s="48">
        <f t="shared" si="5"/>
        <v>0</v>
      </c>
    </row>
    <row r="74" spans="1:30" x14ac:dyDescent="0.2">
      <c r="A74" s="16">
        <v>68</v>
      </c>
      <c r="B74" s="16">
        <v>383</v>
      </c>
      <c r="C74" s="17" t="s">
        <v>92</v>
      </c>
      <c r="D74" s="1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82">
        <f t="shared" si="4"/>
        <v>0</v>
      </c>
      <c r="AD74" s="48">
        <f t="shared" si="5"/>
        <v>0</v>
      </c>
    </row>
    <row r="75" spans="1:30" x14ac:dyDescent="0.2">
      <c r="A75" s="16">
        <v>69</v>
      </c>
      <c r="B75" s="16">
        <v>182</v>
      </c>
      <c r="C75" s="17" t="s">
        <v>93</v>
      </c>
      <c r="D75" s="1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82">
        <f t="shared" si="4"/>
        <v>0</v>
      </c>
      <c r="AD75" s="48">
        <f t="shared" si="5"/>
        <v>0</v>
      </c>
    </row>
    <row r="76" spans="1:30" x14ac:dyDescent="0.2">
      <c r="A76" s="16">
        <v>70</v>
      </c>
      <c r="B76" s="16">
        <v>648</v>
      </c>
      <c r="C76" s="17" t="s">
        <v>94</v>
      </c>
      <c r="D76" s="1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82">
        <f t="shared" si="4"/>
        <v>0</v>
      </c>
      <c r="AD76" s="48">
        <f t="shared" si="5"/>
        <v>0</v>
      </c>
    </row>
    <row r="77" spans="1:30" x14ac:dyDescent="0.2">
      <c r="A77" s="16">
        <v>71</v>
      </c>
      <c r="B77" s="16">
        <v>574</v>
      </c>
      <c r="C77" s="17" t="s">
        <v>95</v>
      </c>
      <c r="D77" s="1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82">
        <f t="shared" si="4"/>
        <v>0</v>
      </c>
      <c r="AD77" s="48">
        <f t="shared" si="5"/>
        <v>0</v>
      </c>
    </row>
    <row r="78" spans="1:30" x14ac:dyDescent="0.2">
      <c r="A78" s="16">
        <v>72</v>
      </c>
      <c r="B78" s="16">
        <v>507</v>
      </c>
      <c r="C78" s="17" t="s">
        <v>96</v>
      </c>
      <c r="D78" s="1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82">
        <f t="shared" si="4"/>
        <v>0</v>
      </c>
      <c r="AD78" s="48">
        <f t="shared" si="5"/>
        <v>0</v>
      </c>
    </row>
    <row r="79" spans="1:30" x14ac:dyDescent="0.2">
      <c r="A79" s="16">
        <v>73</v>
      </c>
      <c r="B79" s="16">
        <v>512</v>
      </c>
      <c r="C79" s="17" t="s">
        <v>97</v>
      </c>
      <c r="D79" s="1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82">
        <f t="shared" si="4"/>
        <v>0</v>
      </c>
      <c r="AD79" s="48">
        <f t="shared" si="5"/>
        <v>0</v>
      </c>
    </row>
    <row r="80" spans="1:30" x14ac:dyDescent="0.2">
      <c r="A80" s="16">
        <v>74</v>
      </c>
      <c r="B80" s="16">
        <v>516</v>
      </c>
      <c r="C80" s="17" t="s">
        <v>98</v>
      </c>
      <c r="D80" s="1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82">
        <f t="shared" si="4"/>
        <v>0</v>
      </c>
      <c r="AD80" s="48">
        <f t="shared" si="5"/>
        <v>0</v>
      </c>
    </row>
    <row r="81" spans="1:30" x14ac:dyDescent="0.2">
      <c r="A81" s="16">
        <v>75</v>
      </c>
      <c r="B81" s="16">
        <v>582</v>
      </c>
      <c r="C81" s="17" t="s">
        <v>99</v>
      </c>
      <c r="D81" s="1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82">
        <f t="shared" si="4"/>
        <v>0</v>
      </c>
      <c r="AD81" s="48">
        <f t="shared" si="5"/>
        <v>0</v>
      </c>
    </row>
    <row r="82" spans="1:30" x14ac:dyDescent="0.2">
      <c r="A82" s="16">
        <v>76</v>
      </c>
      <c r="B82" s="16">
        <v>576</v>
      </c>
      <c r="C82" s="17" t="s">
        <v>100</v>
      </c>
      <c r="D82" s="1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82">
        <f t="shared" si="4"/>
        <v>0</v>
      </c>
      <c r="AD82" s="48">
        <f t="shared" si="5"/>
        <v>0</v>
      </c>
    </row>
    <row r="83" spans="1:30" x14ac:dyDescent="0.2">
      <c r="A83" s="16">
        <v>77</v>
      </c>
      <c r="B83" s="16">
        <v>628</v>
      </c>
      <c r="C83" s="17" t="s">
        <v>101</v>
      </c>
      <c r="D83" s="1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82">
        <f t="shared" si="4"/>
        <v>0</v>
      </c>
      <c r="AD83" s="48">
        <f t="shared" si="5"/>
        <v>0</v>
      </c>
    </row>
    <row r="84" spans="1:30" x14ac:dyDescent="0.2">
      <c r="A84" s="16">
        <v>78</v>
      </c>
      <c r="B84" s="16">
        <v>287</v>
      </c>
      <c r="C84" s="17" t="s">
        <v>102</v>
      </c>
      <c r="D84" s="1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82">
        <f t="shared" si="4"/>
        <v>0</v>
      </c>
      <c r="AD84" s="48">
        <f t="shared" si="5"/>
        <v>0</v>
      </c>
    </row>
    <row r="85" spans="1:30" x14ac:dyDescent="0.2">
      <c r="A85" s="16">
        <v>79</v>
      </c>
      <c r="B85" s="16">
        <v>515</v>
      </c>
      <c r="C85" s="17" t="s">
        <v>103</v>
      </c>
      <c r="D85" s="1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82">
        <f t="shared" si="4"/>
        <v>0</v>
      </c>
      <c r="AD85" s="48">
        <f t="shared" si="5"/>
        <v>0</v>
      </c>
    </row>
    <row r="86" spans="1:30" x14ac:dyDescent="0.2">
      <c r="A86" s="16">
        <v>80</v>
      </c>
      <c r="B86" s="16">
        <v>629</v>
      </c>
      <c r="C86" s="17" t="s">
        <v>104</v>
      </c>
      <c r="D86" s="1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82">
        <f t="shared" si="4"/>
        <v>0</v>
      </c>
      <c r="AD86" s="48">
        <f t="shared" si="5"/>
        <v>0</v>
      </c>
    </row>
    <row r="87" spans="1:30" x14ac:dyDescent="0.2">
      <c r="A87" s="16">
        <v>81</v>
      </c>
      <c r="B87" s="16">
        <v>139</v>
      </c>
      <c r="C87" s="17" t="s">
        <v>105</v>
      </c>
      <c r="D87" s="1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82">
        <f t="shared" si="4"/>
        <v>0</v>
      </c>
      <c r="AD87" s="48">
        <f t="shared" si="5"/>
        <v>0</v>
      </c>
    </row>
    <row r="88" spans="1:30" x14ac:dyDescent="0.2">
      <c r="A88" s="16">
        <v>82</v>
      </c>
      <c r="B88" s="16">
        <v>633</v>
      </c>
      <c r="C88" s="17" t="s">
        <v>106</v>
      </c>
      <c r="D88" s="1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82">
        <f t="shared" si="4"/>
        <v>0</v>
      </c>
      <c r="AD88" s="48">
        <f t="shared" si="5"/>
        <v>0</v>
      </c>
    </row>
    <row r="89" spans="1:30" x14ac:dyDescent="0.2">
      <c r="A89" s="16">
        <v>83</v>
      </c>
      <c r="B89" s="16">
        <v>227</v>
      </c>
      <c r="C89" s="17" t="s">
        <v>107</v>
      </c>
      <c r="D89" s="17">
        <v>12000000</v>
      </c>
      <c r="E89" s="77">
        <v>1000000</v>
      </c>
      <c r="F89" s="77">
        <v>800000</v>
      </c>
      <c r="G89" s="77"/>
      <c r="H89" s="77"/>
      <c r="I89" s="77">
        <v>1000000</v>
      </c>
      <c r="J89" s="77">
        <v>800000</v>
      </c>
      <c r="K89" s="77">
        <v>1000000</v>
      </c>
      <c r="L89" s="77">
        <v>800000</v>
      </c>
      <c r="M89" s="77">
        <v>1000000</v>
      </c>
      <c r="N89" s="77">
        <v>800000</v>
      </c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82">
        <f t="shared" si="4"/>
        <v>4000000</v>
      </c>
      <c r="AD89" s="48">
        <f t="shared" si="5"/>
        <v>3200000</v>
      </c>
    </row>
    <row r="90" spans="1:30" x14ac:dyDescent="0.2">
      <c r="A90" s="16">
        <v>84</v>
      </c>
      <c r="B90" s="16">
        <v>671</v>
      </c>
      <c r="C90" s="17" t="s">
        <v>108</v>
      </c>
      <c r="D90" s="1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82">
        <f t="shared" si="4"/>
        <v>0</v>
      </c>
      <c r="AD90" s="48">
        <f t="shared" si="5"/>
        <v>0</v>
      </c>
    </row>
    <row r="91" spans="1:30" s="35" customFormat="1" x14ac:dyDescent="0.2">
      <c r="A91" s="16">
        <v>85</v>
      </c>
      <c r="B91" s="27">
        <v>415</v>
      </c>
      <c r="C91" s="28" t="s">
        <v>109</v>
      </c>
      <c r="D91" s="28">
        <v>10000000</v>
      </c>
      <c r="E91" s="77">
        <v>3000000</v>
      </c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82">
        <f t="shared" si="4"/>
        <v>3000000</v>
      </c>
      <c r="AD91" s="48">
        <f t="shared" si="5"/>
        <v>0</v>
      </c>
    </row>
    <row r="92" spans="1:30" x14ac:dyDescent="0.2">
      <c r="A92" s="16">
        <v>86</v>
      </c>
      <c r="B92" s="16">
        <v>570</v>
      </c>
      <c r="C92" s="17" t="s">
        <v>110</v>
      </c>
      <c r="D92" s="1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82">
        <f t="shared" si="4"/>
        <v>0</v>
      </c>
      <c r="AD92" s="48">
        <f t="shared" si="5"/>
        <v>0</v>
      </c>
    </row>
    <row r="93" spans="1:30" x14ac:dyDescent="0.2">
      <c r="A93" s="16">
        <v>87</v>
      </c>
      <c r="B93" s="16">
        <v>561</v>
      </c>
      <c r="C93" s="17" t="s">
        <v>111</v>
      </c>
      <c r="D93" s="1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82">
        <f t="shared" si="4"/>
        <v>0</v>
      </c>
      <c r="AD93" s="48">
        <f t="shared" si="5"/>
        <v>0</v>
      </c>
    </row>
    <row r="94" spans="1:30" x14ac:dyDescent="0.2">
      <c r="A94" s="16">
        <v>88</v>
      </c>
      <c r="B94" s="16">
        <v>323</v>
      </c>
      <c r="C94" s="17" t="s">
        <v>112</v>
      </c>
      <c r="D94" s="1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82">
        <f t="shared" si="4"/>
        <v>0</v>
      </c>
      <c r="AD94" s="48">
        <f t="shared" si="5"/>
        <v>0</v>
      </c>
    </row>
    <row r="95" spans="1:30" x14ac:dyDescent="0.2">
      <c r="A95" s="16">
        <v>89</v>
      </c>
      <c r="B95" s="16">
        <v>590</v>
      </c>
      <c r="C95" s="17" t="s">
        <v>113</v>
      </c>
      <c r="D95" s="1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82">
        <f t="shared" si="4"/>
        <v>0</v>
      </c>
      <c r="AD95" s="48">
        <f t="shared" si="5"/>
        <v>0</v>
      </c>
    </row>
    <row r="96" spans="1:30" x14ac:dyDescent="0.2">
      <c r="A96" s="16">
        <v>90</v>
      </c>
      <c r="B96" s="16">
        <v>188</v>
      </c>
      <c r="C96" s="17" t="s">
        <v>114</v>
      </c>
      <c r="D96" s="1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82">
        <f t="shared" si="4"/>
        <v>0</v>
      </c>
      <c r="AD96" s="48">
        <f t="shared" si="5"/>
        <v>0</v>
      </c>
    </row>
    <row r="97" spans="1:30" x14ac:dyDescent="0.2">
      <c r="A97" s="16">
        <v>91</v>
      </c>
      <c r="B97" s="16">
        <v>388</v>
      </c>
      <c r="C97" s="17" t="s">
        <v>115</v>
      </c>
      <c r="D97" s="17">
        <v>2000000</v>
      </c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82">
        <f t="shared" si="4"/>
        <v>0</v>
      </c>
      <c r="AD97" s="48">
        <f t="shared" si="5"/>
        <v>0</v>
      </c>
    </row>
    <row r="98" spans="1:30" x14ac:dyDescent="0.2">
      <c r="A98" s="16">
        <v>92</v>
      </c>
      <c r="B98" s="16">
        <v>599</v>
      </c>
      <c r="C98" s="17" t="s">
        <v>116</v>
      </c>
      <c r="D98" s="1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82">
        <f t="shared" si="4"/>
        <v>0</v>
      </c>
      <c r="AD98" s="48">
        <f t="shared" si="5"/>
        <v>0</v>
      </c>
    </row>
    <row r="99" spans="1:30" x14ac:dyDescent="0.2">
      <c r="A99" s="16">
        <v>93</v>
      </c>
      <c r="B99" s="16">
        <v>568</v>
      </c>
      <c r="C99" s="17" t="s">
        <v>117</v>
      </c>
      <c r="D99" s="1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82">
        <f t="shared" si="4"/>
        <v>0</v>
      </c>
      <c r="AD99" s="48">
        <f t="shared" si="5"/>
        <v>0</v>
      </c>
    </row>
    <row r="100" spans="1:30" x14ac:dyDescent="0.2">
      <c r="A100" s="16">
        <v>94</v>
      </c>
      <c r="B100" s="16">
        <v>660</v>
      </c>
      <c r="C100" s="17" t="s">
        <v>118</v>
      </c>
      <c r="D100" s="1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82">
        <f t="shared" si="4"/>
        <v>0</v>
      </c>
      <c r="AD100" s="48">
        <f t="shared" si="5"/>
        <v>0</v>
      </c>
    </row>
    <row r="101" spans="1:30" x14ac:dyDescent="0.2">
      <c r="A101" s="16">
        <v>95</v>
      </c>
      <c r="B101" s="16">
        <v>619</v>
      </c>
      <c r="C101" s="17" t="s">
        <v>119</v>
      </c>
      <c r="D101" s="1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82">
        <f t="shared" si="4"/>
        <v>0</v>
      </c>
      <c r="AD101" s="48">
        <f t="shared" si="5"/>
        <v>0</v>
      </c>
    </row>
    <row r="102" spans="1:30" x14ac:dyDescent="0.2">
      <c r="A102" s="16">
        <v>96</v>
      </c>
      <c r="B102" s="16">
        <v>102</v>
      </c>
      <c r="C102" s="17" t="s">
        <v>120</v>
      </c>
      <c r="D102" s="1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82">
        <f t="shared" si="4"/>
        <v>0</v>
      </c>
      <c r="AD102" s="48">
        <f t="shared" si="5"/>
        <v>0</v>
      </c>
    </row>
    <row r="103" spans="1:30" x14ac:dyDescent="0.2">
      <c r="A103" s="16">
        <v>97</v>
      </c>
      <c r="B103" s="16">
        <v>270</v>
      </c>
      <c r="C103" s="17" t="s">
        <v>121</v>
      </c>
      <c r="D103" s="1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82">
        <f t="shared" si="4"/>
        <v>0</v>
      </c>
      <c r="AD103" s="48">
        <f t="shared" si="5"/>
        <v>0</v>
      </c>
    </row>
    <row r="104" spans="1:30" x14ac:dyDescent="0.2">
      <c r="A104" s="16">
        <v>98</v>
      </c>
      <c r="B104" s="16">
        <v>98</v>
      </c>
      <c r="C104" s="17" t="s">
        <v>122</v>
      </c>
      <c r="D104" s="1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82">
        <f t="shared" ref="AC104:AC135" si="6">SUM(E104+G104+I104+K104+M104+O104+Q104+S104+U104+W104+Y104+AA104)</f>
        <v>0</v>
      </c>
      <c r="AD104" s="48">
        <f t="shared" ref="AD104:AD135" si="7">SUM(F104+H104+J104+L104+N104+P104+R104+T104+V104+X104+Z104+AB104)</f>
        <v>0</v>
      </c>
    </row>
    <row r="105" spans="1:30" x14ac:dyDescent="0.2">
      <c r="A105" s="16">
        <v>99</v>
      </c>
      <c r="B105" s="16">
        <v>704</v>
      </c>
      <c r="C105" s="17" t="s">
        <v>123</v>
      </c>
      <c r="D105" s="1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82">
        <f t="shared" si="6"/>
        <v>0</v>
      </c>
      <c r="AD105" s="48">
        <f t="shared" si="7"/>
        <v>0</v>
      </c>
    </row>
    <row r="106" spans="1:30" x14ac:dyDescent="0.2">
      <c r="A106" s="16">
        <v>100</v>
      </c>
      <c r="B106" s="16">
        <v>437</v>
      </c>
      <c r="C106" s="17" t="s">
        <v>124</v>
      </c>
      <c r="D106" s="1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82">
        <f t="shared" si="6"/>
        <v>0</v>
      </c>
      <c r="AD106" s="48">
        <f t="shared" si="7"/>
        <v>0</v>
      </c>
    </row>
    <row r="107" spans="1:30" x14ac:dyDescent="0.2">
      <c r="A107" s="16">
        <v>101</v>
      </c>
      <c r="B107" s="16">
        <v>262</v>
      </c>
      <c r="C107" s="17" t="s">
        <v>125</v>
      </c>
      <c r="D107" s="1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82">
        <f t="shared" si="6"/>
        <v>0</v>
      </c>
      <c r="AD107" s="48">
        <f t="shared" si="7"/>
        <v>0</v>
      </c>
    </row>
    <row r="108" spans="1:30" x14ac:dyDescent="0.2">
      <c r="A108" s="16">
        <v>102</v>
      </c>
      <c r="B108" s="16">
        <v>448</v>
      </c>
      <c r="C108" s="17" t="s">
        <v>126</v>
      </c>
      <c r="D108" s="1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82">
        <f t="shared" si="6"/>
        <v>0</v>
      </c>
      <c r="AD108" s="48">
        <f t="shared" si="7"/>
        <v>0</v>
      </c>
    </row>
    <row r="109" spans="1:30" x14ac:dyDescent="0.2">
      <c r="A109" s="16">
        <v>103</v>
      </c>
      <c r="B109" s="16">
        <v>447</v>
      </c>
      <c r="C109" s="17" t="s">
        <v>127</v>
      </c>
      <c r="D109" s="1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82">
        <f t="shared" si="6"/>
        <v>0</v>
      </c>
      <c r="AD109" s="48">
        <f t="shared" si="7"/>
        <v>0</v>
      </c>
    </row>
    <row r="110" spans="1:30" x14ac:dyDescent="0.2">
      <c r="A110" s="16">
        <v>104</v>
      </c>
      <c r="B110" s="16">
        <v>635</v>
      </c>
      <c r="C110" s="17" t="s">
        <v>128</v>
      </c>
      <c r="D110" s="1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82">
        <f t="shared" si="6"/>
        <v>0</v>
      </c>
      <c r="AD110" s="48">
        <f t="shared" si="7"/>
        <v>0</v>
      </c>
    </row>
    <row r="111" spans="1:30" x14ac:dyDescent="0.2">
      <c r="A111" s="16">
        <v>105</v>
      </c>
      <c r="B111" s="16">
        <v>545</v>
      </c>
      <c r="C111" s="17" t="s">
        <v>129</v>
      </c>
      <c r="D111" s="1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82">
        <f t="shared" si="6"/>
        <v>0</v>
      </c>
      <c r="AD111" s="48">
        <f t="shared" si="7"/>
        <v>0</v>
      </c>
    </row>
    <row r="112" spans="1:30" x14ac:dyDescent="0.2">
      <c r="A112" s="16">
        <v>106</v>
      </c>
      <c r="B112" s="16">
        <v>634</v>
      </c>
      <c r="C112" s="17" t="s">
        <v>130</v>
      </c>
      <c r="D112" s="1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82">
        <f t="shared" si="6"/>
        <v>0</v>
      </c>
      <c r="AD112" s="48">
        <f t="shared" si="7"/>
        <v>0</v>
      </c>
    </row>
    <row r="113" spans="1:30" x14ac:dyDescent="0.2">
      <c r="A113" s="16">
        <v>107</v>
      </c>
      <c r="B113" s="16">
        <v>571</v>
      </c>
      <c r="C113" s="17" t="s">
        <v>131</v>
      </c>
      <c r="D113" s="1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82">
        <f t="shared" si="6"/>
        <v>0</v>
      </c>
      <c r="AD113" s="48">
        <f t="shared" si="7"/>
        <v>0</v>
      </c>
    </row>
    <row r="114" spans="1:30" x14ac:dyDescent="0.2">
      <c r="A114" s="16">
        <v>108</v>
      </c>
      <c r="B114" s="16">
        <v>636</v>
      </c>
      <c r="C114" s="17" t="s">
        <v>132</v>
      </c>
      <c r="D114" s="1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82">
        <f t="shared" si="6"/>
        <v>0</v>
      </c>
      <c r="AD114" s="48">
        <f t="shared" si="7"/>
        <v>0</v>
      </c>
    </row>
    <row r="115" spans="1:30" x14ac:dyDescent="0.2">
      <c r="A115" s="16">
        <v>109</v>
      </c>
      <c r="B115" s="16">
        <v>425</v>
      </c>
      <c r="C115" s="17" t="s">
        <v>133</v>
      </c>
      <c r="D115" s="17">
        <v>0</v>
      </c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82">
        <f t="shared" si="6"/>
        <v>0</v>
      </c>
      <c r="AD115" s="48">
        <f t="shared" si="7"/>
        <v>0</v>
      </c>
    </row>
    <row r="116" spans="1:30" x14ac:dyDescent="0.2">
      <c r="A116" s="16">
        <v>110</v>
      </c>
      <c r="B116" s="16">
        <v>768</v>
      </c>
      <c r="C116" s="17" t="s">
        <v>134</v>
      </c>
      <c r="D116" s="17">
        <v>2000000</v>
      </c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82">
        <f t="shared" si="6"/>
        <v>0</v>
      </c>
      <c r="AD116" s="48">
        <f t="shared" si="7"/>
        <v>0</v>
      </c>
    </row>
    <row r="117" spans="1:30" x14ac:dyDescent="0.2">
      <c r="A117" s="16">
        <v>111</v>
      </c>
      <c r="B117" s="16"/>
      <c r="C117" s="17" t="s">
        <v>135</v>
      </c>
      <c r="D117" s="1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82">
        <f t="shared" si="6"/>
        <v>0</v>
      </c>
      <c r="AD117" s="48">
        <f t="shared" si="7"/>
        <v>0</v>
      </c>
    </row>
    <row r="118" spans="1:30" x14ac:dyDescent="0.2">
      <c r="A118" s="16">
        <v>112</v>
      </c>
      <c r="B118" s="16">
        <v>767</v>
      </c>
      <c r="C118" s="17" t="s">
        <v>136</v>
      </c>
      <c r="D118" s="1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82">
        <f t="shared" si="6"/>
        <v>0</v>
      </c>
      <c r="AD118" s="48">
        <f t="shared" si="7"/>
        <v>0</v>
      </c>
    </row>
    <row r="119" spans="1:30" x14ac:dyDescent="0.2">
      <c r="A119" s="16">
        <v>113</v>
      </c>
      <c r="B119" s="16">
        <v>765</v>
      </c>
      <c r="C119" s="17" t="s">
        <v>137</v>
      </c>
      <c r="D119" s="1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82">
        <f t="shared" si="6"/>
        <v>0</v>
      </c>
      <c r="AD119" s="48">
        <f t="shared" si="7"/>
        <v>0</v>
      </c>
    </row>
    <row r="120" spans="1:30" x14ac:dyDescent="0.2">
      <c r="A120" s="16">
        <v>114</v>
      </c>
      <c r="B120" s="16">
        <v>765</v>
      </c>
      <c r="C120" s="17" t="s">
        <v>138</v>
      </c>
      <c r="D120" s="17">
        <v>25000000</v>
      </c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82">
        <f t="shared" si="6"/>
        <v>0</v>
      </c>
      <c r="AD120" s="48">
        <f t="shared" si="7"/>
        <v>0</v>
      </c>
    </row>
    <row r="121" spans="1:30" x14ac:dyDescent="0.2">
      <c r="A121" s="16">
        <v>115</v>
      </c>
      <c r="B121" s="37"/>
      <c r="C121" s="17" t="s">
        <v>139</v>
      </c>
      <c r="D121" s="1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82">
        <f t="shared" si="6"/>
        <v>0</v>
      </c>
      <c r="AD121" s="48">
        <f t="shared" si="7"/>
        <v>0</v>
      </c>
    </row>
    <row r="122" spans="1:30" x14ac:dyDescent="0.2">
      <c r="A122" s="16">
        <v>116</v>
      </c>
      <c r="B122" s="37">
        <v>769</v>
      </c>
      <c r="C122" s="38" t="s">
        <v>140</v>
      </c>
      <c r="D122" s="39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82">
        <f t="shared" si="6"/>
        <v>0</v>
      </c>
      <c r="AD122" s="48">
        <f t="shared" si="7"/>
        <v>0</v>
      </c>
    </row>
    <row r="123" spans="1:30" x14ac:dyDescent="0.2">
      <c r="A123" s="16">
        <v>117</v>
      </c>
      <c r="B123" s="37"/>
      <c r="C123" s="38" t="s">
        <v>141</v>
      </c>
      <c r="D123" s="39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82">
        <f t="shared" si="6"/>
        <v>0</v>
      </c>
      <c r="AD123" s="48">
        <f t="shared" si="7"/>
        <v>0</v>
      </c>
    </row>
    <row r="124" spans="1:30" x14ac:dyDescent="0.2">
      <c r="A124" s="16">
        <v>118</v>
      </c>
      <c r="B124" s="37"/>
      <c r="C124" s="38" t="s">
        <v>142</v>
      </c>
      <c r="D124" s="41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82">
        <f t="shared" si="6"/>
        <v>0</v>
      </c>
      <c r="AD124" s="48">
        <f t="shared" si="7"/>
        <v>0</v>
      </c>
    </row>
    <row r="125" spans="1:30" x14ac:dyDescent="0.2">
      <c r="A125" s="16">
        <v>119</v>
      </c>
      <c r="C125" s="1" t="s">
        <v>143</v>
      </c>
      <c r="D125" s="42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82">
        <f t="shared" si="6"/>
        <v>0</v>
      </c>
      <c r="AD125" s="48">
        <f t="shared" si="7"/>
        <v>0</v>
      </c>
    </row>
    <row r="126" spans="1:30" x14ac:dyDescent="0.2">
      <c r="A126" s="16">
        <v>120</v>
      </c>
      <c r="B126" s="37"/>
      <c r="C126" s="38" t="s">
        <v>144</v>
      </c>
      <c r="D126" s="42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82">
        <f t="shared" si="6"/>
        <v>0</v>
      </c>
      <c r="AD126" s="48">
        <f t="shared" si="7"/>
        <v>0</v>
      </c>
    </row>
    <row r="127" spans="1:30" x14ac:dyDescent="0.2">
      <c r="A127" s="16"/>
      <c r="B127" s="16"/>
      <c r="C127" s="17" t="s">
        <v>145</v>
      </c>
      <c r="D127" s="17">
        <v>7110000</v>
      </c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82">
        <f t="shared" si="6"/>
        <v>0</v>
      </c>
      <c r="AD127" s="48">
        <f t="shared" si="7"/>
        <v>0</v>
      </c>
    </row>
    <row r="128" spans="1:30" x14ac:dyDescent="0.2">
      <c r="A128" s="16"/>
      <c r="B128" s="16" t="s">
        <v>146</v>
      </c>
      <c r="C128" s="17" t="s">
        <v>147</v>
      </c>
      <c r="D128" s="92">
        <v>30812700</v>
      </c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82">
        <f t="shared" si="6"/>
        <v>0</v>
      </c>
      <c r="AD128" s="48">
        <f t="shared" si="7"/>
        <v>0</v>
      </c>
    </row>
    <row r="129" spans="1:30" x14ac:dyDescent="0.2">
      <c r="A129" s="16"/>
      <c r="B129" s="16" t="s">
        <v>146</v>
      </c>
      <c r="C129" s="17" t="s">
        <v>148</v>
      </c>
      <c r="D129" s="92">
        <v>22518050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82">
        <f t="shared" si="6"/>
        <v>0</v>
      </c>
      <c r="AD129" s="48">
        <f t="shared" si="7"/>
        <v>0</v>
      </c>
    </row>
    <row r="130" spans="1:30" x14ac:dyDescent="0.2">
      <c r="A130" s="16"/>
      <c r="B130" s="16" t="s">
        <v>146</v>
      </c>
      <c r="C130" s="17" t="s">
        <v>149</v>
      </c>
      <c r="D130" s="92">
        <v>12145000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82">
        <f t="shared" si="6"/>
        <v>0</v>
      </c>
      <c r="AD130" s="48">
        <f t="shared" si="7"/>
        <v>0</v>
      </c>
    </row>
    <row r="131" spans="1:30" x14ac:dyDescent="0.2">
      <c r="A131" s="16"/>
      <c r="B131" s="16" t="s">
        <v>146</v>
      </c>
      <c r="C131" s="17" t="s">
        <v>150</v>
      </c>
      <c r="D131" s="92">
        <v>28847800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82">
        <f t="shared" si="6"/>
        <v>0</v>
      </c>
      <c r="AD131" s="48">
        <f t="shared" si="7"/>
        <v>0</v>
      </c>
    </row>
    <row r="132" spans="1:30" x14ac:dyDescent="0.2">
      <c r="A132" s="16"/>
      <c r="B132" s="16" t="s">
        <v>146</v>
      </c>
      <c r="C132" s="17" t="s">
        <v>151</v>
      </c>
      <c r="D132" s="92">
        <v>15230000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82">
        <f t="shared" si="6"/>
        <v>0</v>
      </c>
      <c r="AD132" s="48">
        <f t="shared" si="7"/>
        <v>0</v>
      </c>
    </row>
    <row r="133" spans="1:30" x14ac:dyDescent="0.2">
      <c r="A133" s="16"/>
      <c r="B133" s="16" t="s">
        <v>146</v>
      </c>
      <c r="C133" s="17" t="s">
        <v>152</v>
      </c>
      <c r="D133" s="92">
        <v>7000000</v>
      </c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82">
        <f t="shared" si="6"/>
        <v>0</v>
      </c>
      <c r="AD133" s="48">
        <f t="shared" si="7"/>
        <v>0</v>
      </c>
    </row>
    <row r="134" spans="1:30" x14ac:dyDescent="0.2">
      <c r="A134" s="16"/>
      <c r="B134" s="16"/>
      <c r="C134" s="17" t="s">
        <v>153</v>
      </c>
      <c r="D134" s="92">
        <v>3800000</v>
      </c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82">
        <f t="shared" si="6"/>
        <v>0</v>
      </c>
      <c r="AD134" s="48">
        <f t="shared" si="7"/>
        <v>0</v>
      </c>
    </row>
    <row r="135" spans="1:30" x14ac:dyDescent="0.2">
      <c r="A135" s="16"/>
      <c r="B135" s="16" t="s">
        <v>146</v>
      </c>
      <c r="C135" s="17" t="s">
        <v>154</v>
      </c>
      <c r="D135" s="93">
        <v>15169800</v>
      </c>
      <c r="E135" s="48">
        <v>400000</v>
      </c>
      <c r="F135" s="48"/>
      <c r="G135" s="48">
        <v>400000</v>
      </c>
      <c r="H135" s="48"/>
      <c r="I135" s="48">
        <v>400000</v>
      </c>
      <c r="J135" s="48"/>
      <c r="K135" s="48">
        <v>400000</v>
      </c>
      <c r="L135" s="48"/>
      <c r="M135" s="48">
        <v>400000</v>
      </c>
      <c r="N135" s="48"/>
      <c r="O135" s="48">
        <v>400000</v>
      </c>
      <c r="P135" s="48"/>
      <c r="Q135" s="48">
        <v>400000</v>
      </c>
      <c r="R135" s="48"/>
      <c r="S135" s="48">
        <v>400000</v>
      </c>
      <c r="T135" s="48"/>
      <c r="U135" s="48">
        <v>400000</v>
      </c>
      <c r="V135" s="48"/>
      <c r="W135" s="48">
        <v>500000</v>
      </c>
      <c r="X135" s="48"/>
      <c r="Y135" s="48"/>
      <c r="Z135" s="48"/>
      <c r="AA135" s="48"/>
      <c r="AB135" s="48"/>
      <c r="AC135" s="82">
        <f t="shared" si="6"/>
        <v>4100000</v>
      </c>
      <c r="AD135" s="48">
        <f t="shared" si="7"/>
        <v>0</v>
      </c>
    </row>
    <row r="136" spans="1:30" x14ac:dyDescent="0.2">
      <c r="A136" s="16"/>
      <c r="B136" s="16" t="s">
        <v>146</v>
      </c>
      <c r="C136" s="17" t="s">
        <v>155</v>
      </c>
      <c r="D136" s="92">
        <v>24000000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82">
        <f t="shared" ref="AC136:AC167" si="8">SUM(E136+G136+I136+K136+M136+O136+Q136+S136+U136+W136+Y136+AA136)</f>
        <v>0</v>
      </c>
      <c r="AD136" s="48">
        <f t="shared" ref="AD136:AD167" si="9">SUM(F136+H136+J136+L136+N136+P136+R136+T136+V136+X136+Z136+AB136)</f>
        <v>0</v>
      </c>
    </row>
    <row r="137" spans="1:30" x14ac:dyDescent="0.2">
      <c r="A137" s="16"/>
      <c r="B137" s="16" t="s">
        <v>146</v>
      </c>
      <c r="C137" s="17" t="s">
        <v>156</v>
      </c>
      <c r="D137" s="92">
        <v>23057800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82">
        <f t="shared" si="8"/>
        <v>0</v>
      </c>
      <c r="AD137" s="48">
        <f t="shared" si="9"/>
        <v>0</v>
      </c>
    </row>
    <row r="138" spans="1:30" x14ac:dyDescent="0.2">
      <c r="A138" s="16"/>
      <c r="B138" s="16" t="s">
        <v>146</v>
      </c>
      <c r="C138" s="17" t="s">
        <v>157</v>
      </c>
      <c r="D138" s="92">
        <v>33000000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82">
        <f t="shared" si="8"/>
        <v>0</v>
      </c>
      <c r="AD138" s="48">
        <f t="shared" si="9"/>
        <v>0</v>
      </c>
    </row>
    <row r="139" spans="1:30" x14ac:dyDescent="0.2">
      <c r="A139" s="16"/>
      <c r="B139" s="16" t="s">
        <v>146</v>
      </c>
      <c r="C139" s="17" t="s">
        <v>158</v>
      </c>
      <c r="D139" s="92">
        <v>15350000</v>
      </c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82">
        <f t="shared" si="8"/>
        <v>0</v>
      </c>
      <c r="AD139" s="48">
        <f t="shared" si="9"/>
        <v>0</v>
      </c>
    </row>
    <row r="140" spans="1:30" x14ac:dyDescent="0.2">
      <c r="A140" s="16"/>
      <c r="B140" s="16" t="s">
        <v>146</v>
      </c>
      <c r="C140" s="17" t="s">
        <v>159</v>
      </c>
      <c r="D140" s="92">
        <v>7300000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82">
        <f t="shared" si="8"/>
        <v>0</v>
      </c>
      <c r="AD140" s="48">
        <f t="shared" si="9"/>
        <v>0</v>
      </c>
    </row>
    <row r="141" spans="1:30" x14ac:dyDescent="0.2">
      <c r="A141" s="16"/>
      <c r="B141" s="16" t="s">
        <v>146</v>
      </c>
      <c r="C141" s="17" t="s">
        <v>160</v>
      </c>
      <c r="D141" s="92">
        <v>6000000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82">
        <f t="shared" si="8"/>
        <v>0</v>
      </c>
      <c r="AD141" s="48">
        <f t="shared" si="9"/>
        <v>0</v>
      </c>
    </row>
    <row r="142" spans="1:30" x14ac:dyDescent="0.2">
      <c r="A142" s="16"/>
      <c r="B142" s="16" t="s">
        <v>146</v>
      </c>
      <c r="C142" s="17" t="s">
        <v>161</v>
      </c>
      <c r="D142" s="92">
        <v>1480000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82">
        <f t="shared" si="8"/>
        <v>0</v>
      </c>
      <c r="AD142" s="48">
        <f t="shared" si="9"/>
        <v>0</v>
      </c>
    </row>
    <row r="143" spans="1:30" x14ac:dyDescent="0.2">
      <c r="A143" s="16"/>
      <c r="B143" s="16" t="s">
        <v>146</v>
      </c>
      <c r="C143" s="17" t="s">
        <v>162</v>
      </c>
      <c r="D143" s="92">
        <v>6000000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82">
        <f t="shared" si="8"/>
        <v>0</v>
      </c>
      <c r="AD143" s="48">
        <f t="shared" si="9"/>
        <v>0</v>
      </c>
    </row>
    <row r="144" spans="1:30" x14ac:dyDescent="0.2">
      <c r="A144" s="16"/>
      <c r="B144" s="16" t="s">
        <v>146</v>
      </c>
      <c r="C144" s="17" t="s">
        <v>163</v>
      </c>
      <c r="D144" s="92">
        <v>8700000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82">
        <f t="shared" si="8"/>
        <v>0</v>
      </c>
      <c r="AD144" s="48">
        <f t="shared" si="9"/>
        <v>0</v>
      </c>
    </row>
    <row r="145" spans="1:30" x14ac:dyDescent="0.2">
      <c r="A145" s="16"/>
      <c r="B145" s="16" t="s">
        <v>146</v>
      </c>
      <c r="C145" s="17" t="s">
        <v>164</v>
      </c>
      <c r="D145" s="94">
        <v>30000000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82">
        <f t="shared" si="8"/>
        <v>0</v>
      </c>
      <c r="AD145" s="48">
        <f t="shared" si="9"/>
        <v>0</v>
      </c>
    </row>
    <row r="146" spans="1:30" x14ac:dyDescent="0.2">
      <c r="A146" s="16"/>
      <c r="B146" s="16" t="s">
        <v>146</v>
      </c>
      <c r="C146" s="17" t="s">
        <v>165</v>
      </c>
      <c r="D146" s="92">
        <v>7000000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82">
        <f t="shared" si="8"/>
        <v>0</v>
      </c>
      <c r="AD146" s="48">
        <f t="shared" si="9"/>
        <v>0</v>
      </c>
    </row>
    <row r="147" spans="1:30" x14ac:dyDescent="0.2">
      <c r="A147" s="16"/>
      <c r="B147" s="16" t="s">
        <v>146</v>
      </c>
      <c r="C147" s="17" t="s">
        <v>166</v>
      </c>
      <c r="D147" s="92">
        <v>800000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82">
        <f t="shared" si="8"/>
        <v>0</v>
      </c>
      <c r="AD147" s="48">
        <f t="shared" si="9"/>
        <v>0</v>
      </c>
    </row>
    <row r="148" spans="1:30" x14ac:dyDescent="0.2">
      <c r="A148" s="16"/>
      <c r="B148" s="16" t="s">
        <v>146</v>
      </c>
      <c r="C148" s="17" t="s">
        <v>167</v>
      </c>
      <c r="D148" s="92">
        <v>500000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82">
        <f t="shared" si="8"/>
        <v>0</v>
      </c>
      <c r="AD148" s="48">
        <f t="shared" si="9"/>
        <v>0</v>
      </c>
    </row>
    <row r="149" spans="1:30" x14ac:dyDescent="0.2">
      <c r="A149" s="16"/>
      <c r="B149" s="16" t="s">
        <v>146</v>
      </c>
      <c r="C149" s="17" t="s">
        <v>168</v>
      </c>
      <c r="D149" s="92">
        <v>1835000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82">
        <f t="shared" si="8"/>
        <v>0</v>
      </c>
      <c r="AD149" s="48">
        <f t="shared" si="9"/>
        <v>0</v>
      </c>
    </row>
    <row r="150" spans="1:30" x14ac:dyDescent="0.2">
      <c r="A150" s="16"/>
      <c r="B150" s="16" t="s">
        <v>146</v>
      </c>
      <c r="C150" s="17" t="s">
        <v>169</v>
      </c>
      <c r="D150" s="93">
        <v>1800000</v>
      </c>
      <c r="E150" s="48">
        <v>100000</v>
      </c>
      <c r="F150" s="48">
        <v>45000</v>
      </c>
      <c r="G150" s="48">
        <v>100000</v>
      </c>
      <c r="H150" s="48">
        <v>45000</v>
      </c>
      <c r="I150" s="48">
        <v>100000</v>
      </c>
      <c r="J150" s="48">
        <v>45000</v>
      </c>
      <c r="K150" s="48">
        <v>100000</v>
      </c>
      <c r="L150" s="48">
        <v>45000</v>
      </c>
      <c r="M150" s="48">
        <v>100000</v>
      </c>
      <c r="N150" s="48">
        <v>45000</v>
      </c>
      <c r="O150" s="48">
        <v>100000</v>
      </c>
      <c r="P150" s="48">
        <v>45000</v>
      </c>
      <c r="Q150" s="48">
        <v>100000</v>
      </c>
      <c r="R150" s="48">
        <v>45000</v>
      </c>
      <c r="S150" s="48">
        <v>100000</v>
      </c>
      <c r="T150" s="48">
        <v>45000</v>
      </c>
      <c r="U150" s="48">
        <v>100000</v>
      </c>
      <c r="V150" s="48">
        <v>45000</v>
      </c>
      <c r="W150" s="48">
        <v>100000</v>
      </c>
      <c r="X150" s="48">
        <v>45000</v>
      </c>
      <c r="Y150" s="48"/>
      <c r="Z150" s="48"/>
      <c r="AA150" s="48"/>
      <c r="AB150" s="48"/>
      <c r="AC150" s="82">
        <f t="shared" si="8"/>
        <v>1000000</v>
      </c>
      <c r="AD150" s="48">
        <f t="shared" si="9"/>
        <v>450000</v>
      </c>
    </row>
    <row r="151" spans="1:30" x14ac:dyDescent="0.2">
      <c r="A151" s="16"/>
      <c r="B151" s="16" t="s">
        <v>170</v>
      </c>
      <c r="C151" s="44" t="s">
        <v>171</v>
      </c>
      <c r="D151" s="92">
        <v>243350000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82">
        <f t="shared" si="8"/>
        <v>0</v>
      </c>
      <c r="AD151" s="48">
        <f t="shared" si="9"/>
        <v>0</v>
      </c>
    </row>
    <row r="152" spans="1:30" x14ac:dyDescent="0.2">
      <c r="A152" s="16"/>
      <c r="B152" s="16"/>
      <c r="C152" s="44" t="s">
        <v>172</v>
      </c>
      <c r="D152" s="93">
        <v>4080000</v>
      </c>
      <c r="E152" s="48">
        <v>292000</v>
      </c>
      <c r="F152" s="48">
        <v>105000</v>
      </c>
      <c r="G152" s="48">
        <v>292000</v>
      </c>
      <c r="H152" s="48">
        <v>105000</v>
      </c>
      <c r="I152" s="48">
        <v>292000</v>
      </c>
      <c r="J152" s="48">
        <v>105000</v>
      </c>
      <c r="K152" s="48">
        <v>292000</v>
      </c>
      <c r="L152" s="48">
        <v>105000</v>
      </c>
      <c r="M152" s="48">
        <v>292000</v>
      </c>
      <c r="N152" s="48">
        <v>105000</v>
      </c>
      <c r="O152" s="48">
        <v>292000</v>
      </c>
      <c r="P152" s="48">
        <v>105000</v>
      </c>
      <c r="Q152" s="48">
        <v>292000</v>
      </c>
      <c r="R152" s="48">
        <v>105000</v>
      </c>
      <c r="S152" s="48">
        <v>292000</v>
      </c>
      <c r="T152" s="48">
        <v>105000</v>
      </c>
      <c r="U152" s="48">
        <v>292000</v>
      </c>
      <c r="V152" s="48">
        <v>105000</v>
      </c>
      <c r="W152" s="48">
        <v>292000</v>
      </c>
      <c r="X152" s="48">
        <v>105000</v>
      </c>
      <c r="Y152" s="48"/>
      <c r="Z152" s="48"/>
      <c r="AA152" s="48"/>
      <c r="AB152" s="48"/>
      <c r="AC152" s="82">
        <f t="shared" si="8"/>
        <v>2920000</v>
      </c>
      <c r="AD152" s="48">
        <f t="shared" si="9"/>
        <v>1050000</v>
      </c>
    </row>
    <row r="153" spans="1:30" x14ac:dyDescent="0.2">
      <c r="A153" s="16"/>
      <c r="B153" s="16"/>
      <c r="C153" s="44" t="s">
        <v>173</v>
      </c>
      <c r="D153" s="93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82">
        <f t="shared" si="8"/>
        <v>0</v>
      </c>
      <c r="AD153" s="48">
        <f t="shared" si="9"/>
        <v>0</v>
      </c>
    </row>
    <row r="154" spans="1:30" x14ac:dyDescent="0.2">
      <c r="A154" s="16"/>
      <c r="B154" s="16"/>
      <c r="C154" s="44" t="s">
        <v>174</v>
      </c>
      <c r="D154" s="93">
        <v>1600000</v>
      </c>
      <c r="E154" s="48">
        <v>200000</v>
      </c>
      <c r="F154" s="48">
        <v>40000</v>
      </c>
      <c r="G154" s="48">
        <v>200000</v>
      </c>
      <c r="H154" s="48">
        <v>40000</v>
      </c>
      <c r="I154" s="48">
        <v>200000</v>
      </c>
      <c r="J154" s="48">
        <v>40000</v>
      </c>
      <c r="K154" s="48">
        <v>200000</v>
      </c>
      <c r="L154" s="48">
        <v>40000</v>
      </c>
      <c r="M154" s="48">
        <v>200000</v>
      </c>
      <c r="N154" s="48">
        <v>40000</v>
      </c>
      <c r="O154" s="48">
        <v>200000</v>
      </c>
      <c r="P154" s="48">
        <v>40000</v>
      </c>
      <c r="Q154" s="48">
        <v>200000</v>
      </c>
      <c r="R154" s="48">
        <v>40000</v>
      </c>
      <c r="S154" s="48">
        <v>200000</v>
      </c>
      <c r="T154" s="48">
        <v>40000</v>
      </c>
      <c r="U154" s="48">
        <v>200000</v>
      </c>
      <c r="V154" s="48">
        <v>40000</v>
      </c>
      <c r="W154" s="48">
        <v>200000</v>
      </c>
      <c r="X154" s="48">
        <v>40000</v>
      </c>
      <c r="Y154" s="48"/>
      <c r="Z154" s="48"/>
      <c r="AA154" s="48"/>
      <c r="AB154" s="48"/>
      <c r="AC154" s="82">
        <f t="shared" si="8"/>
        <v>2000000</v>
      </c>
      <c r="AD154" s="48">
        <f t="shared" si="9"/>
        <v>400000</v>
      </c>
    </row>
    <row r="155" spans="1:30" x14ac:dyDescent="0.2">
      <c r="A155" s="16"/>
      <c r="B155" s="16"/>
      <c r="C155" s="44" t="s">
        <v>175</v>
      </c>
      <c r="D155" s="93">
        <v>1744000</v>
      </c>
      <c r="E155" s="48">
        <v>584000</v>
      </c>
      <c r="F155" s="48">
        <v>105000</v>
      </c>
      <c r="G155" s="48">
        <v>584000</v>
      </c>
      <c r="H155" s="48">
        <v>105000</v>
      </c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>
        <v>642000</v>
      </c>
      <c r="T155" s="48">
        <v>115000</v>
      </c>
      <c r="U155" s="48">
        <v>667000</v>
      </c>
      <c r="V155" s="48">
        <v>120000</v>
      </c>
      <c r="W155" s="48">
        <v>667000</v>
      </c>
      <c r="X155" s="48">
        <v>120000</v>
      </c>
      <c r="Y155" s="48"/>
      <c r="Z155" s="48"/>
      <c r="AA155" s="48"/>
      <c r="AB155" s="48"/>
      <c r="AC155" s="82">
        <f t="shared" si="8"/>
        <v>3144000</v>
      </c>
      <c r="AD155" s="48">
        <f t="shared" si="9"/>
        <v>565000</v>
      </c>
    </row>
    <row r="156" spans="1:30" x14ac:dyDescent="0.2">
      <c r="A156" s="16"/>
      <c r="B156" s="16"/>
      <c r="C156" s="44" t="s">
        <v>176</v>
      </c>
      <c r="D156" s="93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82">
        <f t="shared" si="8"/>
        <v>0</v>
      </c>
      <c r="AD156" s="48">
        <f t="shared" si="9"/>
        <v>0</v>
      </c>
    </row>
    <row r="157" spans="1:30" x14ac:dyDescent="0.2">
      <c r="A157" s="16"/>
      <c r="B157" s="16"/>
      <c r="C157" s="44" t="s">
        <v>177</v>
      </c>
      <c r="D157" s="93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82">
        <f t="shared" si="8"/>
        <v>0</v>
      </c>
      <c r="AD157" s="48">
        <f t="shared" si="9"/>
        <v>0</v>
      </c>
    </row>
    <row r="158" spans="1:30" x14ac:dyDescent="0.2">
      <c r="A158" s="16"/>
      <c r="B158" s="16"/>
      <c r="C158" s="44" t="s">
        <v>178</v>
      </c>
      <c r="D158" s="93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82">
        <f t="shared" si="8"/>
        <v>0</v>
      </c>
      <c r="AD158" s="48">
        <f t="shared" si="9"/>
        <v>0</v>
      </c>
    </row>
    <row r="159" spans="1:30" x14ac:dyDescent="0.2">
      <c r="A159" s="16"/>
      <c r="B159" s="16"/>
      <c r="C159" s="44" t="s">
        <v>179</v>
      </c>
      <c r="D159" s="93">
        <v>1000000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82">
        <f t="shared" si="8"/>
        <v>0</v>
      </c>
      <c r="AD159" s="48">
        <f t="shared" si="9"/>
        <v>0</v>
      </c>
    </row>
    <row r="160" spans="1:30" x14ac:dyDescent="0.2">
      <c r="A160" s="16"/>
      <c r="B160" s="16"/>
      <c r="C160" s="44" t="s">
        <v>180</v>
      </c>
      <c r="D160" s="93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82">
        <f t="shared" si="8"/>
        <v>0</v>
      </c>
      <c r="AD160" s="48">
        <f t="shared" si="9"/>
        <v>0</v>
      </c>
    </row>
    <row r="161" spans="1:30" x14ac:dyDescent="0.2">
      <c r="A161" s="16"/>
      <c r="B161" s="16"/>
      <c r="C161" s="44" t="s">
        <v>181</v>
      </c>
      <c r="D161" s="93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82">
        <f t="shared" si="8"/>
        <v>0</v>
      </c>
      <c r="AD161" s="48">
        <f t="shared" si="9"/>
        <v>0</v>
      </c>
    </row>
    <row r="162" spans="1:30" x14ac:dyDescent="0.2">
      <c r="A162" s="16"/>
      <c r="B162" s="16"/>
      <c r="C162" s="99" t="s">
        <v>182</v>
      </c>
      <c r="D162" s="95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82">
        <f t="shared" si="8"/>
        <v>0</v>
      </c>
      <c r="AD162" s="48">
        <f t="shared" si="9"/>
        <v>0</v>
      </c>
    </row>
    <row r="163" spans="1:30" x14ac:dyDescent="0.2">
      <c r="A163" s="16"/>
      <c r="B163" s="16"/>
      <c r="C163" s="99" t="s">
        <v>183</v>
      </c>
      <c r="D163" s="95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82">
        <f t="shared" si="8"/>
        <v>0</v>
      </c>
      <c r="AD163" s="48">
        <f t="shared" si="9"/>
        <v>0</v>
      </c>
    </row>
    <row r="164" spans="1:30" x14ac:dyDescent="0.2">
      <c r="A164" s="16"/>
      <c r="B164" s="16"/>
      <c r="C164" s="99" t="s">
        <v>184</v>
      </c>
      <c r="D164" s="95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82">
        <f t="shared" si="8"/>
        <v>0</v>
      </c>
      <c r="AD164" s="48">
        <f t="shared" si="9"/>
        <v>0</v>
      </c>
    </row>
    <row r="165" spans="1:30" x14ac:dyDescent="0.2">
      <c r="A165" s="16"/>
      <c r="B165" s="16"/>
      <c r="C165" s="99" t="s">
        <v>185</v>
      </c>
      <c r="D165" s="95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82">
        <f t="shared" si="8"/>
        <v>0</v>
      </c>
      <c r="AD165" s="48">
        <f t="shared" si="9"/>
        <v>0</v>
      </c>
    </row>
    <row r="166" spans="1:30" x14ac:dyDescent="0.2">
      <c r="A166" s="16"/>
      <c r="B166" s="16"/>
      <c r="C166" s="99" t="s">
        <v>186</v>
      </c>
      <c r="D166" s="95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82">
        <f t="shared" si="8"/>
        <v>0</v>
      </c>
      <c r="AD166" s="48">
        <f t="shared" si="9"/>
        <v>0</v>
      </c>
    </row>
    <row r="167" spans="1:30" x14ac:dyDescent="0.2">
      <c r="A167" s="48"/>
      <c r="B167" s="48"/>
      <c r="C167" s="99" t="s">
        <v>187</v>
      </c>
      <c r="D167" s="95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82">
        <f t="shared" si="8"/>
        <v>0</v>
      </c>
      <c r="AD167" s="48">
        <f t="shared" si="9"/>
        <v>0</v>
      </c>
    </row>
    <row r="168" spans="1:30" x14ac:dyDescent="0.2">
      <c r="A168" s="48"/>
      <c r="B168" s="48"/>
      <c r="C168" s="99" t="s">
        <v>188</v>
      </c>
      <c r="D168" s="95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82">
        <f t="shared" ref="AC168:AC179" si="10">SUM(E168+G168+I168+K168+M168+O168+Q168+S168+U168+W168+Y168+AA168)</f>
        <v>0</v>
      </c>
      <c r="AD168" s="48">
        <f t="shared" ref="AD168:AD179" si="11">SUM(F168+H168+J168+L168+N168+P168+R168+T168+V168+X168+Z168+AB168)</f>
        <v>0</v>
      </c>
    </row>
    <row r="169" spans="1:30" x14ac:dyDescent="0.2">
      <c r="A169" s="48"/>
      <c r="B169" s="48"/>
      <c r="C169" s="99" t="s">
        <v>189</v>
      </c>
      <c r="D169" s="95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82">
        <f t="shared" si="10"/>
        <v>0</v>
      </c>
      <c r="AD169" s="48">
        <f t="shared" si="11"/>
        <v>0</v>
      </c>
    </row>
    <row r="170" spans="1:30" x14ac:dyDescent="0.2">
      <c r="A170" s="48"/>
      <c r="B170" s="48"/>
      <c r="C170" s="99" t="s">
        <v>190</v>
      </c>
      <c r="D170" s="95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82">
        <f t="shared" si="10"/>
        <v>0</v>
      </c>
      <c r="AD170" s="48">
        <f t="shared" si="11"/>
        <v>0</v>
      </c>
    </row>
    <row r="171" spans="1:30" x14ac:dyDescent="0.2">
      <c r="A171" s="48"/>
      <c r="B171" s="48"/>
      <c r="C171" s="99" t="s">
        <v>191</v>
      </c>
      <c r="D171" s="95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82">
        <f t="shared" si="10"/>
        <v>0</v>
      </c>
      <c r="AD171" s="48">
        <f t="shared" si="11"/>
        <v>0</v>
      </c>
    </row>
    <row r="172" spans="1:30" x14ac:dyDescent="0.2">
      <c r="A172" s="48"/>
      <c r="B172" s="48"/>
      <c r="C172" s="99" t="s">
        <v>192</v>
      </c>
      <c r="D172" s="96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82">
        <f t="shared" si="10"/>
        <v>0</v>
      </c>
      <c r="AD172" s="48">
        <f t="shared" si="11"/>
        <v>0</v>
      </c>
    </row>
    <row r="173" spans="1:30" x14ac:dyDescent="0.2">
      <c r="A173" s="48"/>
      <c r="B173" s="48"/>
      <c r="C173" s="99" t="s">
        <v>193</v>
      </c>
      <c r="D173" s="97">
        <v>23000000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82">
        <f t="shared" si="10"/>
        <v>0</v>
      </c>
      <c r="AD173" s="48">
        <f t="shared" si="11"/>
        <v>0</v>
      </c>
    </row>
    <row r="174" spans="1:30" x14ac:dyDescent="0.2">
      <c r="A174" s="48"/>
      <c r="B174" s="48"/>
      <c r="C174" s="44" t="s">
        <v>194</v>
      </c>
      <c r="D174" s="97">
        <v>5000000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82">
        <f t="shared" si="10"/>
        <v>0</v>
      </c>
      <c r="AD174" s="48">
        <f t="shared" si="11"/>
        <v>0</v>
      </c>
    </row>
    <row r="175" spans="1:30" x14ac:dyDescent="0.2">
      <c r="A175" s="48"/>
      <c r="B175" s="48"/>
      <c r="C175" s="44" t="s">
        <v>195</v>
      </c>
      <c r="D175" s="97">
        <v>50000000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82">
        <f t="shared" si="10"/>
        <v>0</v>
      </c>
      <c r="AD175" s="48">
        <f t="shared" si="11"/>
        <v>0</v>
      </c>
    </row>
    <row r="176" spans="1:30" x14ac:dyDescent="0.2">
      <c r="A176" s="16">
        <v>12</v>
      </c>
      <c r="B176" s="16">
        <v>758</v>
      </c>
      <c r="C176" s="44" t="s">
        <v>196</v>
      </c>
      <c r="D176" s="9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82">
        <f t="shared" si="10"/>
        <v>0</v>
      </c>
      <c r="AD176" s="48">
        <f t="shared" si="11"/>
        <v>0</v>
      </c>
    </row>
    <row r="177" spans="1:30" x14ac:dyDescent="0.2">
      <c r="A177" s="48"/>
      <c r="B177" s="48"/>
      <c r="C177" s="44" t="s">
        <v>197</v>
      </c>
      <c r="D177" s="9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82">
        <f t="shared" si="10"/>
        <v>0</v>
      </c>
      <c r="AD177" s="48">
        <f t="shared" si="11"/>
        <v>0</v>
      </c>
    </row>
    <row r="178" spans="1:30" x14ac:dyDescent="0.2">
      <c r="A178" s="48"/>
      <c r="B178" s="48"/>
      <c r="C178" s="44" t="s">
        <v>198</v>
      </c>
      <c r="D178" s="9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82">
        <f t="shared" si="10"/>
        <v>0</v>
      </c>
      <c r="AD178" s="48">
        <f t="shared" si="11"/>
        <v>0</v>
      </c>
    </row>
    <row r="179" spans="1:30" s="63" customFormat="1" x14ac:dyDescent="0.2">
      <c r="A179" s="90"/>
      <c r="B179" s="90"/>
      <c r="C179" s="44"/>
      <c r="D179" s="9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82">
        <f t="shared" si="10"/>
        <v>0</v>
      </c>
      <c r="AD179" s="48">
        <f t="shared" si="11"/>
        <v>0</v>
      </c>
    </row>
    <row r="180" spans="1:30" x14ac:dyDescent="0.2">
      <c r="A180" s="48"/>
      <c r="B180" s="48"/>
      <c r="C180" s="90" t="s">
        <v>199</v>
      </c>
      <c r="D180" s="91">
        <f>SUM(D7:D178)</f>
        <v>810430150</v>
      </c>
      <c r="E180" s="91">
        <f t="shared" ref="E180" si="12">SUM(E8:E179)</f>
        <v>5576000</v>
      </c>
      <c r="F180" s="90">
        <f>SUM(F8:F179)</f>
        <v>1095000</v>
      </c>
      <c r="G180" s="91">
        <f t="shared" ref="G180" si="13">SUM(G8:G179)</f>
        <v>1576000</v>
      </c>
      <c r="H180" s="90">
        <f>SUM(H8:H179)</f>
        <v>295000</v>
      </c>
      <c r="I180" s="91">
        <f t="shared" ref="I180" si="14">SUM(I8:I179)</f>
        <v>1992000</v>
      </c>
      <c r="J180" s="90">
        <f>SUM(J8:J179)</f>
        <v>990000</v>
      </c>
      <c r="K180" s="91">
        <f t="shared" ref="K180" si="15">SUM(K8:K179)</f>
        <v>1992000</v>
      </c>
      <c r="L180" s="90">
        <f>SUM(L8:L179)</f>
        <v>990000</v>
      </c>
      <c r="M180" s="91">
        <f t="shared" ref="M180" si="16">SUM(M8:M179)</f>
        <v>1992000</v>
      </c>
      <c r="N180" s="90">
        <f>SUM(N8:N179)</f>
        <v>990000</v>
      </c>
      <c r="O180" s="91">
        <f t="shared" ref="O180" si="17">SUM(O8:O179)</f>
        <v>992000</v>
      </c>
      <c r="P180" s="90">
        <f>SUM(P8:P179)</f>
        <v>190000</v>
      </c>
      <c r="Q180" s="91">
        <f t="shared" ref="Q180" si="18">SUM(Q8:Q179)</f>
        <v>992000</v>
      </c>
      <c r="R180" s="90">
        <f>SUM(R8:R179)</f>
        <v>190000</v>
      </c>
      <c r="S180" s="91">
        <f t="shared" ref="S180" si="19">SUM(S8:S179)</f>
        <v>1634000</v>
      </c>
      <c r="T180" s="90">
        <f>SUM(T8:T179)</f>
        <v>305000</v>
      </c>
      <c r="U180" s="91">
        <f t="shared" ref="U180" si="20">SUM(U8:U179)</f>
        <v>1659000</v>
      </c>
      <c r="V180" s="90">
        <f>SUM(V8:V179)</f>
        <v>310000</v>
      </c>
      <c r="W180" s="91">
        <f t="shared" ref="W180" si="21">SUM(W8:W179)</f>
        <v>1759000</v>
      </c>
      <c r="X180" s="90">
        <f>SUM(X8:X179)</f>
        <v>310000</v>
      </c>
      <c r="Y180" s="91">
        <f t="shared" ref="Y180" si="22">SUM(Y8:Y179)</f>
        <v>0</v>
      </c>
      <c r="Z180" s="90">
        <f>SUM(Z8:Z179)</f>
        <v>0</v>
      </c>
      <c r="AA180" s="91">
        <f t="shared" ref="AA180" si="23">SUM(AA8:AA179)</f>
        <v>0</v>
      </c>
      <c r="AB180" s="90">
        <f>SUM(AB8:AB179)</f>
        <v>0</v>
      </c>
      <c r="AC180" s="90">
        <f>SUM(AC8:AC179)</f>
        <v>20164000</v>
      </c>
      <c r="AD180" s="90">
        <f>SUM(AD8:AD179)</f>
        <v>5665000</v>
      </c>
    </row>
  </sheetData>
  <mergeCells count="15">
    <mergeCell ref="E5:P5"/>
    <mergeCell ref="Q5:AB5"/>
    <mergeCell ref="AC5:AD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</vt:lpstr>
      <vt:lpstr>wajib</vt:lpstr>
      <vt:lpstr>MANASUKA</vt:lpstr>
      <vt:lpstr>UTANG REG </vt:lpstr>
      <vt:lpstr>UTANG BARANG</vt:lpstr>
      <vt:lpstr>UTANG PIHAK KE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BUAININ</dc:creator>
  <cp:lastModifiedBy>Febby Azis</cp:lastModifiedBy>
  <dcterms:created xsi:type="dcterms:W3CDTF">2023-09-05T02:34:03Z</dcterms:created>
  <dcterms:modified xsi:type="dcterms:W3CDTF">2023-11-01T03:27:14Z</dcterms:modified>
</cp:coreProperties>
</file>