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iz\Downloads\"/>
    </mc:Choice>
  </mc:AlternateContent>
  <xr:revisionPtr revIDLastSave="0" documentId="8_{829473C8-F02F-4EE0-9367-CD19C0A73578}" xr6:coauthVersionLast="47" xr6:coauthVersionMax="47" xr10:uidLastSave="{00000000-0000-0000-0000-000000000000}"/>
  <bookViews>
    <workbookView xWindow="-108" yWindow="-108" windowWidth="23256" windowHeight="12456" xr2:uid="{6F6CC680-9A3B-4DA5-A55B-2B523AD15E94}"/>
  </bookViews>
  <sheets>
    <sheet name="3 Bulan" sheetId="1" r:id="rId1"/>
    <sheet name="5 Bu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F6" i="1" s="1"/>
  <c r="E7" i="1"/>
  <c r="F7" i="1" s="1"/>
  <c r="G7" i="1" s="1"/>
  <c r="E38" i="2"/>
  <c r="E37" i="1"/>
  <c r="L15" i="2"/>
  <c r="E7" i="2"/>
  <c r="F7" i="2" s="1"/>
  <c r="L14" i="1"/>
  <c r="E8" i="2" l="1"/>
  <c r="E8" i="1"/>
  <c r="H7" i="1"/>
  <c r="I7" i="1"/>
  <c r="G6" i="1"/>
  <c r="G7" i="2"/>
  <c r="F8" i="2" l="1"/>
  <c r="G8" i="2" s="1"/>
  <c r="E9" i="2"/>
  <c r="E9" i="1"/>
  <c r="F8" i="1"/>
  <c r="G8" i="1" s="1"/>
  <c r="H6" i="1"/>
  <c r="I6" i="1"/>
  <c r="H8" i="2"/>
  <c r="I8" i="2"/>
  <c r="H7" i="2"/>
  <c r="I7" i="2"/>
  <c r="F9" i="2" l="1"/>
  <c r="G9" i="2" s="1"/>
  <c r="E10" i="2"/>
  <c r="H8" i="1"/>
  <c r="I8" i="1"/>
  <c r="F9" i="1"/>
  <c r="G9" i="1" s="1"/>
  <c r="E10" i="1"/>
  <c r="F10" i="2" l="1"/>
  <c r="G10" i="2" s="1"/>
  <c r="E11" i="2"/>
  <c r="H9" i="2"/>
  <c r="I9" i="2"/>
  <c r="F10" i="1"/>
  <c r="G10" i="1" s="1"/>
  <c r="E11" i="1"/>
  <c r="H9" i="1"/>
  <c r="I9" i="1"/>
  <c r="I10" i="1"/>
  <c r="H10" i="1"/>
  <c r="F11" i="2" l="1"/>
  <c r="G11" i="2" s="1"/>
  <c r="E12" i="2"/>
  <c r="I10" i="2"/>
  <c r="H10" i="2"/>
  <c r="E12" i="1"/>
  <c r="F11" i="1"/>
  <c r="G11" i="1" s="1"/>
  <c r="E13" i="2" l="1"/>
  <c r="F12" i="2"/>
  <c r="G12" i="2" s="1"/>
  <c r="I11" i="2"/>
  <c r="H11" i="2"/>
  <c r="I11" i="1"/>
  <c r="H11" i="1"/>
  <c r="E13" i="1"/>
  <c r="F12" i="1"/>
  <c r="G12" i="1" s="1"/>
  <c r="I12" i="2" l="1"/>
  <c r="H12" i="2"/>
  <c r="E14" i="2"/>
  <c r="F13" i="2"/>
  <c r="G13" i="2" s="1"/>
  <c r="I12" i="1"/>
  <c r="H12" i="1"/>
  <c r="F13" i="1"/>
  <c r="G13" i="1" s="1"/>
  <c r="H13" i="1" s="1"/>
  <c r="E14" i="1"/>
  <c r="I13" i="1" l="1"/>
  <c r="I13" i="2"/>
  <c r="H13" i="2"/>
  <c r="E15" i="2"/>
  <c r="F14" i="2"/>
  <c r="G14" i="2" s="1"/>
  <c r="E15" i="1"/>
  <c r="F14" i="1"/>
  <c r="G14" i="1" s="1"/>
  <c r="E16" i="2" l="1"/>
  <c r="F15" i="2"/>
  <c r="I14" i="2"/>
  <c r="H14" i="2"/>
  <c r="I14" i="1"/>
  <c r="H14" i="1"/>
  <c r="F15" i="1"/>
  <c r="E16" i="1"/>
  <c r="F16" i="1" s="1"/>
  <c r="G16" i="1" s="1"/>
  <c r="G15" i="2" l="1"/>
  <c r="F16" i="2"/>
  <c r="G16" i="2" s="1"/>
  <c r="E17" i="2"/>
  <c r="F17" i="2" s="1"/>
  <c r="G17" i="2" s="1"/>
  <c r="H16" i="1"/>
  <c r="I16" i="1"/>
  <c r="G15" i="1"/>
  <c r="F17" i="1"/>
  <c r="F18" i="1" s="1"/>
  <c r="I17" i="2" l="1"/>
  <c r="H17" i="2"/>
  <c r="I16" i="2"/>
  <c r="H16" i="2"/>
  <c r="F18" i="2"/>
  <c r="F19" i="2" s="1"/>
  <c r="I15" i="2"/>
  <c r="I18" i="2" s="1"/>
  <c r="I19" i="2" s="1"/>
  <c r="H15" i="2"/>
  <c r="H18" i="2" s="1"/>
  <c r="H19" i="2" s="1"/>
  <c r="G18" i="2"/>
  <c r="G19" i="2" s="1"/>
  <c r="H15" i="1"/>
  <c r="H17" i="1" s="1"/>
  <c r="H18" i="1" s="1"/>
  <c r="G17" i="1"/>
  <c r="G18" i="1" s="1"/>
  <c r="I15" i="1"/>
  <c r="I17" i="1" s="1"/>
  <c r="I18" i="1" s="1"/>
</calcChain>
</file>

<file path=xl/sharedStrings.xml><?xml version="1.0" encoding="utf-8"?>
<sst xmlns="http://schemas.openxmlformats.org/spreadsheetml/2006/main" count="99" uniqueCount="39">
  <si>
    <t>Janurai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</si>
  <si>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</si>
  <si>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</si>
  <si>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</si>
  <si>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</si>
  <si>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</si>
  <si>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</si>
  <si>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</si>
  <si>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</si>
  <si>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</si>
  <si>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</si>
  <si>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</si>
  <si>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 2016</t>
  </si>
  <si>
    <t>Permintaan</t>
  </si>
  <si>
    <t>Januari</t>
  </si>
  <si>
    <t>Forecast</t>
  </si>
  <si>
    <t>a=2/(n+1)</t>
  </si>
  <si>
    <t>a = nilai konstanta</t>
  </si>
  <si>
    <t>n = jumlah periode waktu</t>
  </si>
  <si>
    <t>data terdiri dari 3 bulan</t>
  </si>
  <si>
    <t>a = 2/(n+1)</t>
  </si>
  <si>
    <t>a = 2/(3+1)</t>
  </si>
  <si>
    <t>a = 0,5</t>
  </si>
  <si>
    <t>Error</t>
  </si>
  <si>
    <t>|Error|</t>
  </si>
  <si>
    <t>Error2</t>
  </si>
  <si>
    <t>%|Error|</t>
  </si>
  <si>
    <t>Total</t>
  </si>
  <si>
    <t>Rata - Rata</t>
  </si>
  <si>
    <t>Menghitung Error Peramalan</t>
  </si>
  <si>
    <t>MAD</t>
  </si>
  <si>
    <t>MSE</t>
  </si>
  <si>
    <t>MAPE</t>
  </si>
  <si>
    <t>data terdiri dari 5 bulan</t>
  </si>
  <si>
    <t>a = 2/(5+1)</t>
  </si>
  <si>
    <t>a = 0,33</t>
  </si>
  <si>
    <t>Moving Avarage 3 Bulan</t>
  </si>
  <si>
    <t>Moving Avarage 5 Bulan</t>
  </si>
  <si>
    <t>Febri Ardana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</si>
</sst>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_-;\-* #,##0_-;_-* &quot;-&quot;_-;_-@_-"/>
    <numFmt numFmtId="165" formatCode="_-* #,##0.00_-;\-* #,##0.00_-;_-* &quot;-&quot;_-;_-@_-"/>
    <numFmt numFmtId="166" formatCode="_-* #,##0.0_-;\-* #,##0.0_-;_-* &quot;-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9" fontId="0" fillId="0" borderId="0" xfId="2" applyFont="1"/>
    <xf numFmtId="2" fontId="0" fillId="0" borderId="0" xfId="0" applyNumberFormat="1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165" fontId="0" fillId="3" borderId="1" xfId="1" applyNumberFormat="1" applyFont="1" applyFill="1" applyBorder="1"/>
    <xf numFmtId="2" fontId="0" fillId="3" borderId="1" xfId="1" applyNumberFormat="1" applyFont="1" applyFill="1" applyBorder="1"/>
    <xf numFmtId="9" fontId="0" fillId="3" borderId="1" xfId="2" applyFont="1" applyFill="1" applyBorder="1"/>
    <xf numFmtId="2" fontId="0" fillId="2" borderId="1" xfId="0" applyNumberFormat="1" applyFill="1" applyBorder="1"/>
    <xf numFmtId="9" fontId="0" fillId="2" borderId="1" xfId="2" applyFont="1" applyFill="1" applyBorder="1"/>
    <xf numFmtId="166" fontId="0" fillId="3" borderId="1" xfId="1" applyNumberFormat="1" applyFont="1" applyFill="1" applyBorder="1"/>
    <xf numFmtId="166" fontId="0" fillId="2" borderId="1" xfId="0" applyNumberFormat="1" applyFill="1" applyBorder="1"/>
    <xf numFmtId="1" fontId="0" fillId="2" borderId="1" xfId="0" applyNumberFormat="1" applyFill="1" applyBorder="1"/>
    <xf numFmtId="0" fontId="2" fillId="0" borderId="0" xfId="0" applyFont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/>
    <xf numFmtId="2" fontId="0" fillId="4" borderId="1" xfId="0" applyNumberFormat="1" applyFill="1" applyBorder="1"/>
    <xf numFmtId="166" fontId="0" fillId="4" borderId="1" xfId="0" applyNumberFormat="1" applyFill="1" applyBorder="1"/>
    <xf numFmtId="9" fontId="0" fillId="4" borderId="1" xfId="2" applyFont="1" applyFill="1" applyBorder="1"/>
    <xf numFmtId="1" fontId="0" fillId="4" borderId="1" xfId="0" applyNumberFormat="1" applyFill="1" applyBorder="1"/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FA8C4-414F-4C91-8693-BD7F6EE385C5}">
  <dimension ref="A1:L37"/>
  <sheetViews>
    <sheetView showGridLines="0" tabSelected="1" workbookViewId="0">
      <selection activeCell="C37" sqref="C37:E37"/>
    </sheetView>
  </sheetViews>
  <sheetFormatPr defaultRowHeight="14.4" x14ac:dyDescent="0.3"/>
  <cols>
    <col min="1" max="1" width="18.33203125" customWidth="1"/>
    <col min="3" max="3" width="14.44140625" customWidth="1"/>
    <col min="4" max="9" width="13.33203125" customWidth="1"/>
  </cols>
  <sheetData>
    <row r="1" spans="1:12" x14ac:dyDescent="0.3">
      <c r="A1" s="17" t="s">
        <v>38</v>
      </c>
    </row>
    <row r="2" spans="1:12" x14ac:dyDescent="0.3">
      <c r="A2" s="17">
        <v>2212500199</v>
      </c>
    </row>
    <row r="3" spans="1:12" x14ac:dyDescent="0.3">
      <c r="C3" s="1" t="s">
        <v>29</v>
      </c>
    </row>
    <row r="4" spans="1:12" x14ac:dyDescent="0.3">
      <c r="B4" s="18">
        <v>2016</v>
      </c>
      <c r="C4" s="2" t="s">
        <v>12</v>
      </c>
      <c r="D4" s="2" t="s">
        <v>13</v>
      </c>
      <c r="E4" s="2" t="s">
        <v>15</v>
      </c>
      <c r="F4" s="2" t="s">
        <v>23</v>
      </c>
      <c r="G4" s="2" t="s">
        <v>24</v>
      </c>
      <c r="H4" s="2" t="s">
        <v>25</v>
      </c>
      <c r="I4" s="2" t="s">
        <v>26</v>
      </c>
    </row>
    <row r="5" spans="1:12" x14ac:dyDescent="0.3">
      <c r="B5" s="18"/>
      <c r="C5" s="19" t="s">
        <v>14</v>
      </c>
      <c r="D5" s="19">
        <v>20</v>
      </c>
      <c r="E5" s="19"/>
      <c r="F5" s="19"/>
      <c r="G5" s="19"/>
      <c r="H5" s="19"/>
      <c r="I5" s="19"/>
    </row>
    <row r="6" spans="1:12" x14ac:dyDescent="0.3">
      <c r="B6" s="18"/>
      <c r="C6" s="8" t="s">
        <v>1</v>
      </c>
      <c r="D6" s="8">
        <v>21</v>
      </c>
      <c r="E6" s="9">
        <f>D5</f>
        <v>20</v>
      </c>
      <c r="F6" s="10">
        <f>D6-E6</f>
        <v>1</v>
      </c>
      <c r="G6" s="9">
        <f>IF(F6&lt;0,(F6*-1),F6)</f>
        <v>1</v>
      </c>
      <c r="H6" s="14">
        <f>G6^2</f>
        <v>1</v>
      </c>
      <c r="I6" s="11">
        <f>G6/D6</f>
        <v>4.7619047619047616E-2</v>
      </c>
    </row>
    <row r="7" spans="1:12" x14ac:dyDescent="0.3">
      <c r="B7" s="18"/>
      <c r="C7" s="19" t="s">
        <v>2</v>
      </c>
      <c r="D7" s="19">
        <v>19</v>
      </c>
      <c r="E7" s="20">
        <f t="shared" ref="E7:E16" si="0">(0.5*(D6)+((1-0.5)*(E6)))</f>
        <v>20.5</v>
      </c>
      <c r="F7" s="19">
        <f t="shared" ref="F7:F16" si="1">D7-E7</f>
        <v>-1.5</v>
      </c>
      <c r="G7" s="19">
        <f t="shared" ref="G7:G16" si="2">IF(F7&lt;0,(F7*-1),F7)</f>
        <v>1.5</v>
      </c>
      <c r="H7" s="21">
        <f t="shared" ref="H7:H16" si="3">G7^2</f>
        <v>2.25</v>
      </c>
      <c r="I7" s="22">
        <f t="shared" ref="I7:I16" si="4">G7/D7</f>
        <v>7.8947368421052627E-2</v>
      </c>
      <c r="L7" t="s">
        <v>16</v>
      </c>
    </row>
    <row r="8" spans="1:12" x14ac:dyDescent="0.3">
      <c r="B8" s="18"/>
      <c r="C8" s="8" t="s">
        <v>3</v>
      </c>
      <c r="D8" s="8">
        <v>17</v>
      </c>
      <c r="E8" s="10">
        <f t="shared" si="0"/>
        <v>19.75</v>
      </c>
      <c r="F8" s="10">
        <f t="shared" si="1"/>
        <v>-2.75</v>
      </c>
      <c r="G8" s="9">
        <f t="shared" si="2"/>
        <v>2.75</v>
      </c>
      <c r="H8" s="14">
        <f t="shared" si="3"/>
        <v>7.5625</v>
      </c>
      <c r="I8" s="11">
        <f t="shared" si="4"/>
        <v>0.16176470588235295</v>
      </c>
      <c r="L8" t="s">
        <v>17</v>
      </c>
    </row>
    <row r="9" spans="1:12" x14ac:dyDescent="0.3">
      <c r="B9" s="18"/>
      <c r="C9" s="19" t="s">
        <v>4</v>
      </c>
      <c r="D9" s="19">
        <v>22</v>
      </c>
      <c r="E9" s="20">
        <f t="shared" si="0"/>
        <v>18.375</v>
      </c>
      <c r="F9" s="20">
        <f t="shared" si="1"/>
        <v>3.625</v>
      </c>
      <c r="G9" s="20">
        <f t="shared" si="2"/>
        <v>3.625</v>
      </c>
      <c r="H9" s="21">
        <f t="shared" si="3"/>
        <v>13.140625</v>
      </c>
      <c r="I9" s="22">
        <f t="shared" si="4"/>
        <v>0.16477272727272727</v>
      </c>
      <c r="L9" t="s">
        <v>18</v>
      </c>
    </row>
    <row r="10" spans="1:12" x14ac:dyDescent="0.3">
      <c r="B10" s="18"/>
      <c r="C10" s="8" t="s">
        <v>5</v>
      </c>
      <c r="D10" s="8">
        <v>24</v>
      </c>
      <c r="E10" s="10">
        <f t="shared" si="0"/>
        <v>20.1875</v>
      </c>
      <c r="F10" s="10">
        <f t="shared" si="1"/>
        <v>3.8125</v>
      </c>
      <c r="G10" s="10">
        <f t="shared" si="2"/>
        <v>3.8125</v>
      </c>
      <c r="H10" s="14">
        <f t="shared" si="3"/>
        <v>14.53515625</v>
      </c>
      <c r="I10" s="11">
        <f t="shared" si="4"/>
        <v>0.15885416666666666</v>
      </c>
    </row>
    <row r="11" spans="1:12" x14ac:dyDescent="0.3">
      <c r="B11" s="18"/>
      <c r="C11" s="19" t="s">
        <v>6</v>
      </c>
      <c r="D11" s="19">
        <v>18</v>
      </c>
      <c r="E11" s="20">
        <f t="shared" si="0"/>
        <v>22.09375</v>
      </c>
      <c r="F11" s="20">
        <f t="shared" si="1"/>
        <v>-4.09375</v>
      </c>
      <c r="G11" s="20">
        <f t="shared" si="2"/>
        <v>4.09375</v>
      </c>
      <c r="H11" s="21">
        <f t="shared" si="3"/>
        <v>16.7587890625</v>
      </c>
      <c r="I11" s="22">
        <f t="shared" si="4"/>
        <v>0.22743055555555555</v>
      </c>
      <c r="L11" t="s">
        <v>19</v>
      </c>
    </row>
    <row r="12" spans="1:12" x14ac:dyDescent="0.3">
      <c r="B12" s="18"/>
      <c r="C12" s="8" t="s">
        <v>7</v>
      </c>
      <c r="D12" s="8">
        <v>23</v>
      </c>
      <c r="E12" s="10">
        <f t="shared" si="0"/>
        <v>20.046875</v>
      </c>
      <c r="F12" s="10">
        <f t="shared" si="1"/>
        <v>2.953125</v>
      </c>
      <c r="G12" s="10">
        <f t="shared" si="2"/>
        <v>2.953125</v>
      </c>
      <c r="H12" s="14">
        <f t="shared" si="3"/>
        <v>8.720947265625</v>
      </c>
      <c r="I12" s="11">
        <f t="shared" si="4"/>
        <v>0.12839673913043478</v>
      </c>
      <c r="L12" t="s">
        <v>20</v>
      </c>
    </row>
    <row r="13" spans="1:12" x14ac:dyDescent="0.3">
      <c r="B13" s="18"/>
      <c r="C13" s="19" t="s">
        <v>8</v>
      </c>
      <c r="D13" s="19">
        <v>20</v>
      </c>
      <c r="E13" s="20">
        <f t="shared" si="0"/>
        <v>21.5234375</v>
      </c>
      <c r="F13" s="20">
        <f t="shared" si="1"/>
        <v>-1.5234375</v>
      </c>
      <c r="G13" s="20">
        <f t="shared" si="2"/>
        <v>1.5234375</v>
      </c>
      <c r="H13" s="21">
        <f t="shared" si="3"/>
        <v>2.32086181640625</v>
      </c>
      <c r="I13" s="22">
        <f t="shared" si="4"/>
        <v>7.6171875E-2</v>
      </c>
      <c r="L13" t="s">
        <v>21</v>
      </c>
    </row>
    <row r="14" spans="1:12" x14ac:dyDescent="0.3">
      <c r="B14" s="18"/>
      <c r="C14" s="8" t="s">
        <v>9</v>
      </c>
      <c r="D14" s="8">
        <v>25</v>
      </c>
      <c r="E14" s="10">
        <f t="shared" si="0"/>
        <v>20.76171875</v>
      </c>
      <c r="F14" s="10">
        <f t="shared" si="1"/>
        <v>4.23828125</v>
      </c>
      <c r="G14" s="10">
        <f t="shared" si="2"/>
        <v>4.23828125</v>
      </c>
      <c r="H14" s="14">
        <f t="shared" si="3"/>
        <v>17.963027954101563</v>
      </c>
      <c r="I14" s="11">
        <f t="shared" si="4"/>
        <v>0.16953124999999999</v>
      </c>
      <c r="L14">
        <f>2/(3+1)</f>
        <v>0.5</v>
      </c>
    </row>
    <row r="15" spans="1:12" x14ac:dyDescent="0.3">
      <c r="B15" s="18"/>
      <c r="C15" s="19" t="s">
        <v>10</v>
      </c>
      <c r="D15" s="19">
        <v>22</v>
      </c>
      <c r="E15" s="20">
        <f t="shared" si="0"/>
        <v>22.880859375</v>
      </c>
      <c r="F15" s="20">
        <f t="shared" si="1"/>
        <v>-0.880859375</v>
      </c>
      <c r="G15" s="20">
        <f t="shared" si="2"/>
        <v>0.880859375</v>
      </c>
      <c r="H15" s="21">
        <f t="shared" si="3"/>
        <v>0.77591323852539063</v>
      </c>
      <c r="I15" s="22">
        <f t="shared" si="4"/>
        <v>4.00390625E-2</v>
      </c>
      <c r="L15" s="1" t="s">
        <v>22</v>
      </c>
    </row>
    <row r="16" spans="1:12" x14ac:dyDescent="0.3">
      <c r="B16" s="18"/>
      <c r="C16" s="8" t="s">
        <v>11</v>
      </c>
      <c r="D16" s="8">
        <v>24</v>
      </c>
      <c r="E16" s="10">
        <f t="shared" si="0"/>
        <v>22.4404296875</v>
      </c>
      <c r="F16" s="10">
        <f t="shared" si="1"/>
        <v>1.5595703125</v>
      </c>
      <c r="G16" s="10">
        <f t="shared" si="2"/>
        <v>1.5595703125</v>
      </c>
      <c r="H16" s="14">
        <f t="shared" si="3"/>
        <v>2.4322595596313477</v>
      </c>
      <c r="I16" s="11">
        <f t="shared" si="4"/>
        <v>6.4982096354166671E-2</v>
      </c>
    </row>
    <row r="17" spans="2:11" x14ac:dyDescent="0.3">
      <c r="C17" s="19" t="s">
        <v>27</v>
      </c>
      <c r="D17" s="19"/>
      <c r="E17" s="19"/>
      <c r="F17" s="20">
        <f>SUM(F6:F16)</f>
        <v>6.4404296875</v>
      </c>
      <c r="G17" s="20">
        <f>SUM(G6:G16)</f>
        <v>27.9365234375</v>
      </c>
      <c r="H17" s="21">
        <f>SUM(H6:H16)</f>
        <v>87.460080146789551</v>
      </c>
      <c r="I17" s="22">
        <f>SUM(I6:I16)</f>
        <v>1.318509594402004</v>
      </c>
    </row>
    <row r="18" spans="2:11" x14ac:dyDescent="0.3">
      <c r="C18" s="8" t="s">
        <v>28</v>
      </c>
      <c r="D18" s="8"/>
      <c r="E18" s="9"/>
      <c r="F18" s="10">
        <f>F17/COUNT(F6:F16)</f>
        <v>0.58549360795454541</v>
      </c>
      <c r="G18" s="9">
        <f>G17/COUNT(G6:G16)</f>
        <v>2.5396839488636362</v>
      </c>
      <c r="H18" s="9">
        <f>H17/COUNT(H6:H16)</f>
        <v>7.9509163769808682</v>
      </c>
      <c r="I18" s="11">
        <f>I17/COUNT(I6:I16)</f>
        <v>0.11986450858200036</v>
      </c>
    </row>
    <row r="19" spans="2:11" x14ac:dyDescent="0.3">
      <c r="G19" s="6" t="s">
        <v>30</v>
      </c>
      <c r="H19" s="6" t="s">
        <v>31</v>
      </c>
      <c r="I19" s="6" t="s">
        <v>32</v>
      </c>
    </row>
    <row r="23" spans="2:11" x14ac:dyDescent="0.3">
      <c r="C23" s="1" t="s">
        <v>36</v>
      </c>
    </row>
    <row r="24" spans="2:11" x14ac:dyDescent="0.3">
      <c r="B24" s="18">
        <v>2016</v>
      </c>
      <c r="C24" s="2" t="s">
        <v>12</v>
      </c>
      <c r="D24" s="2" t="s">
        <v>13</v>
      </c>
      <c r="E24" s="2" t="s">
        <v>15</v>
      </c>
    </row>
    <row r="25" spans="2:11" x14ac:dyDescent="0.3">
      <c r="B25" s="18"/>
      <c r="C25" s="19" t="s">
        <v>0</v>
      </c>
      <c r="D25" s="19">
        <v>20</v>
      </c>
      <c r="E25" s="19"/>
    </row>
    <row r="26" spans="2:11" x14ac:dyDescent="0.3">
      <c r="B26" s="18"/>
      <c r="C26" s="8" t="s">
        <v>1</v>
      </c>
      <c r="D26" s="8">
        <v>21</v>
      </c>
      <c r="E26" s="8"/>
      <c r="K26" s="4"/>
    </row>
    <row r="27" spans="2:11" x14ac:dyDescent="0.3">
      <c r="B27" s="18"/>
      <c r="C27" s="19" t="s">
        <v>2</v>
      </c>
      <c r="D27" s="19">
        <v>19</v>
      </c>
      <c r="E27" s="19"/>
    </row>
    <row r="28" spans="2:11" x14ac:dyDescent="0.3">
      <c r="B28" s="18"/>
      <c r="C28" s="8" t="s">
        <v>3</v>
      </c>
      <c r="D28" s="8">
        <v>17</v>
      </c>
      <c r="E28" s="8"/>
    </row>
    <row r="29" spans="2:11" x14ac:dyDescent="0.3">
      <c r="B29" s="18"/>
      <c r="C29" s="19" t="s">
        <v>4</v>
      </c>
      <c r="D29" s="19">
        <v>22</v>
      </c>
      <c r="E29" s="19"/>
    </row>
    <row r="30" spans="2:11" x14ac:dyDescent="0.3">
      <c r="B30" s="18"/>
      <c r="C30" s="8" t="s">
        <v>5</v>
      </c>
      <c r="D30" s="8">
        <v>24</v>
      </c>
      <c r="E30" s="8"/>
    </row>
    <row r="31" spans="2:11" x14ac:dyDescent="0.3">
      <c r="B31" s="18"/>
      <c r="C31" s="19" t="s">
        <v>6</v>
      </c>
      <c r="D31" s="19">
        <v>18</v>
      </c>
      <c r="E31" s="19"/>
    </row>
    <row r="32" spans="2:11" x14ac:dyDescent="0.3">
      <c r="B32" s="18"/>
      <c r="C32" s="8" t="s">
        <v>7</v>
      </c>
      <c r="D32" s="8">
        <v>23</v>
      </c>
      <c r="E32" s="8"/>
    </row>
    <row r="33" spans="2:5" x14ac:dyDescent="0.3">
      <c r="B33" s="18"/>
      <c r="C33" s="19" t="s">
        <v>8</v>
      </c>
      <c r="D33" s="19">
        <v>20</v>
      </c>
      <c r="E33" s="19"/>
    </row>
    <row r="34" spans="2:5" x14ac:dyDescent="0.3">
      <c r="B34" s="18"/>
      <c r="C34" s="8" t="s">
        <v>9</v>
      </c>
      <c r="D34" s="8">
        <v>25</v>
      </c>
      <c r="E34" s="8"/>
    </row>
    <row r="35" spans="2:5" x14ac:dyDescent="0.3">
      <c r="B35" s="18"/>
      <c r="C35" s="19" t="s">
        <v>10</v>
      </c>
      <c r="D35" s="19">
        <v>22</v>
      </c>
      <c r="E35" s="19"/>
    </row>
    <row r="36" spans="2:5" x14ac:dyDescent="0.3">
      <c r="B36" s="18"/>
      <c r="C36" s="8" t="s">
        <v>11</v>
      </c>
      <c r="D36" s="8">
        <v>24</v>
      </c>
      <c r="E36" s="8"/>
    </row>
    <row r="37" spans="2:5" x14ac:dyDescent="0.3">
      <c r="B37" s="3">
        <v>2017</v>
      </c>
      <c r="C37" s="19" t="s">
        <v>14</v>
      </c>
      <c r="D37" s="19"/>
      <c r="E37" s="23">
        <f>SUM(D34:D36)/3</f>
        <v>23.666666666666668</v>
      </c>
    </row>
  </sheetData>
  <mergeCells count="2">
    <mergeCell ref="B4:B16"/>
    <mergeCell ref="B24:B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9E43-060A-41E6-A547-3BF2D3687869}">
  <dimension ref="B3:L38"/>
  <sheetViews>
    <sheetView showGridLines="0" workbookViewId="0">
      <selection activeCell="A2" sqref="A2"/>
    </sheetView>
  </sheetViews>
  <sheetFormatPr defaultRowHeight="14.4" x14ac:dyDescent="0.3"/>
  <cols>
    <col min="3" max="3" width="14.44140625" customWidth="1"/>
    <col min="4" max="9" width="13.33203125" customWidth="1"/>
  </cols>
  <sheetData>
    <row r="3" spans="2:12" x14ac:dyDescent="0.3">
      <c r="C3" s="1" t="s">
        <v>29</v>
      </c>
    </row>
    <row r="5" spans="2:12" x14ac:dyDescent="0.3">
      <c r="B5" s="18">
        <v>2016</v>
      </c>
      <c r="C5" s="2" t="s">
        <v>12</v>
      </c>
      <c r="D5" s="2" t="s">
        <v>13</v>
      </c>
      <c r="E5" s="2" t="s">
        <v>15</v>
      </c>
      <c r="F5" s="2" t="s">
        <v>23</v>
      </c>
      <c r="G5" s="2" t="s">
        <v>24</v>
      </c>
      <c r="H5" s="2" t="s">
        <v>25</v>
      </c>
      <c r="I5" s="2" t="s">
        <v>26</v>
      </c>
    </row>
    <row r="6" spans="2:12" x14ac:dyDescent="0.3">
      <c r="B6" s="18"/>
      <c r="C6" s="7" t="s">
        <v>14</v>
      </c>
      <c r="D6" s="7">
        <v>20</v>
      </c>
      <c r="E6" s="7"/>
      <c r="F6" s="7"/>
      <c r="G6" s="7"/>
      <c r="H6" s="7"/>
      <c r="I6" s="7"/>
    </row>
    <row r="7" spans="2:12" x14ac:dyDescent="0.3">
      <c r="B7" s="18"/>
      <c r="C7" s="8" t="s">
        <v>1</v>
      </c>
      <c r="D7" s="8">
        <v>21</v>
      </c>
      <c r="E7" s="9">
        <f>D6</f>
        <v>20</v>
      </c>
      <c r="F7" s="10">
        <f>D7-E7</f>
        <v>1</v>
      </c>
      <c r="G7" s="9">
        <f>IF(F7&lt;0,(F7*-1),F7)</f>
        <v>1</v>
      </c>
      <c r="H7" s="14">
        <f>G7^2</f>
        <v>1</v>
      </c>
      <c r="I7" s="11">
        <f>G7/D7</f>
        <v>4.7619047619047616E-2</v>
      </c>
    </row>
    <row r="8" spans="2:12" x14ac:dyDescent="0.3">
      <c r="B8" s="18"/>
      <c r="C8" s="7" t="s">
        <v>2</v>
      </c>
      <c r="D8" s="7">
        <v>19</v>
      </c>
      <c r="E8" s="7">
        <f>(0.33*(D7)+((1-0.33)*(E7)))</f>
        <v>20.329999999999998</v>
      </c>
      <c r="F8" s="7">
        <f t="shared" ref="F8:F17" si="0">D8-E8</f>
        <v>-1.3299999999999983</v>
      </c>
      <c r="G8" s="7">
        <f t="shared" ref="G8:G17" si="1">IF(F8&lt;0,(F8*-1),F8)</f>
        <v>1.3299999999999983</v>
      </c>
      <c r="H8" s="15">
        <f t="shared" ref="H8:H17" si="2">G8^2</f>
        <v>1.7688999999999955</v>
      </c>
      <c r="I8" s="13">
        <f t="shared" ref="I8:I17" si="3">G8/D8</f>
        <v>6.999999999999991E-2</v>
      </c>
      <c r="L8" t="s">
        <v>16</v>
      </c>
    </row>
    <row r="9" spans="2:12" x14ac:dyDescent="0.3">
      <c r="B9" s="18"/>
      <c r="C9" s="8" t="s">
        <v>3</v>
      </c>
      <c r="D9" s="8">
        <v>17</v>
      </c>
      <c r="E9" s="9">
        <f t="shared" ref="E9:E17" si="4">(0.33*(D8)+((1-0.33)*(E8)))</f>
        <v>19.891099999999998</v>
      </c>
      <c r="F9" s="10">
        <f t="shared" si="0"/>
        <v>-2.891099999999998</v>
      </c>
      <c r="G9" s="9">
        <f t="shared" si="1"/>
        <v>2.891099999999998</v>
      </c>
      <c r="H9" s="14">
        <f t="shared" si="2"/>
        <v>8.3584592099999888</v>
      </c>
      <c r="I9" s="11">
        <f t="shared" si="3"/>
        <v>0.17006470588235281</v>
      </c>
      <c r="L9" t="s">
        <v>17</v>
      </c>
    </row>
    <row r="10" spans="2:12" x14ac:dyDescent="0.3">
      <c r="B10" s="18"/>
      <c r="C10" s="7" t="s">
        <v>4</v>
      </c>
      <c r="D10" s="7">
        <v>22</v>
      </c>
      <c r="E10" s="7">
        <f t="shared" si="4"/>
        <v>18.937036999999997</v>
      </c>
      <c r="F10" s="12">
        <f t="shared" si="0"/>
        <v>3.0629630000000034</v>
      </c>
      <c r="G10" s="12">
        <f t="shared" si="1"/>
        <v>3.0629630000000034</v>
      </c>
      <c r="H10" s="15">
        <f t="shared" si="2"/>
        <v>9.3817423393690209</v>
      </c>
      <c r="I10" s="13">
        <f t="shared" si="3"/>
        <v>0.13922559090909106</v>
      </c>
      <c r="L10" t="s">
        <v>18</v>
      </c>
    </row>
    <row r="11" spans="2:12" x14ac:dyDescent="0.3">
      <c r="B11" s="18"/>
      <c r="C11" s="8" t="s">
        <v>5</v>
      </c>
      <c r="D11" s="8">
        <v>24</v>
      </c>
      <c r="E11" s="9">
        <f t="shared" si="4"/>
        <v>19.947814789999995</v>
      </c>
      <c r="F11" s="10">
        <f t="shared" si="0"/>
        <v>4.0521852100000046</v>
      </c>
      <c r="G11" s="10">
        <f t="shared" si="1"/>
        <v>4.0521852100000046</v>
      </c>
      <c r="H11" s="14">
        <f t="shared" si="2"/>
        <v>16.420204976142781</v>
      </c>
      <c r="I11" s="11">
        <f t="shared" si="3"/>
        <v>0.16884105041666686</v>
      </c>
    </row>
    <row r="12" spans="2:12" x14ac:dyDescent="0.3">
      <c r="B12" s="18"/>
      <c r="C12" s="7" t="s">
        <v>6</v>
      </c>
      <c r="D12" s="7">
        <v>18</v>
      </c>
      <c r="E12" s="7">
        <f t="shared" si="4"/>
        <v>21.285035909299996</v>
      </c>
      <c r="F12" s="12">
        <f t="shared" si="0"/>
        <v>-3.2850359092999959</v>
      </c>
      <c r="G12" s="12">
        <f t="shared" si="1"/>
        <v>3.2850359092999959</v>
      </c>
      <c r="H12" s="15">
        <f t="shared" si="2"/>
        <v>10.791460925390451</v>
      </c>
      <c r="I12" s="13">
        <f t="shared" si="3"/>
        <v>0.18250199496111089</v>
      </c>
      <c r="L12" t="s">
        <v>33</v>
      </c>
    </row>
    <row r="13" spans="2:12" x14ac:dyDescent="0.3">
      <c r="B13" s="18"/>
      <c r="C13" s="8" t="s">
        <v>7</v>
      </c>
      <c r="D13" s="8">
        <v>23</v>
      </c>
      <c r="E13" s="9">
        <f t="shared" si="4"/>
        <v>20.200974059230997</v>
      </c>
      <c r="F13" s="10">
        <f t="shared" si="0"/>
        <v>2.7990259407690026</v>
      </c>
      <c r="G13" s="10">
        <f t="shared" si="1"/>
        <v>2.7990259407690026</v>
      </c>
      <c r="H13" s="14">
        <f t="shared" si="2"/>
        <v>7.8345462170977997</v>
      </c>
      <c r="I13" s="11">
        <f t="shared" si="3"/>
        <v>0.1216967800334349</v>
      </c>
      <c r="L13" t="s">
        <v>20</v>
      </c>
    </row>
    <row r="14" spans="2:12" x14ac:dyDescent="0.3">
      <c r="B14" s="18"/>
      <c r="C14" s="7" t="s">
        <v>8</v>
      </c>
      <c r="D14" s="7">
        <v>20</v>
      </c>
      <c r="E14" s="7">
        <f t="shared" si="4"/>
        <v>21.124652619684767</v>
      </c>
      <c r="F14" s="12">
        <f t="shared" si="0"/>
        <v>-1.1246526196847668</v>
      </c>
      <c r="G14" s="12">
        <f t="shared" si="1"/>
        <v>1.1246526196847668</v>
      </c>
      <c r="H14" s="15">
        <f t="shared" si="2"/>
        <v>1.2648435149638086</v>
      </c>
      <c r="I14" s="13">
        <f t="shared" si="3"/>
        <v>5.6232630984238342E-2</v>
      </c>
      <c r="L14" t="s">
        <v>34</v>
      </c>
    </row>
    <row r="15" spans="2:12" x14ac:dyDescent="0.3">
      <c r="B15" s="18"/>
      <c r="C15" s="8" t="s">
        <v>9</v>
      </c>
      <c r="D15" s="8">
        <v>25</v>
      </c>
      <c r="E15" s="9">
        <f t="shared" si="4"/>
        <v>20.753517255188793</v>
      </c>
      <c r="F15" s="10">
        <f t="shared" si="0"/>
        <v>4.2464827448112068</v>
      </c>
      <c r="G15" s="10">
        <f t="shared" si="1"/>
        <v>4.2464827448112068</v>
      </c>
      <c r="H15" s="14">
        <f t="shared" si="2"/>
        <v>18.032615701979321</v>
      </c>
      <c r="I15" s="11">
        <f t="shared" si="3"/>
        <v>0.16985930979244826</v>
      </c>
      <c r="L15" s="5">
        <f>2/(5+1)</f>
        <v>0.33333333333333331</v>
      </c>
    </row>
    <row r="16" spans="2:12" x14ac:dyDescent="0.3">
      <c r="B16" s="18"/>
      <c r="C16" s="7" t="s">
        <v>10</v>
      </c>
      <c r="D16" s="7">
        <v>22</v>
      </c>
      <c r="E16" s="7">
        <f t="shared" si="4"/>
        <v>22.154856560976491</v>
      </c>
      <c r="F16" s="12">
        <f t="shared" si="0"/>
        <v>-0.1548565609764907</v>
      </c>
      <c r="G16" s="12">
        <f t="shared" si="1"/>
        <v>0.1548565609764907</v>
      </c>
      <c r="H16" s="15">
        <f t="shared" si="2"/>
        <v>2.3980554477465582E-2</v>
      </c>
      <c r="I16" s="13">
        <f t="shared" si="3"/>
        <v>7.0389345898404865E-3</v>
      </c>
      <c r="L16" s="1" t="s">
        <v>35</v>
      </c>
    </row>
    <row r="17" spans="2:9" x14ac:dyDescent="0.3">
      <c r="B17" s="18"/>
      <c r="C17" s="8" t="s">
        <v>11</v>
      </c>
      <c r="D17" s="8">
        <v>24</v>
      </c>
      <c r="E17" s="9">
        <f t="shared" si="4"/>
        <v>22.103753895854247</v>
      </c>
      <c r="F17" s="10">
        <f t="shared" si="0"/>
        <v>1.896246104145753</v>
      </c>
      <c r="G17" s="10">
        <f t="shared" si="1"/>
        <v>1.896246104145753</v>
      </c>
      <c r="H17" s="14">
        <f t="shared" si="2"/>
        <v>3.595749287487946</v>
      </c>
      <c r="I17" s="11">
        <f t="shared" si="3"/>
        <v>7.901025433940638E-2</v>
      </c>
    </row>
    <row r="18" spans="2:9" x14ac:dyDescent="0.3">
      <c r="C18" s="7" t="s">
        <v>27</v>
      </c>
      <c r="D18" s="7"/>
      <c r="E18" s="7"/>
      <c r="F18" s="12">
        <f>SUM(F7:F17)</f>
        <v>8.2712579097647208</v>
      </c>
      <c r="G18" s="12">
        <f>SUM(G7:G17)</f>
        <v>25.84254808968722</v>
      </c>
      <c r="H18" s="15">
        <f>SUM(H7:H17)</f>
        <v>78.472502726908587</v>
      </c>
      <c r="I18" s="13">
        <f>SUM(I7:I17)</f>
        <v>1.2120902995276377</v>
      </c>
    </row>
    <row r="19" spans="2:9" x14ac:dyDescent="0.3">
      <c r="C19" s="8" t="s">
        <v>28</v>
      </c>
      <c r="D19" s="8"/>
      <c r="E19" s="9"/>
      <c r="F19" s="10">
        <f>F18/COUNT(F7:F17)</f>
        <v>0.75193253725133824</v>
      </c>
      <c r="G19" s="9">
        <f>G18/COUNT(G7:G17)</f>
        <v>2.3493225536079292</v>
      </c>
      <c r="H19" s="9">
        <f>H18/COUNT(H7:H17)</f>
        <v>7.1338638842644171</v>
      </c>
      <c r="I19" s="11">
        <f>I18/COUNT(I7:I17)</f>
        <v>0.11019002722978524</v>
      </c>
    </row>
    <row r="20" spans="2:9" x14ac:dyDescent="0.3">
      <c r="G20" s="6" t="s">
        <v>30</v>
      </c>
      <c r="H20" s="6" t="s">
        <v>31</v>
      </c>
      <c r="I20" s="6" t="s">
        <v>32</v>
      </c>
    </row>
    <row r="24" spans="2:9" x14ac:dyDescent="0.3">
      <c r="C24" s="1" t="s">
        <v>37</v>
      </c>
    </row>
    <row r="25" spans="2:9" x14ac:dyDescent="0.3">
      <c r="B25" s="18">
        <v>2016</v>
      </c>
      <c r="C25" s="2" t="s">
        <v>12</v>
      </c>
      <c r="D25" s="2" t="s">
        <v>13</v>
      </c>
      <c r="E25" s="2" t="s">
        <v>15</v>
      </c>
    </row>
    <row r="26" spans="2:9" x14ac:dyDescent="0.3">
      <c r="B26" s="18"/>
      <c r="C26" s="7" t="s">
        <v>0</v>
      </c>
      <c r="D26" s="7">
        <v>20</v>
      </c>
      <c r="E26" s="7"/>
    </row>
    <row r="27" spans="2:9" x14ac:dyDescent="0.3">
      <c r="B27" s="18"/>
      <c r="C27" s="8" t="s">
        <v>1</v>
      </c>
      <c r="D27" s="8">
        <v>21</v>
      </c>
      <c r="E27" s="8"/>
    </row>
    <row r="28" spans="2:9" x14ac:dyDescent="0.3">
      <c r="B28" s="18"/>
      <c r="C28" s="7" t="s">
        <v>2</v>
      </c>
      <c r="D28" s="7">
        <v>19</v>
      </c>
      <c r="E28" s="7"/>
    </row>
    <row r="29" spans="2:9" x14ac:dyDescent="0.3">
      <c r="B29" s="18"/>
      <c r="C29" s="8" t="s">
        <v>3</v>
      </c>
      <c r="D29" s="8">
        <v>17</v>
      </c>
      <c r="E29" s="8"/>
    </row>
    <row r="30" spans="2:9" x14ac:dyDescent="0.3">
      <c r="B30" s="18"/>
      <c r="C30" s="7" t="s">
        <v>4</v>
      </c>
      <c r="D30" s="7">
        <v>22</v>
      </c>
      <c r="E30" s="7"/>
    </row>
    <row r="31" spans="2:9" x14ac:dyDescent="0.3">
      <c r="B31" s="18"/>
      <c r="C31" s="8" t="s">
        <v>5</v>
      </c>
      <c r="D31" s="8">
        <v>24</v>
      </c>
      <c r="E31" s="8"/>
    </row>
    <row r="32" spans="2:9" x14ac:dyDescent="0.3">
      <c r="B32" s="18"/>
      <c r="C32" s="7" t="s">
        <v>6</v>
      </c>
      <c r="D32" s="7">
        <v>18</v>
      </c>
      <c r="E32" s="7"/>
    </row>
    <row r="33" spans="2:5" x14ac:dyDescent="0.3">
      <c r="B33" s="18"/>
      <c r="C33" s="8" t="s">
        <v>7</v>
      </c>
      <c r="D33" s="8">
        <v>23</v>
      </c>
      <c r="E33" s="8"/>
    </row>
    <row r="34" spans="2:5" x14ac:dyDescent="0.3">
      <c r="B34" s="18"/>
      <c r="C34" s="7" t="s">
        <v>8</v>
      </c>
      <c r="D34" s="7">
        <v>20</v>
      </c>
      <c r="E34" s="7"/>
    </row>
    <row r="35" spans="2:5" x14ac:dyDescent="0.3">
      <c r="B35" s="18"/>
      <c r="C35" s="8" t="s">
        <v>9</v>
      </c>
      <c r="D35" s="8">
        <v>25</v>
      </c>
      <c r="E35" s="8"/>
    </row>
    <row r="36" spans="2:5" x14ac:dyDescent="0.3">
      <c r="B36" s="18"/>
      <c r="C36" s="7" t="s">
        <v>10</v>
      </c>
      <c r="D36" s="7">
        <v>22</v>
      </c>
      <c r="E36" s="7"/>
    </row>
    <row r="37" spans="2:5" x14ac:dyDescent="0.3">
      <c r="B37" s="18"/>
      <c r="C37" s="8" t="s">
        <v>11</v>
      </c>
      <c r="D37" s="8">
        <v>24</v>
      </c>
      <c r="E37" s="8"/>
    </row>
    <row r="38" spans="2:5" x14ac:dyDescent="0.3">
      <c r="B38" s="3">
        <v>2017</v>
      </c>
      <c r="C38" s="7" t="s">
        <v>14</v>
      </c>
      <c r="D38" s="7"/>
      <c r="E38" s="16">
        <f>SUM(D33:D37)/5</f>
        <v>22.8</v>
      </c>
    </row>
  </sheetData>
  <mergeCells count="2">
    <mergeCell ref="B5:B17"/>
    <mergeCell ref="B25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Bulan</vt:lpstr>
      <vt:lpstr>5 Bulan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 Fahruzhi</dc:creator>
  <cp:lastModifiedBy>Faiz Fahruzhi</cp:lastModifiedBy>
  <dcterms:created xsi:type="dcterms:W3CDTF">2023-10-14T01:54:30Z</dcterms:created>
  <dcterms:modified xsi:type="dcterms:W3CDTF">2024-01-10T06:06:08Z</dcterms:modified>
</cp:coreProperties>
</file>