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883fd18ddfcffc/Desktop/Pictures/Tugas buisna/"/>
    </mc:Choice>
  </mc:AlternateContent>
  <xr:revisionPtr revIDLastSave="681" documentId="8_{D286B67F-BC3F-4E5F-822E-3E5190FD6DF5}" xr6:coauthVersionLast="47" xr6:coauthVersionMax="47" xr10:uidLastSave="{57180FA8-DE00-47DE-94E9-C0BE2362F79F}"/>
  <bookViews>
    <workbookView xWindow="-108" yWindow="-108" windowWidth="23256" windowHeight="12456" firstSheet="18" activeTab="29" xr2:uid="{57B2A205-A49D-4D93-A8DF-0EF023EE8989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10" r:id="rId9"/>
    <sheet name="10" sheetId="11" r:id="rId10"/>
    <sheet name="11" sheetId="12" r:id="rId11"/>
    <sheet name="12" sheetId="13" r:id="rId12"/>
    <sheet name="13" sheetId="14" r:id="rId13"/>
    <sheet name="14" sheetId="15" r:id="rId14"/>
    <sheet name="15" sheetId="16" r:id="rId15"/>
    <sheet name="16" sheetId="17" r:id="rId16"/>
    <sheet name="17" sheetId="18" r:id="rId17"/>
    <sheet name="18" sheetId="19" r:id="rId18"/>
    <sheet name="19" sheetId="20" r:id="rId19"/>
    <sheet name="20" sheetId="21" r:id="rId20"/>
    <sheet name="21" sheetId="22" r:id="rId21"/>
    <sheet name="22" sheetId="23" r:id="rId22"/>
    <sheet name="23" sheetId="24" r:id="rId23"/>
    <sheet name="24" sheetId="25" r:id="rId24"/>
    <sheet name="25" sheetId="26" r:id="rId25"/>
    <sheet name="26" sheetId="27" r:id="rId26"/>
    <sheet name="27" sheetId="28" r:id="rId27"/>
    <sheet name="28" sheetId="29" r:id="rId28"/>
    <sheet name="29" sheetId="30" r:id="rId29"/>
    <sheet name="30" sheetId="31" r:id="rId30"/>
    <sheet name="31" sheetId="32" r:id="rId31"/>
    <sheet name="32" sheetId="33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76" i="31" l="1"/>
  <c r="U75" i="31"/>
  <c r="U74" i="31"/>
  <c r="U71" i="31"/>
  <c r="U62" i="31" l="1"/>
  <c r="U67" i="31" s="1"/>
  <c r="U53" i="31"/>
  <c r="R70" i="31"/>
  <c r="U58" i="31" s="1"/>
  <c r="R62" i="31"/>
  <c r="R67" i="31" s="1"/>
  <c r="R75" i="31" l="1"/>
  <c r="J18" i="31"/>
  <c r="R18" i="31" s="1"/>
  <c r="G57" i="31"/>
  <c r="L18" i="31" l="1"/>
  <c r="T18" i="31" s="1"/>
  <c r="N18" i="31"/>
  <c r="J10" i="31"/>
  <c r="J13" i="31"/>
  <c r="J11" i="31"/>
  <c r="J19" i="31" l="1"/>
  <c r="R19" i="31" s="1"/>
  <c r="J12" i="31"/>
  <c r="J14" i="31" s="1"/>
  <c r="L19" i="31" l="1"/>
  <c r="T19" i="31" s="1"/>
  <c r="N19" i="31"/>
  <c r="J20" i="31" l="1"/>
  <c r="R20" i="31" s="1"/>
  <c r="O56" i="31" s="1"/>
  <c r="L20" i="31" l="1"/>
  <c r="T20" i="31" s="1"/>
  <c r="N20" i="31"/>
  <c r="J21" i="31" l="1"/>
  <c r="R21" i="31" s="1"/>
  <c r="L21" i="31" l="1"/>
  <c r="T21" i="31" s="1"/>
  <c r="N21" i="31"/>
  <c r="J22" i="31" l="1"/>
  <c r="R22" i="31" s="1"/>
  <c r="L22" i="31" l="1"/>
  <c r="N22" i="31"/>
  <c r="J23" i="31" l="1"/>
  <c r="R23" i="31" s="1"/>
  <c r="T22" i="31"/>
  <c r="L23" i="31"/>
  <c r="N23" i="31"/>
  <c r="J24" i="31" l="1"/>
  <c r="R24" i="31" s="1"/>
  <c r="T23" i="31"/>
  <c r="L24" i="31"/>
  <c r="N24" i="31"/>
  <c r="M18" i="31" l="1" a="1"/>
  <c r="M21" i="31" s="1"/>
  <c r="T24" i="31"/>
  <c r="U21" i="31" l="1"/>
  <c r="M22" i="31"/>
  <c r="M23" i="31"/>
  <c r="M24" i="31"/>
  <c r="M18" i="31"/>
  <c r="M19" i="31"/>
  <c r="M20" i="31"/>
  <c r="M25" i="31"/>
  <c r="O55" i="31" s="1"/>
  <c r="O60" i="31" s="1"/>
  <c r="Q20" i="31" l="1"/>
  <c r="U20" i="31"/>
  <c r="O63" i="31"/>
  <c r="O62" i="31"/>
  <c r="O65" i="31" s="1"/>
  <c r="Q19" i="31"/>
  <c r="U19" i="31"/>
  <c r="P19" i="31"/>
  <c r="P20" i="31" s="1"/>
  <c r="P21" i="31" s="1"/>
  <c r="P22" i="31" s="1"/>
  <c r="P23" i="31" s="1"/>
  <c r="P24" i="31" s="1"/>
  <c r="R53" i="31" s="1"/>
  <c r="R58" i="31" s="1"/>
  <c r="U73" i="31" s="1"/>
  <c r="U72" i="31" s="1"/>
  <c r="O19" i="31"/>
  <c r="O20" i="31" s="1"/>
  <c r="O21" i="31" s="1"/>
  <c r="O22" i="31" s="1"/>
  <c r="O23" i="31" s="1"/>
  <c r="O24" i="31" s="1"/>
  <c r="Q18" i="31"/>
  <c r="U18" i="31"/>
  <c r="Q24" i="31"/>
  <c r="U24" i="31"/>
  <c r="Q23" i="31"/>
  <c r="U23" i="31"/>
  <c r="Q22" i="31"/>
  <c r="U22" i="31"/>
  <c r="Q21" i="31"/>
  <c r="U25" i="31" l="1"/>
  <c r="O52" i="31" l="1"/>
  <c r="O54" i="31"/>
  <c r="X18" i="31" l="1"/>
  <c r="Y18" i="31" s="1"/>
  <c r="V18" i="31"/>
  <c r="W18" i="31" s="1"/>
  <c r="X19" i="31"/>
  <c r="Y19" i="31" s="1"/>
  <c r="V19" i="31"/>
  <c r="W19" i="31" s="1"/>
  <c r="X20" i="31"/>
  <c r="Y20" i="31" s="1"/>
  <c r="V20" i="31"/>
  <c r="W20" i="31" s="1"/>
  <c r="X21" i="31"/>
  <c r="Y21" i="31" s="1"/>
  <c r="V21" i="31"/>
  <c r="W21" i="31" s="1"/>
  <c r="X22" i="31"/>
  <c r="Y22" i="31" s="1"/>
  <c r="V22" i="31"/>
  <c r="W22" i="31" s="1"/>
  <c r="X23" i="31"/>
  <c r="Y23" i="31" s="1"/>
  <c r="V23" i="31"/>
  <c r="W23" i="31" s="1"/>
  <c r="X24" i="31"/>
  <c r="Y24" i="31" s="1"/>
  <c r="V24" i="31"/>
  <c r="W24" i="31" s="1"/>
  <c r="W25" i="31" l="1"/>
  <c r="Y25" i="31"/>
</calcChain>
</file>

<file path=xl/sharedStrings.xml><?xml version="1.0" encoding="utf-8"?>
<sst xmlns="http://schemas.openxmlformats.org/spreadsheetml/2006/main" count="1787" uniqueCount="1318">
  <si>
    <t>DATA AWAL</t>
  </si>
  <si>
    <t>Data nilai Statistika 50 orang siswa SMA</t>
  </si>
  <si>
    <t>No.</t>
  </si>
  <si>
    <t>Nama</t>
  </si>
  <si>
    <t>Nilai</t>
  </si>
  <si>
    <t>Agus</t>
  </si>
  <si>
    <t>Eko</t>
  </si>
  <si>
    <t>Budi</t>
  </si>
  <si>
    <t>Indra</t>
  </si>
  <si>
    <t>Ceri</t>
  </si>
  <si>
    <t>Arif</t>
  </si>
  <si>
    <t>Doni</t>
  </si>
  <si>
    <t>Kartika</t>
  </si>
  <si>
    <t>Edi</t>
  </si>
  <si>
    <t>Lia</t>
  </si>
  <si>
    <t>Farid</t>
  </si>
  <si>
    <t>Mila</t>
  </si>
  <si>
    <t>Hari</t>
  </si>
  <si>
    <t>Wahyu</t>
  </si>
  <si>
    <t>Iwan</t>
  </si>
  <si>
    <t>Rini</t>
  </si>
  <si>
    <t>Jarjit</t>
  </si>
  <si>
    <t>Ilham</t>
  </si>
  <si>
    <t>Kevin</t>
  </si>
  <si>
    <t>Kusuma</t>
  </si>
  <si>
    <t>Lola</t>
  </si>
  <si>
    <t>Rizki</t>
  </si>
  <si>
    <t>Madan</t>
  </si>
  <si>
    <t>Dinda</t>
  </si>
  <si>
    <t>Nesi</t>
  </si>
  <si>
    <t>Andre</t>
  </si>
  <si>
    <t>Ojan</t>
  </si>
  <si>
    <t>Ari</t>
  </si>
  <si>
    <t>Panji</t>
  </si>
  <si>
    <t>Maria</t>
  </si>
  <si>
    <t>Qiqi</t>
  </si>
  <si>
    <t>Nurul</t>
  </si>
  <si>
    <t>Raji</t>
  </si>
  <si>
    <t>Wulandari</t>
  </si>
  <si>
    <t>Saiful</t>
  </si>
  <si>
    <t>Aulia</t>
  </si>
  <si>
    <t>Talia</t>
  </si>
  <si>
    <t>Utami</t>
  </si>
  <si>
    <t>Ulfa</t>
  </si>
  <si>
    <t>Tika</t>
  </si>
  <si>
    <t>Vivi</t>
  </si>
  <si>
    <t>Hadi</t>
  </si>
  <si>
    <t>Wagnar</t>
  </si>
  <si>
    <t>Bayu</t>
  </si>
  <si>
    <t>Xiao</t>
  </si>
  <si>
    <t>Fajar</t>
  </si>
  <si>
    <t>Yulia</t>
  </si>
  <si>
    <t>Retno</t>
  </si>
  <si>
    <t>Zayan</t>
  </si>
  <si>
    <t>Annisa</t>
  </si>
  <si>
    <t>Data nilai UTS Basis Data 50 orang mahasiswa prodi Teknik Informatika</t>
  </si>
  <si>
    <t>No</t>
  </si>
  <si>
    <t>Rahmawati</t>
  </si>
  <si>
    <t>Ali Nurudin</t>
  </si>
  <si>
    <t>Riski Rasuma</t>
  </si>
  <si>
    <t>Julia Dewi</t>
  </si>
  <si>
    <t>Naimah</t>
  </si>
  <si>
    <t>Adistiya Rohana</t>
  </si>
  <si>
    <t>Mauliani Suci</t>
  </si>
  <si>
    <t>Yunika Dwi</t>
  </si>
  <si>
    <t>Masta</t>
  </si>
  <si>
    <t>Salsabela</t>
  </si>
  <si>
    <t>Ade Novita</t>
  </si>
  <si>
    <t>Anggi Noor Soopie</t>
  </si>
  <si>
    <t>Zulfah</t>
  </si>
  <si>
    <t>Wanda</t>
  </si>
  <si>
    <t>Khairunnisa Margo</t>
  </si>
  <si>
    <t>Aulia Septianoor</t>
  </si>
  <si>
    <t>Nafida</t>
  </si>
  <si>
    <t>Febriyanti</t>
  </si>
  <si>
    <t>Rizkya Noorbaiti</t>
  </si>
  <si>
    <t>Seina</t>
  </si>
  <si>
    <t>Azizah Mahmuba</t>
  </si>
  <si>
    <t>Wulan N</t>
  </si>
  <si>
    <t>Putri Noorhaida</t>
  </si>
  <si>
    <t>Syifa</t>
  </si>
  <si>
    <t>Iprilia</t>
  </si>
  <si>
    <t>Tiara</t>
  </si>
  <si>
    <t>Maisyarah</t>
  </si>
  <si>
    <t>Muti</t>
  </si>
  <si>
    <t>Putri Salsabella</t>
  </si>
  <si>
    <t>Rachel Kerellin</t>
  </si>
  <si>
    <t>Baity</t>
  </si>
  <si>
    <t>Zahra</t>
  </si>
  <si>
    <t>Indri</t>
  </si>
  <si>
    <t>Nur Rahmi Mulida</t>
  </si>
  <si>
    <t>Berlian Nathania</t>
  </si>
  <si>
    <t>Vivi Suhaimi</t>
  </si>
  <si>
    <t>Galuh Aulia</t>
  </si>
  <si>
    <t xml:space="preserve">Nella </t>
  </si>
  <si>
    <t>Noor Fitri</t>
  </si>
  <si>
    <t xml:space="preserve">Shella </t>
  </si>
  <si>
    <t>Firdaus Wahyu</t>
  </si>
  <si>
    <t>Indah Aulia K.W</t>
  </si>
  <si>
    <t>Utsman Wianto</t>
  </si>
  <si>
    <t>Dian Taufik</t>
  </si>
  <si>
    <t>Thania Putri</t>
  </si>
  <si>
    <t>Siti Hardiyanti</t>
  </si>
  <si>
    <t>Hanny Gita</t>
  </si>
  <si>
    <t>Siti Maimunah</t>
  </si>
  <si>
    <t>Zahra Aulia</t>
  </si>
  <si>
    <t>DATA PRODUKSI TANAMAN SAYURAN BAWANG DAUN DI INDONESIA TAHUN 2020</t>
  </si>
  <si>
    <t>Nama Daerah</t>
  </si>
  <si>
    <t>Ton</t>
  </si>
  <si>
    <t>Aceh</t>
  </si>
  <si>
    <t>Nias</t>
  </si>
  <si>
    <t>Medan</t>
  </si>
  <si>
    <t>Bukittinggi</t>
  </si>
  <si>
    <t>Palembang</t>
  </si>
  <si>
    <t>Riau</t>
  </si>
  <si>
    <t>Jambi</t>
  </si>
  <si>
    <t>Bengkulu</t>
  </si>
  <si>
    <t>Bangka</t>
  </si>
  <si>
    <t>Lampung</t>
  </si>
  <si>
    <t>Serang</t>
  </si>
  <si>
    <t>Cilegon</t>
  </si>
  <si>
    <t>Bandung</t>
  </si>
  <si>
    <t>Bogor</t>
  </si>
  <si>
    <t>Ciamis</t>
  </si>
  <si>
    <t>Cirebon</t>
  </si>
  <si>
    <t>Garut</t>
  </si>
  <si>
    <t>Sukabumi</t>
  </si>
  <si>
    <t>Jepara</t>
  </si>
  <si>
    <t>Pekalongan</t>
  </si>
  <si>
    <t>Purwarejo</t>
  </si>
  <si>
    <t>Banyuwangi</t>
  </si>
  <si>
    <t>Gresik</t>
  </si>
  <si>
    <t>Jember</t>
  </si>
  <si>
    <t>Malang</t>
  </si>
  <si>
    <t>Mojokerto</t>
  </si>
  <si>
    <t>Ponorogo</t>
  </si>
  <si>
    <t>Sidoarjo</t>
  </si>
  <si>
    <t>Probolinggo</t>
  </si>
  <si>
    <t>Blitar</t>
  </si>
  <si>
    <t>Surabaya</t>
  </si>
  <si>
    <t>Yogyakarta</t>
  </si>
  <si>
    <t>Buleleng</t>
  </si>
  <si>
    <t>Pontianak</t>
  </si>
  <si>
    <t>Barito Kuala</t>
  </si>
  <si>
    <t>Tanah Laut</t>
  </si>
  <si>
    <t>Banjarmasin</t>
  </si>
  <si>
    <t>Banjarbaru</t>
  </si>
  <si>
    <t>Kapuas</t>
  </si>
  <si>
    <t>Palangka Raya</t>
  </si>
  <si>
    <t>Bontang</t>
  </si>
  <si>
    <t>Samarinda</t>
  </si>
  <si>
    <t>Tarakan</t>
  </si>
  <si>
    <t>Gorontalo</t>
  </si>
  <si>
    <t>Sinjai</t>
  </si>
  <si>
    <t>Makassar</t>
  </si>
  <si>
    <t>Kendari</t>
  </si>
  <si>
    <t>Manado</t>
  </si>
  <si>
    <t>Mamuju</t>
  </si>
  <si>
    <t>Ngawi</t>
  </si>
  <si>
    <t>Sumber : Fiktif</t>
  </si>
  <si>
    <t>Data Score Index 50 Negara dengan Developer Terbaik</t>
  </si>
  <si>
    <t>Negara</t>
  </si>
  <si>
    <t>Index Nilai</t>
  </si>
  <si>
    <t>China</t>
  </si>
  <si>
    <t>Netherlands</t>
  </si>
  <si>
    <t>Rusia</t>
  </si>
  <si>
    <t>Chile</t>
  </si>
  <si>
    <t>Poland</t>
  </si>
  <si>
    <t>US</t>
  </si>
  <si>
    <t>Switzerland</t>
  </si>
  <si>
    <t>UK</t>
  </si>
  <si>
    <t>Hungary</t>
  </si>
  <si>
    <t>Turkey</t>
  </si>
  <si>
    <t>Japan</t>
  </si>
  <si>
    <t>India</t>
  </si>
  <si>
    <t>Taiwan</t>
  </si>
  <si>
    <t>Ireland</t>
  </si>
  <si>
    <t>France</t>
  </si>
  <si>
    <t>Mexico</t>
  </si>
  <si>
    <t>Czech Republic</t>
  </si>
  <si>
    <t>Denmark</t>
  </si>
  <si>
    <t>Italy</t>
  </si>
  <si>
    <t>Israel</t>
  </si>
  <si>
    <t>Ukraine</t>
  </si>
  <si>
    <t>Norway</t>
  </si>
  <si>
    <t>Bulgaria</t>
  </si>
  <si>
    <t>Portugal</t>
  </si>
  <si>
    <t>Singapore</t>
  </si>
  <si>
    <t>Brazil</t>
  </si>
  <si>
    <t>Germany</t>
  </si>
  <si>
    <t>Argentina</t>
  </si>
  <si>
    <t>Finland</t>
  </si>
  <si>
    <t>Indonesia</t>
  </si>
  <si>
    <t>Belgium</t>
  </si>
  <si>
    <t>New Zealand</t>
  </si>
  <si>
    <t>Hong Kong</t>
  </si>
  <si>
    <t>Egypt</t>
  </si>
  <si>
    <t>Spain</t>
  </si>
  <si>
    <t>South Africa</t>
  </si>
  <si>
    <t>Australia</t>
  </si>
  <si>
    <t>Bangladesh</t>
  </si>
  <si>
    <t>Romania</t>
  </si>
  <si>
    <t>Columbia</t>
  </si>
  <si>
    <t>Canada</t>
  </si>
  <si>
    <t>Philippines</t>
  </si>
  <si>
    <t>South Korea</t>
  </si>
  <si>
    <t>Malaysia</t>
  </si>
  <si>
    <t>Vietnam</t>
  </si>
  <si>
    <t>Nigeria</t>
  </si>
  <si>
    <t>Greece</t>
  </si>
  <si>
    <t>Sri Lanka</t>
  </si>
  <si>
    <t>Sweden</t>
  </si>
  <si>
    <t>Pakista</t>
  </si>
  <si>
    <t>Source : https://www.daxx.com/blog/development-trends/which-country-has-best-web-developers</t>
  </si>
  <si>
    <t>Note : Index nilai merupakan nilai yang sudah dibulatkan</t>
  </si>
  <si>
    <t>Data Awal :</t>
  </si>
  <si>
    <t>Jumlah kasus meninggal covid 19 di seluruh negara 12 Oktober 2021</t>
  </si>
  <si>
    <t>Kasus</t>
  </si>
  <si>
    <t>USA</t>
  </si>
  <si>
    <t>Iraq</t>
  </si>
  <si>
    <t>Myanmar</t>
  </si>
  <si>
    <t>Russia</t>
  </si>
  <si>
    <t>Thailand</t>
  </si>
  <si>
    <t>Guatemala</t>
  </si>
  <si>
    <t xml:space="preserve">Colombia </t>
  </si>
  <si>
    <t>Iran</t>
  </si>
  <si>
    <t>Kazakhstan</t>
  </si>
  <si>
    <t>Bosnia</t>
  </si>
  <si>
    <t>Georgia</t>
  </si>
  <si>
    <t>Cambodia</t>
  </si>
  <si>
    <t>Serbia</t>
  </si>
  <si>
    <t>Cuba</t>
  </si>
  <si>
    <t>Ethiopia</t>
  </si>
  <si>
    <t>Armenia</t>
  </si>
  <si>
    <t>Moldova</t>
  </si>
  <si>
    <t>Costa Rica</t>
  </si>
  <si>
    <t>Venezuela</t>
  </si>
  <si>
    <t>Honduras</t>
  </si>
  <si>
    <t>South korea</t>
  </si>
  <si>
    <t>Lithuania</t>
  </si>
  <si>
    <t>Pakistan</t>
  </si>
  <si>
    <t>Sumber : fiktif</t>
  </si>
  <si>
    <t>Nilai Ujian B. Inggris 50 Siswa SMKN 5 Banjarmasin Jurusan TKJ</t>
  </si>
  <si>
    <t>MAYA TRI RIZKI UTAMI</t>
  </si>
  <si>
    <t>IQBAL MAULANA MUARIF</t>
  </si>
  <si>
    <t>MUHAMMAD BADRIANSYAH</t>
  </si>
  <si>
    <t>MUHAMMAD RIFQI ANNAJMI</t>
  </si>
  <si>
    <t>RIZKYA MULYA CHAIDIR</t>
  </si>
  <si>
    <t>AGUS GILANG NUGROHO</t>
  </si>
  <si>
    <t>ALFI CHOLIFAH HAMID</t>
  </si>
  <si>
    <t>KAYYISU WILLYANI</t>
  </si>
  <si>
    <t>INDAH LIESTIYANI</t>
  </si>
  <si>
    <t>HASBURRAHMAN</t>
  </si>
  <si>
    <t>ABDURRAHIM</t>
  </si>
  <si>
    <t>RIYAN RANGGA</t>
  </si>
  <si>
    <t>NABILAH</t>
  </si>
  <si>
    <t>MUHAMMAD BAGHIER</t>
  </si>
  <si>
    <t>LUKAS ADRIAN</t>
  </si>
  <si>
    <t>RIFKI HILMAN SAPUTRA</t>
  </si>
  <si>
    <t>TANIA MELINA</t>
  </si>
  <si>
    <t>HAFIZH ARRAYYAN DE PILI</t>
  </si>
  <si>
    <t>M. DZAKI HAFIZHI</t>
  </si>
  <si>
    <t>YOGA FALUPI INDIARTO</t>
  </si>
  <si>
    <t>ARFINA MAULITA</t>
  </si>
  <si>
    <t>DINDA SALSABILA</t>
  </si>
  <si>
    <t>FAISAL HAMONANGAN GULTOM</t>
  </si>
  <si>
    <t>NADIYA</t>
  </si>
  <si>
    <t>M. KHALIK AKMAL</t>
  </si>
  <si>
    <t>NOR LAILA KARIMA</t>
  </si>
  <si>
    <t>ALDI NUGRAHA</t>
  </si>
  <si>
    <t>AHMAD SYAFI'I</t>
  </si>
  <si>
    <t>TIARA</t>
  </si>
  <si>
    <t>MELLY YOLANDITA</t>
  </si>
  <si>
    <t>NUR FITRI YANTI</t>
  </si>
  <si>
    <t>SITI RAHMAH</t>
  </si>
  <si>
    <t>M. RIZKI VALEN FEBRIANTO</t>
  </si>
  <si>
    <t>KHARISMA NUR ALLIFFAH</t>
  </si>
  <si>
    <t>NUR RIANSYAH GHANI</t>
  </si>
  <si>
    <t>MUHAMMAD FIQRI RAMADHANI</t>
  </si>
  <si>
    <t>ARBAIN</t>
  </si>
  <si>
    <t>MUHAMMAD REZKY DARMANSYAH</t>
  </si>
  <si>
    <t>MUHAMMAD ADI SAPUTRA</t>
  </si>
  <si>
    <t>GUSTI YULIA RESKITA SARI</t>
  </si>
  <si>
    <t>SAPNA FEBY LIANA</t>
  </si>
  <si>
    <t>M. IHSAN AZHAR</t>
  </si>
  <si>
    <t>SITI NOORHALISA</t>
  </si>
  <si>
    <t>MUHAMMAD WILLIAM SYABANI</t>
  </si>
  <si>
    <t>NUZULA RAHMA</t>
  </si>
  <si>
    <t>MUHAMMAD SAPARIE</t>
  </si>
  <si>
    <t>NOOR KHALISAH</t>
  </si>
  <si>
    <t>KHAIRUDI</t>
  </si>
  <si>
    <t>PAHRIAN NOOR</t>
  </si>
  <si>
    <t>HERNAWAN ZUDHA</t>
  </si>
  <si>
    <t>Sumber : Data Nilai Ujian SMKN 5 Banjarmasin</t>
  </si>
  <si>
    <t>Data nilai UAS Kimia 60 orang siswa kelas X MIPA</t>
  </si>
  <si>
    <t>1</t>
  </si>
  <si>
    <t>Adam</t>
  </si>
  <si>
    <t>31</t>
  </si>
  <si>
    <t>Maulana</t>
  </si>
  <si>
    <t>2</t>
  </si>
  <si>
    <t>Aisyah</t>
  </si>
  <si>
    <t>32</t>
  </si>
  <si>
    <t>Maulida</t>
  </si>
  <si>
    <t>3</t>
  </si>
  <si>
    <t>Akmal</t>
  </si>
  <si>
    <t>33</t>
  </si>
  <si>
    <t>Melinda</t>
  </si>
  <si>
    <t>4</t>
  </si>
  <si>
    <t>Almeer</t>
  </si>
  <si>
    <t>34</t>
  </si>
  <si>
    <t>Mirwan</t>
  </si>
  <si>
    <t>5</t>
  </si>
  <si>
    <t>Antonius</t>
  </si>
  <si>
    <t>35</t>
  </si>
  <si>
    <t>Mondo</t>
  </si>
  <si>
    <t>6</t>
  </si>
  <si>
    <t>Arditho</t>
  </si>
  <si>
    <t>36</t>
  </si>
  <si>
    <t>Mulya</t>
  </si>
  <si>
    <t>7</t>
  </si>
  <si>
    <t>Ariana</t>
  </si>
  <si>
    <t>37</t>
  </si>
  <si>
    <t xml:space="preserve">Nahda </t>
  </si>
  <si>
    <t>8</t>
  </si>
  <si>
    <t>38</t>
  </si>
  <si>
    <t>Neima</t>
  </si>
  <si>
    <t>9</t>
  </si>
  <si>
    <t>Arifah</t>
  </si>
  <si>
    <t>39</t>
  </si>
  <si>
    <t>Nesvi</t>
  </si>
  <si>
    <t>10</t>
  </si>
  <si>
    <t>Arini</t>
  </si>
  <si>
    <t>40</t>
  </si>
  <si>
    <t>Nida</t>
  </si>
  <si>
    <t>11</t>
  </si>
  <si>
    <t>Ayu</t>
  </si>
  <si>
    <t>41</t>
  </si>
  <si>
    <t>12</t>
  </si>
  <si>
    <t>42</t>
  </si>
  <si>
    <t>Qistan</t>
  </si>
  <si>
    <t>13</t>
  </si>
  <si>
    <t>Bianca</t>
  </si>
  <si>
    <t>43</t>
  </si>
  <si>
    <t>Rafi</t>
  </si>
  <si>
    <t>14</t>
  </si>
  <si>
    <t>Chica</t>
  </si>
  <si>
    <t>44</t>
  </si>
  <si>
    <t>Ramli</t>
  </si>
  <si>
    <t>15</t>
  </si>
  <si>
    <t>Daniel</t>
  </si>
  <si>
    <t>45</t>
  </si>
  <si>
    <t>Reza</t>
  </si>
  <si>
    <t>16</t>
  </si>
  <si>
    <t>Daniella</t>
  </si>
  <si>
    <t>46</t>
  </si>
  <si>
    <t>Rizieq</t>
  </si>
  <si>
    <t>17</t>
  </si>
  <si>
    <t>47</t>
  </si>
  <si>
    <t>Ruslie</t>
  </si>
  <si>
    <t>18</t>
  </si>
  <si>
    <t>Erlangga</t>
  </si>
  <si>
    <t>48</t>
  </si>
  <si>
    <t>Safira</t>
  </si>
  <si>
    <t>19</t>
  </si>
  <si>
    <t>49</t>
  </si>
  <si>
    <t>Salsa</t>
  </si>
  <si>
    <t>20</t>
  </si>
  <si>
    <t>Fani</t>
  </si>
  <si>
    <t>50</t>
  </si>
  <si>
    <t>Sarah</t>
  </si>
  <si>
    <t>21</t>
  </si>
  <si>
    <t>Fikri</t>
  </si>
  <si>
    <t>51</t>
  </si>
  <si>
    <t>Susi</t>
  </si>
  <si>
    <t>22</t>
  </si>
  <si>
    <t>Fransiskus</t>
  </si>
  <si>
    <t>52</t>
  </si>
  <si>
    <t>Tina</t>
  </si>
  <si>
    <t>23</t>
  </si>
  <si>
    <t>Husnul</t>
  </si>
  <si>
    <t>53</t>
  </si>
  <si>
    <t>Tirta</t>
  </si>
  <si>
    <t>24</t>
  </si>
  <si>
    <t>Intan</t>
  </si>
  <si>
    <t>54</t>
  </si>
  <si>
    <t>Tuti</t>
  </si>
  <si>
    <t>25</t>
  </si>
  <si>
    <t>Jamal</t>
  </si>
  <si>
    <t>55</t>
  </si>
  <si>
    <t>Wafa</t>
  </si>
  <si>
    <t>26</t>
  </si>
  <si>
    <t>Jauhari</t>
  </si>
  <si>
    <t>56</t>
  </si>
  <si>
    <t>Wawan</t>
  </si>
  <si>
    <t>27</t>
  </si>
  <si>
    <t>Ketut</t>
  </si>
  <si>
    <t>57</t>
  </si>
  <si>
    <t>Yeremia</t>
  </si>
  <si>
    <t>28</t>
  </si>
  <si>
    <t>Kirana</t>
  </si>
  <si>
    <t>58</t>
  </si>
  <si>
    <t>Yuli</t>
  </si>
  <si>
    <t>29</t>
  </si>
  <si>
    <t>Lina</t>
  </si>
  <si>
    <t>59</t>
  </si>
  <si>
    <t>30</t>
  </si>
  <si>
    <t>Manda</t>
  </si>
  <si>
    <t>60</t>
  </si>
  <si>
    <t>Zidan</t>
  </si>
  <si>
    <t>Data Awal</t>
  </si>
  <si>
    <t xml:space="preserve">Data tinggi badan 50 orang yang berusia 17 tahun </t>
  </si>
  <si>
    <t>Tinggi Badan</t>
  </si>
  <si>
    <t>Arin</t>
  </si>
  <si>
    <t>Meka</t>
  </si>
  <si>
    <t>Norma</t>
  </si>
  <si>
    <t>Nindy</t>
  </si>
  <si>
    <t>Bagas</t>
  </si>
  <si>
    <t>Oppy</t>
  </si>
  <si>
    <t>Cahyo</t>
  </si>
  <si>
    <t>Ozan</t>
  </si>
  <si>
    <t>Caca</t>
  </si>
  <si>
    <t>Parsya</t>
  </si>
  <si>
    <t>Dani</t>
  </si>
  <si>
    <t>Pama</t>
  </si>
  <si>
    <t>Dika</t>
  </si>
  <si>
    <t>Quraisy</t>
  </si>
  <si>
    <t>Erik</t>
  </si>
  <si>
    <t>Qania</t>
  </si>
  <si>
    <t>Endi</t>
  </si>
  <si>
    <t>Rudi</t>
  </si>
  <si>
    <t>Fatma</t>
  </si>
  <si>
    <t>Septi</t>
  </si>
  <si>
    <t>Gerald</t>
  </si>
  <si>
    <t>Sanusi</t>
  </si>
  <si>
    <t>Gina</t>
  </si>
  <si>
    <t>Tora</t>
  </si>
  <si>
    <t>Hana</t>
  </si>
  <si>
    <t>Tegar</t>
  </si>
  <si>
    <t>Hasyim</t>
  </si>
  <si>
    <t>Ulfah</t>
  </si>
  <si>
    <t>Irham</t>
  </si>
  <si>
    <t>Ula</t>
  </si>
  <si>
    <t>Vega</t>
  </si>
  <si>
    <t>Joko</t>
  </si>
  <si>
    <t>Vina</t>
  </si>
  <si>
    <t>Juna</t>
  </si>
  <si>
    <t>Widya</t>
  </si>
  <si>
    <t>Karim</t>
  </si>
  <si>
    <t>Wati</t>
  </si>
  <si>
    <t>Karina</t>
  </si>
  <si>
    <t>Yuni</t>
  </si>
  <si>
    <t>Lana</t>
  </si>
  <si>
    <t>Yahya</t>
  </si>
  <si>
    <t>Lusi</t>
  </si>
  <si>
    <t>Zaid</t>
  </si>
  <si>
    <t>Mery</t>
  </si>
  <si>
    <t>Zafirah</t>
  </si>
  <si>
    <t>sumber : fiktif</t>
  </si>
  <si>
    <t>Data Nilai UAS Arsitektur Komputer Semester 2</t>
  </si>
  <si>
    <t>1.</t>
  </si>
  <si>
    <t>Abel Yandi Novrai</t>
  </si>
  <si>
    <t>26.</t>
  </si>
  <si>
    <t>Resty Widyani</t>
  </si>
  <si>
    <t>2.</t>
  </si>
  <si>
    <t>Aisha Saraswati</t>
  </si>
  <si>
    <t>27.</t>
  </si>
  <si>
    <t>Rifqi Ahmad Azra</t>
  </si>
  <si>
    <t>3.</t>
  </si>
  <si>
    <t>Ananda Salma Zhafira</t>
  </si>
  <si>
    <t>28.</t>
  </si>
  <si>
    <t>Rasya Arianti</t>
  </si>
  <si>
    <t>4.</t>
  </si>
  <si>
    <t>Andika Andri Kurniawan</t>
  </si>
  <si>
    <t>29.</t>
  </si>
  <si>
    <t>Rhoni Setiawan</t>
  </si>
  <si>
    <t>5.</t>
  </si>
  <si>
    <t>Andini Dwi Permadi</t>
  </si>
  <si>
    <t>30.</t>
  </si>
  <si>
    <t xml:space="preserve">Salsabila </t>
  </si>
  <si>
    <t>6.</t>
  </si>
  <si>
    <t>Annisa Aulia Indro Ardani</t>
  </si>
  <si>
    <t>31.</t>
  </si>
  <si>
    <t>Satrio Harry Wibowo</t>
  </si>
  <si>
    <t>7.</t>
  </si>
  <si>
    <t>Chindy Wulandari</t>
  </si>
  <si>
    <t>32.</t>
  </si>
  <si>
    <t>Silvia Rahma</t>
  </si>
  <si>
    <t>8.</t>
  </si>
  <si>
    <t>Davito Rindang Pramuda</t>
  </si>
  <si>
    <t>33.</t>
  </si>
  <si>
    <t>Sintia Fadilah Rahmah</t>
  </si>
  <si>
    <t>9.</t>
  </si>
  <si>
    <t>Erien Febina Mawaranti</t>
  </si>
  <si>
    <t>34.</t>
  </si>
  <si>
    <t>Shelen Ranita</t>
  </si>
  <si>
    <t>10.</t>
  </si>
  <si>
    <t>Fadilah An Nisa</t>
  </si>
  <si>
    <t>35.</t>
  </si>
  <si>
    <t>Salma Dillah</t>
  </si>
  <si>
    <t>11.</t>
  </si>
  <si>
    <t>Fitri Fatimah</t>
  </si>
  <si>
    <t>36.</t>
  </si>
  <si>
    <t>12.</t>
  </si>
  <si>
    <t>Faziatul Hasanah</t>
  </si>
  <si>
    <t>37.</t>
  </si>
  <si>
    <t>Shopia Kholida</t>
  </si>
  <si>
    <t>13.</t>
  </si>
  <si>
    <t>George Rario Apriliano</t>
  </si>
  <si>
    <t>38.</t>
  </si>
  <si>
    <t>Tobing Setyo Pambudi</t>
  </si>
  <si>
    <t>14.</t>
  </si>
  <si>
    <t>Helen Anastasya</t>
  </si>
  <si>
    <t>39.</t>
  </si>
  <si>
    <t>Tomy Angga Saputra</t>
  </si>
  <si>
    <t>15.</t>
  </si>
  <si>
    <t>40.</t>
  </si>
  <si>
    <t>Tony Raihan Putra</t>
  </si>
  <si>
    <t>16.</t>
  </si>
  <si>
    <t>Mahmud</t>
  </si>
  <si>
    <t>41.</t>
  </si>
  <si>
    <t>Tiara Regita</t>
  </si>
  <si>
    <t>17.</t>
  </si>
  <si>
    <t>Maya Maulina</t>
  </si>
  <si>
    <t>42.</t>
  </si>
  <si>
    <t>Titian Natasya</t>
  </si>
  <si>
    <t>18.</t>
  </si>
  <si>
    <t>Muhammad Teguh Rahmadan</t>
  </si>
  <si>
    <t>43.</t>
  </si>
  <si>
    <t>Tuti Restian</t>
  </si>
  <si>
    <t>19.</t>
  </si>
  <si>
    <t>Muhammad Fathurrahman</t>
  </si>
  <si>
    <t>44.</t>
  </si>
  <si>
    <t>Widiya Artian</t>
  </si>
  <si>
    <t>20.</t>
  </si>
  <si>
    <t>Muhammad Naufal Aziz</t>
  </si>
  <si>
    <t>45.</t>
  </si>
  <si>
    <t>Windi Pratama</t>
  </si>
  <si>
    <t>21.</t>
  </si>
  <si>
    <t>Muhammad Syaipi</t>
  </si>
  <si>
    <t>46.</t>
  </si>
  <si>
    <t>Wahyuning Sari</t>
  </si>
  <si>
    <t>22.</t>
  </si>
  <si>
    <t>Nadiaturahma</t>
  </si>
  <si>
    <t>47.</t>
  </si>
  <si>
    <t>Wahyu Firnando</t>
  </si>
  <si>
    <t>23.</t>
  </si>
  <si>
    <t>Nellyana Azizah</t>
  </si>
  <si>
    <t>48.</t>
  </si>
  <si>
    <t xml:space="preserve">Zian Anita </t>
  </si>
  <si>
    <t>24.</t>
  </si>
  <si>
    <t>Noorlailani Septiana</t>
  </si>
  <si>
    <t>49.</t>
  </si>
  <si>
    <t>Zaini Pajar</t>
  </si>
  <si>
    <t>25.</t>
  </si>
  <si>
    <t>Raden Roro Puline</t>
  </si>
  <si>
    <t>50.</t>
  </si>
  <si>
    <t>Zey Rasya</t>
  </si>
  <si>
    <t xml:space="preserve"> Data Umur Masyarakat yang sudah melakukan vaksin covid-19 di Desa Muara Banta Tahun 2021</t>
  </si>
  <si>
    <t>Umur</t>
  </si>
  <si>
    <t>Wahid Ansari</t>
  </si>
  <si>
    <t>Dinda Muslimah</t>
  </si>
  <si>
    <t>Marsinah</t>
  </si>
  <si>
    <t>Erwana Yusna Yanda</t>
  </si>
  <si>
    <t>Reviana Elita</t>
  </si>
  <si>
    <t>Luqmanul Hakim</t>
  </si>
  <si>
    <t>Zainal Ma'rufi</t>
  </si>
  <si>
    <t>Zulkifli</t>
  </si>
  <si>
    <t>Devi Aprilia</t>
  </si>
  <si>
    <t>Muhammad Adli</t>
  </si>
  <si>
    <t>Raudah</t>
  </si>
  <si>
    <t>Mariatul Qibtiah</t>
  </si>
  <si>
    <t>Mira Septema</t>
  </si>
  <si>
    <t>Sugiannor</t>
  </si>
  <si>
    <t>Ghinaa Haniifah</t>
  </si>
  <si>
    <t>Suci Winarsih</t>
  </si>
  <si>
    <t>Muhammad Tanir</t>
  </si>
  <si>
    <t>Khalisah</t>
  </si>
  <si>
    <t>Niken Humaira</t>
  </si>
  <si>
    <t>Ahmad Zulhadi</t>
  </si>
  <si>
    <t>Khairina Zahra Aulia</t>
  </si>
  <si>
    <t>Muhammad Aidil Akbar</t>
  </si>
  <si>
    <t>Muhammad Afiat Auniy</t>
  </si>
  <si>
    <t>Putri Rezkina</t>
  </si>
  <si>
    <t>Munirah</t>
  </si>
  <si>
    <t xml:space="preserve">Najwa </t>
  </si>
  <si>
    <t>Mariani</t>
  </si>
  <si>
    <t>Sukamto</t>
  </si>
  <si>
    <t>Juniarti</t>
  </si>
  <si>
    <t>Siti Aisyah</t>
  </si>
  <si>
    <t>Mariati</t>
  </si>
  <si>
    <t>Jumberiannyah</t>
  </si>
  <si>
    <t>Nindyawati</t>
  </si>
  <si>
    <t>Asiah</t>
  </si>
  <si>
    <t>Yuspiannor</t>
  </si>
  <si>
    <t>Muhammad Istiqlal</t>
  </si>
  <si>
    <t>Muhammad Yusuf</t>
  </si>
  <si>
    <t>Iqlima Naura Salsabila</t>
  </si>
  <si>
    <t>Maria Ulfah</t>
  </si>
  <si>
    <t>Muhammad Ilham</t>
  </si>
  <si>
    <t>Mulviansyah</t>
  </si>
  <si>
    <t>Zain Anwar</t>
  </si>
  <si>
    <t>Windi Yanur</t>
  </si>
  <si>
    <t>Afifah Humaira</t>
  </si>
  <si>
    <t>Muhammad Hilmi</t>
  </si>
  <si>
    <t>Akhmad Najib</t>
  </si>
  <si>
    <t>Akhmad Dailami</t>
  </si>
  <si>
    <t>Khairunnisa</t>
  </si>
  <si>
    <t>Muhammad Fikri</t>
  </si>
  <si>
    <t>Mariana</t>
  </si>
  <si>
    <t>TOP NA EP 2 ACT 3</t>
  </si>
  <si>
    <t>Nick Name</t>
  </si>
  <si>
    <t>Point</t>
  </si>
  <si>
    <t>WARDELL</t>
  </si>
  <si>
    <t>Painc4kes</t>
  </si>
  <si>
    <t>zt0Lz</t>
  </si>
  <si>
    <t>OXL Reduxz</t>
  </si>
  <si>
    <t>s0m3</t>
  </si>
  <si>
    <t>C9 p0isz</t>
  </si>
  <si>
    <t>Veteronxz</t>
  </si>
  <si>
    <t>TSM bangx</t>
  </si>
  <si>
    <t>XSET BcJlj</t>
  </si>
  <si>
    <t>Tkalz</t>
  </si>
  <si>
    <t>SicKz</t>
  </si>
  <si>
    <t>FTX hazned</t>
  </si>
  <si>
    <t>IMT JonahP</t>
  </si>
  <si>
    <t>Caden</t>
  </si>
  <si>
    <t>T1 Curry</t>
  </si>
  <si>
    <t>jakee</t>
  </si>
  <si>
    <t>XSET dephh</t>
  </si>
  <si>
    <t>SoaR Zander</t>
  </si>
  <si>
    <t>tech</t>
  </si>
  <si>
    <t>JASONR24</t>
  </si>
  <si>
    <t>Hananta</t>
  </si>
  <si>
    <t>Sofa</t>
  </si>
  <si>
    <t>XSET AYRIN</t>
  </si>
  <si>
    <t>FLu cadet</t>
  </si>
  <si>
    <t>XSET thwifo</t>
  </si>
  <si>
    <t>ASP demon</t>
  </si>
  <si>
    <t>SEN sinatraa</t>
  </si>
  <si>
    <t>COL valyn</t>
  </si>
  <si>
    <t>infiltrator</t>
  </si>
  <si>
    <t>stare</t>
  </si>
  <si>
    <t>SEN ShahZaM</t>
  </si>
  <si>
    <t>stellar</t>
  </si>
  <si>
    <t>brawk</t>
  </si>
  <si>
    <t>contii</t>
  </si>
  <si>
    <t>BBG Critical</t>
  </si>
  <si>
    <t>Light</t>
  </si>
  <si>
    <t>johnqt</t>
  </si>
  <si>
    <t>DENYA</t>
  </si>
  <si>
    <t>tarik</t>
  </si>
  <si>
    <t>BBG Governor</t>
  </si>
  <si>
    <t>instinct</t>
  </si>
  <si>
    <t>100T Asuna</t>
  </si>
  <si>
    <t>PureVNS</t>
  </si>
  <si>
    <t>Jonaaa6</t>
  </si>
  <si>
    <t>BBG bjor</t>
  </si>
  <si>
    <t>Yoshii</t>
  </si>
  <si>
    <t>JKツ</t>
  </si>
  <si>
    <t>GHOST koalanoob</t>
  </si>
  <si>
    <t>Knights Exalt</t>
  </si>
  <si>
    <t>Data Skor Psikotes Peserta Seleksi Masuk CPNS Tahun 2021</t>
  </si>
  <si>
    <t>Ruslan Rusadi</t>
  </si>
  <si>
    <t>Husin Naparin</t>
  </si>
  <si>
    <t>Ridho Busari</t>
  </si>
  <si>
    <t>Sultan Makmur</t>
  </si>
  <si>
    <t>Bukhori Alamsyah</t>
  </si>
  <si>
    <t>Zahra Viani</t>
  </si>
  <si>
    <t>Jamal Hikari</t>
  </si>
  <si>
    <t>Molly Pianica</t>
  </si>
  <si>
    <t>Galih Burhanudin</t>
  </si>
  <si>
    <t>Abdul Aziz</t>
  </si>
  <si>
    <t>Gilang Halim</t>
  </si>
  <si>
    <t>Wendi Kusumo</t>
  </si>
  <si>
    <t>Surya Dinata</t>
  </si>
  <si>
    <t>Andre Kazima</t>
  </si>
  <si>
    <t>Qomaruddin</t>
  </si>
  <si>
    <t>Siti Zulaikha</t>
  </si>
  <si>
    <t>Juliari Mulia</t>
  </si>
  <si>
    <t>Weni Puspita</t>
  </si>
  <si>
    <t>Harun Malengan</t>
  </si>
  <si>
    <t>Erick Jayanto</t>
  </si>
  <si>
    <t>Setya Yahya</t>
  </si>
  <si>
    <t>Kamaria Rumado</t>
  </si>
  <si>
    <t>Budi Kusuma</t>
  </si>
  <si>
    <t>Agustina Unjani</t>
  </si>
  <si>
    <t>Nur Cahaya</t>
  </si>
  <si>
    <t>Ujang Oktovianto</t>
  </si>
  <si>
    <t>Dwi Hartanti</t>
  </si>
  <si>
    <t>Dwi Wacana</t>
  </si>
  <si>
    <t>Nurul Eka</t>
  </si>
  <si>
    <t>Natalia Septianti</t>
  </si>
  <si>
    <t>Subarjo</t>
  </si>
  <si>
    <t>Jaka Saputra</t>
  </si>
  <si>
    <t>Ali Abdul</t>
  </si>
  <si>
    <t>Prasetyo Siregar</t>
  </si>
  <si>
    <t>Purnama Bulan</t>
  </si>
  <si>
    <t>Reza Pardede</t>
  </si>
  <si>
    <t>Stella Nuraini</t>
  </si>
  <si>
    <t>Aditya Muslim</t>
  </si>
  <si>
    <t>Kurnia Mega</t>
  </si>
  <si>
    <t>Dustin Tifani</t>
  </si>
  <si>
    <t>Dimas Septiyo</t>
  </si>
  <si>
    <t>Erlangga Kuswoyo</t>
  </si>
  <si>
    <t>Satrio Rahardian</t>
  </si>
  <si>
    <t>Ahmad Jaelani</t>
  </si>
  <si>
    <t>Dian Auliya</t>
  </si>
  <si>
    <t>Clara Fitriani</t>
  </si>
  <si>
    <t>Dori Yanano</t>
  </si>
  <si>
    <t>Hamima Usana</t>
  </si>
  <si>
    <t>Ahmad Riansyah</t>
  </si>
  <si>
    <t>Adrian Sihombing</t>
  </si>
  <si>
    <r>
      <t xml:space="preserve">Sumber Data: </t>
    </r>
    <r>
      <rPr>
        <sz val="11"/>
        <color theme="1"/>
        <rFont val="Calibri"/>
        <family val="2"/>
        <scheme val="minor"/>
      </rPr>
      <t>Fiktif</t>
    </r>
  </si>
  <si>
    <t>Data Point LPM Lensa</t>
  </si>
  <si>
    <t>Bale</t>
  </si>
  <si>
    <t>Rizka</t>
  </si>
  <si>
    <t>Syura</t>
  </si>
  <si>
    <t>Rio</t>
  </si>
  <si>
    <t>Usuf</t>
  </si>
  <si>
    <t>Surya</t>
  </si>
  <si>
    <t>Prima</t>
  </si>
  <si>
    <t>Saguh</t>
  </si>
  <si>
    <t>Isan</t>
  </si>
  <si>
    <t>Dwi</t>
  </si>
  <si>
    <t>Fina</t>
  </si>
  <si>
    <t>Ira</t>
  </si>
  <si>
    <t>Adel</t>
  </si>
  <si>
    <t>Dodo</t>
  </si>
  <si>
    <t>Dayat</t>
  </si>
  <si>
    <t>Nahdly</t>
  </si>
  <si>
    <t xml:space="preserve">Lidah </t>
  </si>
  <si>
    <t>Kia</t>
  </si>
  <si>
    <t>Haikal</t>
  </si>
  <si>
    <t>Alvie</t>
  </si>
  <si>
    <t>Risma</t>
  </si>
  <si>
    <t>Rayhan</t>
  </si>
  <si>
    <t>Mei</t>
  </si>
  <si>
    <t>Ratu</t>
  </si>
  <si>
    <t>Ade</t>
  </si>
  <si>
    <t>Afra</t>
  </si>
  <si>
    <t>Jali</t>
  </si>
  <si>
    <t>Aldy</t>
  </si>
  <si>
    <t>Navila</t>
  </si>
  <si>
    <t>1Amin</t>
  </si>
  <si>
    <t>Chindy</t>
  </si>
  <si>
    <t>Faqih</t>
  </si>
  <si>
    <t>Dhani</t>
  </si>
  <si>
    <t>Syofa</t>
  </si>
  <si>
    <t>Dita</t>
  </si>
  <si>
    <t>Nana</t>
  </si>
  <si>
    <t>Rahma</t>
  </si>
  <si>
    <t>Fatimah</t>
  </si>
  <si>
    <t>Santy</t>
  </si>
  <si>
    <t>Sumber: Data Primer</t>
  </si>
  <si>
    <t>Data ……..</t>
  </si>
  <si>
    <t>nilai Ujian Sertifikasi 50 orang mahasiswa Prodi Teknik Informatika</t>
  </si>
  <si>
    <t>Aebah Fitri</t>
  </si>
  <si>
    <t>Fahrunnisa Palastri</t>
  </si>
  <si>
    <t>Afan Arief</t>
  </si>
  <si>
    <t>Gadang Zulkarnain</t>
  </si>
  <si>
    <t>Ahmad  Fathanah</t>
  </si>
  <si>
    <t>Garda Setiawan</t>
  </si>
  <si>
    <t>Irfan Nasrudin</t>
  </si>
  <si>
    <t>Ahmad Akmal</t>
  </si>
  <si>
    <t>Irsad Jailani</t>
  </si>
  <si>
    <t>Ahmad Fauzan</t>
  </si>
  <si>
    <t>Jofan Maulana</t>
  </si>
  <si>
    <t>Aji Kusnandar</t>
  </si>
  <si>
    <t>Joko Prayoga</t>
  </si>
  <si>
    <t>Alif Rama</t>
  </si>
  <si>
    <t>Kamiluddin</t>
  </si>
  <si>
    <t>Ananda Rizki</t>
  </si>
  <si>
    <t>Lulu Hasanah</t>
  </si>
  <si>
    <t>Anindya Ratih</t>
  </si>
  <si>
    <t>Luluh Sitorus</t>
  </si>
  <si>
    <t>Ara Khairunissa</t>
  </si>
  <si>
    <t>M.Robin</t>
  </si>
  <si>
    <t>Ardadelia</t>
  </si>
  <si>
    <t>M.Wahidi</t>
  </si>
  <si>
    <t>Arga Winata</t>
  </si>
  <si>
    <t>Mahdelia Putri</t>
  </si>
  <si>
    <t>Asnan Ali</t>
  </si>
  <si>
    <t>Mustafa Ali</t>
  </si>
  <si>
    <t>Bagas Rasendria</t>
  </si>
  <si>
    <t>Nadine Zulaika</t>
  </si>
  <si>
    <t>Bagas Trimukti</t>
  </si>
  <si>
    <t>Novi Riyanti</t>
  </si>
  <si>
    <t>Bara Pamungkas</t>
  </si>
  <si>
    <t>Oky Ozora</t>
  </si>
  <si>
    <t>Bayuo Savira</t>
  </si>
  <si>
    <t>Panji Irawan</t>
  </si>
  <si>
    <t>Becca Rosa</t>
  </si>
  <si>
    <t>Restu Utami</t>
  </si>
  <si>
    <t>Betania Farida</t>
  </si>
  <si>
    <t>Rizky Maulaa</t>
  </si>
  <si>
    <t>Chandra Gunawan</t>
  </si>
  <si>
    <t>Tito Rusdiawan</t>
  </si>
  <si>
    <t>Cinta Safitri</t>
  </si>
  <si>
    <t>Vero Simanjuntak</t>
  </si>
  <si>
    <t>Danang</t>
  </si>
  <si>
    <t>Warji Irawan</t>
  </si>
  <si>
    <t>Dariati Irawan</t>
  </si>
  <si>
    <t>Zahroni Malik</t>
  </si>
  <si>
    <t>Dhani Fauzan</t>
  </si>
  <si>
    <t>Zizi Lestari</t>
  </si>
  <si>
    <t>Sumber = Fiktif</t>
  </si>
  <si>
    <t>Data berat badan</t>
  </si>
  <si>
    <t>Nilai Ujian Bahasa Inggris</t>
  </si>
  <si>
    <t>ABDUL HAKIIM ABYAN</t>
  </si>
  <si>
    <t>RAFINA KHAIRIANI</t>
  </si>
  <si>
    <t>ADELIA NOVIANTI</t>
  </si>
  <si>
    <t>RINA YULIA NANDA</t>
  </si>
  <si>
    <t>AHDA NAFIDA SHALEHA RAHMADINA</t>
  </si>
  <si>
    <t>AHMAD ARIYANUR RAHMAN</t>
  </si>
  <si>
    <t>SEINA</t>
  </si>
  <si>
    <t>AHMAD FADHILAH ASSHAUFI</t>
  </si>
  <si>
    <t>SYOFA RAHMINA</t>
  </si>
  <si>
    <t>AHMAD SYAFII</t>
  </si>
  <si>
    <t>WULAN NOVITA SARI</t>
  </si>
  <si>
    <t>ANDIN NASHRULLAH</t>
  </si>
  <si>
    <t>DWI ADE KURNIAWAN</t>
  </si>
  <si>
    <t>ARINDA ISTIQOMAH</t>
  </si>
  <si>
    <t>ANISA</t>
  </si>
  <si>
    <t>AZIZAH MAHMUBA</t>
  </si>
  <si>
    <t>RAGIL</t>
  </si>
  <si>
    <t>CHINDY WULANDARI</t>
  </si>
  <si>
    <t>NIAR</t>
  </si>
  <si>
    <t>DINDA MUSLIMAH</t>
  </si>
  <si>
    <t>CACA</t>
  </si>
  <si>
    <t>ERLANGGA RIZQI WAHYU DIONO</t>
  </si>
  <si>
    <t>VANIA</t>
  </si>
  <si>
    <t>GIGIH SURYADI</t>
  </si>
  <si>
    <t>SAID AL MADANI</t>
  </si>
  <si>
    <t>IHKSAN TAJALIAN NOOR</t>
  </si>
  <si>
    <t>HENDRA</t>
  </si>
  <si>
    <t>ILHAM RAMADHANI</t>
  </si>
  <si>
    <t>AZKIA</t>
  </si>
  <si>
    <t>M.ALIF RAHMAN</t>
  </si>
  <si>
    <t>ICHA</t>
  </si>
  <si>
    <t>MUHAMMAD ALNA NUR AJI</t>
  </si>
  <si>
    <t>MUHAMMAD BINTANG FATHEHAH</t>
  </si>
  <si>
    <t>MUHAMMAD YUNUS</t>
  </si>
  <si>
    <t>MUHAMMAD MAWARDI</t>
  </si>
  <si>
    <t>MUHAMMAD ROYYAN</t>
  </si>
  <si>
    <t>MUHAMMAD NAZARI ANSYARI</t>
  </si>
  <si>
    <t>SARIAYU PUTRI</t>
  </si>
  <si>
    <t>MUHAMMAD RAFII</t>
  </si>
  <si>
    <t>LINDA</t>
  </si>
  <si>
    <t>MUHAMMAD RIFQI NUR AZMI</t>
  </si>
  <si>
    <t>NAZWA</t>
  </si>
  <si>
    <t>MUHAMMAD SUNA BAHRUL ALAM</t>
  </si>
  <si>
    <t>ALYA</t>
  </si>
  <si>
    <t>MUHAMMAD YUDITH NAZRULY</t>
  </si>
  <si>
    <t>RIDHO</t>
  </si>
  <si>
    <t>NURHALIZA</t>
  </si>
  <si>
    <t>NAUFAL</t>
  </si>
  <si>
    <t>Sumber: Fiktif</t>
  </si>
  <si>
    <t>Data Nilai (stok) produk barang pada toko amanah</t>
  </si>
  <si>
    <t>Produk A</t>
  </si>
  <si>
    <t>Produk Z</t>
  </si>
  <si>
    <t>Produk B</t>
  </si>
  <si>
    <t>Produk AA</t>
  </si>
  <si>
    <t>Produk C</t>
  </si>
  <si>
    <t>Produk AB</t>
  </si>
  <si>
    <t>Produk D</t>
  </si>
  <si>
    <t>Produk AC</t>
  </si>
  <si>
    <t>Produk E</t>
  </si>
  <si>
    <t>Produk AD</t>
  </si>
  <si>
    <t>Produk F</t>
  </si>
  <si>
    <t>Produk AE</t>
  </si>
  <si>
    <t>Produk G</t>
  </si>
  <si>
    <t>Produk AF</t>
  </si>
  <si>
    <t>Produk H</t>
  </si>
  <si>
    <t>Produk AG</t>
  </si>
  <si>
    <t>Produk I</t>
  </si>
  <si>
    <t>Produk AH</t>
  </si>
  <si>
    <t>Produk J</t>
  </si>
  <si>
    <t>Produk AI</t>
  </si>
  <si>
    <t>Produk K</t>
  </si>
  <si>
    <t>Produk AJ</t>
  </si>
  <si>
    <t>Produk L</t>
  </si>
  <si>
    <t>Produk AK</t>
  </si>
  <si>
    <t>Produk M</t>
  </si>
  <si>
    <t>Produk AL</t>
  </si>
  <si>
    <t>Produk N</t>
  </si>
  <si>
    <t>Produk AM</t>
  </si>
  <si>
    <t>Produk O</t>
  </si>
  <si>
    <t>Produk AN</t>
  </si>
  <si>
    <t>Produk P</t>
  </si>
  <si>
    <t>Produk AO</t>
  </si>
  <si>
    <t>Produk Q</t>
  </si>
  <si>
    <t>Produk AP</t>
  </si>
  <si>
    <t>Produk R</t>
  </si>
  <si>
    <t>Produk AR</t>
  </si>
  <si>
    <t>Produk S</t>
  </si>
  <si>
    <t>Produk AS</t>
  </si>
  <si>
    <t>Produk T</t>
  </si>
  <si>
    <t>Produk AT</t>
  </si>
  <si>
    <t>Produk U</t>
  </si>
  <si>
    <t>Produk AU</t>
  </si>
  <si>
    <t>Produk V</t>
  </si>
  <si>
    <t>Produk AV</t>
  </si>
  <si>
    <t>Produk W</t>
  </si>
  <si>
    <t>Produk AW</t>
  </si>
  <si>
    <t>Produk X</t>
  </si>
  <si>
    <t>Produk AX</t>
  </si>
  <si>
    <t>Produk Y</t>
  </si>
  <si>
    <t>Produk AY</t>
  </si>
  <si>
    <t>Data berat badan siswa siswi</t>
  </si>
  <si>
    <t>berat (kg)</t>
  </si>
  <si>
    <t>Andi</t>
  </si>
  <si>
    <t>Sigit</t>
  </si>
  <si>
    <t>Najas</t>
  </si>
  <si>
    <t>Alex</t>
  </si>
  <si>
    <t>Putri</t>
  </si>
  <si>
    <t>Fauzi</t>
  </si>
  <si>
    <t>Putra</t>
  </si>
  <si>
    <t>Anindra</t>
  </si>
  <si>
    <t>Bintang</t>
  </si>
  <si>
    <t>Asti</t>
  </si>
  <si>
    <t>Dimas</t>
  </si>
  <si>
    <t>Niko</t>
  </si>
  <si>
    <t>Aldi</t>
  </si>
  <si>
    <t>Okin</t>
  </si>
  <si>
    <t>Aldo</t>
  </si>
  <si>
    <t>Rachel</t>
  </si>
  <si>
    <t>Mawardi</t>
  </si>
  <si>
    <t>Chava</t>
  </si>
  <si>
    <t>Suna</t>
  </si>
  <si>
    <t>Biru</t>
  </si>
  <si>
    <t>Alna</t>
  </si>
  <si>
    <t>Diva</t>
  </si>
  <si>
    <t>Tio</t>
  </si>
  <si>
    <t>Dhillah</t>
  </si>
  <si>
    <t>Alvin</t>
  </si>
  <si>
    <t>Alif</t>
  </si>
  <si>
    <t>Riri</t>
  </si>
  <si>
    <t>Yotam</t>
  </si>
  <si>
    <t>Moren</t>
  </si>
  <si>
    <t>Dicky</t>
  </si>
  <si>
    <t>Diah</t>
  </si>
  <si>
    <t>Rifa</t>
  </si>
  <si>
    <t>Abi</t>
  </si>
  <si>
    <t>Dede</t>
  </si>
  <si>
    <t>Lyodra</t>
  </si>
  <si>
    <t>Awang</t>
  </si>
  <si>
    <t>Ziva</t>
  </si>
  <si>
    <t>Nuca</t>
  </si>
  <si>
    <t>Jihad</t>
  </si>
  <si>
    <t>Mahalini</t>
  </si>
  <si>
    <t>Data Nilai Kimia 50 orang siswa SMA 1 Tanjung</t>
  </si>
  <si>
    <t>ABDUL HAKIM ABYAN</t>
  </si>
  <si>
    <t>ERVINIA PUSPITASARI</t>
  </si>
  <si>
    <t>ADHELIA AGUSTINA PERTIWI</t>
  </si>
  <si>
    <t>HILDA HAMIDAH FILLAH</t>
  </si>
  <si>
    <t>ADINDA SITI AZZAHRA</t>
  </si>
  <si>
    <t>ICHWAN NOOR RAISYABIRIN</t>
  </si>
  <si>
    <t>ADNINDA HINDUN ALFIAH</t>
  </si>
  <si>
    <t>KHOIRUNNISA OKTAVIA RAHAYU</t>
  </si>
  <si>
    <t>LISA JANUARIKA</t>
  </si>
  <si>
    <t>ALDI ILMI</t>
  </si>
  <si>
    <t>AUQAYETA NUR SIFATILLAH</t>
  </si>
  <si>
    <t>AZKA KANITINA ZAHRA</t>
  </si>
  <si>
    <t>MUHAMMAD YUDITH NAZRULLY</t>
  </si>
  <si>
    <t>NOR RAHMILIA SARI</t>
  </si>
  <si>
    <t>DESTY RULITA THIODORA</t>
  </si>
  <si>
    <t>DEVIANA NUR AISYA</t>
  </si>
  <si>
    <t>NURPITA</t>
  </si>
  <si>
    <t>DEYA NADYA ISTIQOMAH</t>
  </si>
  <si>
    <t>OKTA RYAN UTAMA</t>
  </si>
  <si>
    <t>DHEA KARIMA ANANDA</t>
  </si>
  <si>
    <t>DINA MILIA RAHMAN</t>
  </si>
  <si>
    <t>DIVA OKTAVINA IFADA</t>
  </si>
  <si>
    <t>DWI SITI ASTUTI</t>
  </si>
  <si>
    <t>EKSA YOLA TURSELA</t>
  </si>
  <si>
    <t>DATA JUMLAH DESA DI PULAU KALIMANTAN</t>
  </si>
  <si>
    <t>Kabupaten/Kota</t>
  </si>
  <si>
    <t>Jumlah</t>
  </si>
  <si>
    <t>Balangan</t>
  </si>
  <si>
    <t>Banjar</t>
  </si>
  <si>
    <t>Barito Selatan</t>
  </si>
  <si>
    <t>Barito Timur</t>
  </si>
  <si>
    <t>Barito Utara</t>
  </si>
  <si>
    <t>Bengkayang</t>
  </si>
  <si>
    <t>Berau</t>
  </si>
  <si>
    <t>Bulungan</t>
  </si>
  <si>
    <t>Gunung Mas</t>
  </si>
  <si>
    <t>Hulu Sungai Selatan</t>
  </si>
  <si>
    <t>Hulu Sungai Tengah</t>
  </si>
  <si>
    <t>Hulu Sungai Utara</t>
  </si>
  <si>
    <t>Kapuas Hulu</t>
  </si>
  <si>
    <t>Katingan</t>
  </si>
  <si>
    <t>Kayong Utara</t>
  </si>
  <si>
    <t>Ketapang</t>
  </si>
  <si>
    <t>Kotabaru</t>
  </si>
  <si>
    <t>Kotawaringin Barat</t>
  </si>
  <si>
    <t>Kotawaringin Timur</t>
  </si>
  <si>
    <t>Kubu Raya</t>
  </si>
  <si>
    <t>Kutai Barat</t>
  </si>
  <si>
    <t>Kutai Kertanegara</t>
  </si>
  <si>
    <t>Kutai Timur</t>
  </si>
  <si>
    <t>Lamandau</t>
  </si>
  <si>
    <t>Landak</t>
  </si>
  <si>
    <t>Mahakam Ulu</t>
  </si>
  <si>
    <t>Melawi</t>
  </si>
  <si>
    <t>Mempawah</t>
  </si>
  <si>
    <t>Murung Raya</t>
  </si>
  <si>
    <t>Nunukan</t>
  </si>
  <si>
    <t>Paser</t>
  </si>
  <si>
    <t>Penajam Paser Utara</t>
  </si>
  <si>
    <t>Pulang Pisau</t>
  </si>
  <si>
    <t>Sambas</t>
  </si>
  <si>
    <t>Sanggau</t>
  </si>
  <si>
    <t>Sekadau</t>
  </si>
  <si>
    <t>Seruyan</t>
  </si>
  <si>
    <t>Sintang</t>
  </si>
  <si>
    <t>Sukamara</t>
  </si>
  <si>
    <t>Tabalong</t>
  </si>
  <si>
    <t>Tana Tidung</t>
  </si>
  <si>
    <t>Tanah Bumbu</t>
  </si>
  <si>
    <t>Tapin</t>
  </si>
  <si>
    <t xml:space="preserve">Sumber : </t>
  </si>
  <si>
    <t>- Wikipedia</t>
  </si>
  <si>
    <t>- Fiktif</t>
  </si>
  <si>
    <t xml:space="preserve"> Data 50 Jenis-jenis Mobil dan Jumlah terjualnya di Asia Tenggara</t>
  </si>
  <si>
    <t>Jenis Mobil</t>
  </si>
  <si>
    <t>Terjual</t>
  </si>
  <si>
    <t>Toyota Hilux</t>
  </si>
  <si>
    <t>Nissan Almera</t>
  </si>
  <si>
    <t>Isuzu D-Max</t>
  </si>
  <si>
    <t>Toyota Corolla</t>
  </si>
  <si>
    <t>Toyota Avanza</t>
  </si>
  <si>
    <t>Toyota Hiace</t>
  </si>
  <si>
    <t>Toyota Vios</t>
  </si>
  <si>
    <t>Honda Mobilio</t>
  </si>
  <si>
    <t>Toyota Fortuner</t>
  </si>
  <si>
    <t>Toyota Agya</t>
  </si>
  <si>
    <t>Toyota Innova</t>
  </si>
  <si>
    <t>Daihatsu Ayla</t>
  </si>
  <si>
    <t>Honda HR-V</t>
  </si>
  <si>
    <t>Isuzu MU-X</t>
  </si>
  <si>
    <t>Perodua Axia</t>
  </si>
  <si>
    <t>Mitsubishi Mirage</t>
  </si>
  <si>
    <t>Honda City</t>
  </si>
  <si>
    <t>Ford Everest</t>
  </si>
  <si>
    <t>Ford Ranger</t>
  </si>
  <si>
    <t>Chevrolet Colorado</t>
  </si>
  <si>
    <t>Toyota Calya</t>
  </si>
  <si>
    <t>Toyota Sienta</t>
  </si>
  <si>
    <t>Perodua Alza</t>
  </si>
  <si>
    <t>Mazda CX-5</t>
  </si>
  <si>
    <t>Honda Jazz</t>
  </si>
  <si>
    <t>Toyota Rush</t>
  </si>
  <si>
    <t>Daihatsu Sigra</t>
  </si>
  <si>
    <t>Mitsubishi L300 P/U</t>
  </si>
  <si>
    <t>Honda Civic</t>
  </si>
  <si>
    <t>Mitsubishi Montero Sport</t>
  </si>
  <si>
    <t>Toyota Yaris</t>
  </si>
  <si>
    <t>Toyota Wigo</t>
  </si>
  <si>
    <t>Honda Brio Satya</t>
  </si>
  <si>
    <t>Ford Ecosport</t>
  </si>
  <si>
    <t>Suzuki Ertiga</t>
  </si>
  <si>
    <t>Hyundai Accent</t>
  </si>
  <si>
    <t>Proton Saga</t>
  </si>
  <si>
    <t>Mitsubishi Attrage</t>
  </si>
  <si>
    <t>Honda BR-V</t>
  </si>
  <si>
    <t>Mitsubishi T120-SS Pick up</t>
  </si>
  <si>
    <t>Suzuki Carry Pick Up</t>
  </si>
  <si>
    <t>Perodua Myvi</t>
  </si>
  <si>
    <t>Daihatsu Gran Max PU</t>
  </si>
  <si>
    <t>Mitsubishi Triton</t>
  </si>
  <si>
    <t>Daihatsu Xenia</t>
  </si>
  <si>
    <t>Mazda2</t>
  </si>
  <si>
    <t>Honda CR-V</t>
  </si>
  <si>
    <t>Hino</t>
  </si>
  <si>
    <t>Mitsubishi Pajero Sport</t>
  </si>
  <si>
    <t>Nissan Navara</t>
  </si>
  <si>
    <t>Nilai Uas Agama</t>
  </si>
  <si>
    <t>NUR DEVI RAHMALINA</t>
  </si>
  <si>
    <t>AKHMAD AZHARI</t>
  </si>
  <si>
    <t>RIZAL NOR FAJERI</t>
  </si>
  <si>
    <t>AULIA RIFQAH NOORATIQAH</t>
  </si>
  <si>
    <t>ZIDDANE</t>
  </si>
  <si>
    <t>ZIAN ABIDIN</t>
  </si>
  <si>
    <t>DHIAS PUTRA</t>
  </si>
  <si>
    <t>HASBY MUNAWAR</t>
  </si>
  <si>
    <t>AHMAD ABRAR</t>
  </si>
  <si>
    <t>FADHILLAH</t>
  </si>
  <si>
    <t>RIDHA ANSHARY</t>
  </si>
  <si>
    <t>MAHMUD</t>
  </si>
  <si>
    <t>KHAIRUL</t>
  </si>
  <si>
    <t>NOVA KASTRIANA</t>
  </si>
  <si>
    <t>RIZKY FAHRIZAL</t>
  </si>
  <si>
    <t>RIZALUL</t>
  </si>
  <si>
    <t>NAULFA HAKIM</t>
  </si>
  <si>
    <t>NURELETA</t>
  </si>
  <si>
    <t>AULIA ANUGERAH</t>
  </si>
  <si>
    <t>Data nilai Ujian Kimia 50 orang siswa SMAN 2 BANJARBARU</t>
  </si>
  <si>
    <t>Humaidi</t>
  </si>
  <si>
    <t>Ahmad Ari</t>
  </si>
  <si>
    <t>Hermansyah Wijaya</t>
  </si>
  <si>
    <t>Berlian</t>
  </si>
  <si>
    <t>Herlando Leri</t>
  </si>
  <si>
    <t>Bahrudin</t>
  </si>
  <si>
    <t>Irwansyah</t>
  </si>
  <si>
    <t>Bardi</t>
  </si>
  <si>
    <t>Irwan Putra</t>
  </si>
  <si>
    <t>Celo Wati</t>
  </si>
  <si>
    <t>Isyahna</t>
  </si>
  <si>
    <t>Casandra Mulia</t>
  </si>
  <si>
    <t>Jambrud Katuli</t>
  </si>
  <si>
    <t>Camelo Sari</t>
  </si>
  <si>
    <t>Jarhan Wijaya</t>
  </si>
  <si>
    <t>Dino Asabri</t>
  </si>
  <si>
    <t>Fajri Nasio</t>
  </si>
  <si>
    <t>Dadang Fermansyah</t>
  </si>
  <si>
    <t>Yudha Karir</t>
  </si>
  <si>
    <t>Dina Kumala</t>
  </si>
  <si>
    <t>Alvin Saputra</t>
  </si>
  <si>
    <t>Dhina Kamelia</t>
  </si>
  <si>
    <t>Lia Kamalia</t>
  </si>
  <si>
    <t>Dodit</t>
  </si>
  <si>
    <t>Imanuri</t>
  </si>
  <si>
    <t>Dori Absolut</t>
  </si>
  <si>
    <t>Ahmad Rifani</t>
  </si>
  <si>
    <t>Elang Dwi</t>
  </si>
  <si>
    <t>Rosyid Ahri</t>
  </si>
  <si>
    <t>Erlangga Putra</t>
  </si>
  <si>
    <t>Ramli Husyada</t>
  </si>
  <si>
    <t>Enggi Saputri</t>
  </si>
  <si>
    <t>Kamelia Syaputri</t>
  </si>
  <si>
    <t>Fahreza</t>
  </si>
  <si>
    <t>Hendra Saputra</t>
  </si>
  <si>
    <t>Farhan Azhar</t>
  </si>
  <si>
    <t>Rasyid Albani</t>
  </si>
  <si>
    <t>Fitri Kumbar</t>
  </si>
  <si>
    <t>Muhammad Suna</t>
  </si>
  <si>
    <t>Famdana Rasyid</t>
  </si>
  <si>
    <t>Fahri Lamri</t>
  </si>
  <si>
    <t>Gigih Suryadi</t>
  </si>
  <si>
    <t>Amri Faisal</t>
  </si>
  <si>
    <t>Galang Herma</t>
  </si>
  <si>
    <t>Rafi Maulana</t>
  </si>
  <si>
    <t>Gisyel Anjri</t>
  </si>
  <si>
    <t>Musyafa Ahmad</t>
  </si>
  <si>
    <t>Gardu Syari</t>
  </si>
  <si>
    <t>Ilham Bahrudin</t>
  </si>
  <si>
    <t>Data Nilai Bahasa Inggris 50 siswa di kelas SMK</t>
  </si>
  <si>
    <t>Aby</t>
  </si>
  <si>
    <t>Abdi</t>
  </si>
  <si>
    <t>Hakim</t>
  </si>
  <si>
    <t>Hendri</t>
  </si>
  <si>
    <t>Angga</t>
  </si>
  <si>
    <t>Hidayat</t>
  </si>
  <si>
    <t>Ardi</t>
  </si>
  <si>
    <t>Hikmah</t>
  </si>
  <si>
    <t>Atillah</t>
  </si>
  <si>
    <t>Ida</t>
  </si>
  <si>
    <t>Bagus</t>
  </si>
  <si>
    <t>Ifah</t>
  </si>
  <si>
    <t>Ijul</t>
  </si>
  <si>
    <t>Ikram</t>
  </si>
  <si>
    <t>Cyper</t>
  </si>
  <si>
    <t>Imus</t>
  </si>
  <si>
    <t>Dara</t>
  </si>
  <si>
    <t>Ipul</t>
  </si>
  <si>
    <t>Daus</t>
  </si>
  <si>
    <t>Devi</t>
  </si>
  <si>
    <t>Dila</t>
  </si>
  <si>
    <t>Juan</t>
  </si>
  <si>
    <t>Muhammad</t>
  </si>
  <si>
    <t>Ema</t>
  </si>
  <si>
    <t>Nadya</t>
  </si>
  <si>
    <t>Erma</t>
  </si>
  <si>
    <t>Nanda</t>
  </si>
  <si>
    <t>Fadillah</t>
  </si>
  <si>
    <t>Firdaus</t>
  </si>
  <si>
    <t>Rahman</t>
  </si>
  <si>
    <t>Fiqri</t>
  </si>
  <si>
    <t>Rahim</t>
  </si>
  <si>
    <t>Gibran</t>
  </si>
  <si>
    <t>Ruly</t>
  </si>
  <si>
    <t>Gigih</t>
  </si>
  <si>
    <t>Gilang</t>
  </si>
  <si>
    <t>Yudith</t>
  </si>
  <si>
    <t>Irma</t>
  </si>
  <si>
    <t>TOP NA PUBG Point</t>
  </si>
  <si>
    <t>TOP NA PUBG Points</t>
  </si>
  <si>
    <t>TSM FTX WARDELL</t>
  </si>
  <si>
    <t>Paincakes</t>
  </si>
  <si>
    <t>zt0L</t>
  </si>
  <si>
    <t>OXG Reduxx</t>
  </si>
  <si>
    <t>NRG s0m</t>
  </si>
  <si>
    <t>C9 poiz</t>
  </si>
  <si>
    <t>Veteron</t>
  </si>
  <si>
    <t>TSM FTX bang</t>
  </si>
  <si>
    <t>XSET BcJ</t>
  </si>
  <si>
    <t>Tkaz</t>
  </si>
  <si>
    <t>SEN SicK</t>
  </si>
  <si>
    <t>TSM FTX hazed</t>
  </si>
  <si>
    <t>BTR Ryzen</t>
  </si>
  <si>
    <t>BTR Luxxy</t>
  </si>
  <si>
    <t>BTR Zuxxy</t>
  </si>
  <si>
    <t>Data  Panen Jagung di 50 Kabupaten/Kota</t>
  </si>
  <si>
    <t>Produksi(Ton)</t>
  </si>
  <si>
    <t>Amuntai</t>
  </si>
  <si>
    <t>Banjarnegara</t>
  </si>
  <si>
    <t>Banyumas</t>
  </si>
  <si>
    <t>Batang</t>
  </si>
  <si>
    <t>Bima</t>
  </si>
  <si>
    <t>Blora</t>
  </si>
  <si>
    <t>Boyolali</t>
  </si>
  <si>
    <t>Brebes</t>
  </si>
  <si>
    <t>Cilacap</t>
  </si>
  <si>
    <t>Demak</t>
  </si>
  <si>
    <t>Dompu</t>
  </si>
  <si>
    <t>Grobongan</t>
  </si>
  <si>
    <t>Karanganyar</t>
  </si>
  <si>
    <t>Karo</t>
  </si>
  <si>
    <t>Kebumen</t>
  </si>
  <si>
    <t>Kendal</t>
  </si>
  <si>
    <t>Klaten</t>
  </si>
  <si>
    <t>Kudus</t>
  </si>
  <si>
    <t>Lampung Barat</t>
  </si>
  <si>
    <t>Lampung Selatan</t>
  </si>
  <si>
    <t>Langkat</t>
  </si>
  <si>
    <t>Lombok Barat</t>
  </si>
  <si>
    <t>Lombok Timur</t>
  </si>
  <si>
    <t>Magelang</t>
  </si>
  <si>
    <t>Mataram</t>
  </si>
  <si>
    <t>Pati</t>
  </si>
  <si>
    <t>Pemalang</t>
  </si>
  <si>
    <t>Pringsewu</t>
  </si>
  <si>
    <t>Purbalingga</t>
  </si>
  <si>
    <t>Purworejo</t>
  </si>
  <si>
    <t>Rembang</t>
  </si>
  <si>
    <t>Salatiga</t>
  </si>
  <si>
    <t>Semarang</t>
  </si>
  <si>
    <t>Simalungun</t>
  </si>
  <si>
    <t>Sragen</t>
  </si>
  <si>
    <t>Sukoharjo</t>
  </si>
  <si>
    <t>Sumbawa</t>
  </si>
  <si>
    <t>Surakarta</t>
  </si>
  <si>
    <t>Tegal</t>
  </si>
  <si>
    <t>Temanggung</t>
  </si>
  <si>
    <t>Tulang Bawang</t>
  </si>
  <si>
    <t>Tulang Bawang Barat</t>
  </si>
  <si>
    <t>Wonogiri</t>
  </si>
  <si>
    <t>Wonosobo</t>
  </si>
  <si>
    <t xml:space="preserve">Produksi </t>
  </si>
  <si>
    <t>Pekanbaru</t>
  </si>
  <si>
    <t>Xmax</t>
  </si>
  <si>
    <t>Xmin</t>
  </si>
  <si>
    <t>Data Panen Padi di 50 Kabupaten/Kota</t>
  </si>
  <si>
    <t>3.P</t>
  </si>
  <si>
    <t>2. Jumlah Kelas</t>
  </si>
  <si>
    <t>1. Rentang</t>
  </si>
  <si>
    <t>INTERVAL</t>
  </si>
  <si>
    <t>Dibulatkan</t>
  </si>
  <si>
    <t>-</t>
  </si>
  <si>
    <t>Frekuensi</t>
  </si>
  <si>
    <t>Titik Tengah</t>
  </si>
  <si>
    <t>Frekuensi Kumulatif</t>
  </si>
  <si>
    <t>FKA</t>
  </si>
  <si>
    <t>FKB</t>
  </si>
  <si>
    <t>F Relative</t>
  </si>
  <si>
    <t>Tepi Kelas</t>
  </si>
  <si>
    <t>Tepi Bawah</t>
  </si>
  <si>
    <t>Tepi Atas</t>
  </si>
  <si>
    <t xml:space="preserve">Soal </t>
  </si>
  <si>
    <t>Histogram</t>
  </si>
  <si>
    <t>Poligon</t>
  </si>
  <si>
    <t>ogive</t>
  </si>
  <si>
    <t>hasil</t>
  </si>
  <si>
    <t>Q1</t>
  </si>
  <si>
    <t>Kuartil 1</t>
  </si>
  <si>
    <t>Kuartil 2</t>
  </si>
  <si>
    <t>Kuartil 3</t>
  </si>
  <si>
    <t xml:space="preserve"> </t>
  </si>
  <si>
    <t>Range Interkuartil</t>
  </si>
  <si>
    <t>Fxt</t>
  </si>
  <si>
    <t>1/2 * n</t>
  </si>
  <si>
    <t>tb</t>
  </si>
  <si>
    <t>fkb</t>
  </si>
  <si>
    <t>fi</t>
  </si>
  <si>
    <t>p</t>
  </si>
  <si>
    <t>mean</t>
  </si>
  <si>
    <t>median</t>
  </si>
  <si>
    <t>modus</t>
  </si>
  <si>
    <t>fxt</t>
  </si>
  <si>
    <t>jf</t>
  </si>
  <si>
    <t>D1</t>
  </si>
  <si>
    <t>D2</t>
  </si>
  <si>
    <t>1/4 n</t>
  </si>
  <si>
    <t>Tb</t>
  </si>
  <si>
    <t>Fkb</t>
  </si>
  <si>
    <t>Fi</t>
  </si>
  <si>
    <t>P</t>
  </si>
  <si>
    <t>Q2</t>
  </si>
  <si>
    <t>2/4 n</t>
  </si>
  <si>
    <t>3/4 n</t>
  </si>
  <si>
    <t>Desil 7</t>
  </si>
  <si>
    <t>7/10*n</t>
  </si>
  <si>
    <t xml:space="preserve">fi </t>
  </si>
  <si>
    <t>D7</t>
  </si>
  <si>
    <t>Persentil 87</t>
  </si>
  <si>
    <t>87/100*n</t>
  </si>
  <si>
    <t>P87</t>
  </si>
  <si>
    <t>Devisi Kuartil</t>
  </si>
  <si>
    <t>|X-XI</t>
  </si>
  <si>
    <t>f|xt-x|</t>
  </si>
  <si>
    <t>xt-x|^2</t>
  </si>
  <si>
    <t>f(xt-x|)^2</t>
  </si>
  <si>
    <t>Jangkauan</t>
  </si>
  <si>
    <t>Mean Devition</t>
  </si>
  <si>
    <t>Varians</t>
  </si>
  <si>
    <t>Akar Varians</t>
  </si>
  <si>
    <t>Debians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</si>
</sst>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1"/>
      <name val="Calibri"/>
    </font>
    <font>
      <sz val="12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52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2" fillId="2" borderId="1" xfId="1" applyAlignment="1">
      <alignment horizontal="center"/>
    </xf>
    <xf numFmtId="0" fontId="4" fillId="2" borderId="1" xfId="1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0" fillId="0" borderId="2" xfId="0" applyBorder="1" applyAlignment="1">
      <alignment vertical="top"/>
    </xf>
    <xf numFmtId="0" fontId="5" fillId="3" borderId="2" xfId="2" applyFont="1" applyFill="1" applyBorder="1" applyAlignment="1">
      <alignment vertical="top" wrapText="1"/>
    </xf>
    <xf numFmtId="3" fontId="5" fillId="3" borderId="2" xfId="2" applyNumberFormat="1" applyFont="1" applyFill="1" applyBorder="1" applyAlignment="1">
      <alignment horizontal="right" vertical="top" wrapText="1"/>
    </xf>
    <xf numFmtId="0" fontId="5" fillId="4" borderId="2" xfId="2" applyFont="1" applyFill="1" applyBorder="1" applyAlignment="1">
      <alignment vertical="top" wrapText="1"/>
    </xf>
    <xf numFmtId="3" fontId="5" fillId="4" borderId="2" xfId="2" applyNumberFormat="1" applyFont="1" applyFill="1" applyBorder="1" applyAlignment="1">
      <alignment horizontal="right" vertical="top" wrapText="1"/>
    </xf>
    <xf numFmtId="0" fontId="0" fillId="0" borderId="2" xfId="0" quotePrefix="1" applyBorder="1" applyAlignment="1">
      <alignment horizontal="right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10" xfId="0" applyBorder="1"/>
    <xf numFmtId="0" fontId="0" fillId="0" borderId="0" xfId="0" applyAlignment="1">
      <alignment vertical="center"/>
    </xf>
    <xf numFmtId="0" fontId="6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7" fillId="0" borderId="2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1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8" fillId="0" borderId="0" xfId="0" applyFont="1"/>
    <xf numFmtId="0" fontId="8" fillId="0" borderId="2" xfId="0" applyFont="1" applyBorder="1"/>
    <xf numFmtId="0" fontId="0" fillId="0" borderId="22" xfId="0" applyBorder="1"/>
    <xf numFmtId="0" fontId="9" fillId="0" borderId="0" xfId="0" applyFont="1"/>
    <xf numFmtId="0" fontId="6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2" xfId="0" applyFont="1" applyBorder="1"/>
    <xf numFmtId="0" fontId="0" fillId="0" borderId="23" xfId="0" applyBorder="1"/>
    <xf numFmtId="0" fontId="2" fillId="5" borderId="1" xfId="1" applyFill="1" applyAlignment="1">
      <alignment horizontal="center"/>
    </xf>
    <xf numFmtId="0" fontId="12" fillId="6" borderId="1" xfId="1" applyFont="1" applyFill="1" applyAlignment="1">
      <alignment horizontal="center"/>
    </xf>
    <xf numFmtId="0" fontId="12" fillId="6" borderId="1" xfId="1" applyFont="1" applyFill="1" applyAlignment="1">
      <alignment horizontal="left"/>
    </xf>
    <xf numFmtId="3" fontId="12" fillId="6" borderId="1" xfId="1" applyNumberFormat="1" applyFont="1" applyFill="1" applyAlignment="1">
      <alignment horizontal="center"/>
    </xf>
    <xf numFmtId="0" fontId="12" fillId="6" borderId="24" xfId="1" applyFont="1" applyFill="1" applyBorder="1" applyAlignment="1">
      <alignment horizontal="left"/>
    </xf>
    <xf numFmtId="3" fontId="12" fillId="6" borderId="24" xfId="1" applyNumberFormat="1" applyFont="1" applyFill="1" applyBorder="1" applyAlignment="1">
      <alignment horizontal="center"/>
    </xf>
    <xf numFmtId="0" fontId="12" fillId="6" borderId="25" xfId="1" applyFont="1" applyFill="1" applyBorder="1" applyAlignment="1">
      <alignment horizontal="center"/>
    </xf>
    <xf numFmtId="0" fontId="12" fillId="6" borderId="2" xfId="1" applyFont="1" applyFill="1" applyBorder="1" applyAlignment="1">
      <alignment horizontal="left"/>
    </xf>
    <xf numFmtId="3" fontId="12" fillId="6" borderId="2" xfId="0" applyNumberFormat="1" applyFont="1" applyFill="1" applyBorder="1" applyAlignment="1">
      <alignment horizontal="center"/>
    </xf>
    <xf numFmtId="0" fontId="12" fillId="6" borderId="26" xfId="1" applyFont="1" applyFill="1" applyBorder="1" applyAlignment="1">
      <alignment horizontal="left"/>
    </xf>
    <xf numFmtId="3" fontId="12" fillId="6" borderId="26" xfId="1" applyNumberFormat="1" applyFont="1" applyFill="1" applyBorder="1" applyAlignment="1">
      <alignment horizontal="center"/>
    </xf>
    <xf numFmtId="0" fontId="12" fillId="6" borderId="1" xfId="0" applyFont="1" applyFill="1" applyBorder="1"/>
    <xf numFmtId="0" fontId="0" fillId="0" borderId="0" xfId="0" quotePrefix="1"/>
    <xf numFmtId="0" fontId="13" fillId="0" borderId="0" xfId="0" applyFont="1"/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/>
    </xf>
    <xf numFmtId="0" fontId="13" fillId="0" borderId="0" xfId="0" applyFont="1" applyAlignment="1">
      <alignment horizontal="center"/>
    </xf>
    <xf numFmtId="1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0" fontId="13" fillId="0" borderId="2" xfId="0" applyFont="1" applyBorder="1" applyAlignment="1">
      <alignment horizontal="left" vertical="top"/>
    </xf>
    <xf numFmtId="0" fontId="13" fillId="0" borderId="2" xfId="0" applyFont="1" applyBorder="1" applyAlignment="1">
      <alignment horizontal="right" vertical="top"/>
    </xf>
    <xf numFmtId="0" fontId="13" fillId="0" borderId="2" xfId="0" applyFont="1" applyBorder="1" applyAlignment="1">
      <alignment vertical="top"/>
    </xf>
    <xf numFmtId="0" fontId="14" fillId="0" borderId="0" xfId="0" applyFont="1"/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7" xfId="0" applyBorder="1"/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8" borderId="2" xfId="0" applyFill="1" applyBorder="1" applyAlignment="1">
      <alignment horizontal="center"/>
    </xf>
    <xf numFmtId="0" fontId="0" fillId="10" borderId="2" xfId="0" applyFill="1" applyBorder="1"/>
    <xf numFmtId="0" fontId="0" fillId="10" borderId="2" xfId="0" applyFill="1" applyBorder="1" applyAlignment="1">
      <alignment horizontal="center"/>
    </xf>
    <xf numFmtId="0" fontId="0" fillId="10" borderId="0" xfId="0" applyFill="1"/>
    <xf numFmtId="0" fontId="0" fillId="11" borderId="17" xfId="0" applyFill="1" applyBorder="1" applyAlignment="1">
      <alignment horizontal="center"/>
    </xf>
    <xf numFmtId="0" fontId="0" fillId="11" borderId="2" xfId="0" applyFill="1" applyBorder="1" applyAlignment="1">
      <alignment horizontal="left"/>
    </xf>
    <xf numFmtId="0" fontId="0" fillId="11" borderId="18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11" borderId="20" xfId="0" applyFill="1" applyBorder="1" applyAlignment="1">
      <alignment horizontal="left"/>
    </xf>
    <xf numFmtId="0" fontId="0" fillId="11" borderId="21" xfId="0" applyFill="1" applyBorder="1" applyAlignment="1">
      <alignment horizontal="center"/>
    </xf>
    <xf numFmtId="0" fontId="3" fillId="12" borderId="28" xfId="0" applyFont="1" applyFill="1" applyBorder="1" applyAlignment="1">
      <alignment horizontal="center"/>
    </xf>
    <xf numFmtId="0" fontId="3" fillId="12" borderId="29" xfId="0" applyFont="1" applyFill="1" applyBorder="1" applyAlignment="1">
      <alignment horizontal="center"/>
    </xf>
    <xf numFmtId="0" fontId="3" fillId="12" borderId="30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2" xfId="3" applyNumberFormat="1" applyFont="1" applyFill="1" applyBorder="1" applyAlignment="1">
      <alignment horizontal="center" vertical="center"/>
    </xf>
    <xf numFmtId="9" fontId="0" fillId="6" borderId="2" xfId="0" applyNumberFormat="1" applyFill="1" applyBorder="1" applyAlignment="1">
      <alignment horizontal="center" vertical="center"/>
    </xf>
    <xf numFmtId="0" fontId="0" fillId="8" borderId="22" xfId="0" applyFill="1" applyBorder="1" applyAlignment="1">
      <alignment horizontal="center"/>
    </xf>
    <xf numFmtId="0" fontId="0" fillId="8" borderId="2" xfId="0" applyFill="1" applyBorder="1"/>
    <xf numFmtId="0" fontId="0" fillId="0" borderId="22" xfId="0" applyBorder="1" applyAlignment="1">
      <alignment horizontal="center"/>
    </xf>
    <xf numFmtId="0" fontId="0" fillId="13" borderId="2" xfId="0" applyFill="1" applyBorder="1"/>
    <xf numFmtId="2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14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1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9" borderId="1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/>
    </xf>
    <xf numFmtId="0" fontId="0" fillId="0" borderId="2" xfId="0" applyBorder="1"/>
    <xf numFmtId="0" fontId="1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15" borderId="2" xfId="0" applyFill="1" applyBorder="1" applyAlignment="1">
      <alignment horizontal="center"/>
    </xf>
    <xf numFmtId="2" fontId="0" fillId="15" borderId="2" xfId="0" applyNumberFormat="1" applyFill="1" applyBorder="1" applyAlignment="1">
      <alignment horizontal="center"/>
    </xf>
    <xf numFmtId="0" fontId="0" fillId="15" borderId="2" xfId="0" applyFill="1" applyBorder="1"/>
    <xf numFmtId="0" fontId="0" fillId="16" borderId="4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6" borderId="5" xfId="0" applyFill="1" applyBorder="1" applyAlignment="1">
      <alignment horizontal="center"/>
    </xf>
  </cellXfs>
  <cellStyles count="4">
    <cellStyle name="Normal" xfId="0" builtinId="0"/>
    <cellStyle name="Normal 2" xfId="2" xr:uid="{46BE3E3D-BA6E-4034-B2A6-CA51FA8063CA}"/>
    <cellStyle name="Output" xfId="1" builtinId="21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Historagram Frekuensi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E7EB-490F-BC36-0E7943C5577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7EB-490F-BC36-0E7943C5577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E7EB-490F-BC36-0E7943C5577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E7EB-490F-BC36-0E7943C5577C}"/>
              </c:ext>
            </c:extLst>
          </c:dPt>
          <c:dPt>
            <c:idx val="4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7EB-490F-BC36-0E7943C5577C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E7EB-490F-BC36-0E7943C5577C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7EB-490F-BC36-0E7943C5577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'30'!$R$18:$T$24</c:f>
              <c:multiLvlStrCache>
                <c:ptCount val="7"/>
                <c:lvl>
                  <c:pt idx="0">
                    <c:v>15,5</c:v>
                  </c:pt>
                  <c:pt idx="1">
                    <c:v>29,5</c:v>
                  </c:pt>
                  <c:pt idx="2">
                    <c:v>43,5</c:v>
                  </c:pt>
                  <c:pt idx="3">
                    <c:v>57,5</c:v>
                  </c:pt>
                  <c:pt idx="4">
                    <c:v>71,5</c:v>
                  </c:pt>
                  <c:pt idx="5">
                    <c:v>85,5</c:v>
                  </c:pt>
                  <c:pt idx="6">
                    <c:v>99,5</c:v>
                  </c:pt>
                </c:lvl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</c:lvl>
                <c:lvl>
                  <c:pt idx="0">
                    <c:v>1,5</c:v>
                  </c:pt>
                  <c:pt idx="1">
                    <c:v>15,5</c:v>
                  </c:pt>
                  <c:pt idx="2">
                    <c:v>29,5</c:v>
                  </c:pt>
                  <c:pt idx="3">
                    <c:v>43,5</c:v>
                  </c:pt>
                  <c:pt idx="4">
                    <c:v>57,5</c:v>
                  </c:pt>
                  <c:pt idx="5">
                    <c:v>71,5</c:v>
                  </c:pt>
                  <c:pt idx="6">
                    <c:v>85,5</c:v>
                  </c:pt>
                </c:lvl>
              </c:multiLvlStrCache>
            </c:multiLvlStrRef>
          </c:cat>
          <c:val>
            <c:numRef>
              <c:f>'30'!$M$18:$M$24</c:f>
              <c:numCache>
                <c:formatCode>General</c:formatCode>
                <c:ptCount val="7"/>
                <c:pt idx="0">
                  <c:v>12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4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EB-490F-BC36-0E7943C55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476499663"/>
        <c:axId val="1476500143"/>
      </c:barChart>
      <c:catAx>
        <c:axId val="1476499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Tepi</a:t>
                </a:r>
                <a:r>
                  <a:rPr lang="en-ID" baseline="0"/>
                  <a:t> Data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500143"/>
        <c:crosses val="autoZero"/>
        <c:auto val="1"/>
        <c:lblAlgn val="ctr"/>
        <c:lblOffset val="100"/>
        <c:noMultiLvlLbl val="0"/>
      </c:catAx>
      <c:valAx>
        <c:axId val="1476500143"/>
        <c:scaling>
          <c:orientation val="minMax"/>
        </c:scaling>
        <c:delete val="0"/>
        <c:axPos val="l"/>
        <c:majorGridlines>
          <c:spPr>
            <a:ln w="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499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Poligon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04145750900608"/>
          <c:y val="0.16164840801112568"/>
          <c:w val="0.84395755821965002"/>
          <c:h val="0.62458639629202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'30'!$N$18:$N$24</c:f>
              <c:numCache>
                <c:formatCode>General</c:formatCode>
                <c:ptCount val="7"/>
                <c:pt idx="0">
                  <c:v>8.5</c:v>
                </c:pt>
                <c:pt idx="1">
                  <c:v>22.5</c:v>
                </c:pt>
                <c:pt idx="2">
                  <c:v>36.5</c:v>
                </c:pt>
                <c:pt idx="3">
                  <c:v>50.5</c:v>
                </c:pt>
                <c:pt idx="4">
                  <c:v>64.5</c:v>
                </c:pt>
                <c:pt idx="5">
                  <c:v>78.5</c:v>
                </c:pt>
                <c:pt idx="6">
                  <c:v>92.5</c:v>
                </c:pt>
              </c:numCache>
            </c:numRef>
          </c:cat>
          <c:val>
            <c:numRef>
              <c:f>'30'!$M$18:$M$24</c:f>
              <c:numCache>
                <c:formatCode>General</c:formatCode>
                <c:ptCount val="7"/>
                <c:pt idx="0">
                  <c:v>12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4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53-4B2A-AA33-9A6789B5B48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56298575"/>
        <c:axId val="1256300015"/>
      </c:lineChart>
      <c:catAx>
        <c:axId val="1256298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Titik</a:t>
                </a:r>
                <a:r>
                  <a:rPr lang="en-ID" baseline="0"/>
                  <a:t> Tengah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300015"/>
        <c:crosses val="autoZero"/>
        <c:auto val="1"/>
        <c:lblAlgn val="ctr"/>
        <c:lblOffset val="100"/>
        <c:noMultiLvlLbl val="0"/>
      </c:catAx>
      <c:valAx>
        <c:axId val="125630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Frekuensi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298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Ogive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28555136612478"/>
          <c:y val="0.10204016554146803"/>
          <c:w val="0.80008573928258975"/>
          <c:h val="0.69773950131233597"/>
        </c:manualLayout>
      </c:layout>
      <c:lineChart>
        <c:grouping val="standard"/>
        <c:varyColors val="0"/>
        <c:ser>
          <c:idx val="0"/>
          <c:order val="0"/>
          <c:tx>
            <c:v>FKA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'30'!$N$18:$N$24</c:f>
              <c:numCache>
                <c:formatCode>General</c:formatCode>
                <c:ptCount val="7"/>
                <c:pt idx="0">
                  <c:v>8.5</c:v>
                </c:pt>
                <c:pt idx="1">
                  <c:v>22.5</c:v>
                </c:pt>
                <c:pt idx="2">
                  <c:v>36.5</c:v>
                </c:pt>
                <c:pt idx="3">
                  <c:v>50.5</c:v>
                </c:pt>
                <c:pt idx="4">
                  <c:v>64.5</c:v>
                </c:pt>
                <c:pt idx="5">
                  <c:v>78.5</c:v>
                </c:pt>
                <c:pt idx="6">
                  <c:v>92.5</c:v>
                </c:pt>
              </c:numCache>
            </c:numRef>
          </c:cat>
          <c:val>
            <c:numRef>
              <c:f>'30'!$O$18:$O$24</c:f>
              <c:numCache>
                <c:formatCode>General</c:formatCode>
                <c:ptCount val="7"/>
                <c:pt idx="0">
                  <c:v>50</c:v>
                </c:pt>
                <c:pt idx="1">
                  <c:v>38</c:v>
                </c:pt>
                <c:pt idx="2">
                  <c:v>32</c:v>
                </c:pt>
                <c:pt idx="3">
                  <c:v>24</c:v>
                </c:pt>
                <c:pt idx="4">
                  <c:v>17</c:v>
                </c:pt>
                <c:pt idx="5">
                  <c:v>12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1D-4B97-ABB9-C6C32AEE3A8D}"/>
            </c:ext>
          </c:extLst>
        </c:ser>
        <c:ser>
          <c:idx val="1"/>
          <c:order val="1"/>
          <c:tx>
            <c:v>FKB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'30'!$N$18:$N$24</c:f>
              <c:numCache>
                <c:formatCode>General</c:formatCode>
                <c:ptCount val="7"/>
                <c:pt idx="0">
                  <c:v>8.5</c:v>
                </c:pt>
                <c:pt idx="1">
                  <c:v>22.5</c:v>
                </c:pt>
                <c:pt idx="2">
                  <c:v>36.5</c:v>
                </c:pt>
                <c:pt idx="3">
                  <c:v>50.5</c:v>
                </c:pt>
                <c:pt idx="4">
                  <c:v>64.5</c:v>
                </c:pt>
                <c:pt idx="5">
                  <c:v>78.5</c:v>
                </c:pt>
                <c:pt idx="6">
                  <c:v>92.5</c:v>
                </c:pt>
              </c:numCache>
            </c:numRef>
          </c:cat>
          <c:val>
            <c:numRef>
              <c:f>'30'!$P$18:$P$24</c:f>
              <c:numCache>
                <c:formatCode>General</c:formatCode>
                <c:ptCount val="7"/>
                <c:pt idx="0">
                  <c:v>12</c:v>
                </c:pt>
                <c:pt idx="1">
                  <c:v>18</c:v>
                </c:pt>
                <c:pt idx="2">
                  <c:v>26</c:v>
                </c:pt>
                <c:pt idx="3">
                  <c:v>33</c:v>
                </c:pt>
                <c:pt idx="4">
                  <c:v>38</c:v>
                </c:pt>
                <c:pt idx="5">
                  <c:v>42</c:v>
                </c:pt>
                <c:pt idx="6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1D-4B97-ABB9-C6C32AEE3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3572431"/>
        <c:axId val="1163573871"/>
      </c:lineChart>
      <c:catAx>
        <c:axId val="1163572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Titik</a:t>
                </a:r>
                <a:r>
                  <a:rPr lang="en-ID" baseline="0"/>
                  <a:t> Tengah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573871"/>
        <c:crosses val="autoZero"/>
        <c:auto val="1"/>
        <c:lblAlgn val="ctr"/>
        <c:lblOffset val="100"/>
        <c:noMultiLvlLbl val="0"/>
      </c:catAx>
      <c:valAx>
        <c:axId val="116357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FKB</a:t>
                </a:r>
                <a:r>
                  <a:rPr lang="en-ID" baseline="0"/>
                  <a:t> FKA</a:t>
                </a:r>
                <a:endParaRPr lang="en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572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187998</xdr:colOff>
      <xdr:row>26</xdr:row>
      <xdr:rowOff>12624</xdr:rowOff>
    </xdr:from>
    <xdr:to>
      <xdr:col>10</xdr:col>
      <xdr:colOff>198505</xdr:colOff>
      <xdr:row>37</xdr:row>
      <xdr:rowOff>108857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6C1EB8-01E2-35E0-5A97-263DA930B6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339879</xdr:colOff>
      <xdr:row>25</xdr:row>
      <xdr:rowOff>181275</xdr:rowOff>
    </xdr:from>
    <xdr:to>
      <xdr:col>14</xdr:col>
      <xdr:colOff>96052</xdr:colOff>
      <xdr:row>35</xdr:row>
      <xdr:rowOff>121663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EE03A8-37F9-6031-4417-844EAC6067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271076</xdr:colOff>
      <xdr:row>25</xdr:row>
      <xdr:rowOff>172679</xdr:rowOff>
    </xdr:from>
    <xdr:to>
      <xdr:col>18</xdr:col>
      <xdr:colOff>300959</xdr:colOff>
      <xdr:row>36</xdr:row>
      <xdr:rowOff>160084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863119-3B7A-CD1C-2C8F-DF7FD743A1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CAD2-A129-46EC-8BE5-7372CA1E129B}">
  <dimension ref="A1:G28"/>
  <sheetViews>
    <sheetView workbookViewId="0">
      <selection activeCell="C30" sqref="C30"/>
    </sheetView>
  </sheetViews>
  <sheetFormatPr defaultRowHeight="14.4"/>
  <sheetData>
    <row r="1" spans="1:7">
      <c r="A1" t="s">
        <v>0</v>
      </c>
    </row>
    <row r="2" spans="1:7">
      <c r="A2" t="s">
        <v>1</v>
      </c>
    </row>
    <row r="3" spans="1:7">
      <c r="A3" s="1" t="s">
        <v>2</v>
      </c>
      <c r="B3" s="1" t="s">
        <v>3</v>
      </c>
      <c r="C3" s="1" t="s">
        <v>4</v>
      </c>
      <c r="E3" s="1" t="s">
        <v>2</v>
      </c>
      <c r="F3" s="1" t="s">
        <v>3</v>
      </c>
      <c r="G3" s="1" t="s">
        <v>4</v>
      </c>
    </row>
    <row r="4" spans="1:7">
      <c r="A4" s="2">
        <v>1</v>
      </c>
      <c r="B4" t="s">
        <v>5</v>
      </c>
      <c r="C4" s="1">
        <v>100</v>
      </c>
      <c r="E4" s="2">
        <v>26</v>
      </c>
      <c r="F4" s="1" t="s">
        <v>6</v>
      </c>
      <c r="G4" s="1">
        <v>85</v>
      </c>
    </row>
    <row r="5" spans="1:7">
      <c r="A5" s="2">
        <v>2</v>
      </c>
      <c r="B5" s="1" t="s">
        <v>7</v>
      </c>
      <c r="C5" s="1">
        <v>100</v>
      </c>
      <c r="E5" s="2">
        <v>27</v>
      </c>
      <c r="F5" s="1" t="s">
        <v>8</v>
      </c>
      <c r="G5" s="1">
        <v>68</v>
      </c>
    </row>
    <row r="6" spans="1:7">
      <c r="A6" s="2">
        <v>3</v>
      </c>
      <c r="B6" s="1" t="s">
        <v>9</v>
      </c>
      <c r="C6" s="1">
        <v>50</v>
      </c>
      <c r="E6" s="2">
        <v>28</v>
      </c>
      <c r="F6" s="1" t="s">
        <v>10</v>
      </c>
      <c r="G6" s="1">
        <v>50</v>
      </c>
    </row>
    <row r="7" spans="1:7">
      <c r="A7" s="2">
        <v>4</v>
      </c>
      <c r="B7" s="1" t="s">
        <v>11</v>
      </c>
      <c r="C7" s="1">
        <v>25</v>
      </c>
      <c r="E7" s="2">
        <v>29</v>
      </c>
      <c r="F7" s="1" t="s">
        <v>12</v>
      </c>
      <c r="G7" s="1">
        <v>66</v>
      </c>
    </row>
    <row r="8" spans="1:7">
      <c r="A8" s="2">
        <v>5</v>
      </c>
      <c r="B8" s="1" t="s">
        <v>13</v>
      </c>
      <c r="C8" s="1">
        <v>67</v>
      </c>
      <c r="E8" s="2">
        <v>30</v>
      </c>
      <c r="F8" s="1" t="s">
        <v>14</v>
      </c>
      <c r="G8" s="1">
        <v>77</v>
      </c>
    </row>
    <row r="9" spans="1:7">
      <c r="A9" s="2">
        <v>6</v>
      </c>
      <c r="B9" s="1" t="s">
        <v>15</v>
      </c>
      <c r="C9" s="1">
        <v>15</v>
      </c>
      <c r="E9" s="2">
        <v>31</v>
      </c>
      <c r="F9" s="1" t="s">
        <v>16</v>
      </c>
      <c r="G9" s="1">
        <v>77</v>
      </c>
    </row>
    <row r="10" spans="1:7">
      <c r="A10" s="2">
        <v>7</v>
      </c>
      <c r="B10" s="1" t="s">
        <v>17</v>
      </c>
      <c r="C10" s="1">
        <v>45</v>
      </c>
      <c r="E10" s="2">
        <v>32</v>
      </c>
      <c r="F10" s="1" t="s">
        <v>18</v>
      </c>
      <c r="G10" s="1">
        <v>79</v>
      </c>
    </row>
    <row r="11" spans="1:7">
      <c r="A11" s="2">
        <v>8</v>
      </c>
      <c r="B11" s="1" t="s">
        <v>19</v>
      </c>
      <c r="C11" s="1">
        <v>44</v>
      </c>
      <c r="E11" s="2">
        <v>33</v>
      </c>
      <c r="F11" s="1" t="s">
        <v>20</v>
      </c>
      <c r="G11" s="1">
        <v>80</v>
      </c>
    </row>
    <row r="12" spans="1:7">
      <c r="A12" s="2">
        <v>9</v>
      </c>
      <c r="B12" s="1" t="s">
        <v>21</v>
      </c>
      <c r="C12" s="1">
        <v>39</v>
      </c>
      <c r="E12" s="2">
        <v>34</v>
      </c>
      <c r="F12" s="1" t="s">
        <v>22</v>
      </c>
      <c r="G12" s="1">
        <v>81</v>
      </c>
    </row>
    <row r="13" spans="1:7">
      <c r="A13" s="2">
        <v>10</v>
      </c>
      <c r="B13" s="1" t="s">
        <v>23</v>
      </c>
      <c r="C13" s="1">
        <v>89</v>
      </c>
      <c r="E13" s="2">
        <v>35</v>
      </c>
      <c r="F13" s="1" t="s">
        <v>24</v>
      </c>
      <c r="G13" s="1">
        <v>65</v>
      </c>
    </row>
    <row r="14" spans="1:7">
      <c r="A14" s="2">
        <v>11</v>
      </c>
      <c r="B14" s="1" t="s">
        <v>25</v>
      </c>
      <c r="C14" s="1">
        <v>79</v>
      </c>
      <c r="E14" s="2">
        <v>36</v>
      </c>
      <c r="F14" s="1" t="s">
        <v>26</v>
      </c>
      <c r="G14" s="1">
        <v>33</v>
      </c>
    </row>
    <row r="15" spans="1:7">
      <c r="A15" s="2">
        <v>12</v>
      </c>
      <c r="B15" s="1" t="s">
        <v>27</v>
      </c>
      <c r="C15" s="1">
        <v>65</v>
      </c>
      <c r="E15" s="2">
        <v>37</v>
      </c>
      <c r="F15" s="1" t="s">
        <v>28</v>
      </c>
      <c r="G15" s="1">
        <v>50</v>
      </c>
    </row>
    <row r="16" spans="1:7">
      <c r="A16" s="2">
        <v>13</v>
      </c>
      <c r="B16" s="1" t="s">
        <v>29</v>
      </c>
      <c r="C16" s="1">
        <v>22</v>
      </c>
      <c r="E16" s="2">
        <v>38</v>
      </c>
      <c r="F16" s="1" t="s">
        <v>30</v>
      </c>
      <c r="G16" s="1">
        <v>73</v>
      </c>
    </row>
    <row r="17" spans="1:7">
      <c r="A17" s="2">
        <v>14</v>
      </c>
      <c r="B17" s="1" t="s">
        <v>31</v>
      </c>
      <c r="C17" s="1">
        <v>90</v>
      </c>
      <c r="E17" s="2">
        <v>39</v>
      </c>
      <c r="F17" s="1" t="s">
        <v>32</v>
      </c>
      <c r="G17" s="1">
        <v>51</v>
      </c>
    </row>
    <row r="18" spans="1:7">
      <c r="A18" s="2">
        <v>15</v>
      </c>
      <c r="B18" s="1" t="s">
        <v>33</v>
      </c>
      <c r="C18" s="1">
        <v>97</v>
      </c>
      <c r="E18" s="2">
        <v>40</v>
      </c>
      <c r="F18" s="1" t="s">
        <v>34</v>
      </c>
      <c r="G18" s="1">
        <v>66</v>
      </c>
    </row>
    <row r="19" spans="1:7">
      <c r="A19" s="2">
        <v>16</v>
      </c>
      <c r="B19" s="1" t="s">
        <v>35</v>
      </c>
      <c r="C19" s="1">
        <v>24</v>
      </c>
      <c r="E19" s="2">
        <v>41</v>
      </c>
      <c r="F19" s="1" t="s">
        <v>36</v>
      </c>
      <c r="G19" s="1">
        <v>70</v>
      </c>
    </row>
    <row r="20" spans="1:7">
      <c r="A20" s="2">
        <v>17</v>
      </c>
      <c r="B20" s="1" t="s">
        <v>37</v>
      </c>
      <c r="C20" s="1">
        <v>15</v>
      </c>
      <c r="E20" s="2">
        <v>42</v>
      </c>
      <c r="F20" s="1" t="s">
        <v>38</v>
      </c>
      <c r="G20" s="1">
        <v>21</v>
      </c>
    </row>
    <row r="21" spans="1:7">
      <c r="A21" s="2">
        <v>18</v>
      </c>
      <c r="B21" s="1" t="s">
        <v>39</v>
      </c>
      <c r="C21" s="1">
        <v>88</v>
      </c>
      <c r="E21" s="2">
        <v>43</v>
      </c>
      <c r="F21" s="1" t="s">
        <v>40</v>
      </c>
      <c r="G21" s="1">
        <v>33</v>
      </c>
    </row>
    <row r="22" spans="1:7">
      <c r="A22" s="2">
        <v>19</v>
      </c>
      <c r="B22" s="1" t="s">
        <v>41</v>
      </c>
      <c r="C22" s="1">
        <v>77</v>
      </c>
      <c r="E22" s="2">
        <v>44</v>
      </c>
      <c r="F22" s="1" t="s">
        <v>42</v>
      </c>
      <c r="G22" s="1">
        <v>90</v>
      </c>
    </row>
    <row r="23" spans="1:7">
      <c r="A23" s="2">
        <v>20</v>
      </c>
      <c r="B23" s="1" t="s">
        <v>43</v>
      </c>
      <c r="C23" s="1">
        <v>76</v>
      </c>
      <c r="E23" s="2">
        <v>45</v>
      </c>
      <c r="F23" s="1" t="s">
        <v>44</v>
      </c>
      <c r="G23" s="1">
        <v>75</v>
      </c>
    </row>
    <row r="24" spans="1:7">
      <c r="A24" s="2">
        <v>21</v>
      </c>
      <c r="B24" s="1" t="s">
        <v>45</v>
      </c>
      <c r="C24" s="1">
        <v>45</v>
      </c>
      <c r="E24" s="2">
        <v>46</v>
      </c>
      <c r="F24" s="1" t="s">
        <v>46</v>
      </c>
      <c r="G24" s="1">
        <v>88</v>
      </c>
    </row>
    <row r="25" spans="1:7">
      <c r="A25" s="2">
        <v>22</v>
      </c>
      <c r="B25" s="1" t="s">
        <v>47</v>
      </c>
      <c r="C25" s="1">
        <v>52</v>
      </c>
      <c r="E25" s="2">
        <v>47</v>
      </c>
      <c r="F25" s="1" t="s">
        <v>48</v>
      </c>
      <c r="G25" s="1">
        <v>99</v>
      </c>
    </row>
    <row r="26" spans="1:7">
      <c r="A26" s="2">
        <v>23</v>
      </c>
      <c r="B26" s="1" t="s">
        <v>49</v>
      </c>
      <c r="C26" s="1">
        <v>57</v>
      </c>
      <c r="E26" s="2">
        <v>48</v>
      </c>
      <c r="F26" s="1" t="s">
        <v>50</v>
      </c>
      <c r="G26" s="1">
        <v>20</v>
      </c>
    </row>
    <row r="27" spans="1:7">
      <c r="A27" s="2">
        <v>24</v>
      </c>
      <c r="B27" s="1" t="s">
        <v>51</v>
      </c>
      <c r="C27" s="1">
        <v>92</v>
      </c>
      <c r="E27" s="2">
        <v>49</v>
      </c>
      <c r="F27" s="1" t="s">
        <v>52</v>
      </c>
      <c r="G27" s="1">
        <v>62</v>
      </c>
    </row>
    <row r="28" spans="1:7">
      <c r="A28" s="2">
        <v>25</v>
      </c>
      <c r="B28" s="1" t="s">
        <v>53</v>
      </c>
      <c r="C28" s="1">
        <v>60</v>
      </c>
      <c r="E28" s="2">
        <v>50</v>
      </c>
      <c r="F28" s="1" t="s">
        <v>54</v>
      </c>
      <c r="G28" s="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BB7C-2F1A-4F52-856F-27C5FE17A4D7}">
  <dimension ref="A1:J28"/>
  <sheetViews>
    <sheetView workbookViewId="0">
      <selection sqref="A1:J28"/>
    </sheetView>
  </sheetViews>
  <sheetFormatPr defaultRowHeight="14.4"/>
  <sheetData>
    <row r="1" spans="1:10">
      <c r="A1" t="s">
        <v>0</v>
      </c>
    </row>
    <row r="2" spans="1:10">
      <c r="A2" t="s">
        <v>55</v>
      </c>
      <c r="C2" s="3"/>
    </row>
    <row r="3" spans="1:10">
      <c r="B3" s="1" t="s">
        <v>56</v>
      </c>
      <c r="C3" s="4" t="s">
        <v>3</v>
      </c>
      <c r="D3" s="5"/>
      <c r="E3" s="1" t="s">
        <v>4</v>
      </c>
      <c r="G3" s="1" t="s">
        <v>56</v>
      </c>
      <c r="H3" s="4" t="s">
        <v>3</v>
      </c>
      <c r="I3" s="5"/>
      <c r="J3" s="1" t="s">
        <v>4</v>
      </c>
    </row>
    <row r="4" spans="1:10">
      <c r="B4" s="1">
        <v>1</v>
      </c>
      <c r="C4" s="4" t="s">
        <v>57</v>
      </c>
      <c r="D4" s="5"/>
      <c r="E4" s="1">
        <v>75</v>
      </c>
      <c r="G4" s="1">
        <v>27</v>
      </c>
      <c r="H4" s="4" t="s">
        <v>58</v>
      </c>
      <c r="I4" s="6"/>
      <c r="J4" s="1">
        <v>79</v>
      </c>
    </row>
    <row r="5" spans="1:10">
      <c r="B5" s="1">
        <v>2</v>
      </c>
      <c r="C5" s="4" t="s">
        <v>59</v>
      </c>
      <c r="D5" s="5"/>
      <c r="E5" s="1">
        <v>70</v>
      </c>
      <c r="G5" s="1">
        <v>28</v>
      </c>
      <c r="H5" s="4" t="s">
        <v>60</v>
      </c>
      <c r="I5" s="6"/>
      <c r="J5" s="1">
        <v>85</v>
      </c>
    </row>
    <row r="6" spans="1:10">
      <c r="B6" s="1">
        <v>3</v>
      </c>
      <c r="C6" s="4" t="s">
        <v>61</v>
      </c>
      <c r="D6" s="5"/>
      <c r="E6" s="1">
        <v>85</v>
      </c>
      <c r="G6" s="1">
        <v>29</v>
      </c>
      <c r="H6" s="4" t="s">
        <v>62</v>
      </c>
      <c r="I6" s="6"/>
      <c r="J6" s="1">
        <v>90</v>
      </c>
    </row>
    <row r="7" spans="1:10">
      <c r="B7" s="1">
        <v>4</v>
      </c>
      <c r="C7" s="4" t="s">
        <v>63</v>
      </c>
      <c r="D7" s="5"/>
      <c r="E7" s="1">
        <v>65</v>
      </c>
      <c r="G7" s="1">
        <v>30</v>
      </c>
      <c r="H7" s="4" t="s">
        <v>64</v>
      </c>
      <c r="I7" s="6"/>
      <c r="J7" s="1">
        <v>55</v>
      </c>
    </row>
    <row r="8" spans="1:10">
      <c r="B8" s="1">
        <v>5</v>
      </c>
      <c r="C8" s="4" t="s">
        <v>65</v>
      </c>
      <c r="D8" s="5"/>
      <c r="E8" s="1">
        <v>40</v>
      </c>
      <c r="G8" s="1">
        <v>31</v>
      </c>
      <c r="H8" s="4" t="s">
        <v>66</v>
      </c>
      <c r="I8" s="6"/>
      <c r="J8" s="1">
        <v>67</v>
      </c>
    </row>
    <row r="9" spans="1:10">
      <c r="B9" s="1">
        <v>6</v>
      </c>
      <c r="C9" s="4" t="s">
        <v>67</v>
      </c>
      <c r="D9" s="5"/>
      <c r="E9" s="1">
        <v>80</v>
      </c>
      <c r="G9" s="1">
        <v>32</v>
      </c>
      <c r="H9" s="4" t="s">
        <v>68</v>
      </c>
      <c r="I9" s="6"/>
      <c r="J9" s="1">
        <v>93</v>
      </c>
    </row>
    <row r="10" spans="1:10">
      <c r="B10" s="1">
        <v>7</v>
      </c>
      <c r="C10" s="4" t="s">
        <v>69</v>
      </c>
      <c r="D10" s="5"/>
      <c r="E10" s="1">
        <v>30</v>
      </c>
      <c r="G10" s="1">
        <v>33</v>
      </c>
      <c r="H10" s="4" t="s">
        <v>70</v>
      </c>
      <c r="I10" s="6"/>
      <c r="J10" s="1">
        <v>43</v>
      </c>
    </row>
    <row r="11" spans="1:10">
      <c r="B11" s="1">
        <v>8</v>
      </c>
      <c r="C11" s="4" t="s">
        <v>71</v>
      </c>
      <c r="D11" s="5"/>
      <c r="E11" s="1">
        <v>89</v>
      </c>
      <c r="G11" s="1">
        <v>34</v>
      </c>
      <c r="H11" s="4" t="s">
        <v>72</v>
      </c>
      <c r="I11" s="6"/>
      <c r="J11" s="1">
        <v>60</v>
      </c>
    </row>
    <row r="12" spans="1:10">
      <c r="B12" s="1">
        <v>9</v>
      </c>
      <c r="C12" s="4" t="s">
        <v>73</v>
      </c>
      <c r="D12" s="5"/>
      <c r="E12" s="1">
        <v>97</v>
      </c>
      <c r="G12" s="1">
        <v>35</v>
      </c>
      <c r="H12" s="4" t="s">
        <v>74</v>
      </c>
      <c r="I12" s="6"/>
      <c r="J12" s="1">
        <v>95</v>
      </c>
    </row>
    <row r="13" spans="1:10">
      <c r="B13" s="1">
        <v>10</v>
      </c>
      <c r="C13" s="4" t="s">
        <v>75</v>
      </c>
      <c r="D13" s="5"/>
      <c r="E13" s="1">
        <v>82</v>
      </c>
      <c r="G13" s="1">
        <v>36</v>
      </c>
      <c r="H13" s="4" t="s">
        <v>76</v>
      </c>
      <c r="I13" s="6"/>
      <c r="J13" s="1">
        <v>70</v>
      </c>
    </row>
    <row r="14" spans="1:10">
      <c r="B14" s="1">
        <v>11</v>
      </c>
      <c r="C14" s="4" t="s">
        <v>77</v>
      </c>
      <c r="D14" s="5"/>
      <c r="E14" s="1">
        <v>84</v>
      </c>
      <c r="G14" s="1">
        <v>37</v>
      </c>
      <c r="H14" s="4" t="s">
        <v>78</v>
      </c>
      <c r="I14" s="6"/>
      <c r="J14" s="1">
        <v>86</v>
      </c>
    </row>
    <row r="15" spans="1:10">
      <c r="B15" s="1">
        <v>12</v>
      </c>
      <c r="C15" s="4" t="s">
        <v>79</v>
      </c>
      <c r="D15" s="5"/>
      <c r="E15" s="1">
        <v>78</v>
      </c>
      <c r="G15" s="1">
        <v>38</v>
      </c>
      <c r="H15" s="4" t="s">
        <v>80</v>
      </c>
      <c r="I15" s="6"/>
      <c r="J15" s="1">
        <v>76</v>
      </c>
    </row>
    <row r="16" spans="1:10">
      <c r="B16" s="1">
        <v>13</v>
      </c>
      <c r="C16" s="4" t="s">
        <v>81</v>
      </c>
      <c r="D16" s="5"/>
      <c r="E16" s="1">
        <v>95</v>
      </c>
      <c r="G16" s="1">
        <v>39</v>
      </c>
      <c r="H16" s="4" t="s">
        <v>82</v>
      </c>
      <c r="I16" s="6"/>
      <c r="J16" s="1">
        <v>88</v>
      </c>
    </row>
    <row r="17" spans="2:10">
      <c r="B17" s="1">
        <v>14</v>
      </c>
      <c r="C17" s="4" t="s">
        <v>83</v>
      </c>
      <c r="D17" s="5"/>
      <c r="E17" s="1">
        <v>70</v>
      </c>
      <c r="G17" s="1">
        <v>40</v>
      </c>
      <c r="H17" s="4" t="s">
        <v>84</v>
      </c>
      <c r="I17" s="6"/>
      <c r="J17" s="1">
        <v>72</v>
      </c>
    </row>
    <row r="18" spans="2:10">
      <c r="B18" s="1">
        <v>15</v>
      </c>
      <c r="C18" s="4" t="s">
        <v>85</v>
      </c>
      <c r="D18" s="5"/>
      <c r="E18" s="1">
        <v>55</v>
      </c>
      <c r="G18" s="1">
        <v>41</v>
      </c>
      <c r="H18" s="4" t="s">
        <v>86</v>
      </c>
      <c r="I18" s="6"/>
      <c r="J18" s="1">
        <v>20</v>
      </c>
    </row>
    <row r="19" spans="2:10">
      <c r="B19" s="1">
        <v>16</v>
      </c>
      <c r="C19" s="4" t="s">
        <v>87</v>
      </c>
      <c r="D19" s="5"/>
      <c r="E19" s="1">
        <v>65</v>
      </c>
      <c r="G19" s="1">
        <v>42</v>
      </c>
      <c r="H19" s="4" t="s">
        <v>88</v>
      </c>
      <c r="I19" s="6"/>
      <c r="J19" s="1">
        <v>55</v>
      </c>
    </row>
    <row r="20" spans="2:10">
      <c r="B20" s="1">
        <v>17</v>
      </c>
      <c r="C20" s="4" t="s">
        <v>89</v>
      </c>
      <c r="D20" s="5"/>
      <c r="E20" s="1">
        <v>86</v>
      </c>
      <c r="G20" s="1">
        <v>43</v>
      </c>
      <c r="H20" s="4" t="s">
        <v>90</v>
      </c>
      <c r="I20" s="6"/>
      <c r="J20" s="1">
        <v>90</v>
      </c>
    </row>
    <row r="21" spans="2:10">
      <c r="B21" s="1">
        <v>18</v>
      </c>
      <c r="C21" s="4" t="s">
        <v>91</v>
      </c>
      <c r="D21" s="5"/>
      <c r="E21" s="1">
        <v>95</v>
      </c>
      <c r="G21" s="1">
        <v>44</v>
      </c>
      <c r="H21" s="4" t="s">
        <v>92</v>
      </c>
      <c r="I21" s="6"/>
      <c r="J21" s="1">
        <v>95</v>
      </c>
    </row>
    <row r="22" spans="2:10">
      <c r="B22" s="7">
        <v>19</v>
      </c>
      <c r="C22" s="8" t="s">
        <v>93</v>
      </c>
      <c r="D22" s="9"/>
      <c r="E22" s="7">
        <v>20</v>
      </c>
      <c r="G22" s="1">
        <v>45</v>
      </c>
      <c r="H22" s="4" t="s">
        <v>94</v>
      </c>
      <c r="I22" s="6"/>
      <c r="J22" s="1">
        <v>67</v>
      </c>
    </row>
    <row r="23" spans="2:10">
      <c r="B23" s="1">
        <v>20</v>
      </c>
      <c r="C23" s="4" t="s">
        <v>95</v>
      </c>
      <c r="D23" s="5"/>
      <c r="E23" s="1">
        <v>37</v>
      </c>
      <c r="G23" s="1">
        <v>46</v>
      </c>
      <c r="H23" s="4" t="s">
        <v>96</v>
      </c>
      <c r="I23" s="6"/>
      <c r="J23" s="1">
        <v>87</v>
      </c>
    </row>
    <row r="24" spans="2:10">
      <c r="B24" s="1">
        <v>21</v>
      </c>
      <c r="C24" s="4" t="s">
        <v>97</v>
      </c>
      <c r="D24" s="5"/>
      <c r="E24" s="1">
        <v>98</v>
      </c>
      <c r="G24" s="1">
        <v>47</v>
      </c>
      <c r="H24" s="4" t="s">
        <v>98</v>
      </c>
      <c r="I24" s="6"/>
      <c r="J24" s="1">
        <v>43</v>
      </c>
    </row>
    <row r="25" spans="2:10">
      <c r="B25" s="1">
        <v>22</v>
      </c>
      <c r="C25" s="4" t="s">
        <v>99</v>
      </c>
      <c r="D25" s="5"/>
      <c r="E25" s="1">
        <v>88</v>
      </c>
      <c r="G25" s="1">
        <v>48</v>
      </c>
      <c r="H25" s="4" t="s">
        <v>100</v>
      </c>
      <c r="I25" s="6"/>
      <c r="J25" s="1">
        <v>69</v>
      </c>
    </row>
    <row r="26" spans="2:10">
      <c r="B26" s="1">
        <v>24</v>
      </c>
      <c r="C26" s="4" t="s">
        <v>101</v>
      </c>
      <c r="D26" s="5"/>
      <c r="E26" s="1">
        <v>69</v>
      </c>
      <c r="G26" s="1">
        <v>49</v>
      </c>
      <c r="H26" s="4" t="s">
        <v>102</v>
      </c>
      <c r="I26" s="6"/>
      <c r="J26" s="1">
        <v>90</v>
      </c>
    </row>
    <row r="27" spans="2:10">
      <c r="B27" s="1">
        <v>25</v>
      </c>
      <c r="C27" s="4" t="s">
        <v>103</v>
      </c>
      <c r="D27" s="5"/>
      <c r="E27" s="1">
        <v>66</v>
      </c>
      <c r="G27" s="1">
        <v>50</v>
      </c>
      <c r="H27" s="4" t="s">
        <v>104</v>
      </c>
      <c r="I27" s="6"/>
      <c r="J27" s="1">
        <v>95</v>
      </c>
    </row>
    <row r="28" spans="2:10">
      <c r="B28" s="1">
        <v>26</v>
      </c>
      <c r="C28" s="4" t="s">
        <v>105</v>
      </c>
      <c r="D28" s="5"/>
      <c r="E28" s="1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7E32-26DE-48FC-A41F-DDCE28D2A8CC}">
  <dimension ref="A1:C55"/>
  <sheetViews>
    <sheetView workbookViewId="0">
      <selection sqref="A1:G55"/>
    </sheetView>
  </sheetViews>
  <sheetFormatPr defaultRowHeight="14.4"/>
  <cols>
    <col min="2" max="2" width="26.5546875" customWidth="1"/>
  </cols>
  <sheetData>
    <row r="1" spans="1:3">
      <c r="A1" s="10" t="s">
        <v>0</v>
      </c>
    </row>
    <row r="2" spans="1:3">
      <c r="A2" t="s">
        <v>106</v>
      </c>
    </row>
    <row r="4" spans="1:3">
      <c r="A4" s="11" t="s">
        <v>56</v>
      </c>
      <c r="B4" s="11" t="s">
        <v>107</v>
      </c>
      <c r="C4" s="11" t="s">
        <v>108</v>
      </c>
    </row>
    <row r="5" spans="1:3">
      <c r="A5" s="12">
        <v>1</v>
      </c>
      <c r="B5" s="12" t="s">
        <v>109</v>
      </c>
      <c r="C5" s="12">
        <v>1400</v>
      </c>
    </row>
    <row r="6" spans="1:3">
      <c r="A6" s="12">
        <v>2</v>
      </c>
      <c r="B6" s="12" t="s">
        <v>110</v>
      </c>
      <c r="C6" s="12">
        <v>1615</v>
      </c>
    </row>
    <row r="7" spans="1:3">
      <c r="A7" s="12">
        <v>3</v>
      </c>
      <c r="B7" s="12" t="s">
        <v>111</v>
      </c>
      <c r="C7" s="12">
        <v>1814</v>
      </c>
    </row>
    <row r="8" spans="1:3">
      <c r="A8" s="12">
        <v>4</v>
      </c>
      <c r="B8" s="12" t="s">
        <v>112</v>
      </c>
      <c r="C8" s="12">
        <v>397</v>
      </c>
    </row>
    <row r="9" spans="1:3">
      <c r="A9" s="12">
        <v>5</v>
      </c>
      <c r="B9" s="12" t="s">
        <v>113</v>
      </c>
      <c r="C9" s="12">
        <v>3787</v>
      </c>
    </row>
    <row r="10" spans="1:3">
      <c r="A10" s="12">
        <v>6</v>
      </c>
      <c r="B10" s="12" t="s">
        <v>114</v>
      </c>
      <c r="C10" s="12">
        <v>2835</v>
      </c>
    </row>
    <row r="11" spans="1:3">
      <c r="A11" s="12">
        <v>7</v>
      </c>
      <c r="B11" s="12" t="s">
        <v>115</v>
      </c>
      <c r="C11" s="12">
        <v>1719</v>
      </c>
    </row>
    <row r="12" spans="1:3">
      <c r="A12" s="12">
        <v>8</v>
      </c>
      <c r="B12" s="12" t="s">
        <v>116</v>
      </c>
      <c r="C12" s="12">
        <v>3536</v>
      </c>
    </row>
    <row r="13" spans="1:3">
      <c r="A13" s="12">
        <v>9</v>
      </c>
      <c r="B13" s="12" t="s">
        <v>117</v>
      </c>
      <c r="C13" s="12">
        <v>201</v>
      </c>
    </row>
    <row r="14" spans="1:3">
      <c r="A14" s="12">
        <v>10</v>
      </c>
      <c r="B14" s="12" t="s">
        <v>118</v>
      </c>
      <c r="C14" s="12">
        <v>344</v>
      </c>
    </row>
    <row r="15" spans="1:3">
      <c r="A15" s="12">
        <v>11</v>
      </c>
      <c r="B15" s="12" t="s">
        <v>119</v>
      </c>
      <c r="C15" s="12">
        <v>1000</v>
      </c>
    </row>
    <row r="16" spans="1:3">
      <c r="A16" s="12">
        <v>12</v>
      </c>
      <c r="B16" s="12" t="s">
        <v>120</v>
      </c>
      <c r="C16" s="12">
        <v>5000</v>
      </c>
    </row>
    <row r="17" spans="1:3">
      <c r="A17" s="12">
        <v>13</v>
      </c>
      <c r="B17" s="12" t="s">
        <v>121</v>
      </c>
      <c r="C17" s="12">
        <v>4589</v>
      </c>
    </row>
    <row r="18" spans="1:3">
      <c r="A18" s="12">
        <v>14</v>
      </c>
      <c r="B18" s="12" t="s">
        <v>122</v>
      </c>
      <c r="C18" s="12">
        <v>8045</v>
      </c>
    </row>
    <row r="19" spans="1:3">
      <c r="A19" s="12">
        <v>15</v>
      </c>
      <c r="B19" s="12" t="s">
        <v>123</v>
      </c>
      <c r="C19" s="12">
        <v>9487</v>
      </c>
    </row>
    <row r="20" spans="1:3">
      <c r="A20" s="12">
        <v>16</v>
      </c>
      <c r="B20" s="12" t="s">
        <v>124</v>
      </c>
      <c r="C20" s="12">
        <v>7041</v>
      </c>
    </row>
    <row r="21" spans="1:3">
      <c r="A21" s="12">
        <v>17</v>
      </c>
      <c r="B21" s="12" t="s">
        <v>125</v>
      </c>
      <c r="C21" s="12">
        <v>6943</v>
      </c>
    </row>
    <row r="22" spans="1:3">
      <c r="A22" s="12">
        <v>18</v>
      </c>
      <c r="B22" s="12" t="s">
        <v>126</v>
      </c>
      <c r="C22" s="12">
        <v>8378</v>
      </c>
    </row>
    <row r="23" spans="1:3">
      <c r="A23" s="12">
        <v>19</v>
      </c>
      <c r="B23" s="12" t="s">
        <v>127</v>
      </c>
      <c r="C23" s="12">
        <v>5938</v>
      </c>
    </row>
    <row r="24" spans="1:3">
      <c r="A24" s="12">
        <v>20</v>
      </c>
      <c r="B24" s="12" t="s">
        <v>128</v>
      </c>
      <c r="C24" s="12">
        <v>6391</v>
      </c>
    </row>
    <row r="25" spans="1:3">
      <c r="A25" s="12">
        <v>21</v>
      </c>
      <c r="B25" s="12" t="s">
        <v>129</v>
      </c>
      <c r="C25" s="12">
        <v>7432</v>
      </c>
    </row>
    <row r="26" spans="1:3">
      <c r="A26" s="12">
        <v>22</v>
      </c>
      <c r="B26" s="12" t="s">
        <v>130</v>
      </c>
      <c r="C26" s="12">
        <v>8960</v>
      </c>
    </row>
    <row r="27" spans="1:3">
      <c r="A27" s="12">
        <v>23</v>
      </c>
      <c r="B27" s="12" t="s">
        <v>131</v>
      </c>
      <c r="C27" s="12">
        <v>9403</v>
      </c>
    </row>
    <row r="28" spans="1:3">
      <c r="A28" s="12">
        <v>24</v>
      </c>
      <c r="B28" s="12" t="s">
        <v>132</v>
      </c>
      <c r="C28" s="12">
        <v>7849</v>
      </c>
    </row>
    <row r="29" spans="1:3">
      <c r="A29" s="12">
        <v>25</v>
      </c>
      <c r="B29" s="12" t="s">
        <v>133</v>
      </c>
      <c r="C29" s="12">
        <v>8849</v>
      </c>
    </row>
    <row r="30" spans="1:3">
      <c r="A30" s="12">
        <v>26</v>
      </c>
      <c r="B30" s="12" t="s">
        <v>134</v>
      </c>
      <c r="C30" s="12">
        <v>8291</v>
      </c>
    </row>
    <row r="31" spans="1:3">
      <c r="A31" s="12">
        <v>27</v>
      </c>
      <c r="B31" s="12" t="s">
        <v>135</v>
      </c>
      <c r="C31" s="12">
        <v>7321</v>
      </c>
    </row>
    <row r="32" spans="1:3">
      <c r="A32" s="12">
        <v>28</v>
      </c>
      <c r="B32" s="12" t="s">
        <v>136</v>
      </c>
      <c r="C32" s="12">
        <v>8493</v>
      </c>
    </row>
    <row r="33" spans="1:3">
      <c r="A33" s="12">
        <v>29</v>
      </c>
      <c r="B33" s="12" t="s">
        <v>137</v>
      </c>
      <c r="C33" s="12">
        <v>8392</v>
      </c>
    </row>
    <row r="34" spans="1:3">
      <c r="A34" s="12">
        <v>30</v>
      </c>
      <c r="B34" s="12" t="s">
        <v>138</v>
      </c>
      <c r="C34" s="12">
        <v>9302</v>
      </c>
    </row>
    <row r="35" spans="1:3">
      <c r="A35" s="12">
        <v>31</v>
      </c>
      <c r="B35" s="12" t="s">
        <v>139</v>
      </c>
      <c r="C35" s="12">
        <v>9372</v>
      </c>
    </row>
    <row r="36" spans="1:3">
      <c r="A36" s="12">
        <v>32</v>
      </c>
      <c r="B36" s="12" t="s">
        <v>140</v>
      </c>
      <c r="C36" s="12">
        <v>6382</v>
      </c>
    </row>
    <row r="37" spans="1:3">
      <c r="A37" s="12">
        <v>33</v>
      </c>
      <c r="B37" s="12" t="s">
        <v>141</v>
      </c>
      <c r="C37" s="12">
        <v>6382</v>
      </c>
    </row>
    <row r="38" spans="1:3">
      <c r="A38" s="12">
        <v>34</v>
      </c>
      <c r="B38" s="12" t="s">
        <v>142</v>
      </c>
      <c r="C38" s="12">
        <v>530</v>
      </c>
    </row>
    <row r="39" spans="1:3">
      <c r="A39" s="12">
        <v>35</v>
      </c>
      <c r="B39" s="12" t="s">
        <v>143</v>
      </c>
      <c r="C39" s="12">
        <v>403</v>
      </c>
    </row>
    <row r="40" spans="1:3">
      <c r="A40" s="12">
        <v>36</v>
      </c>
      <c r="B40" s="12" t="s">
        <v>144</v>
      </c>
      <c r="C40" s="12">
        <v>697</v>
      </c>
    </row>
    <row r="41" spans="1:3">
      <c r="A41" s="12">
        <v>37</v>
      </c>
      <c r="B41" s="12" t="s">
        <v>145</v>
      </c>
      <c r="C41" s="12">
        <v>90</v>
      </c>
    </row>
    <row r="42" spans="1:3">
      <c r="A42" s="12">
        <v>38</v>
      </c>
      <c r="B42" s="12" t="s">
        <v>146</v>
      </c>
      <c r="C42" s="12">
        <v>402</v>
      </c>
    </row>
    <row r="43" spans="1:3">
      <c r="A43" s="12">
        <v>39</v>
      </c>
      <c r="B43" s="12" t="s">
        <v>147</v>
      </c>
      <c r="C43" s="12">
        <v>350</v>
      </c>
    </row>
    <row r="44" spans="1:3">
      <c r="A44" s="12">
        <v>40</v>
      </c>
      <c r="B44" s="12" t="s">
        <v>148</v>
      </c>
      <c r="C44" s="12">
        <v>259</v>
      </c>
    </row>
    <row r="45" spans="1:3">
      <c r="A45" s="12">
        <v>41</v>
      </c>
      <c r="B45" s="12" t="s">
        <v>149</v>
      </c>
      <c r="C45" s="12">
        <v>103</v>
      </c>
    </row>
    <row r="46" spans="1:3">
      <c r="A46" s="12">
        <v>42</v>
      </c>
      <c r="B46" s="12" t="s">
        <v>150</v>
      </c>
      <c r="C46" s="12">
        <v>207</v>
      </c>
    </row>
    <row r="47" spans="1:3">
      <c r="A47" s="12">
        <v>43</v>
      </c>
      <c r="B47" s="12" t="s">
        <v>151</v>
      </c>
      <c r="C47" s="12">
        <v>231</v>
      </c>
    </row>
    <row r="48" spans="1:3">
      <c r="A48" s="12">
        <v>44</v>
      </c>
      <c r="B48" s="12" t="s">
        <v>152</v>
      </c>
      <c r="C48" s="12">
        <v>954</v>
      </c>
    </row>
    <row r="49" spans="1:3">
      <c r="A49" s="12">
        <v>45</v>
      </c>
      <c r="B49" s="12" t="s">
        <v>153</v>
      </c>
      <c r="C49" s="12">
        <v>310</v>
      </c>
    </row>
    <row r="50" spans="1:3">
      <c r="A50" s="12">
        <v>46</v>
      </c>
      <c r="B50" s="12" t="s">
        <v>154</v>
      </c>
      <c r="C50" s="12">
        <v>932</v>
      </c>
    </row>
    <row r="51" spans="1:3">
      <c r="A51" s="12">
        <v>47</v>
      </c>
      <c r="B51" s="12" t="s">
        <v>155</v>
      </c>
      <c r="C51" s="12">
        <v>864</v>
      </c>
    </row>
    <row r="52" spans="1:3">
      <c r="A52" s="12">
        <v>48</v>
      </c>
      <c r="B52" s="12" t="s">
        <v>156</v>
      </c>
      <c r="C52" s="12">
        <v>1106</v>
      </c>
    </row>
    <row r="53" spans="1:3">
      <c r="A53" s="12">
        <v>49</v>
      </c>
      <c r="B53" s="12" t="s">
        <v>157</v>
      </c>
      <c r="C53" s="12">
        <v>923</v>
      </c>
    </row>
    <row r="54" spans="1:3">
      <c r="A54" s="12">
        <v>50</v>
      </c>
      <c r="B54" s="12" t="s">
        <v>158</v>
      </c>
      <c r="C54" s="12">
        <v>3048</v>
      </c>
    </row>
    <row r="55" spans="1:3">
      <c r="A55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3B5E-607E-47FE-833C-8F91ADDBC5DB}">
  <dimension ref="A1:G30"/>
  <sheetViews>
    <sheetView workbookViewId="0">
      <selection activeCell="K18" sqref="K18"/>
    </sheetView>
  </sheetViews>
  <sheetFormatPr defaultRowHeight="14.4"/>
  <cols>
    <col min="2" max="2" width="14.44140625" bestFit="1" customWidth="1"/>
    <col min="3" max="3" width="10.5546875" bestFit="1" customWidth="1"/>
    <col min="6" max="6" width="13.44140625" bestFit="1" customWidth="1"/>
    <col min="7" max="7" width="10.5546875" bestFit="1" customWidth="1"/>
  </cols>
  <sheetData>
    <row r="1" spans="1:7">
      <c r="A1" t="s">
        <v>0</v>
      </c>
    </row>
    <row r="2" spans="1:7">
      <c r="A2" t="s">
        <v>160</v>
      </c>
    </row>
    <row r="3" spans="1:7">
      <c r="A3" s="13" t="s">
        <v>2</v>
      </c>
      <c r="B3" s="14" t="s">
        <v>161</v>
      </c>
      <c r="C3" s="14" t="s">
        <v>162</v>
      </c>
      <c r="E3" s="13" t="s">
        <v>2</v>
      </c>
      <c r="F3" s="14" t="s">
        <v>161</v>
      </c>
      <c r="G3" s="14" t="s">
        <v>162</v>
      </c>
    </row>
    <row r="4" spans="1:7">
      <c r="A4" s="2">
        <v>1</v>
      </c>
      <c r="B4" s="1" t="s">
        <v>163</v>
      </c>
      <c r="C4" s="1">
        <v>100</v>
      </c>
      <c r="E4" s="2">
        <v>26</v>
      </c>
      <c r="F4" s="1" t="s">
        <v>164</v>
      </c>
      <c r="G4" s="1">
        <v>79</v>
      </c>
    </row>
    <row r="5" spans="1:7">
      <c r="A5" s="2">
        <v>2</v>
      </c>
      <c r="B5" s="1" t="s">
        <v>165</v>
      </c>
      <c r="C5" s="1">
        <v>100</v>
      </c>
      <c r="E5" s="2">
        <v>27</v>
      </c>
      <c r="F5" s="1" t="s">
        <v>166</v>
      </c>
      <c r="G5" s="1">
        <v>78</v>
      </c>
    </row>
    <row r="6" spans="1:7">
      <c r="A6" s="2">
        <v>3</v>
      </c>
      <c r="B6" s="1" t="s">
        <v>167</v>
      </c>
      <c r="C6" s="1">
        <v>98</v>
      </c>
      <c r="E6" s="2">
        <v>28</v>
      </c>
      <c r="F6" s="1" t="s">
        <v>168</v>
      </c>
      <c r="G6" s="1">
        <v>78</v>
      </c>
    </row>
    <row r="7" spans="1:7">
      <c r="A7" s="2">
        <v>4</v>
      </c>
      <c r="B7" s="1" t="s">
        <v>169</v>
      </c>
      <c r="C7" s="1">
        <v>98</v>
      </c>
      <c r="E7" s="2">
        <v>29</v>
      </c>
      <c r="F7" s="1" t="s">
        <v>170</v>
      </c>
      <c r="G7" s="1">
        <v>78</v>
      </c>
    </row>
    <row r="8" spans="1:7">
      <c r="A8" s="2">
        <v>5</v>
      </c>
      <c r="B8" s="1" t="s">
        <v>171</v>
      </c>
      <c r="C8" s="1">
        <v>100</v>
      </c>
      <c r="E8" s="2">
        <v>30</v>
      </c>
      <c r="F8" s="1" t="s">
        <v>172</v>
      </c>
      <c r="G8" s="1">
        <v>78</v>
      </c>
    </row>
    <row r="9" spans="1:7">
      <c r="A9" s="2">
        <v>6</v>
      </c>
      <c r="B9" s="1" t="s">
        <v>173</v>
      </c>
      <c r="C9" s="1">
        <v>92</v>
      </c>
      <c r="E9" s="2">
        <v>31</v>
      </c>
      <c r="F9" s="1" t="s">
        <v>174</v>
      </c>
      <c r="G9" s="1">
        <v>76</v>
      </c>
    </row>
    <row r="10" spans="1:7">
      <c r="A10" s="2">
        <v>7</v>
      </c>
      <c r="B10" s="1" t="s">
        <v>175</v>
      </c>
      <c r="C10" s="1">
        <v>91</v>
      </c>
      <c r="E10" s="2">
        <v>32</v>
      </c>
      <c r="F10" s="1" t="s">
        <v>176</v>
      </c>
      <c r="G10" s="1">
        <v>76</v>
      </c>
    </row>
    <row r="11" spans="1:7">
      <c r="A11" s="2">
        <v>8</v>
      </c>
      <c r="B11" s="1" t="s">
        <v>177</v>
      </c>
      <c r="C11" s="1">
        <v>91</v>
      </c>
      <c r="E11" s="2">
        <v>33</v>
      </c>
      <c r="F11" s="1" t="s">
        <v>178</v>
      </c>
      <c r="G11" s="1">
        <v>76</v>
      </c>
    </row>
    <row r="12" spans="1:7">
      <c r="A12" s="2">
        <v>9</v>
      </c>
      <c r="B12" s="1" t="s">
        <v>179</v>
      </c>
      <c r="C12" s="1">
        <v>91</v>
      </c>
      <c r="E12" s="2">
        <v>34</v>
      </c>
      <c r="F12" s="1" t="s">
        <v>180</v>
      </c>
      <c r="G12" s="1">
        <v>76</v>
      </c>
    </row>
    <row r="13" spans="1:7">
      <c r="A13" s="2">
        <v>10</v>
      </c>
      <c r="B13" s="1" t="s">
        <v>181</v>
      </c>
      <c r="C13" s="1">
        <v>90</v>
      </c>
      <c r="E13" s="2">
        <v>35</v>
      </c>
      <c r="F13" s="1" t="s">
        <v>182</v>
      </c>
      <c r="G13" s="1">
        <v>75</v>
      </c>
    </row>
    <row r="14" spans="1:7">
      <c r="A14" s="2">
        <v>11</v>
      </c>
      <c r="B14" s="1" t="s">
        <v>183</v>
      </c>
      <c r="C14" s="1">
        <v>89</v>
      </c>
      <c r="E14" s="2">
        <v>36</v>
      </c>
      <c r="F14" s="1" t="s">
        <v>184</v>
      </c>
      <c r="G14" s="1">
        <v>75</v>
      </c>
    </row>
    <row r="15" spans="1:7">
      <c r="A15" s="2">
        <v>12</v>
      </c>
      <c r="B15" s="1" t="s">
        <v>185</v>
      </c>
      <c r="C15" s="1">
        <v>87</v>
      </c>
      <c r="E15" s="2">
        <v>37</v>
      </c>
      <c r="F15" s="1" t="s">
        <v>186</v>
      </c>
      <c r="G15" s="1">
        <v>74</v>
      </c>
    </row>
    <row r="16" spans="1:7">
      <c r="A16" s="2">
        <v>13</v>
      </c>
      <c r="B16" s="1" t="s">
        <v>187</v>
      </c>
      <c r="C16" s="1">
        <v>87</v>
      </c>
      <c r="E16" s="2">
        <v>38</v>
      </c>
      <c r="F16" s="1" t="s">
        <v>188</v>
      </c>
      <c r="G16" s="1">
        <v>73</v>
      </c>
    </row>
    <row r="17" spans="1:7">
      <c r="A17" s="2">
        <v>14</v>
      </c>
      <c r="B17" s="1" t="s">
        <v>189</v>
      </c>
      <c r="C17" s="1">
        <v>84</v>
      </c>
      <c r="E17" s="2">
        <v>39</v>
      </c>
      <c r="F17" s="1" t="s">
        <v>190</v>
      </c>
      <c r="G17" s="1">
        <v>72</v>
      </c>
    </row>
    <row r="18" spans="1:7">
      <c r="A18" s="2">
        <v>15</v>
      </c>
      <c r="B18" s="1" t="s">
        <v>191</v>
      </c>
      <c r="C18" s="1">
        <v>84</v>
      </c>
      <c r="E18" s="2">
        <v>40</v>
      </c>
      <c r="F18" s="1" t="s">
        <v>192</v>
      </c>
      <c r="G18" s="1">
        <v>72</v>
      </c>
    </row>
    <row r="19" spans="1:7">
      <c r="A19" s="2">
        <v>16</v>
      </c>
      <c r="B19" s="1" t="s">
        <v>193</v>
      </c>
      <c r="C19" s="1">
        <v>84</v>
      </c>
      <c r="E19" s="2">
        <v>41</v>
      </c>
      <c r="F19" s="1" t="s">
        <v>194</v>
      </c>
      <c r="G19" s="1">
        <v>72</v>
      </c>
    </row>
    <row r="20" spans="1:7">
      <c r="A20" s="2">
        <v>17</v>
      </c>
      <c r="B20" s="1" t="s">
        <v>195</v>
      </c>
      <c r="C20" s="1">
        <v>84</v>
      </c>
      <c r="E20" s="2">
        <v>42</v>
      </c>
      <c r="F20" s="1" t="s">
        <v>196</v>
      </c>
      <c r="G20" s="1">
        <v>69</v>
      </c>
    </row>
    <row r="21" spans="1:7">
      <c r="A21" s="2">
        <v>18</v>
      </c>
      <c r="B21" s="1" t="s">
        <v>197</v>
      </c>
      <c r="C21" s="1">
        <v>83</v>
      </c>
      <c r="E21" s="2">
        <v>43</v>
      </c>
      <c r="F21" s="1" t="s">
        <v>198</v>
      </c>
      <c r="G21" s="1">
        <v>68</v>
      </c>
    </row>
    <row r="22" spans="1:7">
      <c r="A22" s="2">
        <v>19</v>
      </c>
      <c r="B22" s="1" t="s">
        <v>199</v>
      </c>
      <c r="C22" s="1">
        <v>83</v>
      </c>
      <c r="E22" s="2">
        <v>44</v>
      </c>
      <c r="F22" s="1" t="s">
        <v>200</v>
      </c>
      <c r="G22" s="1">
        <v>68</v>
      </c>
    </row>
    <row r="23" spans="1:7">
      <c r="A23" s="2">
        <v>20</v>
      </c>
      <c r="B23" s="1" t="s">
        <v>201</v>
      </c>
      <c r="C23" s="1">
        <v>82</v>
      </c>
      <c r="E23" s="2">
        <v>45</v>
      </c>
      <c r="F23" s="1" t="s">
        <v>202</v>
      </c>
      <c r="G23" s="1">
        <v>66</v>
      </c>
    </row>
    <row r="24" spans="1:7">
      <c r="A24" s="2">
        <v>21</v>
      </c>
      <c r="B24" s="1" t="s">
        <v>203</v>
      </c>
      <c r="C24" s="1">
        <v>82</v>
      </c>
      <c r="E24" s="2">
        <v>46</v>
      </c>
      <c r="F24" s="1" t="s">
        <v>204</v>
      </c>
      <c r="G24" s="1">
        <v>64</v>
      </c>
    </row>
    <row r="25" spans="1:7">
      <c r="A25" s="2">
        <v>22</v>
      </c>
      <c r="B25" s="1" t="s">
        <v>205</v>
      </c>
      <c r="C25" s="1">
        <v>82</v>
      </c>
      <c r="E25" s="2">
        <v>47</v>
      </c>
      <c r="F25" s="1" t="s">
        <v>206</v>
      </c>
      <c r="G25" s="1">
        <v>62</v>
      </c>
    </row>
    <row r="26" spans="1:7">
      <c r="A26" s="2">
        <v>23</v>
      </c>
      <c r="B26" s="1" t="s">
        <v>207</v>
      </c>
      <c r="C26" s="1">
        <v>81</v>
      </c>
      <c r="E26" s="2">
        <v>48</v>
      </c>
      <c r="F26" s="1" t="s">
        <v>208</v>
      </c>
      <c r="G26" s="1">
        <v>61</v>
      </c>
    </row>
    <row r="27" spans="1:7">
      <c r="A27" s="2">
        <v>24</v>
      </c>
      <c r="B27" s="1" t="s">
        <v>209</v>
      </c>
      <c r="C27" s="1">
        <v>81</v>
      </c>
      <c r="E27" s="2">
        <v>49</v>
      </c>
      <c r="F27" s="1" t="s">
        <v>210</v>
      </c>
      <c r="G27" s="1">
        <v>60</v>
      </c>
    </row>
    <row r="28" spans="1:7">
      <c r="A28" s="2">
        <v>25</v>
      </c>
      <c r="B28" s="1" t="s">
        <v>211</v>
      </c>
      <c r="C28" s="1">
        <v>80</v>
      </c>
      <c r="E28" s="2">
        <v>50</v>
      </c>
      <c r="F28" s="1" t="s">
        <v>212</v>
      </c>
      <c r="G28" s="1">
        <v>57</v>
      </c>
    </row>
    <row r="29" spans="1:7">
      <c r="A29" t="s">
        <v>213</v>
      </c>
    </row>
    <row r="30" spans="1:7">
      <c r="A30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1537-8251-4C3D-96E4-3A8079865772}">
  <dimension ref="A1:I31"/>
  <sheetViews>
    <sheetView workbookViewId="0">
      <selection activeCell="K27" sqref="K27"/>
    </sheetView>
  </sheetViews>
  <sheetFormatPr defaultRowHeight="14.4"/>
  <cols>
    <col min="1" max="1" width="9.44140625" customWidth="1"/>
    <col min="2" max="2" width="8.77734375" customWidth="1"/>
  </cols>
  <sheetData>
    <row r="1" spans="1:9">
      <c r="A1" t="s">
        <v>215</v>
      </c>
    </row>
    <row r="2" spans="1:9">
      <c r="A2" s="110" t="s">
        <v>216</v>
      </c>
      <c r="B2" s="110"/>
      <c r="C2" s="110"/>
      <c r="D2" s="110"/>
      <c r="E2" s="110"/>
      <c r="F2" s="110"/>
      <c r="G2" s="110"/>
      <c r="H2" s="110"/>
      <c r="I2" s="110"/>
    </row>
    <row r="4" spans="1:9">
      <c r="A4" s="2" t="s">
        <v>2</v>
      </c>
      <c r="B4" s="111" t="s">
        <v>161</v>
      </c>
      <c r="C4" s="111"/>
      <c r="D4" s="2" t="s">
        <v>217</v>
      </c>
      <c r="F4" s="2" t="s">
        <v>2</v>
      </c>
      <c r="G4" s="111" t="s">
        <v>161</v>
      </c>
      <c r="H4" s="111"/>
      <c r="I4" s="2" t="s">
        <v>217</v>
      </c>
    </row>
    <row r="5" spans="1:9">
      <c r="A5" s="2">
        <v>1</v>
      </c>
      <c r="B5" s="108" t="s">
        <v>218</v>
      </c>
      <c r="C5" s="109"/>
      <c r="D5" s="2">
        <v>1480</v>
      </c>
      <c r="F5" s="2">
        <v>26</v>
      </c>
      <c r="G5" s="108" t="s">
        <v>219</v>
      </c>
      <c r="H5" s="109"/>
      <c r="I5" s="2">
        <v>1209</v>
      </c>
    </row>
    <row r="6" spans="1:9">
      <c r="A6" s="2">
        <v>2</v>
      </c>
      <c r="B6" s="108" t="s">
        <v>188</v>
      </c>
      <c r="C6" s="109"/>
      <c r="D6" s="2">
        <v>643</v>
      </c>
      <c r="F6" s="2">
        <v>27</v>
      </c>
      <c r="G6" s="108" t="s">
        <v>185</v>
      </c>
      <c r="H6" s="109"/>
      <c r="I6" s="2">
        <v>93</v>
      </c>
    </row>
    <row r="7" spans="1:9">
      <c r="A7" s="2">
        <v>3</v>
      </c>
      <c r="B7" s="108" t="s">
        <v>174</v>
      </c>
      <c r="C7" s="109"/>
      <c r="D7" s="2">
        <v>1192</v>
      </c>
      <c r="F7" s="2">
        <v>28</v>
      </c>
      <c r="G7" s="108" t="s">
        <v>220</v>
      </c>
      <c r="H7" s="109"/>
      <c r="I7" s="2">
        <v>26</v>
      </c>
    </row>
    <row r="8" spans="1:9">
      <c r="A8" s="2">
        <v>4</v>
      </c>
      <c r="B8" s="108" t="s">
        <v>178</v>
      </c>
      <c r="C8" s="109"/>
      <c r="D8" s="2">
        <v>141</v>
      </c>
      <c r="F8" s="2">
        <v>29</v>
      </c>
      <c r="G8" s="108" t="s">
        <v>207</v>
      </c>
      <c r="H8" s="109"/>
      <c r="I8" s="2">
        <v>93</v>
      </c>
    </row>
    <row r="9" spans="1:9">
      <c r="A9" s="2">
        <v>5</v>
      </c>
      <c r="B9" s="108" t="s">
        <v>221</v>
      </c>
      <c r="C9" s="109"/>
      <c r="D9" s="2">
        <v>984</v>
      </c>
      <c r="F9" s="2">
        <v>30</v>
      </c>
      <c r="G9" s="108" t="s">
        <v>197</v>
      </c>
      <c r="H9" s="109"/>
      <c r="I9" s="2">
        <v>652</v>
      </c>
    </row>
    <row r="10" spans="1:9">
      <c r="A10" s="2">
        <v>6</v>
      </c>
      <c r="B10" s="108" t="s">
        <v>206</v>
      </c>
      <c r="C10" s="109"/>
      <c r="D10" s="2">
        <v>103</v>
      </c>
      <c r="F10" s="2">
        <v>31</v>
      </c>
      <c r="G10" s="108" t="s">
        <v>173</v>
      </c>
      <c r="H10" s="109"/>
      <c r="I10" s="2">
        <v>18</v>
      </c>
    </row>
    <row r="11" spans="1:9">
      <c r="A11" s="2">
        <v>7</v>
      </c>
      <c r="B11" s="108" t="s">
        <v>192</v>
      </c>
      <c r="C11" s="109"/>
      <c r="D11" s="2">
        <v>47</v>
      </c>
      <c r="F11" s="2">
        <v>32</v>
      </c>
      <c r="G11" s="108" t="s">
        <v>222</v>
      </c>
      <c r="H11" s="109"/>
      <c r="I11" s="2">
        <v>84</v>
      </c>
    </row>
    <row r="12" spans="1:9">
      <c r="A12" s="2">
        <v>8</v>
      </c>
      <c r="B12" s="108" t="s">
        <v>170</v>
      </c>
      <c r="C12" s="109"/>
      <c r="D12" s="2">
        <v>1226</v>
      </c>
      <c r="F12" s="2">
        <v>33</v>
      </c>
      <c r="G12" s="108" t="s">
        <v>196</v>
      </c>
      <c r="H12" s="109"/>
      <c r="I12" s="2">
        <v>1143</v>
      </c>
    </row>
    <row r="13" spans="1:9">
      <c r="A13" s="2">
        <v>9</v>
      </c>
      <c r="B13" s="108" t="s">
        <v>181</v>
      </c>
      <c r="C13" s="109"/>
      <c r="D13" s="2">
        <v>49</v>
      </c>
      <c r="F13" s="2">
        <v>34</v>
      </c>
      <c r="G13" s="108" t="s">
        <v>223</v>
      </c>
      <c r="H13" s="109"/>
      <c r="I13" s="2">
        <v>702</v>
      </c>
    </row>
    <row r="14" spans="1:9">
      <c r="A14" s="2">
        <v>10</v>
      </c>
      <c r="B14" s="108" t="s">
        <v>224</v>
      </c>
      <c r="C14" s="109"/>
      <c r="D14" s="2">
        <v>37</v>
      </c>
      <c r="F14" s="2">
        <v>35</v>
      </c>
      <c r="G14" s="108" t="s">
        <v>210</v>
      </c>
      <c r="H14" s="109"/>
      <c r="I14" s="2">
        <v>274</v>
      </c>
    </row>
    <row r="15" spans="1:9">
      <c r="A15" s="2">
        <v>11</v>
      </c>
      <c r="B15" s="108" t="s">
        <v>225</v>
      </c>
      <c r="C15" s="109"/>
      <c r="D15" s="2">
        <v>213</v>
      </c>
      <c r="F15" s="2">
        <v>36</v>
      </c>
      <c r="G15" s="108" t="s">
        <v>226</v>
      </c>
      <c r="H15" s="109"/>
      <c r="I15" s="2">
        <v>302</v>
      </c>
    </row>
    <row r="16" spans="1:9">
      <c r="A16" s="2">
        <v>12</v>
      </c>
      <c r="B16" s="108" t="s">
        <v>177</v>
      </c>
      <c r="C16" s="109"/>
      <c r="D16" s="2">
        <v>1323</v>
      </c>
      <c r="F16" s="2">
        <v>37</v>
      </c>
      <c r="G16" s="108" t="s">
        <v>227</v>
      </c>
      <c r="H16" s="109"/>
      <c r="I16" s="2">
        <v>44</v>
      </c>
    </row>
    <row r="17" spans="1:9">
      <c r="A17" s="2">
        <v>13</v>
      </c>
      <c r="B17" s="108" t="s">
        <v>190</v>
      </c>
      <c r="C17" s="109"/>
      <c r="D17" s="2">
        <v>1030</v>
      </c>
      <c r="F17" s="2">
        <v>38</v>
      </c>
      <c r="G17" s="108" t="s">
        <v>228</v>
      </c>
      <c r="H17" s="109"/>
      <c r="I17" s="2">
        <v>37</v>
      </c>
    </row>
    <row r="18" spans="1:9">
      <c r="A18" s="2">
        <v>14</v>
      </c>
      <c r="B18" s="112" t="s">
        <v>229</v>
      </c>
      <c r="C18" s="113"/>
      <c r="D18" s="2">
        <v>17</v>
      </c>
      <c r="F18" s="2">
        <v>39</v>
      </c>
      <c r="G18" s="108" t="s">
        <v>230</v>
      </c>
      <c r="H18" s="109"/>
      <c r="I18" s="2">
        <v>53</v>
      </c>
    </row>
    <row r="19" spans="1:9">
      <c r="A19" s="2">
        <v>15</v>
      </c>
      <c r="B19" s="108" t="s">
        <v>198</v>
      </c>
      <c r="C19" s="109"/>
      <c r="D19" s="2">
        <v>83</v>
      </c>
      <c r="F19" s="2">
        <v>40</v>
      </c>
      <c r="G19" s="108" t="s">
        <v>231</v>
      </c>
      <c r="H19" s="109"/>
      <c r="I19" s="2">
        <v>447</v>
      </c>
    </row>
    <row r="20" spans="1:9">
      <c r="A20" s="2">
        <v>16</v>
      </c>
      <c r="B20" s="108" t="s">
        <v>200</v>
      </c>
      <c r="C20" s="109"/>
      <c r="D20" s="2">
        <v>14</v>
      </c>
      <c r="F20" s="2">
        <v>41</v>
      </c>
      <c r="G20" s="108" t="s">
        <v>232</v>
      </c>
      <c r="H20" s="109"/>
      <c r="I20" s="2">
        <v>40</v>
      </c>
    </row>
    <row r="21" spans="1:9">
      <c r="A21" s="2">
        <v>17</v>
      </c>
      <c r="B21" s="108" t="s">
        <v>167</v>
      </c>
      <c r="C21" s="109"/>
      <c r="D21" s="2">
        <v>49</v>
      </c>
      <c r="F21" s="2">
        <v>42</v>
      </c>
      <c r="G21" s="108" t="s">
        <v>233</v>
      </c>
      <c r="H21" s="109"/>
      <c r="I21" s="2">
        <v>402</v>
      </c>
    </row>
    <row r="22" spans="1:9">
      <c r="A22" s="2">
        <v>18</v>
      </c>
      <c r="B22" s="108" t="s">
        <v>172</v>
      </c>
      <c r="C22" s="109"/>
      <c r="D22" s="2">
        <v>237</v>
      </c>
      <c r="F22" s="2">
        <v>43</v>
      </c>
      <c r="G22" s="108" t="s">
        <v>234</v>
      </c>
      <c r="H22" s="109"/>
      <c r="I22" s="2">
        <v>224</v>
      </c>
    </row>
    <row r="23" spans="1:9">
      <c r="A23" s="2">
        <v>19</v>
      </c>
      <c r="B23" s="108" t="s">
        <v>183</v>
      </c>
      <c r="C23" s="109"/>
      <c r="D23" s="2">
        <v>352</v>
      </c>
      <c r="F23" s="2">
        <v>44</v>
      </c>
      <c r="G23" s="108" t="s">
        <v>209</v>
      </c>
      <c r="H23" s="109"/>
      <c r="I23" s="2">
        <v>243</v>
      </c>
    </row>
    <row r="24" spans="1:9">
      <c r="A24" s="2">
        <v>20</v>
      </c>
      <c r="B24" s="112" t="s">
        <v>182</v>
      </c>
      <c r="C24" s="113"/>
      <c r="D24" s="2">
        <v>17</v>
      </c>
      <c r="F24" s="2">
        <v>45</v>
      </c>
      <c r="G24" s="108" t="s">
        <v>235</v>
      </c>
      <c r="H24" s="109"/>
      <c r="I24" s="2">
        <v>20</v>
      </c>
    </row>
    <row r="25" spans="1:9">
      <c r="A25" s="2">
        <v>21</v>
      </c>
      <c r="B25" s="112" t="s">
        <v>236</v>
      </c>
      <c r="C25" s="113"/>
      <c r="D25" s="2">
        <v>627</v>
      </c>
      <c r="F25" s="2">
        <v>46</v>
      </c>
      <c r="G25" s="108" t="s">
        <v>237</v>
      </c>
      <c r="H25" s="109"/>
      <c r="I25" s="2">
        <v>752</v>
      </c>
    </row>
    <row r="26" spans="1:9">
      <c r="A26" s="2">
        <v>22</v>
      </c>
      <c r="B26" s="108" t="s">
        <v>238</v>
      </c>
      <c r="C26" s="109"/>
      <c r="D26" s="2">
        <v>11</v>
      </c>
      <c r="F26" s="2">
        <v>47</v>
      </c>
      <c r="G26" s="108" t="s">
        <v>204</v>
      </c>
      <c r="H26" s="109"/>
      <c r="I26" s="2">
        <v>236</v>
      </c>
    </row>
    <row r="27" spans="1:9">
      <c r="A27" s="2">
        <v>23</v>
      </c>
      <c r="B27" s="108" t="s">
        <v>171</v>
      </c>
      <c r="C27" s="109"/>
      <c r="D27" s="2">
        <v>456</v>
      </c>
      <c r="F27" s="2">
        <v>48</v>
      </c>
      <c r="G27" s="108" t="s">
        <v>239</v>
      </c>
      <c r="H27" s="109"/>
      <c r="I27" s="2">
        <v>23</v>
      </c>
    </row>
    <row r="28" spans="1:9">
      <c r="A28" s="2">
        <v>24</v>
      </c>
      <c r="B28" s="108" t="s">
        <v>203</v>
      </c>
      <c r="C28" s="109"/>
      <c r="D28" s="2">
        <v>890</v>
      </c>
      <c r="F28" s="2">
        <v>49</v>
      </c>
      <c r="G28" s="108" t="s">
        <v>189</v>
      </c>
      <c r="H28" s="109"/>
      <c r="I28" s="2">
        <v>96</v>
      </c>
    </row>
    <row r="29" spans="1:9">
      <c r="A29" s="2">
        <v>25</v>
      </c>
      <c r="B29" s="108" t="s">
        <v>240</v>
      </c>
      <c r="C29" s="109"/>
      <c r="D29" s="2">
        <v>642</v>
      </c>
      <c r="F29" s="2">
        <v>50</v>
      </c>
      <c r="G29" s="108" t="s">
        <v>201</v>
      </c>
      <c r="H29" s="109"/>
      <c r="I29" s="2">
        <v>442</v>
      </c>
    </row>
    <row r="31" spans="1:9">
      <c r="A31" s="110" t="s">
        <v>241</v>
      </c>
      <c r="B31" s="110"/>
    </row>
  </sheetData>
  <mergeCells count="54">
    <mergeCell ref="B28:C28"/>
    <mergeCell ref="G28:H28"/>
    <mergeCell ref="B29:C29"/>
    <mergeCell ref="G29:H29"/>
    <mergeCell ref="A31:B31"/>
    <mergeCell ref="B25:C25"/>
    <mergeCell ref="G25:H25"/>
    <mergeCell ref="B26:C26"/>
    <mergeCell ref="G26:H26"/>
    <mergeCell ref="B27:C27"/>
    <mergeCell ref="G27:H27"/>
    <mergeCell ref="B22:C22"/>
    <mergeCell ref="G22:H22"/>
    <mergeCell ref="B23:C23"/>
    <mergeCell ref="G23:H23"/>
    <mergeCell ref="B24:C24"/>
    <mergeCell ref="G24:H24"/>
    <mergeCell ref="B19:C19"/>
    <mergeCell ref="G19:H19"/>
    <mergeCell ref="B20:C20"/>
    <mergeCell ref="G20:H20"/>
    <mergeCell ref="B21:C21"/>
    <mergeCell ref="G21:H21"/>
    <mergeCell ref="B16:C16"/>
    <mergeCell ref="G16:H16"/>
    <mergeCell ref="B17:C17"/>
    <mergeCell ref="G17:H17"/>
    <mergeCell ref="B18:C18"/>
    <mergeCell ref="G18:H18"/>
    <mergeCell ref="B13:C13"/>
    <mergeCell ref="G13:H13"/>
    <mergeCell ref="B14:C14"/>
    <mergeCell ref="G14:H14"/>
    <mergeCell ref="B15:C15"/>
    <mergeCell ref="G15:H15"/>
    <mergeCell ref="B10:C10"/>
    <mergeCell ref="G10:H10"/>
    <mergeCell ref="B11:C11"/>
    <mergeCell ref="G11:H11"/>
    <mergeCell ref="B12:C12"/>
    <mergeCell ref="G12:H12"/>
    <mergeCell ref="B7:C7"/>
    <mergeCell ref="G7:H7"/>
    <mergeCell ref="B8:C8"/>
    <mergeCell ref="G8:H8"/>
    <mergeCell ref="B9:C9"/>
    <mergeCell ref="G9:H9"/>
    <mergeCell ref="B6:C6"/>
    <mergeCell ref="G6:H6"/>
    <mergeCell ref="A2:I2"/>
    <mergeCell ref="B4:C4"/>
    <mergeCell ref="G4:H4"/>
    <mergeCell ref="B5:C5"/>
    <mergeCell ref="G5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FF1E-DA0F-4D6B-A181-0DC892626BFF}">
  <dimension ref="A1:C54"/>
  <sheetViews>
    <sheetView workbookViewId="0">
      <selection activeCell="E15" sqref="E15"/>
    </sheetView>
  </sheetViews>
  <sheetFormatPr defaultRowHeight="14.4"/>
  <cols>
    <col min="2" max="2" width="43.21875" customWidth="1"/>
  </cols>
  <sheetData>
    <row r="1" spans="1:3">
      <c r="A1" t="s">
        <v>0</v>
      </c>
    </row>
    <row r="2" spans="1:3">
      <c r="A2" t="s">
        <v>242</v>
      </c>
    </row>
    <row r="3" spans="1:3">
      <c r="A3" s="1" t="s">
        <v>2</v>
      </c>
      <c r="B3" s="1" t="s">
        <v>3</v>
      </c>
      <c r="C3" s="1" t="s">
        <v>4</v>
      </c>
    </row>
    <row r="4" spans="1:3">
      <c r="A4" s="15">
        <v>1</v>
      </c>
      <c r="B4" s="16" t="s">
        <v>243</v>
      </c>
      <c r="C4" s="17">
        <v>85</v>
      </c>
    </row>
    <row r="5" spans="1:3">
      <c r="A5" s="15">
        <v>2</v>
      </c>
      <c r="B5" s="18" t="s">
        <v>244</v>
      </c>
      <c r="C5" s="19">
        <v>80</v>
      </c>
    </row>
    <row r="6" spans="1:3">
      <c r="A6" s="15">
        <v>3</v>
      </c>
      <c r="B6" s="16" t="s">
        <v>245</v>
      </c>
      <c r="C6" s="17">
        <v>87.5</v>
      </c>
    </row>
    <row r="7" spans="1:3">
      <c r="A7" s="15">
        <v>4</v>
      </c>
      <c r="B7" s="18" t="s">
        <v>246</v>
      </c>
      <c r="C7" s="19">
        <v>90</v>
      </c>
    </row>
    <row r="8" spans="1:3">
      <c r="A8" s="15">
        <v>5</v>
      </c>
      <c r="B8" s="16" t="s">
        <v>247</v>
      </c>
      <c r="C8" s="17">
        <v>92.5</v>
      </c>
    </row>
    <row r="9" spans="1:3">
      <c r="A9" s="15">
        <v>6</v>
      </c>
      <c r="B9" s="18" t="s">
        <v>248</v>
      </c>
      <c r="C9" s="19">
        <v>62.5</v>
      </c>
    </row>
    <row r="10" spans="1:3">
      <c r="A10" s="15">
        <v>7</v>
      </c>
      <c r="B10" s="16" t="s">
        <v>249</v>
      </c>
      <c r="C10" s="17">
        <v>92.5</v>
      </c>
    </row>
    <row r="11" spans="1:3">
      <c r="A11" s="15">
        <v>8</v>
      </c>
      <c r="B11" s="18" t="s">
        <v>250</v>
      </c>
      <c r="C11" s="19">
        <v>82.5</v>
      </c>
    </row>
    <row r="12" spans="1:3">
      <c r="A12" s="15">
        <v>9</v>
      </c>
      <c r="B12" s="16" t="s">
        <v>251</v>
      </c>
      <c r="C12" s="17">
        <v>82.5</v>
      </c>
    </row>
    <row r="13" spans="1:3">
      <c r="A13" s="15">
        <v>10</v>
      </c>
      <c r="B13" s="18" t="s">
        <v>252</v>
      </c>
      <c r="C13" s="19">
        <v>72.5</v>
      </c>
    </row>
    <row r="14" spans="1:3">
      <c r="A14" s="15">
        <v>11</v>
      </c>
      <c r="B14" s="16" t="s">
        <v>253</v>
      </c>
      <c r="C14" s="17">
        <v>85</v>
      </c>
    </row>
    <row r="15" spans="1:3">
      <c r="A15" s="15">
        <v>12</v>
      </c>
      <c r="B15" s="18" t="s">
        <v>254</v>
      </c>
      <c r="C15" s="19">
        <v>90</v>
      </c>
    </row>
    <row r="16" spans="1:3">
      <c r="A16" s="15">
        <v>13</v>
      </c>
      <c r="B16" s="16" t="s">
        <v>255</v>
      </c>
      <c r="C16" s="17">
        <v>77.5</v>
      </c>
    </row>
    <row r="17" spans="1:3">
      <c r="A17" s="15">
        <v>14</v>
      </c>
      <c r="B17" s="18" t="s">
        <v>256</v>
      </c>
      <c r="C17" s="19">
        <v>82.5</v>
      </c>
    </row>
    <row r="18" spans="1:3">
      <c r="A18" s="15">
        <v>15</v>
      </c>
      <c r="B18" s="16" t="s">
        <v>257</v>
      </c>
      <c r="C18" s="17">
        <v>72.5</v>
      </c>
    </row>
    <row r="19" spans="1:3">
      <c r="A19" s="15">
        <v>16</v>
      </c>
      <c r="B19" s="18" t="s">
        <v>258</v>
      </c>
      <c r="C19" s="19">
        <v>82.5</v>
      </c>
    </row>
    <row r="20" spans="1:3">
      <c r="A20" s="15">
        <v>17</v>
      </c>
      <c r="B20" s="16" t="s">
        <v>259</v>
      </c>
      <c r="C20" s="17">
        <v>45</v>
      </c>
    </row>
    <row r="21" spans="1:3">
      <c r="A21" s="15">
        <v>18</v>
      </c>
      <c r="B21" s="18" t="s">
        <v>260</v>
      </c>
      <c r="C21" s="19">
        <v>77.5</v>
      </c>
    </row>
    <row r="22" spans="1:3">
      <c r="A22" s="15">
        <v>19</v>
      </c>
      <c r="B22" s="16" t="s">
        <v>261</v>
      </c>
      <c r="C22" s="17">
        <v>82.5</v>
      </c>
    </row>
    <row r="23" spans="1:3">
      <c r="A23" s="15">
        <v>20</v>
      </c>
      <c r="B23" s="18" t="s">
        <v>262</v>
      </c>
      <c r="C23" s="19">
        <v>32.5</v>
      </c>
    </row>
    <row r="24" spans="1:3">
      <c r="A24" s="15">
        <v>21</v>
      </c>
      <c r="B24" s="16" t="s">
        <v>263</v>
      </c>
      <c r="C24" s="17">
        <v>85</v>
      </c>
    </row>
    <row r="25" spans="1:3">
      <c r="A25" s="15">
        <v>22</v>
      </c>
      <c r="B25" s="18" t="s">
        <v>264</v>
      </c>
      <c r="C25" s="19">
        <v>82.5</v>
      </c>
    </row>
    <row r="26" spans="1:3">
      <c r="A26" s="15">
        <v>23</v>
      </c>
      <c r="B26" s="16" t="s">
        <v>265</v>
      </c>
      <c r="C26" s="17">
        <v>75</v>
      </c>
    </row>
    <row r="27" spans="1:3">
      <c r="A27" s="15">
        <v>24</v>
      </c>
      <c r="B27" s="18" t="s">
        <v>266</v>
      </c>
      <c r="C27" s="19">
        <v>95</v>
      </c>
    </row>
    <row r="28" spans="1:3">
      <c r="A28" s="15">
        <v>25</v>
      </c>
      <c r="B28" s="16" t="s">
        <v>267</v>
      </c>
      <c r="C28" s="17">
        <v>62.5</v>
      </c>
    </row>
    <row r="29" spans="1:3">
      <c r="A29" s="15">
        <v>26</v>
      </c>
      <c r="B29" s="18" t="s">
        <v>268</v>
      </c>
      <c r="C29" s="19">
        <v>72.5</v>
      </c>
    </row>
    <row r="30" spans="1:3">
      <c r="A30" s="15">
        <v>27</v>
      </c>
      <c r="B30" s="16" t="s">
        <v>269</v>
      </c>
      <c r="C30" s="17">
        <v>70</v>
      </c>
    </row>
    <row r="31" spans="1:3">
      <c r="A31" s="15">
        <v>28</v>
      </c>
      <c r="B31" s="18" t="s">
        <v>270</v>
      </c>
      <c r="C31" s="19">
        <v>97.5</v>
      </c>
    </row>
    <row r="32" spans="1:3">
      <c r="A32" s="15">
        <v>29</v>
      </c>
      <c r="B32" s="16" t="s">
        <v>271</v>
      </c>
      <c r="C32" s="17">
        <v>85</v>
      </c>
    </row>
    <row r="33" spans="1:3">
      <c r="A33" s="15">
        <v>30</v>
      </c>
      <c r="B33" s="18" t="s">
        <v>272</v>
      </c>
      <c r="C33" s="19">
        <v>70</v>
      </c>
    </row>
    <row r="34" spans="1:3">
      <c r="A34" s="15">
        <v>31</v>
      </c>
      <c r="B34" s="16" t="s">
        <v>273</v>
      </c>
      <c r="C34" s="17">
        <v>85</v>
      </c>
    </row>
    <row r="35" spans="1:3">
      <c r="A35" s="15">
        <v>32</v>
      </c>
      <c r="B35" s="18" t="s">
        <v>274</v>
      </c>
      <c r="C35" s="19">
        <v>82.5</v>
      </c>
    </row>
    <row r="36" spans="1:3">
      <c r="A36" s="15">
        <v>33</v>
      </c>
      <c r="B36" s="16" t="s">
        <v>275</v>
      </c>
      <c r="C36" s="17">
        <v>62.5</v>
      </c>
    </row>
    <row r="37" spans="1:3">
      <c r="A37" s="15">
        <v>34</v>
      </c>
      <c r="B37" s="18" t="s">
        <v>276</v>
      </c>
      <c r="C37" s="19">
        <v>62.5</v>
      </c>
    </row>
    <row r="38" spans="1:3">
      <c r="A38" s="15">
        <v>35</v>
      </c>
      <c r="B38" s="16" t="s">
        <v>277</v>
      </c>
      <c r="C38" s="17">
        <v>92.5</v>
      </c>
    </row>
    <row r="39" spans="1:3">
      <c r="A39" s="15">
        <v>36</v>
      </c>
      <c r="B39" s="18" t="s">
        <v>278</v>
      </c>
      <c r="C39" s="19">
        <v>40</v>
      </c>
    </row>
    <row r="40" spans="1:3">
      <c r="A40" s="15">
        <v>37</v>
      </c>
      <c r="B40" s="16" t="s">
        <v>279</v>
      </c>
      <c r="C40" s="17">
        <v>82.5</v>
      </c>
    </row>
    <row r="41" spans="1:3">
      <c r="A41" s="15">
        <v>38</v>
      </c>
      <c r="B41" s="18" t="s">
        <v>280</v>
      </c>
      <c r="C41" s="19">
        <v>70</v>
      </c>
    </row>
    <row r="42" spans="1:3">
      <c r="A42" s="15">
        <v>39</v>
      </c>
      <c r="B42" s="16" t="s">
        <v>281</v>
      </c>
      <c r="C42" s="17">
        <v>82.5</v>
      </c>
    </row>
    <row r="43" spans="1:3">
      <c r="A43" s="15">
        <v>40</v>
      </c>
      <c r="B43" s="18" t="s">
        <v>282</v>
      </c>
      <c r="C43" s="19">
        <v>47.5</v>
      </c>
    </row>
    <row r="44" spans="1:3">
      <c r="A44" s="15">
        <v>41</v>
      </c>
      <c r="B44" s="16" t="s">
        <v>283</v>
      </c>
      <c r="C44" s="17">
        <v>77.5</v>
      </c>
    </row>
    <row r="45" spans="1:3">
      <c r="A45" s="15">
        <v>42</v>
      </c>
      <c r="B45" s="18" t="s">
        <v>284</v>
      </c>
      <c r="C45" s="19">
        <v>82.5</v>
      </c>
    </row>
    <row r="46" spans="1:3">
      <c r="A46" s="15">
        <v>43</v>
      </c>
      <c r="B46" s="16" t="s">
        <v>285</v>
      </c>
      <c r="C46" s="17">
        <v>12.5</v>
      </c>
    </row>
    <row r="47" spans="1:3">
      <c r="A47" s="15">
        <v>44</v>
      </c>
      <c r="B47" s="18" t="s">
        <v>286</v>
      </c>
      <c r="C47" s="19">
        <v>90</v>
      </c>
    </row>
    <row r="48" spans="1:3">
      <c r="A48" s="15">
        <v>45</v>
      </c>
      <c r="B48" s="16" t="s">
        <v>287</v>
      </c>
      <c r="C48" s="17">
        <v>82.5</v>
      </c>
    </row>
    <row r="49" spans="1:3">
      <c r="A49" s="15">
        <v>46</v>
      </c>
      <c r="B49" s="18" t="s">
        <v>288</v>
      </c>
      <c r="C49" s="19">
        <v>87.5</v>
      </c>
    </row>
    <row r="50" spans="1:3">
      <c r="A50" s="15">
        <v>47</v>
      </c>
      <c r="B50" s="16" t="s">
        <v>289</v>
      </c>
      <c r="C50" s="17">
        <v>87.5</v>
      </c>
    </row>
    <row r="51" spans="1:3">
      <c r="A51" s="15">
        <v>48</v>
      </c>
      <c r="B51" s="18" t="s">
        <v>290</v>
      </c>
      <c r="C51" s="19">
        <v>47.5</v>
      </c>
    </row>
    <row r="52" spans="1:3">
      <c r="A52" s="15">
        <v>49</v>
      </c>
      <c r="B52" s="16" t="s">
        <v>291</v>
      </c>
      <c r="C52" s="17">
        <v>12.5</v>
      </c>
    </row>
    <row r="53" spans="1:3">
      <c r="A53" s="15">
        <v>50</v>
      </c>
      <c r="B53" s="18" t="s">
        <v>292</v>
      </c>
      <c r="C53" s="19">
        <v>85</v>
      </c>
    </row>
    <row r="54" spans="1:3">
      <c r="A54" t="s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9B58-A665-415C-BB93-B553602A2B15}">
  <dimension ref="A1:G33"/>
  <sheetViews>
    <sheetView workbookViewId="0">
      <selection activeCell="J9" sqref="J9"/>
    </sheetView>
  </sheetViews>
  <sheetFormatPr defaultRowHeight="14.4"/>
  <cols>
    <col min="1" max="1" width="5.21875" customWidth="1"/>
    <col min="2" max="2" width="16" customWidth="1"/>
    <col min="5" max="5" width="6.21875" customWidth="1"/>
    <col min="6" max="6" width="17.21875" customWidth="1"/>
    <col min="7" max="7" width="11.21875" customWidth="1"/>
  </cols>
  <sheetData>
    <row r="1" spans="1:7">
      <c r="A1" t="s">
        <v>0</v>
      </c>
    </row>
    <row r="2" spans="1:7">
      <c r="A2" t="s">
        <v>294</v>
      </c>
    </row>
    <row r="3" spans="1:7">
      <c r="A3" s="1" t="s">
        <v>2</v>
      </c>
      <c r="B3" s="1" t="s">
        <v>3</v>
      </c>
      <c r="C3" s="1" t="s">
        <v>4</v>
      </c>
      <c r="E3" s="1" t="s">
        <v>2</v>
      </c>
      <c r="F3" s="1" t="s">
        <v>3</v>
      </c>
      <c r="G3" s="1" t="s">
        <v>4</v>
      </c>
    </row>
    <row r="4" spans="1:7">
      <c r="A4" s="20" t="s">
        <v>295</v>
      </c>
      <c r="B4" s="1" t="s">
        <v>296</v>
      </c>
      <c r="C4" s="1">
        <v>56</v>
      </c>
      <c r="E4" s="20" t="s">
        <v>297</v>
      </c>
      <c r="F4" s="1" t="s">
        <v>298</v>
      </c>
      <c r="G4" s="1">
        <v>70</v>
      </c>
    </row>
    <row r="5" spans="1:7">
      <c r="A5" s="20" t="s">
        <v>299</v>
      </c>
      <c r="B5" s="1" t="s">
        <v>300</v>
      </c>
      <c r="C5" s="1">
        <v>70</v>
      </c>
      <c r="E5" s="20" t="s">
        <v>301</v>
      </c>
      <c r="F5" s="1" t="s">
        <v>302</v>
      </c>
      <c r="G5" s="1">
        <v>66</v>
      </c>
    </row>
    <row r="6" spans="1:7">
      <c r="A6" s="20" t="s">
        <v>303</v>
      </c>
      <c r="B6" s="1" t="s">
        <v>304</v>
      </c>
      <c r="C6" s="1">
        <v>78</v>
      </c>
      <c r="E6" s="20" t="s">
        <v>305</v>
      </c>
      <c r="F6" s="1" t="s">
        <v>306</v>
      </c>
      <c r="G6" s="1">
        <v>56</v>
      </c>
    </row>
    <row r="7" spans="1:7">
      <c r="A7" s="20" t="s">
        <v>307</v>
      </c>
      <c r="B7" s="1" t="s">
        <v>308</v>
      </c>
      <c r="C7" s="1">
        <v>46</v>
      </c>
      <c r="E7" s="20" t="s">
        <v>309</v>
      </c>
      <c r="F7" s="1" t="s">
        <v>310</v>
      </c>
      <c r="G7" s="1">
        <v>80</v>
      </c>
    </row>
    <row r="8" spans="1:7">
      <c r="A8" s="20" t="s">
        <v>311</v>
      </c>
      <c r="B8" s="1" t="s">
        <v>312</v>
      </c>
      <c r="C8" s="1">
        <v>90</v>
      </c>
      <c r="E8" s="20" t="s">
        <v>313</v>
      </c>
      <c r="F8" s="1" t="s">
        <v>314</v>
      </c>
      <c r="G8" s="1">
        <v>88</v>
      </c>
    </row>
    <row r="9" spans="1:7">
      <c r="A9" s="20" t="s">
        <v>315</v>
      </c>
      <c r="B9" s="1" t="s">
        <v>316</v>
      </c>
      <c r="C9" s="1">
        <v>86</v>
      </c>
      <c r="E9" s="20" t="s">
        <v>317</v>
      </c>
      <c r="F9" s="1" t="s">
        <v>318</v>
      </c>
      <c r="G9" s="1">
        <v>94</v>
      </c>
    </row>
    <row r="10" spans="1:7">
      <c r="A10" s="20" t="s">
        <v>319</v>
      </c>
      <c r="B10" s="1" t="s">
        <v>320</v>
      </c>
      <c r="C10" s="1">
        <v>78</v>
      </c>
      <c r="E10" s="20" t="s">
        <v>321</v>
      </c>
      <c r="F10" s="1" t="s">
        <v>322</v>
      </c>
      <c r="G10" s="1">
        <v>64</v>
      </c>
    </row>
    <row r="11" spans="1:7">
      <c r="A11" s="20" t="s">
        <v>323</v>
      </c>
      <c r="B11" s="1" t="s">
        <v>10</v>
      </c>
      <c r="C11" s="1">
        <v>84</v>
      </c>
      <c r="E11" s="20" t="s">
        <v>324</v>
      </c>
      <c r="F11" s="1" t="s">
        <v>325</v>
      </c>
      <c r="G11" s="1">
        <v>46</v>
      </c>
    </row>
    <row r="12" spans="1:7">
      <c r="A12" s="20" t="s">
        <v>326</v>
      </c>
      <c r="B12" s="1" t="s">
        <v>327</v>
      </c>
      <c r="C12" s="1">
        <v>70</v>
      </c>
      <c r="E12" s="20" t="s">
        <v>328</v>
      </c>
      <c r="F12" s="1" t="s">
        <v>329</v>
      </c>
      <c r="G12" s="1">
        <v>44</v>
      </c>
    </row>
    <row r="13" spans="1:7">
      <c r="A13" s="20" t="s">
        <v>330</v>
      </c>
      <c r="B13" s="1" t="s">
        <v>331</v>
      </c>
      <c r="C13" s="1">
        <v>60</v>
      </c>
      <c r="E13" s="20" t="s">
        <v>332</v>
      </c>
      <c r="F13" s="1" t="s">
        <v>333</v>
      </c>
      <c r="G13" s="1">
        <v>80</v>
      </c>
    </row>
    <row r="14" spans="1:7">
      <c r="A14" s="20" t="s">
        <v>334</v>
      </c>
      <c r="B14" s="1" t="s">
        <v>335</v>
      </c>
      <c r="C14" s="1">
        <v>40</v>
      </c>
      <c r="E14" s="20" t="s">
        <v>336</v>
      </c>
      <c r="F14" s="1" t="s">
        <v>36</v>
      </c>
      <c r="G14" s="1">
        <v>72</v>
      </c>
    </row>
    <row r="15" spans="1:7">
      <c r="A15" s="20" t="s">
        <v>337</v>
      </c>
      <c r="B15" s="1" t="s">
        <v>48</v>
      </c>
      <c r="C15" s="1">
        <v>30</v>
      </c>
      <c r="E15" s="20" t="s">
        <v>338</v>
      </c>
      <c r="F15" s="1" t="s">
        <v>339</v>
      </c>
      <c r="G15" s="1">
        <v>58</v>
      </c>
    </row>
    <row r="16" spans="1:7">
      <c r="A16" s="20" t="s">
        <v>340</v>
      </c>
      <c r="B16" s="1" t="s">
        <v>341</v>
      </c>
      <c r="C16" s="1">
        <v>92</v>
      </c>
      <c r="E16" s="20" t="s">
        <v>342</v>
      </c>
      <c r="F16" s="1" t="s">
        <v>343</v>
      </c>
      <c r="G16" s="1">
        <v>62</v>
      </c>
    </row>
    <row r="17" spans="1:7">
      <c r="A17" s="20" t="s">
        <v>344</v>
      </c>
      <c r="B17" s="1" t="s">
        <v>345</v>
      </c>
      <c r="C17" s="1">
        <v>60</v>
      </c>
      <c r="E17" s="20" t="s">
        <v>346</v>
      </c>
      <c r="F17" s="1" t="s">
        <v>347</v>
      </c>
      <c r="G17" s="1">
        <v>72</v>
      </c>
    </row>
    <row r="18" spans="1:7">
      <c r="A18" s="20" t="s">
        <v>348</v>
      </c>
      <c r="B18" s="1" t="s">
        <v>349</v>
      </c>
      <c r="C18" s="1">
        <v>78</v>
      </c>
      <c r="E18" s="20" t="s">
        <v>350</v>
      </c>
      <c r="F18" s="1" t="s">
        <v>351</v>
      </c>
      <c r="G18" s="1">
        <v>80</v>
      </c>
    </row>
    <row r="19" spans="1:7">
      <c r="A19" s="20" t="s">
        <v>352</v>
      </c>
      <c r="B19" s="1" t="s">
        <v>353</v>
      </c>
      <c r="C19" s="1">
        <v>94</v>
      </c>
      <c r="E19" s="20" t="s">
        <v>354</v>
      </c>
      <c r="F19" s="1" t="s">
        <v>355</v>
      </c>
      <c r="G19" s="1">
        <v>46</v>
      </c>
    </row>
    <row r="20" spans="1:7">
      <c r="A20" s="20" t="s">
        <v>356</v>
      </c>
      <c r="B20" s="1" t="s">
        <v>11</v>
      </c>
      <c r="C20" s="1">
        <v>44</v>
      </c>
      <c r="E20" s="20" t="s">
        <v>357</v>
      </c>
      <c r="F20" s="1" t="s">
        <v>358</v>
      </c>
      <c r="G20" s="1">
        <v>82</v>
      </c>
    </row>
    <row r="21" spans="1:7">
      <c r="A21" s="20" t="s">
        <v>359</v>
      </c>
      <c r="B21" s="1" t="s">
        <v>360</v>
      </c>
      <c r="C21" s="1">
        <v>54</v>
      </c>
      <c r="E21" s="20" t="s">
        <v>361</v>
      </c>
      <c r="F21" s="1" t="s">
        <v>362</v>
      </c>
      <c r="G21" s="1">
        <v>76</v>
      </c>
    </row>
    <row r="22" spans="1:7">
      <c r="A22" s="20" t="s">
        <v>363</v>
      </c>
      <c r="B22" s="1" t="s">
        <v>50</v>
      </c>
      <c r="C22" s="1">
        <v>66</v>
      </c>
      <c r="E22" s="20" t="s">
        <v>364</v>
      </c>
      <c r="F22" s="1" t="s">
        <v>365</v>
      </c>
      <c r="G22" s="1">
        <v>76</v>
      </c>
    </row>
    <row r="23" spans="1:7">
      <c r="A23" s="20" t="s">
        <v>366</v>
      </c>
      <c r="B23" s="1" t="s">
        <v>367</v>
      </c>
      <c r="C23" s="1">
        <v>78</v>
      </c>
      <c r="E23" s="20" t="s">
        <v>368</v>
      </c>
      <c r="F23" s="1" t="s">
        <v>369</v>
      </c>
      <c r="G23" s="1">
        <v>86</v>
      </c>
    </row>
    <row r="24" spans="1:7">
      <c r="A24" s="20" t="s">
        <v>370</v>
      </c>
      <c r="B24" s="1" t="s">
        <v>371</v>
      </c>
      <c r="C24" s="1">
        <v>74</v>
      </c>
      <c r="E24" s="20" t="s">
        <v>372</v>
      </c>
      <c r="F24" s="1" t="s">
        <v>373</v>
      </c>
      <c r="G24" s="1">
        <v>50</v>
      </c>
    </row>
    <row r="25" spans="1:7">
      <c r="A25" s="20" t="s">
        <v>374</v>
      </c>
      <c r="B25" s="1" t="s">
        <v>375</v>
      </c>
      <c r="C25" s="1">
        <v>84</v>
      </c>
      <c r="E25" s="20" t="s">
        <v>376</v>
      </c>
      <c r="F25" s="1" t="s">
        <v>377</v>
      </c>
      <c r="G25" s="1">
        <v>40</v>
      </c>
    </row>
    <row r="26" spans="1:7">
      <c r="A26" s="20" t="s">
        <v>378</v>
      </c>
      <c r="B26" s="1" t="s">
        <v>379</v>
      </c>
      <c r="C26" s="1">
        <v>82</v>
      </c>
      <c r="E26" s="20" t="s">
        <v>380</v>
      </c>
      <c r="F26" s="1" t="s">
        <v>381</v>
      </c>
      <c r="G26" s="1">
        <v>48</v>
      </c>
    </row>
    <row r="27" spans="1:7">
      <c r="A27" s="20" t="s">
        <v>382</v>
      </c>
      <c r="B27" s="1" t="s">
        <v>383</v>
      </c>
      <c r="C27" s="1">
        <v>60</v>
      </c>
      <c r="E27" s="20" t="s">
        <v>384</v>
      </c>
      <c r="F27" s="1" t="s">
        <v>385</v>
      </c>
      <c r="G27" s="1">
        <v>88</v>
      </c>
    </row>
    <row r="28" spans="1:7">
      <c r="A28" s="20" t="s">
        <v>386</v>
      </c>
      <c r="B28" s="1" t="s">
        <v>387</v>
      </c>
      <c r="C28" s="1">
        <v>34</v>
      </c>
      <c r="E28" s="20" t="s">
        <v>388</v>
      </c>
      <c r="F28" s="1" t="s">
        <v>389</v>
      </c>
      <c r="G28" s="1">
        <v>86</v>
      </c>
    </row>
    <row r="29" spans="1:7">
      <c r="A29" s="20" t="s">
        <v>390</v>
      </c>
      <c r="B29" s="1" t="s">
        <v>391</v>
      </c>
      <c r="C29" s="1">
        <v>58</v>
      </c>
      <c r="E29" s="20" t="s">
        <v>392</v>
      </c>
      <c r="F29" s="1" t="s">
        <v>393</v>
      </c>
      <c r="G29" s="1">
        <v>84</v>
      </c>
    </row>
    <row r="30" spans="1:7">
      <c r="A30" s="20" t="s">
        <v>394</v>
      </c>
      <c r="B30" s="1" t="s">
        <v>395</v>
      </c>
      <c r="C30" s="1">
        <v>78</v>
      </c>
      <c r="E30" s="20" t="s">
        <v>396</v>
      </c>
      <c r="F30" s="1" t="s">
        <v>397</v>
      </c>
      <c r="G30" s="1">
        <v>82</v>
      </c>
    </row>
    <row r="31" spans="1:7">
      <c r="A31" s="20" t="s">
        <v>398</v>
      </c>
      <c r="B31" s="1" t="s">
        <v>399</v>
      </c>
      <c r="C31" s="1">
        <v>42</v>
      </c>
      <c r="E31" s="20" t="s">
        <v>400</v>
      </c>
      <c r="F31" s="1" t="s">
        <v>401</v>
      </c>
      <c r="G31" s="1">
        <v>54</v>
      </c>
    </row>
    <row r="32" spans="1:7">
      <c r="A32" s="20" t="s">
        <v>402</v>
      </c>
      <c r="B32" s="1" t="s">
        <v>403</v>
      </c>
      <c r="C32" s="1">
        <v>68</v>
      </c>
      <c r="E32" s="20" t="s">
        <v>404</v>
      </c>
      <c r="F32" s="1" t="s">
        <v>88</v>
      </c>
      <c r="G32" s="1">
        <v>70</v>
      </c>
    </row>
    <row r="33" spans="1:7">
      <c r="A33" s="20" t="s">
        <v>405</v>
      </c>
      <c r="B33" s="1" t="s">
        <v>406</v>
      </c>
      <c r="C33" s="1">
        <v>80</v>
      </c>
      <c r="E33" s="20" t="s">
        <v>407</v>
      </c>
      <c r="F33" s="1" t="s">
        <v>408</v>
      </c>
      <c r="G33" s="1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CCE9-0FE1-4209-950E-1CAF83E45129}">
  <dimension ref="A1:G31"/>
  <sheetViews>
    <sheetView workbookViewId="0">
      <selection activeCell="I12" sqref="I12"/>
    </sheetView>
  </sheetViews>
  <sheetFormatPr defaultRowHeight="14.4"/>
  <cols>
    <col min="1" max="1" width="4.5546875" customWidth="1"/>
    <col min="2" max="2" width="18.21875" customWidth="1"/>
    <col min="3" max="3" width="11.5546875" bestFit="1" customWidth="1"/>
    <col min="5" max="5" width="4.77734375" customWidth="1"/>
    <col min="6" max="6" width="17.77734375" customWidth="1"/>
    <col min="7" max="7" width="11.21875" customWidth="1"/>
  </cols>
  <sheetData>
    <row r="1" spans="1:7">
      <c r="A1" s="114" t="s">
        <v>409</v>
      </c>
      <c r="B1" s="114"/>
    </row>
    <row r="2" spans="1:7">
      <c r="A2" s="10" t="s">
        <v>410</v>
      </c>
    </row>
    <row r="3" spans="1:7">
      <c r="A3" s="1" t="s">
        <v>2</v>
      </c>
      <c r="B3" s="1" t="s">
        <v>3</v>
      </c>
      <c r="C3" s="1" t="s">
        <v>411</v>
      </c>
      <c r="E3" s="1" t="s">
        <v>2</v>
      </c>
      <c r="F3" s="1" t="s">
        <v>3</v>
      </c>
      <c r="G3" s="1" t="s">
        <v>411</v>
      </c>
    </row>
    <row r="4" spans="1:7">
      <c r="A4" s="21">
        <v>1</v>
      </c>
      <c r="B4" s="22" t="s">
        <v>412</v>
      </c>
      <c r="C4" s="21">
        <v>162</v>
      </c>
      <c r="E4" s="22">
        <v>26</v>
      </c>
      <c r="F4" s="22" t="s">
        <v>413</v>
      </c>
      <c r="G4" s="22">
        <v>188</v>
      </c>
    </row>
    <row r="5" spans="1:7">
      <c r="A5" s="21">
        <v>2</v>
      </c>
      <c r="B5" s="22" t="s">
        <v>30</v>
      </c>
      <c r="C5" s="21">
        <v>174</v>
      </c>
      <c r="E5" s="22">
        <v>27</v>
      </c>
      <c r="F5" s="22" t="s">
        <v>414</v>
      </c>
      <c r="G5" s="22">
        <v>160</v>
      </c>
    </row>
    <row r="6" spans="1:7">
      <c r="A6" s="21">
        <v>3</v>
      </c>
      <c r="B6" s="22" t="s">
        <v>48</v>
      </c>
      <c r="C6" s="21">
        <v>165</v>
      </c>
      <c r="E6" s="22">
        <v>28</v>
      </c>
      <c r="F6" s="22" t="s">
        <v>415</v>
      </c>
      <c r="G6" s="22">
        <v>152</v>
      </c>
    </row>
    <row r="7" spans="1:7">
      <c r="A7" s="21">
        <v>4</v>
      </c>
      <c r="B7" s="22" t="s">
        <v>416</v>
      </c>
      <c r="C7" s="21">
        <v>170</v>
      </c>
      <c r="E7" s="22">
        <v>29</v>
      </c>
      <c r="F7" s="22" t="s">
        <v>417</v>
      </c>
      <c r="G7" s="22">
        <v>145</v>
      </c>
    </row>
    <row r="8" spans="1:7">
      <c r="A8" s="21">
        <v>5</v>
      </c>
      <c r="B8" s="22" t="s">
        <v>418</v>
      </c>
      <c r="C8" s="21">
        <v>168</v>
      </c>
      <c r="E8" s="22">
        <v>30</v>
      </c>
      <c r="F8" s="22" t="s">
        <v>419</v>
      </c>
      <c r="G8" s="22">
        <v>190</v>
      </c>
    </row>
    <row r="9" spans="1:7">
      <c r="A9" s="21">
        <v>6</v>
      </c>
      <c r="B9" s="22" t="s">
        <v>420</v>
      </c>
      <c r="C9" s="21">
        <v>159</v>
      </c>
      <c r="E9" s="22">
        <v>31</v>
      </c>
      <c r="F9" s="22" t="s">
        <v>421</v>
      </c>
      <c r="G9" s="22">
        <v>167</v>
      </c>
    </row>
    <row r="10" spans="1:7">
      <c r="A10" s="21">
        <v>7</v>
      </c>
      <c r="B10" s="22" t="s">
        <v>422</v>
      </c>
      <c r="C10" s="21">
        <v>163</v>
      </c>
      <c r="E10" s="22">
        <v>32</v>
      </c>
      <c r="F10" s="22" t="s">
        <v>423</v>
      </c>
      <c r="G10" s="22">
        <v>158</v>
      </c>
    </row>
    <row r="11" spans="1:7">
      <c r="A11" s="21">
        <v>8</v>
      </c>
      <c r="B11" s="22" t="s">
        <v>424</v>
      </c>
      <c r="C11" s="21">
        <v>164</v>
      </c>
      <c r="E11" s="22">
        <v>33</v>
      </c>
      <c r="F11" s="22" t="s">
        <v>425</v>
      </c>
      <c r="G11" s="22">
        <v>180</v>
      </c>
    </row>
    <row r="12" spans="1:7">
      <c r="A12" s="21">
        <v>9</v>
      </c>
      <c r="B12" s="22" t="s">
        <v>426</v>
      </c>
      <c r="C12" s="21">
        <v>167</v>
      </c>
      <c r="E12" s="22">
        <v>34</v>
      </c>
      <c r="F12" s="22" t="s">
        <v>427</v>
      </c>
      <c r="G12" s="22">
        <v>149</v>
      </c>
    </row>
    <row r="13" spans="1:7">
      <c r="A13" s="21">
        <v>10</v>
      </c>
      <c r="B13" s="22" t="s">
        <v>428</v>
      </c>
      <c r="C13" s="21">
        <v>173</v>
      </c>
      <c r="E13" s="22">
        <v>35</v>
      </c>
      <c r="F13" s="22" t="s">
        <v>429</v>
      </c>
      <c r="G13" s="22">
        <v>164</v>
      </c>
    </row>
    <row r="14" spans="1:7">
      <c r="A14" s="21">
        <v>11</v>
      </c>
      <c r="B14" s="22" t="s">
        <v>367</v>
      </c>
      <c r="C14" s="21">
        <v>155</v>
      </c>
      <c r="E14" s="22">
        <v>36</v>
      </c>
      <c r="F14" s="22" t="s">
        <v>26</v>
      </c>
      <c r="G14" s="22">
        <v>177</v>
      </c>
    </row>
    <row r="15" spans="1:7">
      <c r="A15" s="21">
        <v>12</v>
      </c>
      <c r="B15" s="22" t="s">
        <v>430</v>
      </c>
      <c r="C15" s="21">
        <v>148</v>
      </c>
      <c r="E15" s="22">
        <v>37</v>
      </c>
      <c r="F15" s="22" t="s">
        <v>431</v>
      </c>
      <c r="G15" s="22">
        <v>156</v>
      </c>
    </row>
    <row r="16" spans="1:7">
      <c r="A16" s="21">
        <v>13</v>
      </c>
      <c r="B16" s="22" t="s">
        <v>432</v>
      </c>
      <c r="C16" s="21">
        <v>190</v>
      </c>
      <c r="E16" s="22">
        <v>38</v>
      </c>
      <c r="F16" s="22" t="s">
        <v>433</v>
      </c>
      <c r="G16" s="22">
        <v>185</v>
      </c>
    </row>
    <row r="17" spans="1:7">
      <c r="A17" s="21">
        <v>14</v>
      </c>
      <c r="B17" s="22" t="s">
        <v>434</v>
      </c>
      <c r="C17" s="21">
        <v>157</v>
      </c>
      <c r="E17" s="22">
        <v>39</v>
      </c>
      <c r="F17" s="22" t="s">
        <v>435</v>
      </c>
      <c r="G17" s="22">
        <v>187</v>
      </c>
    </row>
    <row r="18" spans="1:7">
      <c r="A18" s="21">
        <v>15</v>
      </c>
      <c r="B18" s="22" t="s">
        <v>436</v>
      </c>
      <c r="C18" s="21">
        <v>163</v>
      </c>
      <c r="E18" s="22">
        <v>40</v>
      </c>
      <c r="F18" s="22" t="s">
        <v>437</v>
      </c>
      <c r="G18" s="22">
        <v>182</v>
      </c>
    </row>
    <row r="19" spans="1:7">
      <c r="A19" s="21">
        <v>16</v>
      </c>
      <c r="B19" s="22" t="s">
        <v>438</v>
      </c>
      <c r="C19" s="21">
        <v>176</v>
      </c>
      <c r="E19" s="22">
        <v>41</v>
      </c>
      <c r="F19" s="22" t="s">
        <v>439</v>
      </c>
      <c r="G19" s="22">
        <v>151</v>
      </c>
    </row>
    <row r="20" spans="1:7">
      <c r="A20" s="21">
        <v>17</v>
      </c>
      <c r="B20" s="22" t="s">
        <v>440</v>
      </c>
      <c r="C20" s="21">
        <v>179</v>
      </c>
      <c r="E20" s="22">
        <v>42</v>
      </c>
      <c r="F20" s="22" t="s">
        <v>441</v>
      </c>
      <c r="G20" s="22">
        <v>162</v>
      </c>
    </row>
    <row r="21" spans="1:7">
      <c r="A21" s="21">
        <v>18</v>
      </c>
      <c r="B21" s="22" t="s">
        <v>89</v>
      </c>
      <c r="C21" s="21">
        <v>165</v>
      </c>
      <c r="E21" s="22">
        <v>43</v>
      </c>
      <c r="F21" s="22" t="s">
        <v>442</v>
      </c>
      <c r="G21" s="22">
        <v>165</v>
      </c>
    </row>
    <row r="22" spans="1:7">
      <c r="A22" s="21">
        <v>19</v>
      </c>
      <c r="B22" s="22" t="s">
        <v>443</v>
      </c>
      <c r="C22" s="21">
        <v>166</v>
      </c>
      <c r="E22" s="22">
        <v>44</v>
      </c>
      <c r="F22" s="22" t="s">
        <v>444</v>
      </c>
      <c r="G22" s="22">
        <v>157</v>
      </c>
    </row>
    <row r="23" spans="1:7">
      <c r="A23" s="21">
        <v>20</v>
      </c>
      <c r="B23" s="22" t="s">
        <v>445</v>
      </c>
      <c r="C23" s="21">
        <v>167</v>
      </c>
      <c r="E23" s="22">
        <v>45</v>
      </c>
      <c r="F23" s="22" t="s">
        <v>446</v>
      </c>
      <c r="G23" s="22">
        <v>153</v>
      </c>
    </row>
    <row r="24" spans="1:7">
      <c r="A24" s="21">
        <v>21</v>
      </c>
      <c r="B24" s="22" t="s">
        <v>447</v>
      </c>
      <c r="C24" s="21">
        <v>186</v>
      </c>
      <c r="E24" s="22">
        <v>46</v>
      </c>
      <c r="F24" s="22" t="s">
        <v>448</v>
      </c>
      <c r="G24" s="22">
        <v>160</v>
      </c>
    </row>
    <row r="25" spans="1:7">
      <c r="A25" s="21">
        <v>22</v>
      </c>
      <c r="B25" s="22" t="s">
        <v>449</v>
      </c>
      <c r="C25" s="21">
        <v>158</v>
      </c>
      <c r="E25" s="22">
        <v>47</v>
      </c>
      <c r="F25" s="22" t="s">
        <v>450</v>
      </c>
      <c r="G25" s="22">
        <v>166</v>
      </c>
    </row>
    <row r="26" spans="1:7">
      <c r="A26" s="21">
        <v>23</v>
      </c>
      <c r="B26" s="22" t="s">
        <v>451</v>
      </c>
      <c r="C26" s="21">
        <v>177</v>
      </c>
      <c r="E26" s="22">
        <v>48</v>
      </c>
      <c r="F26" s="22" t="s">
        <v>452</v>
      </c>
      <c r="G26" s="22">
        <v>175</v>
      </c>
    </row>
    <row r="27" spans="1:7">
      <c r="A27" s="21">
        <v>24</v>
      </c>
      <c r="B27" s="22" t="s">
        <v>453</v>
      </c>
      <c r="C27" s="21">
        <v>170</v>
      </c>
      <c r="E27" s="22">
        <v>49</v>
      </c>
      <c r="F27" s="22" t="s">
        <v>454</v>
      </c>
      <c r="G27" s="22">
        <v>186</v>
      </c>
    </row>
    <row r="28" spans="1:7">
      <c r="A28" s="21">
        <v>25</v>
      </c>
      <c r="B28" s="22" t="s">
        <v>455</v>
      </c>
      <c r="C28" s="21">
        <v>153</v>
      </c>
      <c r="E28" s="22">
        <v>50</v>
      </c>
      <c r="F28" s="22" t="s">
        <v>456</v>
      </c>
      <c r="G28" s="22">
        <v>143</v>
      </c>
    </row>
    <row r="29" spans="1:7">
      <c r="B29" s="23"/>
      <c r="C29" s="23"/>
    </row>
    <row r="31" spans="1:7">
      <c r="B31" s="24" t="s">
        <v>457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322D-089C-4661-AD3C-9474CB4500A7}">
  <dimension ref="A1:G30"/>
  <sheetViews>
    <sheetView workbookViewId="0">
      <selection activeCell="I15" sqref="I15"/>
    </sheetView>
  </sheetViews>
  <sheetFormatPr defaultRowHeight="14.4"/>
  <cols>
    <col min="1" max="1" width="5.5546875" customWidth="1"/>
    <col min="2" max="2" width="26.44140625" customWidth="1"/>
    <col min="4" max="4" width="5.77734375" customWidth="1"/>
    <col min="5" max="5" width="6.44140625" customWidth="1"/>
    <col min="6" max="6" width="22.21875" customWidth="1"/>
    <col min="7" max="7" width="9.44140625" customWidth="1"/>
  </cols>
  <sheetData>
    <row r="1" spans="1:7">
      <c r="A1" s="10" t="s">
        <v>0</v>
      </c>
    </row>
    <row r="2" spans="1:7">
      <c r="A2" t="s">
        <v>458</v>
      </c>
    </row>
    <row r="3" spans="1:7">
      <c r="A3" s="26" t="s">
        <v>56</v>
      </c>
      <c r="B3" s="26" t="s">
        <v>3</v>
      </c>
      <c r="C3" s="26" t="s">
        <v>4</v>
      </c>
      <c r="E3" s="26" t="s">
        <v>56</v>
      </c>
      <c r="F3" s="26" t="s">
        <v>3</v>
      </c>
      <c r="G3" s="26" t="s">
        <v>4</v>
      </c>
    </row>
    <row r="4" spans="1:7">
      <c r="A4" s="2" t="s">
        <v>459</v>
      </c>
      <c r="B4" s="27" t="s">
        <v>460</v>
      </c>
      <c r="C4" s="2">
        <v>82</v>
      </c>
      <c r="E4" s="2" t="s">
        <v>461</v>
      </c>
      <c r="F4" s="28" t="s">
        <v>462</v>
      </c>
      <c r="G4" s="2">
        <v>56</v>
      </c>
    </row>
    <row r="5" spans="1:7">
      <c r="A5" s="2" t="s">
        <v>463</v>
      </c>
      <c r="B5" s="27" t="s">
        <v>464</v>
      </c>
      <c r="C5" s="2">
        <v>80</v>
      </c>
      <c r="E5" s="2" t="s">
        <v>465</v>
      </c>
      <c r="F5" s="28" t="s">
        <v>466</v>
      </c>
      <c r="G5" s="2">
        <v>50</v>
      </c>
    </row>
    <row r="6" spans="1:7">
      <c r="A6" s="2" t="s">
        <v>467</v>
      </c>
      <c r="B6" s="27" t="s">
        <v>468</v>
      </c>
      <c r="C6" s="2">
        <v>70</v>
      </c>
      <c r="E6" s="2" t="s">
        <v>469</v>
      </c>
      <c r="F6" s="28" t="s">
        <v>470</v>
      </c>
      <c r="G6" s="2">
        <v>63</v>
      </c>
    </row>
    <row r="7" spans="1:7">
      <c r="A7" s="2" t="s">
        <v>471</v>
      </c>
      <c r="B7" s="27" t="s">
        <v>472</v>
      </c>
      <c r="C7" s="2">
        <v>80</v>
      </c>
      <c r="E7" s="2" t="s">
        <v>473</v>
      </c>
      <c r="F7" s="28" t="s">
        <v>474</v>
      </c>
      <c r="G7" s="2">
        <v>88</v>
      </c>
    </row>
    <row r="8" spans="1:7">
      <c r="A8" s="2" t="s">
        <v>475</v>
      </c>
      <c r="B8" s="27" t="s">
        <v>476</v>
      </c>
      <c r="C8" s="2">
        <v>72</v>
      </c>
      <c r="E8" s="2" t="s">
        <v>477</v>
      </c>
      <c r="F8" s="28" t="s">
        <v>478</v>
      </c>
      <c r="G8" s="2">
        <v>90</v>
      </c>
    </row>
    <row r="9" spans="1:7">
      <c r="A9" s="2" t="s">
        <v>479</v>
      </c>
      <c r="B9" s="27" t="s">
        <v>480</v>
      </c>
      <c r="C9" s="2">
        <v>85</v>
      </c>
      <c r="E9" s="2" t="s">
        <v>481</v>
      </c>
      <c r="F9" s="28" t="s">
        <v>482</v>
      </c>
      <c r="G9" s="2">
        <v>82</v>
      </c>
    </row>
    <row r="10" spans="1:7">
      <c r="A10" s="2" t="s">
        <v>483</v>
      </c>
      <c r="B10" s="27" t="s">
        <v>484</v>
      </c>
      <c r="C10" s="2">
        <v>75</v>
      </c>
      <c r="E10" s="2" t="s">
        <v>485</v>
      </c>
      <c r="F10" s="28" t="s">
        <v>486</v>
      </c>
      <c r="G10" s="2">
        <v>73</v>
      </c>
    </row>
    <row r="11" spans="1:7">
      <c r="A11" s="2" t="s">
        <v>487</v>
      </c>
      <c r="B11" s="27" t="s">
        <v>488</v>
      </c>
      <c r="C11" s="2">
        <v>70</v>
      </c>
      <c r="E11" s="2" t="s">
        <v>489</v>
      </c>
      <c r="F11" s="28" t="s">
        <v>490</v>
      </c>
      <c r="G11" s="2">
        <v>95</v>
      </c>
    </row>
    <row r="12" spans="1:7">
      <c r="A12" s="2" t="s">
        <v>491</v>
      </c>
      <c r="B12" s="27" t="s">
        <v>492</v>
      </c>
      <c r="C12" s="2">
        <v>80</v>
      </c>
      <c r="E12" s="2" t="s">
        <v>493</v>
      </c>
      <c r="F12" s="28" t="s">
        <v>494</v>
      </c>
      <c r="G12" s="2">
        <v>42</v>
      </c>
    </row>
    <row r="13" spans="1:7">
      <c r="A13" s="2" t="s">
        <v>495</v>
      </c>
      <c r="B13" s="27" t="s">
        <v>496</v>
      </c>
      <c r="C13" s="2">
        <v>84</v>
      </c>
      <c r="E13" s="2" t="s">
        <v>497</v>
      </c>
      <c r="F13" s="28" t="s">
        <v>498</v>
      </c>
      <c r="G13" s="2">
        <v>77</v>
      </c>
    </row>
    <row r="14" spans="1:7">
      <c r="A14" s="2" t="s">
        <v>499</v>
      </c>
      <c r="B14" s="27" t="s">
        <v>500</v>
      </c>
      <c r="C14" s="2">
        <v>73</v>
      </c>
      <c r="E14" s="2" t="s">
        <v>501</v>
      </c>
      <c r="F14" s="27" t="s">
        <v>494</v>
      </c>
      <c r="G14" s="2">
        <v>66</v>
      </c>
    </row>
    <row r="15" spans="1:7">
      <c r="A15" s="2" t="s">
        <v>502</v>
      </c>
      <c r="B15" s="27" t="s">
        <v>503</v>
      </c>
      <c r="C15" s="2">
        <v>75</v>
      </c>
      <c r="E15" s="2" t="s">
        <v>504</v>
      </c>
      <c r="F15" s="27" t="s">
        <v>505</v>
      </c>
      <c r="G15" s="2">
        <v>55</v>
      </c>
    </row>
    <row r="16" spans="1:7">
      <c r="A16" s="2" t="s">
        <v>506</v>
      </c>
      <c r="B16" s="27" t="s">
        <v>507</v>
      </c>
      <c r="C16" s="2">
        <v>62</v>
      </c>
      <c r="E16" s="2" t="s">
        <v>508</v>
      </c>
      <c r="F16" s="27" t="s">
        <v>509</v>
      </c>
      <c r="G16" s="2">
        <v>70</v>
      </c>
    </row>
    <row r="17" spans="1:7">
      <c r="A17" s="2" t="s">
        <v>510</v>
      </c>
      <c r="B17" s="27" t="s">
        <v>511</v>
      </c>
      <c r="C17" s="2">
        <v>84</v>
      </c>
      <c r="E17" s="2" t="s">
        <v>512</v>
      </c>
      <c r="F17" s="27" t="s">
        <v>513</v>
      </c>
      <c r="G17" s="2">
        <v>83</v>
      </c>
    </row>
    <row r="18" spans="1:7">
      <c r="A18" s="2" t="s">
        <v>514</v>
      </c>
      <c r="B18" s="27" t="s">
        <v>453</v>
      </c>
      <c r="C18" s="2">
        <v>55</v>
      </c>
      <c r="E18" s="2" t="s">
        <v>515</v>
      </c>
      <c r="F18" s="27" t="s">
        <v>516</v>
      </c>
      <c r="G18" s="2">
        <v>93</v>
      </c>
    </row>
    <row r="19" spans="1:7">
      <c r="A19" s="2" t="s">
        <v>517</v>
      </c>
      <c r="B19" s="27" t="s">
        <v>518</v>
      </c>
      <c r="C19" s="2">
        <v>62</v>
      </c>
      <c r="E19" s="2" t="s">
        <v>519</v>
      </c>
      <c r="F19" s="27" t="s">
        <v>520</v>
      </c>
      <c r="G19" s="2">
        <v>100</v>
      </c>
    </row>
    <row r="20" spans="1:7">
      <c r="A20" s="2" t="s">
        <v>521</v>
      </c>
      <c r="B20" s="27" t="s">
        <v>522</v>
      </c>
      <c r="C20" s="2">
        <v>82</v>
      </c>
      <c r="E20" s="2" t="s">
        <v>523</v>
      </c>
      <c r="F20" s="27" t="s">
        <v>524</v>
      </c>
      <c r="G20" s="2">
        <v>98</v>
      </c>
    </row>
    <row r="21" spans="1:7">
      <c r="A21" s="2" t="s">
        <v>525</v>
      </c>
      <c r="B21" s="27" t="s">
        <v>526</v>
      </c>
      <c r="C21" s="2">
        <v>52</v>
      </c>
      <c r="E21" s="2" t="s">
        <v>527</v>
      </c>
      <c r="F21" s="27" t="s">
        <v>528</v>
      </c>
      <c r="G21" s="2">
        <v>44</v>
      </c>
    </row>
    <row r="22" spans="1:7">
      <c r="A22" s="2" t="s">
        <v>529</v>
      </c>
      <c r="B22" s="27" t="s">
        <v>530</v>
      </c>
      <c r="C22" s="2">
        <v>62</v>
      </c>
      <c r="E22" s="2" t="s">
        <v>531</v>
      </c>
      <c r="F22" s="27" t="s">
        <v>532</v>
      </c>
      <c r="G22" s="2">
        <v>56</v>
      </c>
    </row>
    <row r="23" spans="1:7">
      <c r="A23" s="2" t="s">
        <v>533</v>
      </c>
      <c r="B23" s="27" t="s">
        <v>534</v>
      </c>
      <c r="C23" s="2">
        <v>77</v>
      </c>
      <c r="E23" s="2" t="s">
        <v>535</v>
      </c>
      <c r="F23" s="27" t="s">
        <v>536</v>
      </c>
      <c r="G23" s="2">
        <v>100</v>
      </c>
    </row>
    <row r="24" spans="1:7">
      <c r="A24" s="2" t="s">
        <v>537</v>
      </c>
      <c r="B24" s="27" t="s">
        <v>538</v>
      </c>
      <c r="C24" s="2">
        <v>63</v>
      </c>
      <c r="E24" s="2" t="s">
        <v>539</v>
      </c>
      <c r="F24" s="27" t="s">
        <v>540</v>
      </c>
      <c r="G24" s="2">
        <v>66</v>
      </c>
    </row>
    <row r="25" spans="1:7">
      <c r="A25" s="2" t="s">
        <v>541</v>
      </c>
      <c r="B25" s="27" t="s">
        <v>542</v>
      </c>
      <c r="C25" s="2">
        <v>88</v>
      </c>
      <c r="E25" s="2" t="s">
        <v>543</v>
      </c>
      <c r="F25" s="27" t="s">
        <v>544</v>
      </c>
      <c r="G25" s="2">
        <v>53</v>
      </c>
    </row>
    <row r="26" spans="1:7">
      <c r="A26" s="2" t="s">
        <v>545</v>
      </c>
      <c r="B26" s="27" t="s">
        <v>546</v>
      </c>
      <c r="C26" s="2">
        <v>83</v>
      </c>
      <c r="E26" s="2" t="s">
        <v>547</v>
      </c>
      <c r="F26" s="27" t="s">
        <v>548</v>
      </c>
      <c r="G26" s="2">
        <v>83</v>
      </c>
    </row>
    <row r="27" spans="1:7">
      <c r="A27" s="2" t="s">
        <v>549</v>
      </c>
      <c r="B27" s="27" t="s">
        <v>550</v>
      </c>
      <c r="C27" s="2">
        <v>66</v>
      </c>
      <c r="E27" s="2" t="s">
        <v>551</v>
      </c>
      <c r="F27" s="27" t="s">
        <v>552</v>
      </c>
      <c r="G27" s="2">
        <v>92</v>
      </c>
    </row>
    <row r="28" spans="1:7">
      <c r="A28" s="2" t="s">
        <v>553</v>
      </c>
      <c r="B28" s="27" t="s">
        <v>554</v>
      </c>
      <c r="C28" s="2">
        <v>87</v>
      </c>
      <c r="E28" s="2" t="s">
        <v>555</v>
      </c>
      <c r="F28" s="27" t="s">
        <v>556</v>
      </c>
      <c r="G28" s="2">
        <v>100</v>
      </c>
    </row>
    <row r="30" spans="1:7">
      <c r="A30" s="114" t="s">
        <v>159</v>
      </c>
      <c r="B30" s="114"/>
    </row>
  </sheetData>
  <mergeCells count="1">
    <mergeCell ref="A30:B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19A0-21C5-4DBE-A104-6F91ABDF6D6A}">
  <dimension ref="A1:C54"/>
  <sheetViews>
    <sheetView workbookViewId="0">
      <selection activeCell="G14" sqref="G14"/>
    </sheetView>
  </sheetViews>
  <sheetFormatPr defaultRowHeight="14.4"/>
  <cols>
    <col min="1" max="1" width="5" customWidth="1"/>
    <col min="2" max="2" width="21.77734375" customWidth="1"/>
    <col min="3" max="3" width="5.77734375" customWidth="1"/>
  </cols>
  <sheetData>
    <row r="1" spans="1:3" ht="15.6">
      <c r="A1" s="29" t="s">
        <v>557</v>
      </c>
      <c r="B1" s="30"/>
    </row>
    <row r="2" spans="1:3" ht="15.6">
      <c r="A2" s="29"/>
      <c r="B2" s="30"/>
    </row>
    <row r="3" spans="1:3">
      <c r="A3" s="2" t="s">
        <v>56</v>
      </c>
      <c r="B3" s="2" t="s">
        <v>3</v>
      </c>
      <c r="C3" s="2" t="s">
        <v>558</v>
      </c>
    </row>
    <row r="4" spans="1:3">
      <c r="A4" s="1">
        <v>1</v>
      </c>
      <c r="B4" s="1" t="s">
        <v>559</v>
      </c>
      <c r="C4" s="1">
        <v>58</v>
      </c>
    </row>
    <row r="5" spans="1:3">
      <c r="A5" s="1">
        <v>2</v>
      </c>
      <c r="B5" s="1" t="s">
        <v>560</v>
      </c>
      <c r="C5" s="1">
        <v>19</v>
      </c>
    </row>
    <row r="6" spans="1:3">
      <c r="A6" s="1">
        <v>3</v>
      </c>
      <c r="B6" s="1" t="s">
        <v>561</v>
      </c>
      <c r="C6" s="1">
        <v>57</v>
      </c>
    </row>
    <row r="7" spans="1:3">
      <c r="A7" s="1">
        <v>4</v>
      </c>
      <c r="B7" s="1" t="s">
        <v>562</v>
      </c>
      <c r="C7" s="1">
        <v>32</v>
      </c>
    </row>
    <row r="8" spans="1:3">
      <c r="A8" s="1">
        <v>5</v>
      </c>
      <c r="B8" s="1" t="s">
        <v>563</v>
      </c>
      <c r="C8" s="1">
        <v>26</v>
      </c>
    </row>
    <row r="9" spans="1:3">
      <c r="A9" s="1">
        <v>6</v>
      </c>
      <c r="B9" s="1" t="s">
        <v>564</v>
      </c>
      <c r="C9" s="1">
        <v>60</v>
      </c>
    </row>
    <row r="10" spans="1:3">
      <c r="A10" s="1">
        <v>7</v>
      </c>
      <c r="B10" s="1" t="s">
        <v>565</v>
      </c>
      <c r="C10" s="1">
        <v>34</v>
      </c>
    </row>
    <row r="11" spans="1:3">
      <c r="A11" s="1">
        <v>8</v>
      </c>
      <c r="B11" s="1" t="s">
        <v>566</v>
      </c>
      <c r="C11" s="1">
        <v>36</v>
      </c>
    </row>
    <row r="12" spans="1:3">
      <c r="A12" s="1">
        <v>9</v>
      </c>
      <c r="B12" s="1" t="s">
        <v>567</v>
      </c>
      <c r="C12" s="1">
        <v>22</v>
      </c>
    </row>
    <row r="13" spans="1:3">
      <c r="A13" s="1">
        <v>10</v>
      </c>
      <c r="B13" s="1" t="s">
        <v>568</v>
      </c>
      <c r="C13" s="1">
        <v>14</v>
      </c>
    </row>
    <row r="14" spans="1:3">
      <c r="A14" s="1">
        <v>11</v>
      </c>
      <c r="B14" s="1" t="s">
        <v>569</v>
      </c>
      <c r="C14" s="1">
        <v>50</v>
      </c>
    </row>
    <row r="15" spans="1:3">
      <c r="A15" s="1">
        <v>12</v>
      </c>
      <c r="B15" s="1" t="s">
        <v>570</v>
      </c>
      <c r="C15" s="1">
        <v>20</v>
      </c>
    </row>
    <row r="16" spans="1:3">
      <c r="A16" s="1">
        <v>13</v>
      </c>
      <c r="B16" s="1" t="s">
        <v>571</v>
      </c>
      <c r="C16" s="1">
        <v>57</v>
      </c>
    </row>
    <row r="17" spans="1:3">
      <c r="A17" s="1">
        <v>14</v>
      </c>
      <c r="B17" s="1" t="s">
        <v>572</v>
      </c>
      <c r="C17" s="1">
        <v>38</v>
      </c>
    </row>
    <row r="18" spans="1:3">
      <c r="A18" s="1">
        <v>15</v>
      </c>
      <c r="B18" s="1" t="s">
        <v>573</v>
      </c>
      <c r="C18" s="1">
        <v>19</v>
      </c>
    </row>
    <row r="19" spans="1:3">
      <c r="A19" s="1">
        <v>16</v>
      </c>
      <c r="B19" s="1" t="s">
        <v>574</v>
      </c>
      <c r="C19" s="1">
        <v>49</v>
      </c>
    </row>
    <row r="20" spans="1:3">
      <c r="A20" s="1">
        <v>17</v>
      </c>
      <c r="B20" s="1" t="s">
        <v>575</v>
      </c>
      <c r="C20" s="1">
        <v>60</v>
      </c>
    </row>
    <row r="21" spans="1:3">
      <c r="A21" s="1">
        <v>18</v>
      </c>
      <c r="B21" s="1" t="s">
        <v>576</v>
      </c>
      <c r="C21" s="1">
        <v>49</v>
      </c>
    </row>
    <row r="22" spans="1:3">
      <c r="A22" s="1">
        <v>19</v>
      </c>
      <c r="B22" s="1" t="s">
        <v>577</v>
      </c>
      <c r="C22" s="1">
        <v>14</v>
      </c>
    </row>
    <row r="23" spans="1:3">
      <c r="A23" s="1">
        <v>20</v>
      </c>
      <c r="B23" s="1" t="s">
        <v>578</v>
      </c>
      <c r="C23" s="1">
        <v>26</v>
      </c>
    </row>
    <row r="24" spans="1:3">
      <c r="A24" s="1">
        <v>21</v>
      </c>
      <c r="B24" s="1" t="s">
        <v>579</v>
      </c>
      <c r="C24" s="1">
        <v>23</v>
      </c>
    </row>
    <row r="25" spans="1:3">
      <c r="A25" s="1">
        <v>22</v>
      </c>
      <c r="B25" s="1" t="s">
        <v>580</v>
      </c>
      <c r="C25" s="1">
        <v>65</v>
      </c>
    </row>
    <row r="26" spans="1:3">
      <c r="A26" s="1">
        <v>23</v>
      </c>
      <c r="B26" s="1" t="s">
        <v>581</v>
      </c>
      <c r="C26" s="1">
        <v>12</v>
      </c>
    </row>
    <row r="27" spans="1:3">
      <c r="A27" s="31">
        <v>24</v>
      </c>
      <c r="B27" s="31" t="s">
        <v>582</v>
      </c>
      <c r="C27" s="31">
        <v>16</v>
      </c>
    </row>
    <row r="28" spans="1:3">
      <c r="A28" s="1">
        <v>25</v>
      </c>
      <c r="B28" s="1" t="s">
        <v>583</v>
      </c>
      <c r="C28" s="1">
        <v>18</v>
      </c>
    </row>
    <row r="29" spans="1:3">
      <c r="A29" s="1">
        <v>26</v>
      </c>
      <c r="B29" s="1" t="s">
        <v>584</v>
      </c>
      <c r="C29" s="1">
        <v>62</v>
      </c>
    </row>
    <row r="30" spans="1:3">
      <c r="A30" s="1">
        <v>27</v>
      </c>
      <c r="B30" s="1" t="s">
        <v>585</v>
      </c>
      <c r="C30" s="1">
        <v>15</v>
      </c>
    </row>
    <row r="31" spans="1:3">
      <c r="A31" s="1">
        <v>28</v>
      </c>
      <c r="B31" s="1" t="s">
        <v>586</v>
      </c>
      <c r="C31" s="1">
        <v>26</v>
      </c>
    </row>
    <row r="32" spans="1:3">
      <c r="A32" s="1">
        <v>29</v>
      </c>
      <c r="B32" s="1" t="s">
        <v>587</v>
      </c>
      <c r="C32" s="1">
        <v>17</v>
      </c>
    </row>
    <row r="33" spans="1:3">
      <c r="A33" s="1">
        <v>30</v>
      </c>
      <c r="B33" s="1" t="s">
        <v>588</v>
      </c>
      <c r="C33" s="1">
        <v>55</v>
      </c>
    </row>
    <row r="34" spans="1:3">
      <c r="A34" s="1">
        <v>31</v>
      </c>
      <c r="B34" s="1" t="s">
        <v>589</v>
      </c>
      <c r="C34" s="1">
        <v>38</v>
      </c>
    </row>
    <row r="35" spans="1:3">
      <c r="A35" s="1">
        <v>32</v>
      </c>
      <c r="B35" s="1" t="s">
        <v>590</v>
      </c>
      <c r="C35" s="1">
        <v>44</v>
      </c>
    </row>
    <row r="36" spans="1:3">
      <c r="A36" s="1">
        <v>33</v>
      </c>
      <c r="B36" s="1" t="s">
        <v>591</v>
      </c>
      <c r="C36" s="1">
        <v>36</v>
      </c>
    </row>
    <row r="37" spans="1:3">
      <c r="A37" s="1">
        <v>34</v>
      </c>
      <c r="B37" s="1" t="s">
        <v>592</v>
      </c>
      <c r="C37" s="1">
        <v>42</v>
      </c>
    </row>
    <row r="38" spans="1:3">
      <c r="A38" s="1">
        <v>35</v>
      </c>
      <c r="B38" s="1" t="s">
        <v>593</v>
      </c>
      <c r="C38" s="1">
        <v>52</v>
      </c>
    </row>
    <row r="39" spans="1:3">
      <c r="A39" s="1">
        <v>36</v>
      </c>
      <c r="B39" s="1" t="s">
        <v>594</v>
      </c>
      <c r="C39" s="1">
        <v>43</v>
      </c>
    </row>
    <row r="40" spans="1:3">
      <c r="A40" s="1">
        <v>37</v>
      </c>
      <c r="B40" s="1" t="s">
        <v>595</v>
      </c>
      <c r="C40" s="1">
        <v>55</v>
      </c>
    </row>
    <row r="41" spans="1:3">
      <c r="A41" s="1">
        <v>38</v>
      </c>
      <c r="B41" s="1" t="s">
        <v>596</v>
      </c>
      <c r="C41" s="1">
        <v>23</v>
      </c>
    </row>
    <row r="42" spans="1:3">
      <c r="A42" s="1">
        <v>39</v>
      </c>
      <c r="B42" s="1" t="s">
        <v>597</v>
      </c>
      <c r="C42" s="1">
        <v>27</v>
      </c>
    </row>
    <row r="43" spans="1:3">
      <c r="A43" s="1">
        <v>40</v>
      </c>
      <c r="B43" s="1" t="s">
        <v>598</v>
      </c>
      <c r="C43" s="1">
        <v>35</v>
      </c>
    </row>
    <row r="44" spans="1:3">
      <c r="A44" s="1">
        <v>41</v>
      </c>
      <c r="B44" s="1" t="s">
        <v>599</v>
      </c>
      <c r="C44" s="1">
        <v>64</v>
      </c>
    </row>
    <row r="45" spans="1:3">
      <c r="A45" s="1">
        <v>42</v>
      </c>
      <c r="B45" s="1" t="s">
        <v>600</v>
      </c>
      <c r="C45" s="1">
        <v>38</v>
      </c>
    </row>
    <row r="46" spans="1:3">
      <c r="A46" s="1">
        <v>43</v>
      </c>
      <c r="B46" s="1" t="s">
        <v>601</v>
      </c>
      <c r="C46" s="1">
        <v>53</v>
      </c>
    </row>
    <row r="47" spans="1:3">
      <c r="A47" s="1">
        <v>44</v>
      </c>
      <c r="B47" s="1" t="s">
        <v>602</v>
      </c>
      <c r="C47" s="1">
        <v>13</v>
      </c>
    </row>
    <row r="48" spans="1:3">
      <c r="A48" s="1">
        <v>45</v>
      </c>
      <c r="B48" s="1" t="s">
        <v>603</v>
      </c>
      <c r="C48" s="1">
        <v>37</v>
      </c>
    </row>
    <row r="49" spans="1:3">
      <c r="A49" s="1">
        <v>46</v>
      </c>
      <c r="B49" s="1" t="s">
        <v>604</v>
      </c>
      <c r="C49" s="1">
        <v>23</v>
      </c>
    </row>
    <row r="50" spans="1:3">
      <c r="A50" s="1">
        <v>47</v>
      </c>
      <c r="B50" s="1" t="s">
        <v>605</v>
      </c>
      <c r="C50" s="1">
        <v>18</v>
      </c>
    </row>
    <row r="51" spans="1:3">
      <c r="A51" s="1">
        <v>48</v>
      </c>
      <c r="B51" s="1" t="s">
        <v>606</v>
      </c>
      <c r="C51" s="1">
        <v>56</v>
      </c>
    </row>
    <row r="52" spans="1:3">
      <c r="A52" s="1">
        <v>49</v>
      </c>
      <c r="B52" s="1" t="s">
        <v>607</v>
      </c>
      <c r="C52" s="1">
        <v>25</v>
      </c>
    </row>
    <row r="53" spans="1:3">
      <c r="A53" s="1">
        <v>50</v>
      </c>
      <c r="B53" s="1" t="s">
        <v>608</v>
      </c>
      <c r="C53" s="1">
        <v>17</v>
      </c>
    </row>
    <row r="54" spans="1:3">
      <c r="A54" t="s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9A93-F0A7-4D1C-97B7-301B177F5950}">
  <dimension ref="A1:G29"/>
  <sheetViews>
    <sheetView workbookViewId="0">
      <selection activeCell="J14" sqref="J14"/>
    </sheetView>
  </sheetViews>
  <sheetFormatPr defaultRowHeight="14.4"/>
  <cols>
    <col min="1" max="1" width="4.77734375" customWidth="1"/>
    <col min="2" max="2" width="17.21875" customWidth="1"/>
    <col min="3" max="5" width="7"/>
    <col min="6" max="6" width="16.77734375" customWidth="1"/>
    <col min="7" max="7" width="8.44140625" customWidth="1"/>
  </cols>
  <sheetData>
    <row r="1" spans="1:7">
      <c r="A1" t="s">
        <v>609</v>
      </c>
      <c r="B1" s="32"/>
      <c r="C1" t="s">
        <v>609</v>
      </c>
    </row>
    <row r="2" spans="1:7">
      <c r="A2" s="33" t="s">
        <v>56</v>
      </c>
      <c r="B2" s="33" t="s">
        <v>610</v>
      </c>
      <c r="C2" s="33" t="s">
        <v>611</v>
      </c>
      <c r="E2" s="2" t="s">
        <v>56</v>
      </c>
      <c r="F2" s="33" t="s">
        <v>610</v>
      </c>
      <c r="G2" s="2" t="s">
        <v>611</v>
      </c>
    </row>
    <row r="3" spans="1:7">
      <c r="A3" s="33">
        <v>1</v>
      </c>
      <c r="B3" s="1" t="s">
        <v>612</v>
      </c>
      <c r="C3" s="33">
        <v>1100</v>
      </c>
      <c r="E3" s="33">
        <v>26</v>
      </c>
      <c r="F3" s="1" t="s">
        <v>613</v>
      </c>
      <c r="G3" s="33">
        <v>889</v>
      </c>
    </row>
    <row r="4" spans="1:7">
      <c r="A4" s="33">
        <v>2</v>
      </c>
      <c r="B4" s="1" t="s">
        <v>614</v>
      </c>
      <c r="C4" s="33">
        <v>1070</v>
      </c>
      <c r="E4" s="33">
        <v>27</v>
      </c>
      <c r="F4" s="1" t="s">
        <v>615</v>
      </c>
      <c r="G4" s="33">
        <v>885</v>
      </c>
    </row>
    <row r="5" spans="1:7">
      <c r="A5" s="33">
        <v>3</v>
      </c>
      <c r="B5" s="1" t="s">
        <v>616</v>
      </c>
      <c r="C5" s="33">
        <v>1010</v>
      </c>
      <c r="E5" s="33">
        <v>28</v>
      </c>
      <c r="F5" s="1" t="s">
        <v>617</v>
      </c>
      <c r="G5" s="33">
        <v>884</v>
      </c>
    </row>
    <row r="6" spans="1:7">
      <c r="A6" s="33">
        <v>4</v>
      </c>
      <c r="B6" s="1" t="s">
        <v>618</v>
      </c>
      <c r="C6" s="33">
        <v>989</v>
      </c>
      <c r="E6" s="33">
        <v>29</v>
      </c>
      <c r="F6" s="1" t="s">
        <v>619</v>
      </c>
      <c r="G6" s="33">
        <v>878</v>
      </c>
    </row>
    <row r="7" spans="1:7">
      <c r="A7" s="33">
        <v>5</v>
      </c>
      <c r="B7" s="1" t="s">
        <v>620</v>
      </c>
      <c r="C7" s="33">
        <v>979</v>
      </c>
      <c r="E7" s="33">
        <v>30</v>
      </c>
      <c r="F7" s="1" t="s">
        <v>621</v>
      </c>
      <c r="G7" s="33">
        <v>870</v>
      </c>
    </row>
    <row r="8" spans="1:7">
      <c r="A8" s="33">
        <v>6</v>
      </c>
      <c r="B8" s="1" t="s">
        <v>622</v>
      </c>
      <c r="C8" s="33">
        <v>974</v>
      </c>
      <c r="E8" s="33">
        <v>31</v>
      </c>
      <c r="F8" s="1" t="s">
        <v>623</v>
      </c>
      <c r="G8" s="33">
        <v>861</v>
      </c>
    </row>
    <row r="9" spans="1:7">
      <c r="A9" s="33">
        <v>7</v>
      </c>
      <c r="B9" s="1" t="s">
        <v>624</v>
      </c>
      <c r="C9" s="33">
        <v>962</v>
      </c>
      <c r="E9" s="33">
        <v>32</v>
      </c>
      <c r="F9" s="1" t="s">
        <v>625</v>
      </c>
      <c r="G9" s="33">
        <v>850</v>
      </c>
    </row>
    <row r="10" spans="1:7">
      <c r="A10" s="33">
        <v>8</v>
      </c>
      <c r="B10" s="1" t="s">
        <v>626</v>
      </c>
      <c r="C10" s="33">
        <v>947</v>
      </c>
      <c r="E10" s="33">
        <v>33</v>
      </c>
      <c r="F10" s="1" t="s">
        <v>627</v>
      </c>
      <c r="G10" s="33">
        <v>850</v>
      </c>
    </row>
    <row r="11" spans="1:7">
      <c r="A11" s="33">
        <v>9</v>
      </c>
      <c r="B11" s="1" t="s">
        <v>628</v>
      </c>
      <c r="C11" s="33">
        <v>943</v>
      </c>
      <c r="E11" s="33">
        <v>34</v>
      </c>
      <c r="F11" s="1" t="s">
        <v>629</v>
      </c>
      <c r="G11" s="33">
        <v>845</v>
      </c>
    </row>
    <row r="12" spans="1:7">
      <c r="A12" s="33">
        <v>10</v>
      </c>
      <c r="B12" s="1" t="s">
        <v>630</v>
      </c>
      <c r="C12" s="33">
        <v>941</v>
      </c>
      <c r="E12" s="33">
        <v>35</v>
      </c>
      <c r="F12" s="1" t="s">
        <v>631</v>
      </c>
      <c r="G12" s="33">
        <v>843</v>
      </c>
    </row>
    <row r="13" spans="1:7">
      <c r="A13" s="33">
        <v>11</v>
      </c>
      <c r="B13" s="1" t="s">
        <v>632</v>
      </c>
      <c r="C13" s="33">
        <v>933</v>
      </c>
      <c r="E13" s="33">
        <v>36</v>
      </c>
      <c r="F13" s="1" t="s">
        <v>633</v>
      </c>
      <c r="G13" s="33">
        <v>841</v>
      </c>
    </row>
    <row r="14" spans="1:7">
      <c r="A14" s="33">
        <v>12</v>
      </c>
      <c r="B14" s="1" t="s">
        <v>634</v>
      </c>
      <c r="C14" s="33">
        <v>300</v>
      </c>
      <c r="E14" s="33">
        <v>37</v>
      </c>
      <c r="F14" s="1" t="s">
        <v>635</v>
      </c>
      <c r="G14" s="33">
        <v>837</v>
      </c>
    </row>
    <row r="15" spans="1:7">
      <c r="A15" s="33">
        <v>13</v>
      </c>
      <c r="B15" s="1" t="s">
        <v>636</v>
      </c>
      <c r="C15" s="33">
        <v>927</v>
      </c>
      <c r="E15" s="33">
        <v>38</v>
      </c>
      <c r="F15" s="1" t="s">
        <v>637</v>
      </c>
      <c r="G15" s="33">
        <v>836</v>
      </c>
    </row>
    <row r="16" spans="1:7">
      <c r="A16" s="33">
        <v>14</v>
      </c>
      <c r="B16" s="1" t="s">
        <v>638</v>
      </c>
      <c r="C16" s="33">
        <v>925</v>
      </c>
      <c r="E16" s="33">
        <v>39</v>
      </c>
      <c r="F16" s="1" t="s">
        <v>639</v>
      </c>
      <c r="G16" s="33">
        <v>832</v>
      </c>
    </row>
    <row r="17" spans="1:7">
      <c r="A17" s="33">
        <v>15</v>
      </c>
      <c r="B17" s="1" t="s">
        <v>640</v>
      </c>
      <c r="C17" s="33">
        <v>923</v>
      </c>
      <c r="E17" s="33">
        <v>40</v>
      </c>
      <c r="F17" s="1" t="s">
        <v>641</v>
      </c>
      <c r="G17" s="33">
        <v>832</v>
      </c>
    </row>
    <row r="18" spans="1:7">
      <c r="A18" s="33">
        <v>16</v>
      </c>
      <c r="B18" s="1" t="s">
        <v>642</v>
      </c>
      <c r="C18" s="33">
        <v>922</v>
      </c>
      <c r="E18" s="33">
        <v>41</v>
      </c>
      <c r="F18" s="1" t="s">
        <v>643</v>
      </c>
      <c r="G18" s="33">
        <v>536</v>
      </c>
    </row>
    <row r="19" spans="1:7">
      <c r="A19" s="33">
        <v>17</v>
      </c>
      <c r="B19" s="1" t="s">
        <v>644</v>
      </c>
      <c r="C19" s="33">
        <v>919</v>
      </c>
      <c r="E19" s="33">
        <v>42</v>
      </c>
      <c r="F19" s="1" t="s">
        <v>645</v>
      </c>
      <c r="G19" s="33">
        <v>827</v>
      </c>
    </row>
    <row r="20" spans="1:7">
      <c r="A20" s="33">
        <v>18</v>
      </c>
      <c r="B20" s="1" t="s">
        <v>646</v>
      </c>
      <c r="C20" s="33">
        <v>918</v>
      </c>
      <c r="E20" s="33">
        <v>43</v>
      </c>
      <c r="F20" s="1" t="s">
        <v>647</v>
      </c>
      <c r="G20" s="33">
        <v>820</v>
      </c>
    </row>
    <row r="21" spans="1:7">
      <c r="A21" s="33">
        <v>19</v>
      </c>
      <c r="B21" s="1" t="s">
        <v>648</v>
      </c>
      <c r="C21" s="33">
        <v>915</v>
      </c>
      <c r="E21" s="33">
        <v>44</v>
      </c>
      <c r="F21" s="1" t="s">
        <v>649</v>
      </c>
      <c r="G21" s="33">
        <v>814</v>
      </c>
    </row>
    <row r="22" spans="1:7">
      <c r="A22" s="33">
        <v>20</v>
      </c>
      <c r="B22" s="1" t="s">
        <v>650</v>
      </c>
      <c r="C22" s="33">
        <v>911</v>
      </c>
      <c r="E22" s="33">
        <v>45</v>
      </c>
      <c r="F22" s="1" t="s">
        <v>651</v>
      </c>
      <c r="G22" s="33">
        <v>300</v>
      </c>
    </row>
    <row r="23" spans="1:7">
      <c r="A23" s="33">
        <v>21</v>
      </c>
      <c r="B23" s="1" t="s">
        <v>652</v>
      </c>
      <c r="C23" s="33">
        <v>900</v>
      </c>
      <c r="E23" s="33">
        <v>46</v>
      </c>
      <c r="F23" s="1" t="s">
        <v>653</v>
      </c>
      <c r="G23" s="33">
        <v>808</v>
      </c>
    </row>
    <row r="24" spans="1:7">
      <c r="A24" s="33">
        <v>22</v>
      </c>
      <c r="B24" s="1" t="s">
        <v>652</v>
      </c>
      <c r="C24" s="33">
        <v>896</v>
      </c>
      <c r="E24" s="33">
        <v>47</v>
      </c>
      <c r="F24" s="1" t="s">
        <v>654</v>
      </c>
      <c r="G24" s="33">
        <v>806</v>
      </c>
    </row>
    <row r="25" spans="1:7">
      <c r="A25" s="33">
        <v>23</v>
      </c>
      <c r="B25" s="1" t="s">
        <v>655</v>
      </c>
      <c r="C25" s="33">
        <v>893</v>
      </c>
      <c r="E25" s="33">
        <v>48</v>
      </c>
      <c r="F25" s="1" t="s">
        <v>656</v>
      </c>
      <c r="G25" s="33">
        <v>805</v>
      </c>
    </row>
    <row r="26" spans="1:7">
      <c r="A26" s="33">
        <v>24</v>
      </c>
      <c r="B26" s="1" t="s">
        <v>657</v>
      </c>
      <c r="C26" s="33">
        <v>887</v>
      </c>
      <c r="E26" s="33">
        <v>49</v>
      </c>
      <c r="F26" s="1" t="s">
        <v>658</v>
      </c>
      <c r="G26" s="33">
        <v>803</v>
      </c>
    </row>
    <row r="27" spans="1:7">
      <c r="A27" s="33">
        <v>25</v>
      </c>
      <c r="B27" s="1" t="s">
        <v>659</v>
      </c>
      <c r="C27" s="33">
        <v>886</v>
      </c>
      <c r="E27" s="33">
        <v>50</v>
      </c>
      <c r="F27" s="1" t="s">
        <v>660</v>
      </c>
      <c r="G27" s="33">
        <v>801</v>
      </c>
    </row>
    <row r="29" spans="1:7">
      <c r="A29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DB81-4EB4-4DEB-B61D-D541847DDF9D}">
  <dimension ref="A1:G30"/>
  <sheetViews>
    <sheetView workbookViewId="0">
      <selection activeCell="I15" sqref="I15"/>
    </sheetView>
  </sheetViews>
  <sheetFormatPr defaultRowHeight="14.4"/>
  <cols>
    <col min="1" max="1" width="4.5546875" customWidth="1"/>
    <col min="2" max="2" width="23.5546875" customWidth="1"/>
    <col min="5" max="5" width="4.77734375" customWidth="1"/>
    <col min="6" max="6" width="17.77734375" customWidth="1"/>
  </cols>
  <sheetData>
    <row r="1" spans="1:7">
      <c r="A1" s="114" t="s">
        <v>409</v>
      </c>
      <c r="B1" s="114"/>
    </row>
    <row r="2" spans="1:7" ht="15" thickBot="1">
      <c r="A2" s="10" t="s">
        <v>661</v>
      </c>
    </row>
    <row r="3" spans="1:7" ht="15" thickBot="1">
      <c r="A3" s="34" t="s">
        <v>2</v>
      </c>
      <c r="B3" s="35" t="s">
        <v>3</v>
      </c>
      <c r="C3" s="36" t="s">
        <v>4</v>
      </c>
      <c r="E3" s="34" t="s">
        <v>2</v>
      </c>
      <c r="F3" s="35" t="s">
        <v>3</v>
      </c>
      <c r="G3" s="36" t="s">
        <v>4</v>
      </c>
    </row>
    <row r="4" spans="1:7">
      <c r="A4" s="37">
        <v>1</v>
      </c>
      <c r="B4" s="7" t="s">
        <v>662</v>
      </c>
      <c r="C4" s="38">
        <v>32</v>
      </c>
      <c r="E4" s="37">
        <v>26</v>
      </c>
      <c r="F4" s="7" t="s">
        <v>663</v>
      </c>
      <c r="G4" s="38">
        <v>92</v>
      </c>
    </row>
    <row r="5" spans="1:7">
      <c r="A5" s="39">
        <v>2</v>
      </c>
      <c r="B5" s="1" t="s">
        <v>664</v>
      </c>
      <c r="C5" s="40">
        <v>96</v>
      </c>
      <c r="E5" s="39">
        <v>27</v>
      </c>
      <c r="F5" s="1" t="s">
        <v>665</v>
      </c>
      <c r="G5" s="40">
        <v>79</v>
      </c>
    </row>
    <row r="6" spans="1:7">
      <c r="A6" s="39">
        <v>3</v>
      </c>
      <c r="B6" s="1" t="s">
        <v>666</v>
      </c>
      <c r="C6" s="40">
        <v>56</v>
      </c>
      <c r="E6" s="39">
        <v>28</v>
      </c>
      <c r="F6" s="1" t="s">
        <v>667</v>
      </c>
      <c r="G6" s="40">
        <v>82</v>
      </c>
    </row>
    <row r="7" spans="1:7">
      <c r="A7" s="39">
        <v>4</v>
      </c>
      <c r="B7" s="1" t="s">
        <v>668</v>
      </c>
      <c r="C7" s="40">
        <v>100</v>
      </c>
      <c r="E7" s="39">
        <v>29</v>
      </c>
      <c r="F7" s="1" t="s">
        <v>669</v>
      </c>
      <c r="G7" s="40">
        <v>46</v>
      </c>
    </row>
    <row r="8" spans="1:7">
      <c r="A8" s="39">
        <v>5</v>
      </c>
      <c r="B8" s="1" t="s">
        <v>670</v>
      </c>
      <c r="C8" s="40">
        <v>78</v>
      </c>
      <c r="E8" s="39">
        <v>30</v>
      </c>
      <c r="F8" s="1" t="s">
        <v>671</v>
      </c>
      <c r="G8" s="40">
        <v>100</v>
      </c>
    </row>
    <row r="9" spans="1:7">
      <c r="A9" s="39">
        <v>6</v>
      </c>
      <c r="B9" s="1" t="s">
        <v>672</v>
      </c>
      <c r="C9" s="40">
        <v>42</v>
      </c>
      <c r="E9" s="39">
        <v>31</v>
      </c>
      <c r="F9" s="1" t="s">
        <v>673</v>
      </c>
      <c r="G9" s="40">
        <v>66</v>
      </c>
    </row>
    <row r="10" spans="1:7">
      <c r="A10" s="39">
        <v>7</v>
      </c>
      <c r="B10" s="1" t="s">
        <v>674</v>
      </c>
      <c r="C10" s="40">
        <v>59</v>
      </c>
      <c r="E10" s="39">
        <v>32</v>
      </c>
      <c r="F10" s="1" t="s">
        <v>675</v>
      </c>
      <c r="G10" s="40">
        <v>98</v>
      </c>
    </row>
    <row r="11" spans="1:7">
      <c r="A11" s="39">
        <v>8</v>
      </c>
      <c r="B11" s="1" t="s">
        <v>676</v>
      </c>
      <c r="C11" s="40">
        <v>43</v>
      </c>
      <c r="E11" s="39">
        <v>33</v>
      </c>
      <c r="F11" s="1" t="s">
        <v>677</v>
      </c>
      <c r="G11" s="40">
        <v>91</v>
      </c>
    </row>
    <row r="12" spans="1:7">
      <c r="A12" s="39">
        <v>9</v>
      </c>
      <c r="B12" s="1" t="s">
        <v>678</v>
      </c>
      <c r="C12" s="40">
        <v>98</v>
      </c>
      <c r="E12" s="39">
        <v>34</v>
      </c>
      <c r="F12" s="1" t="s">
        <v>679</v>
      </c>
      <c r="G12" s="40">
        <v>63</v>
      </c>
    </row>
    <row r="13" spans="1:7">
      <c r="A13" s="39">
        <v>10</v>
      </c>
      <c r="B13" s="1" t="s">
        <v>680</v>
      </c>
      <c r="C13" s="40">
        <v>46</v>
      </c>
      <c r="E13" s="39">
        <v>35</v>
      </c>
      <c r="F13" s="1" t="s">
        <v>681</v>
      </c>
      <c r="G13" s="40">
        <v>52</v>
      </c>
    </row>
    <row r="14" spans="1:7">
      <c r="A14" s="39">
        <v>11</v>
      </c>
      <c r="B14" s="1" t="s">
        <v>682</v>
      </c>
      <c r="C14" s="40">
        <v>60</v>
      </c>
      <c r="E14" s="39">
        <v>36</v>
      </c>
      <c r="F14" s="1" t="s">
        <v>683</v>
      </c>
      <c r="G14" s="40">
        <v>47</v>
      </c>
    </row>
    <row r="15" spans="1:7">
      <c r="A15" s="39">
        <v>12</v>
      </c>
      <c r="B15" s="1" t="s">
        <v>684</v>
      </c>
      <c r="C15" s="40">
        <v>53</v>
      </c>
      <c r="E15" s="39">
        <v>37</v>
      </c>
      <c r="F15" s="1" t="s">
        <v>685</v>
      </c>
      <c r="G15" s="40">
        <v>77</v>
      </c>
    </row>
    <row r="16" spans="1:7">
      <c r="A16" s="39">
        <v>13</v>
      </c>
      <c r="B16" s="1" t="s">
        <v>686</v>
      </c>
      <c r="C16" s="40">
        <v>90</v>
      </c>
      <c r="E16" s="39">
        <v>38</v>
      </c>
      <c r="F16" s="1" t="s">
        <v>687</v>
      </c>
      <c r="G16" s="40">
        <v>83</v>
      </c>
    </row>
    <row r="17" spans="1:7">
      <c r="A17" s="39">
        <v>14</v>
      </c>
      <c r="B17" s="1" t="s">
        <v>688</v>
      </c>
      <c r="C17" s="40">
        <v>50</v>
      </c>
      <c r="E17" s="39">
        <v>39</v>
      </c>
      <c r="F17" s="1" t="s">
        <v>689</v>
      </c>
      <c r="G17" s="40">
        <v>33</v>
      </c>
    </row>
    <row r="18" spans="1:7">
      <c r="A18" s="39">
        <v>15</v>
      </c>
      <c r="B18" s="1" t="s">
        <v>690</v>
      </c>
      <c r="C18" s="40">
        <v>98</v>
      </c>
      <c r="E18" s="39">
        <v>40</v>
      </c>
      <c r="F18" s="1" t="s">
        <v>691</v>
      </c>
      <c r="G18" s="40">
        <v>42</v>
      </c>
    </row>
    <row r="19" spans="1:7">
      <c r="A19" s="39">
        <v>16</v>
      </c>
      <c r="B19" s="1" t="s">
        <v>692</v>
      </c>
      <c r="C19" s="40">
        <v>77</v>
      </c>
      <c r="E19" s="39">
        <v>41</v>
      </c>
      <c r="F19" s="1" t="s">
        <v>693</v>
      </c>
      <c r="G19" s="40">
        <v>84</v>
      </c>
    </row>
    <row r="20" spans="1:7">
      <c r="A20" s="39">
        <v>17</v>
      </c>
      <c r="B20" s="1" t="s">
        <v>694</v>
      </c>
      <c r="C20" s="40">
        <v>42</v>
      </c>
      <c r="E20" s="39">
        <v>42</v>
      </c>
      <c r="F20" s="1" t="s">
        <v>695</v>
      </c>
      <c r="G20" s="40">
        <v>33</v>
      </c>
    </row>
    <row r="21" spans="1:7">
      <c r="A21" s="39">
        <v>18</v>
      </c>
      <c r="B21" s="1" t="s">
        <v>696</v>
      </c>
      <c r="C21" s="40">
        <v>81</v>
      </c>
      <c r="E21" s="39">
        <v>43</v>
      </c>
      <c r="F21" s="1" t="s">
        <v>697</v>
      </c>
      <c r="G21" s="40">
        <v>57</v>
      </c>
    </row>
    <row r="22" spans="1:7">
      <c r="A22" s="39">
        <v>19</v>
      </c>
      <c r="B22" s="1" t="s">
        <v>698</v>
      </c>
      <c r="C22" s="40">
        <v>49</v>
      </c>
      <c r="E22" s="39">
        <v>44</v>
      </c>
      <c r="F22" s="1" t="s">
        <v>699</v>
      </c>
      <c r="G22" s="40">
        <v>70</v>
      </c>
    </row>
    <row r="23" spans="1:7">
      <c r="A23" s="39">
        <v>20</v>
      </c>
      <c r="B23" s="1" t="s">
        <v>700</v>
      </c>
      <c r="C23" s="40">
        <v>34</v>
      </c>
      <c r="E23" s="39">
        <v>45</v>
      </c>
      <c r="F23" s="1" t="s">
        <v>701</v>
      </c>
      <c r="G23" s="40">
        <v>44</v>
      </c>
    </row>
    <row r="24" spans="1:7">
      <c r="A24" s="39">
        <v>21</v>
      </c>
      <c r="B24" s="1" t="s">
        <v>702</v>
      </c>
      <c r="C24" s="40">
        <v>73</v>
      </c>
      <c r="E24" s="39">
        <v>46</v>
      </c>
      <c r="F24" s="1" t="s">
        <v>703</v>
      </c>
      <c r="G24" s="40">
        <v>79</v>
      </c>
    </row>
    <row r="25" spans="1:7">
      <c r="A25" s="39">
        <v>22</v>
      </c>
      <c r="B25" s="1" t="s">
        <v>704</v>
      </c>
      <c r="C25" s="40">
        <v>61</v>
      </c>
      <c r="E25" s="39">
        <v>47</v>
      </c>
      <c r="F25" s="1" t="s">
        <v>705</v>
      </c>
      <c r="G25" s="40">
        <v>64</v>
      </c>
    </row>
    <row r="26" spans="1:7">
      <c r="A26" s="39">
        <v>23</v>
      </c>
      <c r="B26" s="1" t="s">
        <v>706</v>
      </c>
      <c r="C26" s="40">
        <v>38</v>
      </c>
      <c r="E26" s="39">
        <v>48</v>
      </c>
      <c r="F26" s="1" t="s">
        <v>707</v>
      </c>
      <c r="G26" s="40">
        <v>72</v>
      </c>
    </row>
    <row r="27" spans="1:7">
      <c r="A27" s="39">
        <v>24</v>
      </c>
      <c r="B27" s="1" t="s">
        <v>708</v>
      </c>
      <c r="C27" s="40">
        <v>64</v>
      </c>
      <c r="E27" s="39">
        <v>49</v>
      </c>
      <c r="F27" s="1" t="s">
        <v>709</v>
      </c>
      <c r="G27" s="40">
        <v>62</v>
      </c>
    </row>
    <row r="28" spans="1:7" ht="15" thickBot="1">
      <c r="A28" s="41">
        <v>25</v>
      </c>
      <c r="B28" s="42" t="s">
        <v>710</v>
      </c>
      <c r="C28" s="43">
        <v>85</v>
      </c>
      <c r="E28" s="41">
        <v>50</v>
      </c>
      <c r="F28" s="42" t="s">
        <v>711</v>
      </c>
      <c r="G28" s="43">
        <v>82</v>
      </c>
    </row>
    <row r="30" spans="1:7">
      <c r="B30" s="10" t="s">
        <v>712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C0B3-7FB0-4AE3-9567-77D9D83E14CB}">
  <dimension ref="A1:G30"/>
  <sheetViews>
    <sheetView workbookViewId="0">
      <selection activeCell="J25" sqref="J25"/>
    </sheetView>
  </sheetViews>
  <sheetFormatPr defaultRowHeight="14.4"/>
  <sheetData>
    <row r="1" spans="1:7">
      <c r="A1" s="115" t="s">
        <v>409</v>
      </c>
      <c r="B1" s="115"/>
      <c r="C1" s="44"/>
      <c r="D1" s="44"/>
      <c r="E1" s="44"/>
      <c r="F1" s="44"/>
      <c r="G1" s="44"/>
    </row>
    <row r="2" spans="1:7">
      <c r="A2" s="44" t="s">
        <v>713</v>
      </c>
      <c r="B2" s="44"/>
      <c r="C2" s="44"/>
      <c r="D2" s="44"/>
      <c r="E2" s="44"/>
      <c r="F2" s="44"/>
      <c r="G2" s="44"/>
    </row>
    <row r="3" spans="1:7">
      <c r="A3" s="45" t="s">
        <v>2</v>
      </c>
      <c r="B3" s="45" t="s">
        <v>3</v>
      </c>
      <c r="C3" s="45" t="s">
        <v>4</v>
      </c>
      <c r="D3" s="44"/>
      <c r="E3" s="45" t="s">
        <v>2</v>
      </c>
      <c r="F3" s="45" t="s">
        <v>3</v>
      </c>
      <c r="G3" s="45" t="s">
        <v>4</v>
      </c>
    </row>
    <row r="4" spans="1:7">
      <c r="A4" s="45">
        <v>1</v>
      </c>
      <c r="B4" s="45" t="s">
        <v>714</v>
      </c>
      <c r="C4" s="45">
        <v>80</v>
      </c>
      <c r="D4" s="44"/>
      <c r="E4" s="45">
        <v>26</v>
      </c>
      <c r="F4" s="44" t="s">
        <v>715</v>
      </c>
      <c r="G4" s="45">
        <v>80</v>
      </c>
    </row>
    <row r="5" spans="1:7">
      <c r="A5" s="45">
        <v>2</v>
      </c>
      <c r="B5" s="45" t="s">
        <v>436</v>
      </c>
      <c r="C5" s="45">
        <v>70</v>
      </c>
      <c r="D5" s="44"/>
      <c r="E5" s="45">
        <v>27</v>
      </c>
      <c r="F5" s="44" t="s">
        <v>716</v>
      </c>
      <c r="G5" s="45">
        <v>70</v>
      </c>
    </row>
    <row r="6" spans="1:7">
      <c r="A6" s="45">
        <v>3</v>
      </c>
      <c r="B6" s="45" t="s">
        <v>717</v>
      </c>
      <c r="C6" s="45">
        <v>50</v>
      </c>
      <c r="D6" s="44"/>
      <c r="E6" s="45">
        <v>28</v>
      </c>
      <c r="F6" s="44" t="s">
        <v>718</v>
      </c>
      <c r="G6" s="45">
        <v>90</v>
      </c>
    </row>
    <row r="7" spans="1:7">
      <c r="A7" s="45">
        <v>4</v>
      </c>
      <c r="B7" s="45" t="s">
        <v>343</v>
      </c>
      <c r="C7" s="45">
        <v>40</v>
      </c>
      <c r="D7" s="44"/>
      <c r="E7" s="45">
        <v>29</v>
      </c>
      <c r="F7" s="45" t="s">
        <v>719</v>
      </c>
      <c r="G7" s="45">
        <v>90</v>
      </c>
    </row>
    <row r="8" spans="1:7">
      <c r="A8" s="45">
        <v>5</v>
      </c>
      <c r="B8" s="45" t="s">
        <v>720</v>
      </c>
      <c r="C8" s="45">
        <v>70</v>
      </c>
      <c r="D8" s="44"/>
      <c r="E8" s="45">
        <v>30</v>
      </c>
      <c r="F8" s="45" t="s">
        <v>721</v>
      </c>
      <c r="G8" s="45">
        <v>50</v>
      </c>
    </row>
    <row r="9" spans="1:7">
      <c r="A9" s="45">
        <v>6</v>
      </c>
      <c r="B9" s="45" t="s">
        <v>722</v>
      </c>
      <c r="C9" s="45">
        <v>90</v>
      </c>
      <c r="D9" s="44"/>
      <c r="E9" s="45">
        <v>31</v>
      </c>
      <c r="F9" s="45" t="s">
        <v>723</v>
      </c>
      <c r="G9" s="45">
        <v>60</v>
      </c>
    </row>
    <row r="10" spans="1:7">
      <c r="A10" s="45">
        <v>7</v>
      </c>
      <c r="B10" s="45" t="s">
        <v>724</v>
      </c>
      <c r="C10" s="45">
        <v>80</v>
      </c>
      <c r="D10" s="44"/>
      <c r="E10" s="45">
        <v>32</v>
      </c>
      <c r="F10" s="45" t="s">
        <v>725</v>
      </c>
      <c r="G10" s="45">
        <v>50</v>
      </c>
    </row>
    <row r="11" spans="1:7">
      <c r="A11" s="45">
        <v>8</v>
      </c>
      <c r="B11" s="45" t="s">
        <v>726</v>
      </c>
      <c r="C11" s="45">
        <v>50</v>
      </c>
      <c r="D11" s="44"/>
      <c r="E11" s="45">
        <v>33</v>
      </c>
      <c r="F11" s="45" t="s">
        <v>22</v>
      </c>
      <c r="G11" s="45">
        <v>80</v>
      </c>
    </row>
    <row r="12" spans="1:7">
      <c r="A12" s="45">
        <v>9</v>
      </c>
      <c r="B12" s="45" t="s">
        <v>727</v>
      </c>
      <c r="C12" s="45">
        <v>70</v>
      </c>
      <c r="D12" s="44"/>
      <c r="E12" s="45">
        <v>34</v>
      </c>
      <c r="F12" s="45" t="s">
        <v>728</v>
      </c>
      <c r="G12" s="45">
        <v>90</v>
      </c>
    </row>
    <row r="13" spans="1:7">
      <c r="A13" s="45">
        <v>10</v>
      </c>
      <c r="B13" s="45" t="s">
        <v>82</v>
      </c>
      <c r="C13" s="45">
        <v>80</v>
      </c>
      <c r="D13" s="44"/>
      <c r="E13" s="45">
        <v>35</v>
      </c>
      <c r="F13" s="45" t="s">
        <v>729</v>
      </c>
      <c r="G13" s="45">
        <v>90</v>
      </c>
    </row>
    <row r="14" spans="1:7">
      <c r="A14" s="45">
        <v>11</v>
      </c>
      <c r="B14" s="45" t="s">
        <v>730</v>
      </c>
      <c r="C14" s="45">
        <v>60</v>
      </c>
      <c r="D14" s="44"/>
      <c r="E14" s="45">
        <v>36</v>
      </c>
      <c r="F14" s="45" t="s">
        <v>731</v>
      </c>
      <c r="G14" s="45">
        <v>80</v>
      </c>
    </row>
    <row r="15" spans="1:7">
      <c r="A15" s="45">
        <v>12</v>
      </c>
      <c r="B15" s="45" t="s">
        <v>732</v>
      </c>
      <c r="C15" s="45">
        <v>70</v>
      </c>
      <c r="D15" s="44"/>
      <c r="E15" s="45">
        <v>37</v>
      </c>
      <c r="F15" s="45" t="s">
        <v>76</v>
      </c>
      <c r="G15" s="45">
        <v>50</v>
      </c>
    </row>
    <row r="16" spans="1:7">
      <c r="A16" s="45">
        <v>13</v>
      </c>
      <c r="B16" s="45" t="s">
        <v>733</v>
      </c>
      <c r="C16" s="45">
        <v>90</v>
      </c>
      <c r="D16" s="44"/>
      <c r="E16" s="45">
        <v>38</v>
      </c>
      <c r="F16" s="45" t="s">
        <v>734</v>
      </c>
      <c r="G16" s="45">
        <v>70</v>
      </c>
    </row>
    <row r="17" spans="1:7">
      <c r="A17" s="45">
        <v>14</v>
      </c>
      <c r="B17" s="45" t="s">
        <v>735</v>
      </c>
      <c r="C17" s="45">
        <v>90</v>
      </c>
      <c r="D17" s="44"/>
      <c r="E17" s="45">
        <v>39</v>
      </c>
      <c r="F17" s="45" t="s">
        <v>736</v>
      </c>
      <c r="G17" s="45">
        <v>80</v>
      </c>
    </row>
    <row r="18" spans="1:7">
      <c r="A18" s="45">
        <v>15</v>
      </c>
      <c r="B18" s="45" t="s">
        <v>351</v>
      </c>
      <c r="C18" s="45">
        <v>60</v>
      </c>
      <c r="D18" s="44"/>
      <c r="E18" s="45">
        <v>40</v>
      </c>
      <c r="F18" s="45" t="s">
        <v>737</v>
      </c>
      <c r="G18" s="45">
        <v>50</v>
      </c>
    </row>
    <row r="19" spans="1:7">
      <c r="A19" s="45">
        <v>16</v>
      </c>
      <c r="B19" s="45" t="s">
        <v>738</v>
      </c>
      <c r="C19" s="45">
        <v>50</v>
      </c>
      <c r="D19" s="44"/>
      <c r="E19" s="45">
        <v>41</v>
      </c>
      <c r="F19" s="45" t="s">
        <v>18</v>
      </c>
      <c r="G19" s="45">
        <v>50</v>
      </c>
    </row>
    <row r="20" spans="1:7">
      <c r="A20" s="45">
        <v>17</v>
      </c>
      <c r="B20" s="45" t="s">
        <v>739</v>
      </c>
      <c r="C20" s="45">
        <v>90</v>
      </c>
      <c r="D20" s="44"/>
      <c r="E20" s="45">
        <v>42</v>
      </c>
      <c r="F20" s="45" t="s">
        <v>740</v>
      </c>
      <c r="G20" s="45">
        <v>80</v>
      </c>
    </row>
    <row r="21" spans="1:7">
      <c r="A21" s="45">
        <v>18</v>
      </c>
      <c r="B21" s="45" t="s">
        <v>741</v>
      </c>
      <c r="C21" s="45">
        <v>80</v>
      </c>
      <c r="D21" s="44"/>
      <c r="E21" s="45">
        <v>43</v>
      </c>
      <c r="F21" s="45" t="s">
        <v>742</v>
      </c>
      <c r="G21" s="45">
        <v>80</v>
      </c>
    </row>
    <row r="22" spans="1:7">
      <c r="A22" s="45">
        <v>19</v>
      </c>
      <c r="B22" s="45" t="s">
        <v>743</v>
      </c>
      <c r="C22" s="45">
        <v>50</v>
      </c>
      <c r="D22" s="44"/>
      <c r="E22" s="45">
        <v>44</v>
      </c>
      <c r="F22" s="45" t="s">
        <v>300</v>
      </c>
      <c r="G22" s="45">
        <v>50</v>
      </c>
    </row>
    <row r="23" spans="1:7">
      <c r="A23" s="45">
        <v>20</v>
      </c>
      <c r="B23" s="45" t="s">
        <v>744</v>
      </c>
      <c r="C23" s="45">
        <v>70</v>
      </c>
      <c r="D23" s="44"/>
      <c r="E23" s="45">
        <v>45</v>
      </c>
      <c r="F23" s="45" t="s">
        <v>745</v>
      </c>
      <c r="G23" s="45">
        <v>90</v>
      </c>
    </row>
    <row r="24" spans="1:7">
      <c r="A24" s="45">
        <v>21</v>
      </c>
      <c r="B24" s="45" t="s">
        <v>746</v>
      </c>
      <c r="C24" s="45">
        <v>60</v>
      </c>
      <c r="D24" s="44"/>
      <c r="E24" s="45">
        <v>46</v>
      </c>
      <c r="F24" s="45" t="s">
        <v>747</v>
      </c>
      <c r="G24" s="45">
        <v>50</v>
      </c>
    </row>
    <row r="25" spans="1:7">
      <c r="A25" s="45">
        <v>22</v>
      </c>
      <c r="B25" s="45" t="s">
        <v>748</v>
      </c>
      <c r="C25" s="45">
        <v>90</v>
      </c>
      <c r="D25" s="44"/>
      <c r="E25" s="45">
        <v>47</v>
      </c>
      <c r="F25" s="45" t="s">
        <v>749</v>
      </c>
      <c r="G25" s="45">
        <v>50</v>
      </c>
    </row>
    <row r="26" spans="1:7">
      <c r="A26" s="45">
        <v>23</v>
      </c>
      <c r="B26" s="45" t="s">
        <v>89</v>
      </c>
      <c r="C26" s="45">
        <v>50</v>
      </c>
      <c r="D26" s="44"/>
      <c r="E26" s="45">
        <v>48</v>
      </c>
      <c r="F26" s="45" t="s">
        <v>447</v>
      </c>
      <c r="G26" s="45">
        <v>60</v>
      </c>
    </row>
    <row r="27" spans="1:7">
      <c r="A27" s="45">
        <v>24</v>
      </c>
      <c r="B27" s="45" t="s">
        <v>14</v>
      </c>
      <c r="C27" s="45">
        <v>50</v>
      </c>
      <c r="D27" s="44"/>
      <c r="E27" s="45">
        <v>49</v>
      </c>
      <c r="F27" s="45" t="s">
        <v>750</v>
      </c>
      <c r="G27" s="45">
        <v>90</v>
      </c>
    </row>
    <row r="28" spans="1:7">
      <c r="A28" s="45">
        <v>25</v>
      </c>
      <c r="B28" s="45" t="s">
        <v>751</v>
      </c>
      <c r="C28" s="45">
        <v>80</v>
      </c>
      <c r="D28" s="44"/>
      <c r="E28" s="45">
        <v>50</v>
      </c>
      <c r="F28" s="45" t="s">
        <v>752</v>
      </c>
      <c r="G28" s="45">
        <v>70</v>
      </c>
    </row>
    <row r="29" spans="1:7">
      <c r="A29" s="44"/>
      <c r="C29" s="44"/>
      <c r="D29" s="44"/>
      <c r="E29" s="44"/>
      <c r="F29" s="44"/>
      <c r="G29" s="44"/>
    </row>
    <row r="30" spans="1:7">
      <c r="A30" t="s">
        <v>753</v>
      </c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76D5-8ACE-4864-AF1B-725C97076AEE}">
  <dimension ref="A1:G30"/>
  <sheetViews>
    <sheetView workbookViewId="0">
      <selection activeCell="J14" sqref="J14"/>
    </sheetView>
  </sheetViews>
  <sheetFormatPr defaultRowHeight="14.4"/>
  <cols>
    <col min="1" max="1" width="4.5546875" customWidth="1"/>
    <col min="2" max="2" width="23.5546875" customWidth="1"/>
    <col min="5" max="5" width="4.77734375" customWidth="1"/>
    <col min="6" max="6" width="17.77734375" customWidth="1"/>
  </cols>
  <sheetData>
    <row r="1" spans="1:7">
      <c r="A1" s="116" t="s">
        <v>409</v>
      </c>
      <c r="B1" s="116"/>
    </row>
    <row r="2" spans="1:7">
      <c r="A2" t="s">
        <v>754</v>
      </c>
      <c r="B2" t="s">
        <v>755</v>
      </c>
    </row>
    <row r="3" spans="1:7">
      <c r="A3" s="1" t="s">
        <v>2</v>
      </c>
      <c r="B3" s="1" t="s">
        <v>3</v>
      </c>
      <c r="C3" s="1" t="s">
        <v>4</v>
      </c>
      <c r="E3" s="1" t="s">
        <v>2</v>
      </c>
      <c r="F3" s="1" t="s">
        <v>3</v>
      </c>
      <c r="G3" s="1" t="s">
        <v>4</v>
      </c>
    </row>
    <row r="4" spans="1:7">
      <c r="A4" s="1">
        <v>1</v>
      </c>
      <c r="B4" s="1" t="s">
        <v>756</v>
      </c>
      <c r="C4" s="1">
        <v>77</v>
      </c>
      <c r="E4" s="1">
        <v>26</v>
      </c>
      <c r="F4" s="1" t="s">
        <v>757</v>
      </c>
      <c r="G4" s="1">
        <v>50</v>
      </c>
    </row>
    <row r="5" spans="1:7">
      <c r="A5" s="1">
        <v>2</v>
      </c>
      <c r="B5" s="1" t="s">
        <v>758</v>
      </c>
      <c r="C5" s="1">
        <v>75</v>
      </c>
      <c r="E5" s="1">
        <v>27</v>
      </c>
      <c r="F5" s="1" t="s">
        <v>759</v>
      </c>
      <c r="G5" s="1">
        <v>58</v>
      </c>
    </row>
    <row r="6" spans="1:7">
      <c r="A6" s="1">
        <v>3</v>
      </c>
      <c r="B6" s="1" t="s">
        <v>760</v>
      </c>
      <c r="C6" s="1">
        <v>80</v>
      </c>
      <c r="E6" s="1">
        <v>28</v>
      </c>
      <c r="F6" s="1" t="s">
        <v>761</v>
      </c>
      <c r="G6" s="1">
        <v>60</v>
      </c>
    </row>
    <row r="7" spans="1:7">
      <c r="A7" s="1">
        <v>4</v>
      </c>
      <c r="B7" s="1" t="s">
        <v>760</v>
      </c>
      <c r="C7" s="1">
        <v>83</v>
      </c>
      <c r="E7" s="1">
        <v>29</v>
      </c>
      <c r="F7" s="1" t="s">
        <v>762</v>
      </c>
      <c r="G7" s="1">
        <v>72</v>
      </c>
    </row>
    <row r="8" spans="1:7">
      <c r="A8" s="1">
        <v>5</v>
      </c>
      <c r="B8" s="1" t="s">
        <v>763</v>
      </c>
      <c r="C8" s="1">
        <v>89</v>
      </c>
      <c r="E8" s="1">
        <v>30</v>
      </c>
      <c r="F8" s="1" t="s">
        <v>764</v>
      </c>
      <c r="G8" s="1">
        <v>86</v>
      </c>
    </row>
    <row r="9" spans="1:7">
      <c r="A9" s="1">
        <v>6</v>
      </c>
      <c r="B9" s="1" t="s">
        <v>765</v>
      </c>
      <c r="C9" s="1">
        <v>70</v>
      </c>
      <c r="E9" s="1">
        <v>31</v>
      </c>
      <c r="F9" s="1" t="s">
        <v>766</v>
      </c>
      <c r="G9" s="1">
        <v>90</v>
      </c>
    </row>
    <row r="10" spans="1:7">
      <c r="A10" s="1">
        <v>7</v>
      </c>
      <c r="B10" s="1" t="s">
        <v>767</v>
      </c>
      <c r="C10" s="1">
        <v>90</v>
      </c>
      <c r="E10" s="1">
        <v>32</v>
      </c>
      <c r="F10" s="1" t="s">
        <v>768</v>
      </c>
      <c r="G10" s="1">
        <v>88</v>
      </c>
    </row>
    <row r="11" spans="1:7">
      <c r="A11" s="1">
        <v>8</v>
      </c>
      <c r="B11" s="1" t="s">
        <v>769</v>
      </c>
      <c r="C11" s="1">
        <v>79</v>
      </c>
      <c r="E11" s="1">
        <v>33</v>
      </c>
      <c r="F11" s="1" t="s">
        <v>770</v>
      </c>
      <c r="G11" s="1">
        <v>70</v>
      </c>
    </row>
    <row r="12" spans="1:7">
      <c r="A12" s="1">
        <v>9</v>
      </c>
      <c r="B12" s="1" t="s">
        <v>771</v>
      </c>
      <c r="C12" s="1">
        <v>94</v>
      </c>
      <c r="E12" s="1">
        <v>34</v>
      </c>
      <c r="F12" s="1" t="s">
        <v>772</v>
      </c>
      <c r="G12" s="1">
        <v>64</v>
      </c>
    </row>
    <row r="13" spans="1:7">
      <c r="A13" s="1">
        <v>10</v>
      </c>
      <c r="B13" s="1" t="s">
        <v>773</v>
      </c>
      <c r="C13" s="1">
        <v>85</v>
      </c>
      <c r="E13" s="1">
        <v>35</v>
      </c>
      <c r="F13" s="1" t="s">
        <v>774</v>
      </c>
      <c r="G13" s="1">
        <v>55</v>
      </c>
    </row>
    <row r="14" spans="1:7">
      <c r="A14" s="1">
        <v>11</v>
      </c>
      <c r="B14" s="1" t="s">
        <v>775</v>
      </c>
      <c r="C14" s="1">
        <v>88</v>
      </c>
      <c r="E14" s="1">
        <v>36</v>
      </c>
      <c r="F14" s="1" t="s">
        <v>776</v>
      </c>
      <c r="G14" s="1">
        <v>67</v>
      </c>
    </row>
    <row r="15" spans="1:7">
      <c r="A15" s="1">
        <v>12</v>
      </c>
      <c r="B15" s="1" t="s">
        <v>777</v>
      </c>
      <c r="C15" s="1">
        <v>74</v>
      </c>
      <c r="E15" s="1">
        <v>37</v>
      </c>
      <c r="F15" s="1" t="s">
        <v>778</v>
      </c>
      <c r="G15" s="1">
        <v>82</v>
      </c>
    </row>
    <row r="16" spans="1:7">
      <c r="A16" s="1">
        <v>13</v>
      </c>
      <c r="B16" s="1" t="s">
        <v>779</v>
      </c>
      <c r="C16" s="1">
        <v>71</v>
      </c>
      <c r="E16" s="1">
        <v>38</v>
      </c>
      <c r="F16" s="1" t="s">
        <v>780</v>
      </c>
      <c r="G16" s="1">
        <v>95</v>
      </c>
    </row>
    <row r="17" spans="1:7">
      <c r="A17" s="1">
        <v>14</v>
      </c>
      <c r="B17" s="1" t="s">
        <v>781</v>
      </c>
      <c r="C17" s="1">
        <v>81</v>
      </c>
      <c r="E17" s="1">
        <v>39</v>
      </c>
      <c r="F17" s="1" t="s">
        <v>782</v>
      </c>
      <c r="G17" s="1">
        <v>92</v>
      </c>
    </row>
    <row r="18" spans="1:7">
      <c r="A18" s="1">
        <v>15</v>
      </c>
      <c r="B18" s="1" t="s">
        <v>783</v>
      </c>
      <c r="C18" s="1">
        <v>84</v>
      </c>
      <c r="E18" s="1">
        <v>40</v>
      </c>
      <c r="F18" s="1" t="s">
        <v>784</v>
      </c>
      <c r="G18" s="1">
        <v>66</v>
      </c>
    </row>
    <row r="19" spans="1:7">
      <c r="A19" s="1">
        <v>16</v>
      </c>
      <c r="B19" s="1" t="s">
        <v>785</v>
      </c>
      <c r="C19" s="1">
        <v>86</v>
      </c>
      <c r="E19" s="1">
        <v>41</v>
      </c>
      <c r="F19" s="1" t="s">
        <v>786</v>
      </c>
      <c r="G19" s="1">
        <v>61</v>
      </c>
    </row>
    <row r="20" spans="1:7">
      <c r="A20" s="1">
        <v>17</v>
      </c>
      <c r="B20" s="1" t="s">
        <v>787</v>
      </c>
      <c r="C20" s="1">
        <v>95</v>
      </c>
      <c r="E20" s="1">
        <v>42</v>
      </c>
      <c r="F20" s="1" t="s">
        <v>788</v>
      </c>
      <c r="G20" s="1">
        <v>75</v>
      </c>
    </row>
    <row r="21" spans="1:7">
      <c r="A21" s="1">
        <v>18</v>
      </c>
      <c r="B21" s="1" t="s">
        <v>789</v>
      </c>
      <c r="C21" s="1">
        <v>68</v>
      </c>
      <c r="E21" s="1">
        <v>43</v>
      </c>
      <c r="F21" s="1" t="s">
        <v>790</v>
      </c>
      <c r="G21" s="1">
        <v>68</v>
      </c>
    </row>
    <row r="22" spans="1:7">
      <c r="A22" s="1">
        <v>19</v>
      </c>
      <c r="B22" s="1" t="s">
        <v>791</v>
      </c>
      <c r="C22" s="1">
        <v>69</v>
      </c>
      <c r="E22" s="1">
        <v>44</v>
      </c>
      <c r="F22" s="1" t="s">
        <v>792</v>
      </c>
      <c r="G22" s="1">
        <v>80</v>
      </c>
    </row>
    <row r="23" spans="1:7">
      <c r="A23" s="1">
        <v>20</v>
      </c>
      <c r="B23" s="1" t="s">
        <v>793</v>
      </c>
      <c r="C23" s="1">
        <v>65</v>
      </c>
      <c r="E23" s="1">
        <v>45</v>
      </c>
      <c r="F23" s="1" t="s">
        <v>794</v>
      </c>
      <c r="G23" s="1">
        <v>85</v>
      </c>
    </row>
    <row r="24" spans="1:7">
      <c r="A24" s="1">
        <v>21</v>
      </c>
      <c r="B24" s="1" t="s">
        <v>795</v>
      </c>
      <c r="C24" s="1">
        <v>67</v>
      </c>
      <c r="E24" s="1">
        <v>46</v>
      </c>
      <c r="F24" s="1" t="s">
        <v>796</v>
      </c>
      <c r="G24" s="1">
        <v>84</v>
      </c>
    </row>
    <row r="25" spans="1:7">
      <c r="A25" s="1">
        <v>22</v>
      </c>
      <c r="B25" s="1" t="s">
        <v>797</v>
      </c>
      <c r="C25" s="1">
        <v>73</v>
      </c>
      <c r="E25" s="1">
        <v>47</v>
      </c>
      <c r="F25" s="1" t="s">
        <v>798</v>
      </c>
      <c r="G25" s="1">
        <v>74</v>
      </c>
    </row>
    <row r="26" spans="1:7">
      <c r="A26" s="1">
        <v>23</v>
      </c>
      <c r="B26" s="1" t="s">
        <v>799</v>
      </c>
      <c r="C26" s="1">
        <v>84</v>
      </c>
      <c r="E26" s="1">
        <v>48</v>
      </c>
      <c r="F26" s="1" t="s">
        <v>800</v>
      </c>
      <c r="G26" s="1">
        <v>78</v>
      </c>
    </row>
    <row r="27" spans="1:7">
      <c r="A27" s="1">
        <v>24</v>
      </c>
      <c r="B27" s="1" t="s">
        <v>801</v>
      </c>
      <c r="C27" s="1">
        <v>92</v>
      </c>
      <c r="E27" s="1">
        <v>49</v>
      </c>
      <c r="F27" s="1" t="s">
        <v>802</v>
      </c>
      <c r="G27" s="1">
        <v>80</v>
      </c>
    </row>
    <row r="28" spans="1:7">
      <c r="A28" s="1">
        <v>25</v>
      </c>
      <c r="B28" s="1" t="s">
        <v>803</v>
      </c>
      <c r="C28" s="1">
        <v>75</v>
      </c>
      <c r="E28" s="1">
        <v>50</v>
      </c>
      <c r="F28" s="1" t="s">
        <v>804</v>
      </c>
      <c r="G28" s="1">
        <v>90</v>
      </c>
    </row>
    <row r="30" spans="1:7">
      <c r="B30" t="s">
        <v>805</v>
      </c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7811-7833-4D06-9B07-9373CB138853}">
  <dimension ref="A1:G30"/>
  <sheetViews>
    <sheetView workbookViewId="0">
      <selection activeCell="I9" sqref="I9"/>
    </sheetView>
  </sheetViews>
  <sheetFormatPr defaultRowHeight="14.4"/>
  <cols>
    <col min="1" max="1" width="4.5546875" customWidth="1"/>
    <col min="2" max="2" width="34.21875" customWidth="1"/>
    <col min="5" max="5" width="4.77734375" customWidth="1"/>
    <col min="6" max="6" width="30.21875" customWidth="1"/>
  </cols>
  <sheetData>
    <row r="1" spans="1:7">
      <c r="A1" s="116" t="s">
        <v>409</v>
      </c>
      <c r="B1" s="116"/>
    </row>
    <row r="2" spans="1:7">
      <c r="A2" t="s">
        <v>806</v>
      </c>
      <c r="B2" t="s">
        <v>807</v>
      </c>
    </row>
    <row r="3" spans="1:7">
      <c r="A3" s="1" t="s">
        <v>2</v>
      </c>
      <c r="B3" s="1" t="s">
        <v>3</v>
      </c>
      <c r="C3" s="1" t="s">
        <v>4</v>
      </c>
      <c r="E3" s="1" t="s">
        <v>2</v>
      </c>
      <c r="F3" s="1" t="s">
        <v>3</v>
      </c>
      <c r="G3" s="1" t="s">
        <v>4</v>
      </c>
    </row>
    <row r="4" spans="1:7">
      <c r="A4" s="1">
        <v>1</v>
      </c>
      <c r="B4" s="1" t="s">
        <v>808</v>
      </c>
      <c r="C4" s="1">
        <v>84</v>
      </c>
      <c r="E4" s="1">
        <v>26</v>
      </c>
      <c r="F4" s="1" t="s">
        <v>809</v>
      </c>
      <c r="G4" s="1">
        <v>80</v>
      </c>
    </row>
    <row r="5" spans="1:7">
      <c r="A5" s="1">
        <v>2</v>
      </c>
      <c r="B5" s="1" t="s">
        <v>810</v>
      </c>
      <c r="C5" s="1">
        <v>85</v>
      </c>
      <c r="E5" s="1">
        <v>27</v>
      </c>
      <c r="F5" s="1" t="s">
        <v>811</v>
      </c>
      <c r="G5" s="1">
        <v>100</v>
      </c>
    </row>
    <row r="6" spans="1:7">
      <c r="A6" s="1">
        <v>3</v>
      </c>
      <c r="B6" s="1" t="s">
        <v>812</v>
      </c>
      <c r="C6" s="1">
        <v>62</v>
      </c>
      <c r="E6" s="1">
        <v>28</v>
      </c>
      <c r="F6" s="1" t="s">
        <v>247</v>
      </c>
      <c r="G6" s="1">
        <v>80</v>
      </c>
    </row>
    <row r="7" spans="1:7">
      <c r="A7" s="1">
        <v>4</v>
      </c>
      <c r="B7" s="1" t="s">
        <v>813</v>
      </c>
      <c r="C7" s="1">
        <v>72</v>
      </c>
      <c r="E7" s="1">
        <v>29</v>
      </c>
      <c r="F7" s="1" t="s">
        <v>814</v>
      </c>
      <c r="G7" s="1">
        <v>80</v>
      </c>
    </row>
    <row r="8" spans="1:7">
      <c r="A8" s="1">
        <v>5</v>
      </c>
      <c r="B8" s="1" t="s">
        <v>815</v>
      </c>
      <c r="C8" s="1">
        <v>60</v>
      </c>
      <c r="E8" s="1">
        <v>30</v>
      </c>
      <c r="F8" s="1" t="s">
        <v>816</v>
      </c>
      <c r="G8" s="1">
        <v>84</v>
      </c>
    </row>
    <row r="9" spans="1:7">
      <c r="A9" s="1">
        <v>6</v>
      </c>
      <c r="B9" s="1" t="s">
        <v>817</v>
      </c>
      <c r="C9" s="1">
        <v>76</v>
      </c>
      <c r="E9" s="1">
        <v>31</v>
      </c>
      <c r="F9" s="1" t="s">
        <v>818</v>
      </c>
      <c r="G9" s="1">
        <v>84</v>
      </c>
    </row>
    <row r="10" spans="1:7">
      <c r="A10" s="1">
        <v>7</v>
      </c>
      <c r="B10" s="1" t="s">
        <v>819</v>
      </c>
      <c r="C10" s="1">
        <v>94</v>
      </c>
      <c r="E10" s="1">
        <v>32</v>
      </c>
      <c r="F10" s="46" t="s">
        <v>820</v>
      </c>
      <c r="G10" s="1">
        <v>72</v>
      </c>
    </row>
    <row r="11" spans="1:7">
      <c r="A11" s="1">
        <v>8</v>
      </c>
      <c r="B11" s="1" t="s">
        <v>821</v>
      </c>
      <c r="C11" s="1">
        <v>88</v>
      </c>
      <c r="E11" s="1">
        <v>33</v>
      </c>
      <c r="F11" s="1" t="s">
        <v>822</v>
      </c>
      <c r="G11" s="1">
        <v>74</v>
      </c>
    </row>
    <row r="12" spans="1:7">
      <c r="A12" s="1">
        <v>9</v>
      </c>
      <c r="B12" s="1" t="s">
        <v>823</v>
      </c>
      <c r="C12" s="1">
        <v>85</v>
      </c>
      <c r="E12" s="1">
        <v>34</v>
      </c>
      <c r="F12" s="1" t="s">
        <v>824</v>
      </c>
      <c r="G12" s="1">
        <v>96</v>
      </c>
    </row>
    <row r="13" spans="1:7">
      <c r="A13" s="1">
        <v>10</v>
      </c>
      <c r="B13" s="1" t="s">
        <v>825</v>
      </c>
      <c r="C13" s="1">
        <v>86</v>
      </c>
      <c r="E13" s="1">
        <v>35</v>
      </c>
      <c r="F13" s="1" t="s">
        <v>826</v>
      </c>
      <c r="G13" s="1">
        <v>98</v>
      </c>
    </row>
    <row r="14" spans="1:7">
      <c r="A14" s="1">
        <v>11</v>
      </c>
      <c r="B14" s="1" t="s">
        <v>827</v>
      </c>
      <c r="C14" s="1">
        <v>80</v>
      </c>
      <c r="E14" s="1">
        <v>36</v>
      </c>
      <c r="F14" s="1" t="s">
        <v>828</v>
      </c>
      <c r="G14" s="1">
        <v>90</v>
      </c>
    </row>
    <row r="15" spans="1:7">
      <c r="A15" s="1">
        <v>12</v>
      </c>
      <c r="B15" s="1" t="s">
        <v>829</v>
      </c>
      <c r="C15" s="1">
        <v>60</v>
      </c>
      <c r="E15" s="1">
        <v>37</v>
      </c>
      <c r="F15" s="1" t="s">
        <v>830</v>
      </c>
      <c r="G15" s="1">
        <v>60</v>
      </c>
    </row>
    <row r="16" spans="1:7">
      <c r="A16" s="1">
        <v>13</v>
      </c>
      <c r="B16" s="1" t="s">
        <v>831</v>
      </c>
      <c r="C16" s="1">
        <v>75</v>
      </c>
      <c r="E16" s="1">
        <v>38</v>
      </c>
      <c r="F16" s="1" t="s">
        <v>832</v>
      </c>
      <c r="G16" s="1">
        <v>80</v>
      </c>
    </row>
    <row r="17" spans="1:7">
      <c r="A17" s="1">
        <v>14</v>
      </c>
      <c r="B17" s="1" t="s">
        <v>833</v>
      </c>
      <c r="C17" s="1">
        <v>90</v>
      </c>
      <c r="E17" s="1">
        <v>39</v>
      </c>
      <c r="F17" s="1" t="s">
        <v>834</v>
      </c>
      <c r="G17" s="1">
        <v>100</v>
      </c>
    </row>
    <row r="18" spans="1:7">
      <c r="A18" s="1">
        <v>15</v>
      </c>
      <c r="B18" s="1" t="s">
        <v>835</v>
      </c>
      <c r="C18" s="1">
        <v>92</v>
      </c>
      <c r="E18" s="1">
        <v>40</v>
      </c>
      <c r="F18" s="1" t="s">
        <v>836</v>
      </c>
      <c r="G18" s="1">
        <v>60</v>
      </c>
    </row>
    <row r="19" spans="1:7">
      <c r="A19" s="1">
        <v>16</v>
      </c>
      <c r="B19" s="1" t="s">
        <v>837</v>
      </c>
      <c r="C19" s="1">
        <v>98</v>
      </c>
      <c r="E19" s="1">
        <v>41</v>
      </c>
      <c r="F19" s="1" t="s">
        <v>838</v>
      </c>
      <c r="G19" s="1">
        <v>70</v>
      </c>
    </row>
    <row r="20" spans="1:7">
      <c r="A20" s="1">
        <v>17</v>
      </c>
      <c r="B20" s="1" t="s">
        <v>839</v>
      </c>
      <c r="C20" s="1">
        <v>80</v>
      </c>
      <c r="E20" s="1">
        <v>42</v>
      </c>
      <c r="F20" s="1" t="s">
        <v>271</v>
      </c>
      <c r="G20" s="1">
        <v>80</v>
      </c>
    </row>
    <row r="21" spans="1:7">
      <c r="A21" s="1">
        <v>18</v>
      </c>
      <c r="B21" s="1" t="s">
        <v>840</v>
      </c>
      <c r="C21" s="1">
        <v>90</v>
      </c>
      <c r="E21" s="1">
        <v>43</v>
      </c>
      <c r="F21" s="1" t="s">
        <v>841</v>
      </c>
      <c r="G21" s="1">
        <v>90</v>
      </c>
    </row>
    <row r="22" spans="1:7">
      <c r="A22" s="1">
        <v>19</v>
      </c>
      <c r="B22" s="1" t="s">
        <v>842</v>
      </c>
      <c r="C22" s="1">
        <v>100</v>
      </c>
      <c r="E22" s="1">
        <v>44</v>
      </c>
      <c r="F22" s="1" t="s">
        <v>843</v>
      </c>
      <c r="G22" s="1">
        <v>60</v>
      </c>
    </row>
    <row r="23" spans="1:7">
      <c r="A23" s="1">
        <v>20</v>
      </c>
      <c r="B23" s="1" t="s">
        <v>844</v>
      </c>
      <c r="C23" s="1">
        <v>85</v>
      </c>
      <c r="E23" s="1">
        <v>45</v>
      </c>
      <c r="F23" s="1" t="s">
        <v>845</v>
      </c>
      <c r="G23" s="1">
        <v>70</v>
      </c>
    </row>
    <row r="24" spans="1:7">
      <c r="A24" s="1">
        <v>21</v>
      </c>
      <c r="B24" s="1" t="s">
        <v>846</v>
      </c>
      <c r="C24" s="1">
        <v>72</v>
      </c>
      <c r="E24" s="1">
        <v>46</v>
      </c>
      <c r="F24" s="1" t="s">
        <v>847</v>
      </c>
      <c r="G24" s="1">
        <v>60</v>
      </c>
    </row>
    <row r="25" spans="1:7">
      <c r="A25" s="1">
        <v>22</v>
      </c>
      <c r="B25" s="1" t="s">
        <v>848</v>
      </c>
      <c r="C25" s="1">
        <v>90</v>
      </c>
      <c r="E25" s="1">
        <v>47</v>
      </c>
      <c r="F25" s="1" t="s">
        <v>849</v>
      </c>
      <c r="G25" s="1">
        <v>88</v>
      </c>
    </row>
    <row r="26" spans="1:7">
      <c r="A26" s="1">
        <v>23</v>
      </c>
      <c r="B26" s="1" t="s">
        <v>850</v>
      </c>
      <c r="C26" s="1">
        <v>90</v>
      </c>
      <c r="E26" s="1">
        <v>48</v>
      </c>
      <c r="F26" s="1" t="s">
        <v>851</v>
      </c>
      <c r="G26" s="1">
        <v>86</v>
      </c>
    </row>
    <row r="27" spans="1:7">
      <c r="A27" s="1">
        <v>24</v>
      </c>
      <c r="B27" s="1" t="s">
        <v>852</v>
      </c>
      <c r="C27" s="1">
        <v>74</v>
      </c>
      <c r="E27" s="1">
        <v>49</v>
      </c>
      <c r="F27" s="1" t="s">
        <v>853</v>
      </c>
      <c r="G27" s="1">
        <v>90</v>
      </c>
    </row>
    <row r="28" spans="1:7">
      <c r="A28" s="1">
        <v>25</v>
      </c>
      <c r="B28" s="1" t="s">
        <v>854</v>
      </c>
      <c r="C28" s="1">
        <v>88</v>
      </c>
      <c r="E28" s="1">
        <v>50</v>
      </c>
      <c r="F28" s="1" t="s">
        <v>855</v>
      </c>
      <c r="G28" s="1">
        <v>90</v>
      </c>
    </row>
    <row r="30" spans="1:7">
      <c r="A30" t="s">
        <v>856</v>
      </c>
    </row>
  </sheetData>
  <mergeCells count="1"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2C374-066B-489F-B1ED-AFB22FD7AA88}">
  <dimension ref="A1:G31"/>
  <sheetViews>
    <sheetView workbookViewId="0">
      <selection activeCell="L14" sqref="L14"/>
    </sheetView>
  </sheetViews>
  <sheetFormatPr defaultRowHeight="14.4"/>
  <cols>
    <col min="1" max="1" width="6" customWidth="1"/>
    <col min="2" max="2" width="17.44140625" customWidth="1"/>
    <col min="3" max="3" width="7.21875" customWidth="1"/>
    <col min="4" max="4" width="5.5546875" customWidth="1"/>
    <col min="5" max="5" width="7" customWidth="1"/>
    <col min="6" max="6" width="15.5546875" customWidth="1"/>
    <col min="7" max="7" width="6.77734375" customWidth="1"/>
  </cols>
  <sheetData>
    <row r="1" spans="1:7" ht="15.6">
      <c r="A1" s="25" t="s">
        <v>0</v>
      </c>
      <c r="B1" s="25"/>
    </row>
    <row r="2" spans="1:7" ht="15.6">
      <c r="A2" s="47" t="s">
        <v>857</v>
      </c>
      <c r="B2" s="47"/>
      <c r="C2" s="47"/>
      <c r="D2" s="47"/>
      <c r="E2" s="47"/>
      <c r="F2" s="47"/>
    </row>
    <row r="3" spans="1:7" ht="15.6">
      <c r="A3" s="48" t="s">
        <v>2</v>
      </c>
      <c r="B3" s="48" t="s">
        <v>3</v>
      </c>
      <c r="C3" s="48" t="s">
        <v>4</v>
      </c>
      <c r="D3" s="47"/>
      <c r="E3" s="48" t="s">
        <v>2</v>
      </c>
      <c r="F3" s="48" t="s">
        <v>3</v>
      </c>
      <c r="G3" s="48" t="s">
        <v>4</v>
      </c>
    </row>
    <row r="4" spans="1:7" ht="15.6">
      <c r="A4" s="49" t="s">
        <v>459</v>
      </c>
      <c r="B4" s="49" t="s">
        <v>858</v>
      </c>
      <c r="C4" s="49">
        <v>45</v>
      </c>
      <c r="D4" s="47"/>
      <c r="E4" s="49" t="s">
        <v>461</v>
      </c>
      <c r="F4" s="49" t="s">
        <v>859</v>
      </c>
      <c r="G4" s="49">
        <v>56</v>
      </c>
    </row>
    <row r="5" spans="1:7" ht="15.6">
      <c r="A5" s="49" t="s">
        <v>463</v>
      </c>
      <c r="B5" s="49" t="s">
        <v>860</v>
      </c>
      <c r="C5" s="49">
        <v>50</v>
      </c>
      <c r="D5" s="47"/>
      <c r="E5" s="49" t="s">
        <v>465</v>
      </c>
      <c r="F5" s="49" t="s">
        <v>861</v>
      </c>
      <c r="G5" s="49">
        <v>57</v>
      </c>
    </row>
    <row r="6" spans="1:7" ht="15.6">
      <c r="A6" s="49" t="s">
        <v>467</v>
      </c>
      <c r="B6" s="49" t="s">
        <v>862</v>
      </c>
      <c r="C6" s="49">
        <v>68</v>
      </c>
      <c r="D6" s="47"/>
      <c r="E6" s="49" t="s">
        <v>469</v>
      </c>
      <c r="F6" s="49" t="s">
        <v>863</v>
      </c>
      <c r="G6" s="49">
        <v>43</v>
      </c>
    </row>
    <row r="7" spans="1:7" ht="15.6">
      <c r="A7" s="49" t="s">
        <v>471</v>
      </c>
      <c r="B7" s="49" t="s">
        <v>864</v>
      </c>
      <c r="C7" s="49">
        <v>34</v>
      </c>
      <c r="D7" s="47"/>
      <c r="E7" s="49" t="s">
        <v>473</v>
      </c>
      <c r="F7" s="49" t="s">
        <v>865</v>
      </c>
      <c r="G7" s="49">
        <v>10</v>
      </c>
    </row>
    <row r="8" spans="1:7" ht="15.6">
      <c r="A8" s="49" t="s">
        <v>475</v>
      </c>
      <c r="B8" s="49" t="s">
        <v>866</v>
      </c>
      <c r="C8" s="49">
        <v>56</v>
      </c>
      <c r="D8" s="47"/>
      <c r="E8" s="49" t="s">
        <v>477</v>
      </c>
      <c r="F8" s="49" t="s">
        <v>867</v>
      </c>
      <c r="G8" s="49">
        <v>45</v>
      </c>
    </row>
    <row r="9" spans="1:7" ht="15.6">
      <c r="A9" s="49" t="s">
        <v>479</v>
      </c>
      <c r="B9" s="49" t="s">
        <v>868</v>
      </c>
      <c r="C9" s="49">
        <v>78</v>
      </c>
      <c r="D9" s="47"/>
      <c r="E9" s="49" t="s">
        <v>481</v>
      </c>
      <c r="F9" s="49" t="s">
        <v>869</v>
      </c>
      <c r="G9" s="49">
        <v>100</v>
      </c>
    </row>
    <row r="10" spans="1:7" ht="15.6">
      <c r="A10" s="49" t="s">
        <v>483</v>
      </c>
      <c r="B10" s="49" t="s">
        <v>870</v>
      </c>
      <c r="C10" s="49">
        <v>70</v>
      </c>
      <c r="D10" s="47"/>
      <c r="E10" s="49" t="s">
        <v>485</v>
      </c>
      <c r="F10" s="49" t="s">
        <v>871</v>
      </c>
      <c r="G10" s="49">
        <v>35</v>
      </c>
    </row>
    <row r="11" spans="1:7" ht="15.6">
      <c r="A11" s="49" t="s">
        <v>487</v>
      </c>
      <c r="B11" s="49" t="s">
        <v>872</v>
      </c>
      <c r="C11" s="49">
        <v>60</v>
      </c>
      <c r="D11" s="47"/>
      <c r="E11" s="49" t="s">
        <v>489</v>
      </c>
      <c r="F11" s="49" t="s">
        <v>873</v>
      </c>
      <c r="G11" s="49">
        <v>10</v>
      </c>
    </row>
    <row r="12" spans="1:7" ht="15.6">
      <c r="A12" s="49" t="s">
        <v>491</v>
      </c>
      <c r="B12" s="49" t="s">
        <v>874</v>
      </c>
      <c r="C12" s="49">
        <v>20</v>
      </c>
      <c r="D12" s="47"/>
      <c r="E12" s="49" t="s">
        <v>493</v>
      </c>
      <c r="F12" s="49" t="s">
        <v>875</v>
      </c>
      <c r="G12" s="49">
        <v>78</v>
      </c>
    </row>
    <row r="13" spans="1:7" ht="15.6">
      <c r="A13" s="49" t="s">
        <v>495</v>
      </c>
      <c r="B13" s="49" t="s">
        <v>876</v>
      </c>
      <c r="C13" s="49">
        <v>46</v>
      </c>
      <c r="D13" s="47"/>
      <c r="E13" s="49" t="s">
        <v>497</v>
      </c>
      <c r="F13" s="49" t="s">
        <v>877</v>
      </c>
      <c r="G13" s="49">
        <v>95</v>
      </c>
    </row>
    <row r="14" spans="1:7" ht="15.6">
      <c r="A14" s="49" t="s">
        <v>499</v>
      </c>
      <c r="B14" s="49" t="s">
        <v>878</v>
      </c>
      <c r="C14" s="49">
        <v>89</v>
      </c>
      <c r="D14" s="47"/>
      <c r="E14" s="49" t="s">
        <v>501</v>
      </c>
      <c r="F14" s="49" t="s">
        <v>879</v>
      </c>
      <c r="G14" s="49">
        <v>26</v>
      </c>
    </row>
    <row r="15" spans="1:7" ht="15.6">
      <c r="A15" s="49" t="s">
        <v>502</v>
      </c>
      <c r="B15" s="49" t="s">
        <v>880</v>
      </c>
      <c r="C15" s="49">
        <v>30</v>
      </c>
      <c r="D15" s="47"/>
      <c r="E15" s="49" t="s">
        <v>504</v>
      </c>
      <c r="F15" s="49" t="s">
        <v>881</v>
      </c>
      <c r="G15" s="49">
        <v>46</v>
      </c>
    </row>
    <row r="16" spans="1:7" ht="15.6">
      <c r="A16" s="49" t="s">
        <v>506</v>
      </c>
      <c r="B16" s="49" t="s">
        <v>882</v>
      </c>
      <c r="C16" s="49">
        <v>38</v>
      </c>
      <c r="D16" s="47"/>
      <c r="E16" s="49" t="s">
        <v>508</v>
      </c>
      <c r="F16" s="49" t="s">
        <v>883</v>
      </c>
      <c r="G16" s="49">
        <v>87</v>
      </c>
    </row>
    <row r="17" spans="1:7" ht="15.6">
      <c r="A17" s="49" t="s">
        <v>510</v>
      </c>
      <c r="B17" s="49" t="s">
        <v>884</v>
      </c>
      <c r="C17" s="49">
        <v>98</v>
      </c>
      <c r="D17" s="47"/>
      <c r="E17" s="49" t="s">
        <v>512</v>
      </c>
      <c r="F17" s="49" t="s">
        <v>885</v>
      </c>
      <c r="G17" s="49">
        <v>78</v>
      </c>
    </row>
    <row r="18" spans="1:7" ht="15.6">
      <c r="A18" s="49" t="s">
        <v>514</v>
      </c>
      <c r="B18" s="49" t="s">
        <v>886</v>
      </c>
      <c r="C18" s="49">
        <v>10</v>
      </c>
      <c r="D18" s="47"/>
      <c r="E18" s="49" t="s">
        <v>515</v>
      </c>
      <c r="F18" s="49" t="s">
        <v>887</v>
      </c>
      <c r="G18" s="49">
        <v>64</v>
      </c>
    </row>
    <row r="19" spans="1:7" ht="15.6">
      <c r="A19" s="49" t="s">
        <v>517</v>
      </c>
      <c r="B19" s="49" t="s">
        <v>888</v>
      </c>
      <c r="C19" s="49">
        <v>36</v>
      </c>
      <c r="D19" s="47"/>
      <c r="E19" s="49" t="s">
        <v>519</v>
      </c>
      <c r="F19" s="49" t="s">
        <v>889</v>
      </c>
      <c r="G19" s="49">
        <v>57</v>
      </c>
    </row>
    <row r="20" spans="1:7" ht="15.6">
      <c r="A20" s="49" t="s">
        <v>521</v>
      </c>
      <c r="B20" s="49" t="s">
        <v>890</v>
      </c>
      <c r="C20" s="49">
        <v>69</v>
      </c>
      <c r="D20" s="47"/>
      <c r="E20" s="49" t="s">
        <v>523</v>
      </c>
      <c r="F20" s="49" t="s">
        <v>891</v>
      </c>
      <c r="G20" s="49">
        <v>80</v>
      </c>
    </row>
    <row r="21" spans="1:7" ht="15.6">
      <c r="A21" s="49" t="s">
        <v>525</v>
      </c>
      <c r="B21" s="49" t="s">
        <v>892</v>
      </c>
      <c r="C21" s="49">
        <v>76</v>
      </c>
      <c r="D21" s="47"/>
      <c r="E21" s="49" t="s">
        <v>527</v>
      </c>
      <c r="F21" s="49" t="s">
        <v>893</v>
      </c>
      <c r="G21" s="49">
        <v>50</v>
      </c>
    </row>
    <row r="22" spans="1:7" ht="15.6">
      <c r="A22" s="49" t="s">
        <v>529</v>
      </c>
      <c r="B22" s="49" t="s">
        <v>894</v>
      </c>
      <c r="C22" s="49">
        <v>30</v>
      </c>
      <c r="D22" s="47"/>
      <c r="E22" s="49" t="s">
        <v>531</v>
      </c>
      <c r="F22" s="49" t="s">
        <v>895</v>
      </c>
      <c r="G22" s="49">
        <v>30</v>
      </c>
    </row>
    <row r="23" spans="1:7" ht="15.6">
      <c r="A23" s="49" t="s">
        <v>533</v>
      </c>
      <c r="B23" s="49" t="s">
        <v>896</v>
      </c>
      <c r="C23" s="49">
        <v>65</v>
      </c>
      <c r="D23" s="47"/>
      <c r="E23" s="49" t="s">
        <v>535</v>
      </c>
      <c r="F23" s="49" t="s">
        <v>897</v>
      </c>
      <c r="G23" s="49">
        <v>70</v>
      </c>
    </row>
    <row r="24" spans="1:7" ht="15.6">
      <c r="A24" s="49" t="s">
        <v>537</v>
      </c>
      <c r="B24" s="49" t="s">
        <v>898</v>
      </c>
      <c r="C24" s="49">
        <v>89</v>
      </c>
      <c r="D24" s="47"/>
      <c r="E24" s="49" t="s">
        <v>539</v>
      </c>
      <c r="F24" s="49" t="s">
        <v>899</v>
      </c>
      <c r="G24" s="49">
        <v>59</v>
      </c>
    </row>
    <row r="25" spans="1:7" ht="15.6">
      <c r="A25" s="49" t="s">
        <v>541</v>
      </c>
      <c r="B25" s="49" t="s">
        <v>900</v>
      </c>
      <c r="C25" s="49">
        <v>12</v>
      </c>
      <c r="D25" s="47"/>
      <c r="E25" s="49" t="s">
        <v>543</v>
      </c>
      <c r="F25" s="49" t="s">
        <v>901</v>
      </c>
      <c r="G25" s="49">
        <v>20</v>
      </c>
    </row>
    <row r="26" spans="1:7" ht="15.6">
      <c r="A26" s="49" t="s">
        <v>545</v>
      </c>
      <c r="B26" s="49" t="s">
        <v>902</v>
      </c>
      <c r="C26" s="49">
        <v>35</v>
      </c>
      <c r="D26" s="47"/>
      <c r="E26" s="49" t="s">
        <v>547</v>
      </c>
      <c r="F26" s="49" t="s">
        <v>903</v>
      </c>
      <c r="G26" s="49">
        <v>60</v>
      </c>
    </row>
    <row r="27" spans="1:7" ht="15.6">
      <c r="A27" s="49" t="s">
        <v>549</v>
      </c>
      <c r="B27" s="49" t="s">
        <v>904</v>
      </c>
      <c r="C27" s="49">
        <v>54</v>
      </c>
      <c r="D27" s="47"/>
      <c r="E27" s="49" t="s">
        <v>551</v>
      </c>
      <c r="F27" s="49" t="s">
        <v>905</v>
      </c>
      <c r="G27" s="49">
        <v>40</v>
      </c>
    </row>
    <row r="28" spans="1:7" ht="15.6">
      <c r="A28" s="49" t="s">
        <v>553</v>
      </c>
      <c r="B28" s="49" t="s">
        <v>906</v>
      </c>
      <c r="C28" s="49">
        <v>80</v>
      </c>
      <c r="D28" s="47"/>
      <c r="E28" s="49" t="s">
        <v>555</v>
      </c>
      <c r="F28" s="49" t="s">
        <v>907</v>
      </c>
      <c r="G28" s="49">
        <v>64</v>
      </c>
    </row>
    <row r="31" spans="1:7" ht="18">
      <c r="B31" s="50" t="s">
        <v>159</v>
      </c>
      <c r="C31" s="51"/>
      <c r="D31" s="5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CB2E-E0CC-4F69-AC7B-A4450C4C55E9}">
  <dimension ref="A1:G29"/>
  <sheetViews>
    <sheetView workbookViewId="0">
      <selection activeCell="I17" sqref="I17"/>
    </sheetView>
  </sheetViews>
  <sheetFormatPr defaultRowHeight="14.4"/>
  <cols>
    <col min="1" max="1" width="4.5546875" customWidth="1"/>
    <col min="2" max="2" width="23.5546875" customWidth="1"/>
    <col min="5" max="5" width="4.77734375" customWidth="1"/>
    <col min="6" max="6" width="17.77734375" customWidth="1"/>
  </cols>
  <sheetData>
    <row r="1" spans="1:7">
      <c r="A1" s="116" t="s">
        <v>409</v>
      </c>
      <c r="B1" s="116"/>
    </row>
    <row r="2" spans="1:7">
      <c r="A2" t="s">
        <v>908</v>
      </c>
    </row>
    <row r="3" spans="1:7">
      <c r="A3" s="1" t="s">
        <v>2</v>
      </c>
      <c r="B3" s="1" t="s">
        <v>3</v>
      </c>
      <c r="C3" s="1" t="s">
        <v>909</v>
      </c>
      <c r="E3" s="1" t="s">
        <v>2</v>
      </c>
      <c r="F3" s="1" t="s">
        <v>3</v>
      </c>
      <c r="G3" s="1" t="s">
        <v>909</v>
      </c>
    </row>
    <row r="4" spans="1:7">
      <c r="A4" s="1">
        <v>1</v>
      </c>
      <c r="B4" s="1" t="s">
        <v>910</v>
      </c>
      <c r="C4" s="1">
        <v>60</v>
      </c>
      <c r="E4" s="1">
        <v>26</v>
      </c>
      <c r="F4" s="1" t="s">
        <v>437</v>
      </c>
      <c r="G4" s="1">
        <v>69</v>
      </c>
    </row>
    <row r="5" spans="1:7">
      <c r="A5" s="1">
        <v>2</v>
      </c>
      <c r="B5" s="1" t="s">
        <v>911</v>
      </c>
      <c r="C5" s="1">
        <v>60</v>
      </c>
      <c r="E5" s="1">
        <v>27</v>
      </c>
      <c r="F5" s="1" t="s">
        <v>912</v>
      </c>
      <c r="G5" s="1">
        <v>77</v>
      </c>
    </row>
    <row r="6" spans="1:7">
      <c r="A6" s="1">
        <v>3</v>
      </c>
      <c r="B6" s="1" t="s">
        <v>7</v>
      </c>
      <c r="C6" s="1">
        <v>56</v>
      </c>
      <c r="E6" s="1">
        <v>28</v>
      </c>
      <c r="F6" s="1" t="s">
        <v>913</v>
      </c>
      <c r="G6" s="1">
        <v>79</v>
      </c>
    </row>
    <row r="7" spans="1:7">
      <c r="A7" s="1">
        <v>4</v>
      </c>
      <c r="B7" s="1" t="s">
        <v>914</v>
      </c>
      <c r="C7" s="1">
        <v>70</v>
      </c>
      <c r="E7" s="1">
        <v>29</v>
      </c>
      <c r="F7" s="1" t="s">
        <v>915</v>
      </c>
      <c r="G7" s="1">
        <v>80</v>
      </c>
    </row>
    <row r="8" spans="1:7">
      <c r="A8" s="1">
        <v>5</v>
      </c>
      <c r="B8" s="1" t="s">
        <v>916</v>
      </c>
      <c r="C8" s="1">
        <v>77</v>
      </c>
      <c r="E8" s="1">
        <v>30</v>
      </c>
      <c r="F8" s="1" t="s">
        <v>917</v>
      </c>
      <c r="G8" s="1">
        <v>75</v>
      </c>
    </row>
    <row r="9" spans="1:7">
      <c r="A9" s="1">
        <v>6</v>
      </c>
      <c r="B9" s="1" t="s">
        <v>918</v>
      </c>
      <c r="C9" s="1">
        <v>76</v>
      </c>
      <c r="E9" s="1">
        <v>31</v>
      </c>
      <c r="F9" s="1" t="s">
        <v>416</v>
      </c>
      <c r="G9" s="1">
        <v>74</v>
      </c>
    </row>
    <row r="10" spans="1:7">
      <c r="A10" s="1">
        <v>7</v>
      </c>
      <c r="B10" s="1" t="s">
        <v>22</v>
      </c>
      <c r="C10" s="1">
        <v>65</v>
      </c>
      <c r="E10" s="1">
        <v>32</v>
      </c>
      <c r="F10" s="1" t="s">
        <v>451</v>
      </c>
      <c r="G10" s="1">
        <v>65</v>
      </c>
    </row>
    <row r="11" spans="1:7">
      <c r="A11" s="1">
        <v>8</v>
      </c>
      <c r="B11" s="1" t="s">
        <v>919</v>
      </c>
      <c r="C11" s="1">
        <v>55</v>
      </c>
      <c r="E11" s="1">
        <v>33</v>
      </c>
      <c r="F11" s="1" t="s">
        <v>920</v>
      </c>
      <c r="G11" s="1">
        <v>63</v>
      </c>
    </row>
    <row r="12" spans="1:7">
      <c r="A12" s="1">
        <v>9</v>
      </c>
      <c r="B12" s="1" t="s">
        <v>747</v>
      </c>
      <c r="C12" s="1">
        <v>55</v>
      </c>
      <c r="E12" s="1">
        <v>34</v>
      </c>
      <c r="F12" s="1" t="s">
        <v>921</v>
      </c>
      <c r="G12" s="1">
        <v>69</v>
      </c>
    </row>
    <row r="13" spans="1:7">
      <c r="A13" s="1">
        <v>10</v>
      </c>
      <c r="B13" s="1" t="s">
        <v>922</v>
      </c>
      <c r="C13" s="1">
        <v>68</v>
      </c>
      <c r="E13" s="1">
        <v>35</v>
      </c>
      <c r="F13" s="1" t="s">
        <v>923</v>
      </c>
      <c r="G13" s="1">
        <v>61</v>
      </c>
    </row>
    <row r="14" spans="1:7">
      <c r="A14" s="1">
        <v>11</v>
      </c>
      <c r="B14" s="1" t="s">
        <v>924</v>
      </c>
      <c r="C14" s="1">
        <v>67</v>
      </c>
      <c r="E14" s="1">
        <v>36</v>
      </c>
      <c r="F14" s="1" t="s">
        <v>925</v>
      </c>
      <c r="G14" s="1">
        <v>79</v>
      </c>
    </row>
    <row r="15" spans="1:7">
      <c r="A15" s="1">
        <v>12</v>
      </c>
      <c r="B15" s="1" t="s">
        <v>926</v>
      </c>
      <c r="C15" s="1">
        <v>70</v>
      </c>
      <c r="E15" s="1">
        <v>37</v>
      </c>
      <c r="F15" s="1" t="s">
        <v>927</v>
      </c>
      <c r="G15" s="1">
        <v>78</v>
      </c>
    </row>
    <row r="16" spans="1:7">
      <c r="A16" s="1">
        <v>13</v>
      </c>
      <c r="B16" s="1" t="s">
        <v>928</v>
      </c>
      <c r="C16" s="1">
        <v>67</v>
      </c>
      <c r="E16" s="1">
        <v>38</v>
      </c>
      <c r="F16" s="1" t="s">
        <v>929</v>
      </c>
      <c r="G16" s="1">
        <v>71</v>
      </c>
    </row>
    <row r="17" spans="1:7">
      <c r="A17" s="1">
        <v>14</v>
      </c>
      <c r="B17" s="1" t="s">
        <v>930</v>
      </c>
      <c r="C17" s="1">
        <v>68</v>
      </c>
      <c r="E17" s="1">
        <v>39</v>
      </c>
      <c r="F17" s="1" t="s">
        <v>931</v>
      </c>
      <c r="G17" s="1">
        <v>73</v>
      </c>
    </row>
    <row r="18" spans="1:7">
      <c r="A18" s="1">
        <v>15</v>
      </c>
      <c r="B18" s="1" t="s">
        <v>32</v>
      </c>
      <c r="C18" s="1">
        <v>60</v>
      </c>
      <c r="E18" s="1">
        <v>40</v>
      </c>
      <c r="F18" s="1" t="s">
        <v>723</v>
      </c>
      <c r="G18" s="1">
        <v>66</v>
      </c>
    </row>
    <row r="19" spans="1:7">
      <c r="A19" s="1">
        <v>16</v>
      </c>
      <c r="B19" s="1" t="s">
        <v>932</v>
      </c>
      <c r="C19" s="1">
        <v>70</v>
      </c>
      <c r="E19" s="1">
        <v>41</v>
      </c>
      <c r="F19" s="1" t="s">
        <v>933</v>
      </c>
      <c r="G19" s="1">
        <v>73</v>
      </c>
    </row>
    <row r="20" spans="1:7">
      <c r="A20" s="1">
        <v>17</v>
      </c>
      <c r="B20" s="1" t="s">
        <v>934</v>
      </c>
      <c r="C20" s="1">
        <v>79</v>
      </c>
      <c r="E20" s="1">
        <v>42</v>
      </c>
      <c r="F20" s="1" t="s">
        <v>935</v>
      </c>
      <c r="G20" s="1">
        <v>63</v>
      </c>
    </row>
    <row r="21" spans="1:7">
      <c r="A21" s="1">
        <v>18</v>
      </c>
      <c r="B21" s="1" t="s">
        <v>936</v>
      </c>
      <c r="C21" s="1">
        <v>77</v>
      </c>
      <c r="E21" s="1">
        <v>43</v>
      </c>
      <c r="F21" s="1" t="s">
        <v>937</v>
      </c>
      <c r="G21" s="1">
        <v>74</v>
      </c>
    </row>
    <row r="22" spans="1:7">
      <c r="A22" s="1">
        <v>19</v>
      </c>
      <c r="B22" s="1" t="s">
        <v>938</v>
      </c>
      <c r="C22" s="1">
        <v>76</v>
      </c>
      <c r="E22" s="1">
        <v>44</v>
      </c>
      <c r="F22" s="1" t="s">
        <v>939</v>
      </c>
      <c r="G22" s="1">
        <v>78</v>
      </c>
    </row>
    <row r="23" spans="1:7">
      <c r="A23" s="1">
        <v>20</v>
      </c>
      <c r="B23" s="1" t="s">
        <v>940</v>
      </c>
      <c r="C23" s="1">
        <v>75</v>
      </c>
      <c r="E23" s="1">
        <v>45</v>
      </c>
      <c r="F23" s="1" t="s">
        <v>941</v>
      </c>
      <c r="G23" s="1">
        <v>66</v>
      </c>
    </row>
    <row r="24" spans="1:7">
      <c r="A24" s="1">
        <v>21</v>
      </c>
      <c r="B24" s="1" t="s">
        <v>942</v>
      </c>
      <c r="C24" s="1">
        <v>74</v>
      </c>
      <c r="E24" s="1">
        <v>46</v>
      </c>
      <c r="F24" s="1" t="s">
        <v>82</v>
      </c>
      <c r="G24" s="1">
        <v>60</v>
      </c>
    </row>
    <row r="25" spans="1:7">
      <c r="A25" s="1">
        <v>22</v>
      </c>
      <c r="B25" s="1" t="s">
        <v>943</v>
      </c>
      <c r="C25" s="1">
        <v>80</v>
      </c>
      <c r="E25" s="1">
        <v>47</v>
      </c>
      <c r="F25" s="1" t="s">
        <v>944</v>
      </c>
      <c r="G25" s="1">
        <v>78</v>
      </c>
    </row>
    <row r="26" spans="1:7">
      <c r="A26" s="1">
        <v>23</v>
      </c>
      <c r="B26" s="1" t="s">
        <v>945</v>
      </c>
      <c r="C26" s="1">
        <v>85</v>
      </c>
      <c r="E26" s="1">
        <v>48</v>
      </c>
      <c r="F26" s="1" t="s">
        <v>946</v>
      </c>
      <c r="G26" s="1">
        <v>77</v>
      </c>
    </row>
    <row r="27" spans="1:7">
      <c r="A27" s="1">
        <v>24</v>
      </c>
      <c r="B27" s="1" t="s">
        <v>48</v>
      </c>
      <c r="C27" s="1">
        <v>66</v>
      </c>
      <c r="E27" s="1">
        <v>49</v>
      </c>
      <c r="F27" s="1" t="s">
        <v>947</v>
      </c>
      <c r="G27" s="1">
        <v>66</v>
      </c>
    </row>
    <row r="28" spans="1:7">
      <c r="A28" s="1">
        <v>25</v>
      </c>
      <c r="B28" s="1" t="s">
        <v>948</v>
      </c>
      <c r="C28" s="1">
        <v>77</v>
      </c>
      <c r="E28" s="1">
        <v>50</v>
      </c>
      <c r="F28" s="1" t="s">
        <v>949</v>
      </c>
      <c r="G28" s="1">
        <v>69</v>
      </c>
    </row>
    <row r="29" spans="1:7">
      <c r="A29" t="s">
        <v>856</v>
      </c>
    </row>
  </sheetData>
  <mergeCells count="1"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0B18-C4B4-4278-AD45-4DE22B156F4D}">
  <dimension ref="A1:G29"/>
  <sheetViews>
    <sheetView workbookViewId="0">
      <selection activeCell="I19" sqref="I19"/>
    </sheetView>
  </sheetViews>
  <sheetFormatPr defaultRowHeight="14.4"/>
  <cols>
    <col min="1" max="1" width="5" customWidth="1"/>
    <col min="2" max="2" width="41.21875" bestFit="1" customWidth="1"/>
    <col min="3" max="5" width="8.77734375"/>
    <col min="6" max="6" width="37.44140625" bestFit="1" customWidth="1"/>
    <col min="7" max="7" width="8.77734375"/>
  </cols>
  <sheetData>
    <row r="1" spans="1:7" ht="15.6">
      <c r="A1" s="52" t="s">
        <v>0</v>
      </c>
      <c r="B1" s="52"/>
      <c r="C1" s="52"/>
      <c r="D1" s="52"/>
      <c r="E1" s="52"/>
      <c r="F1" s="52"/>
      <c r="G1" s="52"/>
    </row>
    <row r="2" spans="1:7" ht="15.6">
      <c r="A2" s="52" t="s">
        <v>950</v>
      </c>
      <c r="B2" s="52"/>
      <c r="C2" s="52"/>
      <c r="D2" s="52"/>
      <c r="E2" s="52"/>
      <c r="F2" s="52"/>
      <c r="G2" s="52"/>
    </row>
    <row r="3" spans="1:7" ht="15.6">
      <c r="A3" s="53" t="s">
        <v>2</v>
      </c>
      <c r="B3" s="53" t="s">
        <v>3</v>
      </c>
      <c r="C3" s="53" t="s">
        <v>4</v>
      </c>
      <c r="D3" s="52"/>
      <c r="E3" s="53" t="s">
        <v>2</v>
      </c>
      <c r="F3" s="53" t="s">
        <v>3</v>
      </c>
      <c r="G3" s="53" t="s">
        <v>4</v>
      </c>
    </row>
    <row r="4" spans="1:7" ht="15.6">
      <c r="A4" s="53">
        <v>1</v>
      </c>
      <c r="B4" s="53" t="s">
        <v>951</v>
      </c>
      <c r="C4" s="53">
        <v>70</v>
      </c>
      <c r="D4" s="52"/>
      <c r="E4" s="53">
        <v>26</v>
      </c>
      <c r="F4" s="53" t="s">
        <v>952</v>
      </c>
      <c r="G4" s="53">
        <v>30</v>
      </c>
    </row>
    <row r="5" spans="1:7" ht="15.6">
      <c r="A5" s="53">
        <v>2</v>
      </c>
      <c r="B5" s="53" t="s">
        <v>810</v>
      </c>
      <c r="C5" s="53">
        <v>75</v>
      </c>
      <c r="D5" s="52"/>
      <c r="E5" s="53">
        <v>27</v>
      </c>
      <c r="F5" s="53" t="s">
        <v>831</v>
      </c>
      <c r="G5" s="53">
        <v>45</v>
      </c>
    </row>
    <row r="6" spans="1:7" ht="15.6">
      <c r="A6" s="53">
        <v>3</v>
      </c>
      <c r="B6" s="53" t="s">
        <v>953</v>
      </c>
      <c r="C6" s="53">
        <v>80</v>
      </c>
      <c r="D6" s="52"/>
      <c r="E6" s="53">
        <v>28</v>
      </c>
      <c r="F6" s="53" t="s">
        <v>954</v>
      </c>
      <c r="G6" s="53">
        <v>75</v>
      </c>
    </row>
    <row r="7" spans="1:7" ht="15.6">
      <c r="A7" s="53">
        <v>4</v>
      </c>
      <c r="B7" s="53" t="s">
        <v>955</v>
      </c>
      <c r="C7" s="53">
        <v>30</v>
      </c>
      <c r="D7" s="52"/>
      <c r="E7" s="53">
        <v>29</v>
      </c>
      <c r="F7" s="53" t="s">
        <v>956</v>
      </c>
      <c r="G7" s="53">
        <v>70</v>
      </c>
    </row>
    <row r="8" spans="1:7" ht="15.6">
      <c r="A8" s="53">
        <v>5</v>
      </c>
      <c r="B8" s="53" t="s">
        <v>957</v>
      </c>
      <c r="C8" s="53">
        <v>55</v>
      </c>
      <c r="D8" s="52"/>
      <c r="E8" s="53">
        <v>30</v>
      </c>
      <c r="F8" s="53" t="s">
        <v>833</v>
      </c>
      <c r="G8" s="53">
        <v>80</v>
      </c>
    </row>
    <row r="9" spans="1:7" ht="15.6">
      <c r="A9" s="53">
        <v>6</v>
      </c>
      <c r="B9" s="53" t="s">
        <v>812</v>
      </c>
      <c r="C9" s="53">
        <v>80</v>
      </c>
      <c r="D9" s="52"/>
      <c r="E9" s="53">
        <v>31</v>
      </c>
      <c r="F9" s="53" t="s">
        <v>835</v>
      </c>
      <c r="G9" s="53">
        <v>90</v>
      </c>
    </row>
    <row r="10" spans="1:7" ht="15.6">
      <c r="A10" s="53">
        <v>7</v>
      </c>
      <c r="B10" s="53" t="s">
        <v>813</v>
      </c>
      <c r="C10" s="53">
        <v>60</v>
      </c>
      <c r="D10" s="52"/>
      <c r="E10" s="53">
        <v>32</v>
      </c>
      <c r="F10" s="53" t="s">
        <v>958</v>
      </c>
      <c r="G10" s="53">
        <v>80</v>
      </c>
    </row>
    <row r="11" spans="1:7" ht="15.6">
      <c r="A11" s="53">
        <v>8</v>
      </c>
      <c r="B11" s="53" t="s">
        <v>815</v>
      </c>
      <c r="C11" s="53">
        <v>75</v>
      </c>
      <c r="D11" s="52"/>
      <c r="E11" s="53">
        <v>33</v>
      </c>
      <c r="F11" s="53" t="s">
        <v>959</v>
      </c>
      <c r="G11" s="53">
        <v>70</v>
      </c>
    </row>
    <row r="12" spans="1:7" ht="15.6">
      <c r="A12" s="53">
        <v>9</v>
      </c>
      <c r="B12" s="53" t="s">
        <v>960</v>
      </c>
      <c r="C12" s="53">
        <v>70</v>
      </c>
      <c r="D12" s="52"/>
      <c r="E12" s="53">
        <v>34</v>
      </c>
      <c r="F12" s="53" t="s">
        <v>839</v>
      </c>
      <c r="G12" s="53">
        <v>75</v>
      </c>
    </row>
    <row r="13" spans="1:7" ht="15.6">
      <c r="A13" s="53">
        <v>10</v>
      </c>
      <c r="B13" s="53" t="s">
        <v>819</v>
      </c>
      <c r="C13" s="53">
        <v>70</v>
      </c>
      <c r="D13" s="52"/>
      <c r="E13" s="53">
        <v>35</v>
      </c>
      <c r="F13" s="53" t="s">
        <v>840</v>
      </c>
      <c r="G13" s="53">
        <v>45</v>
      </c>
    </row>
    <row r="14" spans="1:7" ht="15.6">
      <c r="A14" s="53">
        <v>11</v>
      </c>
      <c r="B14" s="53" t="s">
        <v>821</v>
      </c>
      <c r="C14" s="53">
        <v>80</v>
      </c>
      <c r="D14" s="52"/>
      <c r="E14" s="53">
        <v>36</v>
      </c>
      <c r="F14" s="53" t="s">
        <v>844</v>
      </c>
      <c r="G14" s="53">
        <v>70</v>
      </c>
    </row>
    <row r="15" spans="1:7" ht="15.6">
      <c r="A15" s="53">
        <v>12</v>
      </c>
      <c r="B15" s="53" t="s">
        <v>961</v>
      </c>
      <c r="C15" s="53">
        <v>85</v>
      </c>
      <c r="D15" s="52"/>
      <c r="E15" s="53">
        <v>37</v>
      </c>
      <c r="F15" s="53" t="s">
        <v>846</v>
      </c>
      <c r="G15" s="53">
        <v>20</v>
      </c>
    </row>
    <row r="16" spans="1:7" ht="15.6">
      <c r="A16" s="53">
        <v>13</v>
      </c>
      <c r="B16" s="53" t="s">
        <v>962</v>
      </c>
      <c r="C16" s="53">
        <v>55</v>
      </c>
      <c r="D16" s="52"/>
      <c r="E16" s="53">
        <v>38</v>
      </c>
      <c r="F16" s="53" t="s">
        <v>848</v>
      </c>
      <c r="G16" s="53">
        <v>70</v>
      </c>
    </row>
    <row r="17" spans="1:7" ht="15.6">
      <c r="A17" s="53">
        <v>14</v>
      </c>
      <c r="B17" s="53" t="s">
        <v>823</v>
      </c>
      <c r="C17" s="53">
        <v>45</v>
      </c>
      <c r="D17" s="52"/>
      <c r="E17" s="53">
        <v>39</v>
      </c>
      <c r="F17" s="53" t="s">
        <v>850</v>
      </c>
      <c r="G17" s="53">
        <v>80</v>
      </c>
    </row>
    <row r="18" spans="1:7" ht="15.6">
      <c r="A18" s="53">
        <v>15</v>
      </c>
      <c r="B18" s="53" t="s">
        <v>825</v>
      </c>
      <c r="C18" s="53">
        <v>55</v>
      </c>
      <c r="D18" s="52"/>
      <c r="E18" s="53">
        <v>40</v>
      </c>
      <c r="F18" s="53" t="s">
        <v>963</v>
      </c>
      <c r="G18" s="53">
        <v>55</v>
      </c>
    </row>
    <row r="19" spans="1:7" ht="15.6">
      <c r="A19" s="53">
        <v>16</v>
      </c>
      <c r="B19" s="53" t="s">
        <v>827</v>
      </c>
      <c r="C19" s="53">
        <v>90</v>
      </c>
      <c r="D19" s="52"/>
      <c r="E19" s="53">
        <v>41</v>
      </c>
      <c r="F19" s="53" t="s">
        <v>964</v>
      </c>
      <c r="G19" s="53">
        <v>95</v>
      </c>
    </row>
    <row r="20" spans="1:7" ht="15.6">
      <c r="A20" s="53">
        <v>17</v>
      </c>
      <c r="B20" s="53" t="s">
        <v>965</v>
      </c>
      <c r="C20" s="53">
        <v>25</v>
      </c>
      <c r="D20" s="52"/>
      <c r="E20" s="53">
        <v>42</v>
      </c>
      <c r="F20" s="53" t="s">
        <v>854</v>
      </c>
      <c r="G20" s="53">
        <v>55</v>
      </c>
    </row>
    <row r="21" spans="1:7" ht="15.6">
      <c r="A21" s="53">
        <v>18</v>
      </c>
      <c r="B21" s="53" t="s">
        <v>966</v>
      </c>
      <c r="C21" s="53">
        <v>30</v>
      </c>
      <c r="D21" s="52"/>
      <c r="E21" s="53">
        <v>43</v>
      </c>
      <c r="F21" s="53" t="s">
        <v>967</v>
      </c>
      <c r="G21" s="53">
        <v>70</v>
      </c>
    </row>
    <row r="22" spans="1:7" ht="15.6">
      <c r="A22" s="53">
        <v>19</v>
      </c>
      <c r="B22" s="53" t="s">
        <v>968</v>
      </c>
      <c r="C22" s="53">
        <v>75</v>
      </c>
      <c r="D22" s="52"/>
      <c r="E22" s="53">
        <v>44</v>
      </c>
      <c r="F22" s="53" t="s">
        <v>969</v>
      </c>
      <c r="G22" s="53">
        <v>35</v>
      </c>
    </row>
    <row r="23" spans="1:7" ht="15.6">
      <c r="A23" s="53">
        <v>20</v>
      </c>
      <c r="B23" s="53" t="s">
        <v>970</v>
      </c>
      <c r="C23" s="53">
        <v>85</v>
      </c>
      <c r="D23" s="52"/>
      <c r="E23" s="53">
        <v>45</v>
      </c>
      <c r="F23" s="53" t="s">
        <v>809</v>
      </c>
      <c r="G23" s="53">
        <v>100</v>
      </c>
    </row>
    <row r="24" spans="1:7" ht="15.6">
      <c r="A24" s="53">
        <v>21</v>
      </c>
      <c r="B24" s="53" t="s">
        <v>971</v>
      </c>
      <c r="C24" s="53">
        <v>70</v>
      </c>
      <c r="D24" s="52"/>
      <c r="E24" s="53">
        <v>46</v>
      </c>
      <c r="F24" s="53" t="s">
        <v>811</v>
      </c>
      <c r="G24" s="53">
        <v>55</v>
      </c>
    </row>
    <row r="25" spans="1:7" ht="15.6">
      <c r="A25" s="53">
        <v>22</v>
      </c>
      <c r="B25" s="53" t="s">
        <v>972</v>
      </c>
      <c r="C25" s="53">
        <v>55</v>
      </c>
      <c r="D25" s="52"/>
      <c r="E25" s="53">
        <v>47</v>
      </c>
      <c r="F25" s="53" t="s">
        <v>247</v>
      </c>
      <c r="G25" s="53">
        <v>65</v>
      </c>
    </row>
    <row r="26" spans="1:7" ht="15.6">
      <c r="A26" s="53">
        <v>23</v>
      </c>
      <c r="B26" s="53" t="s">
        <v>973</v>
      </c>
      <c r="C26" s="53">
        <v>60</v>
      </c>
      <c r="D26" s="52"/>
      <c r="E26" s="53">
        <v>48</v>
      </c>
      <c r="F26" s="53" t="s">
        <v>814</v>
      </c>
      <c r="G26" s="53">
        <v>70</v>
      </c>
    </row>
    <row r="27" spans="1:7" ht="15.6">
      <c r="A27" s="53">
        <v>24</v>
      </c>
      <c r="B27" s="53" t="s">
        <v>974</v>
      </c>
      <c r="C27" s="53">
        <v>80</v>
      </c>
      <c r="D27" s="52"/>
      <c r="E27" s="53">
        <v>49</v>
      </c>
      <c r="F27" s="53" t="s">
        <v>816</v>
      </c>
      <c r="G27" s="53">
        <v>45</v>
      </c>
    </row>
    <row r="28" spans="1:7" ht="15.6">
      <c r="A28" s="53">
        <v>25</v>
      </c>
      <c r="B28" s="53" t="s">
        <v>829</v>
      </c>
      <c r="C28" s="53">
        <v>80</v>
      </c>
      <c r="D28" s="52"/>
      <c r="E28" s="53">
        <v>50</v>
      </c>
      <c r="F28" s="53" t="s">
        <v>818</v>
      </c>
      <c r="G28" s="53">
        <v>50</v>
      </c>
    </row>
    <row r="29" spans="1:7">
      <c r="A29" t="s">
        <v>856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928C-EDA4-43D9-8D96-3246925A2597}">
  <dimension ref="A1:C56"/>
  <sheetViews>
    <sheetView workbookViewId="0">
      <selection activeCell="K14" sqref="K14"/>
    </sheetView>
  </sheetViews>
  <sheetFormatPr defaultRowHeight="14.4"/>
  <cols>
    <col min="2" max="2" width="26.5546875" customWidth="1"/>
    <col min="3" max="3" width="8" customWidth="1"/>
  </cols>
  <sheetData>
    <row r="1" spans="1:3">
      <c r="A1" s="117" t="s">
        <v>0</v>
      </c>
      <c r="B1" s="117"/>
      <c r="C1" s="117"/>
    </row>
    <row r="2" spans="1:3">
      <c r="A2" s="110" t="s">
        <v>975</v>
      </c>
      <c r="B2" s="110"/>
      <c r="C2" s="110"/>
    </row>
    <row r="3" spans="1:3">
      <c r="A3" s="54"/>
      <c r="B3" s="54"/>
      <c r="C3" s="54"/>
    </row>
    <row r="4" spans="1:3">
      <c r="A4" s="55" t="s">
        <v>56</v>
      </c>
      <c r="B4" s="55" t="s">
        <v>976</v>
      </c>
      <c r="C4" s="55" t="s">
        <v>977</v>
      </c>
    </row>
    <row r="5" spans="1:3">
      <c r="A5" s="56">
        <v>1</v>
      </c>
      <c r="B5" s="57" t="s">
        <v>978</v>
      </c>
      <c r="C5" s="58">
        <v>154</v>
      </c>
    </row>
    <row r="6" spans="1:3">
      <c r="A6" s="56">
        <v>2</v>
      </c>
      <c r="B6" s="57" t="s">
        <v>979</v>
      </c>
      <c r="C6" s="58">
        <v>277</v>
      </c>
    </row>
    <row r="7" spans="1:3">
      <c r="A7" s="56">
        <v>3</v>
      </c>
      <c r="B7" s="57" t="s">
        <v>146</v>
      </c>
      <c r="C7" s="58">
        <v>20</v>
      </c>
    </row>
    <row r="8" spans="1:3">
      <c r="A8" s="56">
        <v>4</v>
      </c>
      <c r="B8" s="57" t="s">
        <v>145</v>
      </c>
      <c r="C8" s="58">
        <v>52</v>
      </c>
    </row>
    <row r="9" spans="1:3">
      <c r="A9" s="56">
        <v>5</v>
      </c>
      <c r="B9" s="57" t="s">
        <v>143</v>
      </c>
      <c r="C9" s="58">
        <v>195</v>
      </c>
    </row>
    <row r="10" spans="1:3">
      <c r="A10" s="56">
        <v>6</v>
      </c>
      <c r="B10" s="57" t="s">
        <v>980</v>
      </c>
      <c r="C10" s="58">
        <v>86</v>
      </c>
    </row>
    <row r="11" spans="1:3">
      <c r="A11" s="56">
        <v>7</v>
      </c>
      <c r="B11" s="57" t="s">
        <v>981</v>
      </c>
      <c r="C11" s="58">
        <v>100</v>
      </c>
    </row>
    <row r="12" spans="1:3">
      <c r="A12" s="56">
        <v>8</v>
      </c>
      <c r="B12" s="57" t="s">
        <v>982</v>
      </c>
      <c r="C12" s="58">
        <v>93</v>
      </c>
    </row>
    <row r="13" spans="1:3">
      <c r="A13" s="56">
        <v>9</v>
      </c>
      <c r="B13" s="57" t="s">
        <v>983</v>
      </c>
      <c r="C13" s="58">
        <v>122</v>
      </c>
    </row>
    <row r="14" spans="1:3">
      <c r="A14" s="56">
        <v>10</v>
      </c>
      <c r="B14" s="57" t="s">
        <v>984</v>
      </c>
      <c r="C14" s="58">
        <v>100</v>
      </c>
    </row>
    <row r="15" spans="1:3">
      <c r="A15" s="56">
        <v>11</v>
      </c>
      <c r="B15" s="59" t="s">
        <v>985</v>
      </c>
      <c r="C15" s="60">
        <v>74</v>
      </c>
    </row>
    <row r="16" spans="1:3">
      <c r="A16" s="61">
        <v>12</v>
      </c>
      <c r="B16" s="62" t="s">
        <v>986</v>
      </c>
      <c r="C16" s="63">
        <v>114</v>
      </c>
    </row>
    <row r="17" spans="1:3">
      <c r="A17" s="56">
        <v>13</v>
      </c>
      <c r="B17" s="64" t="s">
        <v>987</v>
      </c>
      <c r="C17" s="65">
        <v>144</v>
      </c>
    </row>
    <row r="18" spans="1:3">
      <c r="A18" s="56">
        <v>14</v>
      </c>
      <c r="B18" s="57" t="s">
        <v>988</v>
      </c>
      <c r="C18" s="58">
        <v>161</v>
      </c>
    </row>
    <row r="19" spans="1:3">
      <c r="A19" s="56">
        <v>15</v>
      </c>
      <c r="B19" s="57" t="s">
        <v>989</v>
      </c>
      <c r="C19" s="58">
        <v>214</v>
      </c>
    </row>
    <row r="20" spans="1:3">
      <c r="A20" s="56">
        <v>16</v>
      </c>
      <c r="B20" s="57" t="s">
        <v>147</v>
      </c>
      <c r="C20" s="58">
        <v>214</v>
      </c>
    </row>
    <row r="21" spans="1:3">
      <c r="A21" s="56">
        <v>17</v>
      </c>
      <c r="B21" s="57" t="s">
        <v>990</v>
      </c>
      <c r="C21" s="58">
        <v>278</v>
      </c>
    </row>
    <row r="22" spans="1:3">
      <c r="A22" s="56">
        <v>18</v>
      </c>
      <c r="B22" s="57" t="s">
        <v>991</v>
      </c>
      <c r="C22" s="58">
        <v>154</v>
      </c>
    </row>
    <row r="23" spans="1:3">
      <c r="A23" s="56">
        <v>19</v>
      </c>
      <c r="B23" s="57" t="s">
        <v>992</v>
      </c>
      <c r="C23" s="58">
        <v>43</v>
      </c>
    </row>
    <row r="24" spans="1:3">
      <c r="A24" s="56">
        <v>20</v>
      </c>
      <c r="B24" s="57" t="s">
        <v>993</v>
      </c>
      <c r="C24" s="58">
        <v>253</v>
      </c>
    </row>
    <row r="25" spans="1:3">
      <c r="A25" s="56">
        <v>21</v>
      </c>
      <c r="B25" s="57" t="s">
        <v>994</v>
      </c>
      <c r="C25" s="58">
        <v>198</v>
      </c>
    </row>
    <row r="26" spans="1:3">
      <c r="A26" s="56">
        <v>22</v>
      </c>
      <c r="B26" s="57" t="s">
        <v>995</v>
      </c>
      <c r="C26" s="58">
        <v>81</v>
      </c>
    </row>
    <row r="27" spans="1:3">
      <c r="A27" s="56">
        <v>23</v>
      </c>
      <c r="B27" s="57" t="s">
        <v>996</v>
      </c>
      <c r="C27" s="58">
        <v>168</v>
      </c>
    </row>
    <row r="28" spans="1:3">
      <c r="A28" s="56">
        <v>24</v>
      </c>
      <c r="B28" s="57" t="s">
        <v>997</v>
      </c>
      <c r="C28" s="58">
        <v>117</v>
      </c>
    </row>
    <row r="29" spans="1:3">
      <c r="A29" s="56">
        <v>25</v>
      </c>
      <c r="B29" s="57" t="s">
        <v>998</v>
      </c>
      <c r="C29" s="58">
        <v>190</v>
      </c>
    </row>
    <row r="30" spans="1:3">
      <c r="A30" s="56">
        <v>26</v>
      </c>
      <c r="B30" s="57" t="s">
        <v>999</v>
      </c>
      <c r="C30" s="58">
        <v>193</v>
      </c>
    </row>
    <row r="31" spans="1:3">
      <c r="A31" s="56">
        <v>27</v>
      </c>
      <c r="B31" s="57" t="s">
        <v>1000</v>
      </c>
      <c r="C31" s="58">
        <v>139</v>
      </c>
    </row>
    <row r="32" spans="1:3">
      <c r="A32" s="56">
        <v>28</v>
      </c>
      <c r="B32" s="57" t="s">
        <v>1001</v>
      </c>
      <c r="C32" s="58">
        <v>85</v>
      </c>
    </row>
    <row r="33" spans="1:3">
      <c r="A33" s="56">
        <v>29</v>
      </c>
      <c r="B33" s="57" t="s">
        <v>1002</v>
      </c>
      <c r="C33" s="58">
        <v>156</v>
      </c>
    </row>
    <row r="34" spans="1:3">
      <c r="A34" s="56">
        <v>30</v>
      </c>
      <c r="B34" s="57" t="s">
        <v>1003</v>
      </c>
      <c r="C34" s="58">
        <v>50</v>
      </c>
    </row>
    <row r="35" spans="1:3">
      <c r="A35" s="56">
        <v>31</v>
      </c>
      <c r="B35" s="57" t="s">
        <v>1004</v>
      </c>
      <c r="C35" s="58">
        <v>169</v>
      </c>
    </row>
    <row r="36" spans="1:3">
      <c r="A36" s="56">
        <v>32</v>
      </c>
      <c r="B36" s="57" t="s">
        <v>1005</v>
      </c>
      <c r="C36" s="58">
        <v>60</v>
      </c>
    </row>
    <row r="37" spans="1:3">
      <c r="A37" s="56">
        <v>33</v>
      </c>
      <c r="B37" s="57" t="s">
        <v>1006</v>
      </c>
      <c r="C37" s="58">
        <v>116</v>
      </c>
    </row>
    <row r="38" spans="1:3">
      <c r="A38" s="56">
        <v>34</v>
      </c>
      <c r="B38" s="57" t="s">
        <v>1007</v>
      </c>
      <c r="C38" s="58">
        <v>232</v>
      </c>
    </row>
    <row r="39" spans="1:3">
      <c r="A39" s="56">
        <v>35</v>
      </c>
      <c r="B39" s="57" t="s">
        <v>148</v>
      </c>
      <c r="C39" s="58">
        <v>30</v>
      </c>
    </row>
    <row r="40" spans="1:3">
      <c r="A40" s="56">
        <v>36</v>
      </c>
      <c r="B40" s="57" t="s">
        <v>1008</v>
      </c>
      <c r="C40" s="58">
        <v>139</v>
      </c>
    </row>
    <row r="41" spans="1:3">
      <c r="A41" s="56">
        <v>37</v>
      </c>
      <c r="B41" s="57" t="s">
        <v>1009</v>
      </c>
      <c r="C41" s="58">
        <v>30</v>
      </c>
    </row>
    <row r="42" spans="1:3">
      <c r="A42" s="56">
        <v>38</v>
      </c>
      <c r="B42" s="57" t="s">
        <v>142</v>
      </c>
      <c r="C42" s="58">
        <v>29</v>
      </c>
    </row>
    <row r="43" spans="1:3">
      <c r="A43" s="56">
        <v>39</v>
      </c>
      <c r="B43" s="57" t="s">
        <v>1010</v>
      </c>
      <c r="C43" s="58">
        <v>95</v>
      </c>
    </row>
    <row r="44" spans="1:3">
      <c r="A44" s="56">
        <v>40</v>
      </c>
      <c r="B44" s="57" t="s">
        <v>1011</v>
      </c>
      <c r="C44" s="58">
        <v>193</v>
      </c>
    </row>
    <row r="45" spans="1:3">
      <c r="A45" s="56">
        <v>41</v>
      </c>
      <c r="B45" s="57" t="s">
        <v>1012</v>
      </c>
      <c r="C45" s="58">
        <v>163</v>
      </c>
    </row>
    <row r="46" spans="1:3">
      <c r="A46" s="56">
        <v>42</v>
      </c>
      <c r="B46" s="57" t="s">
        <v>1013</v>
      </c>
      <c r="C46" s="58">
        <v>87</v>
      </c>
    </row>
    <row r="47" spans="1:3">
      <c r="A47" s="56">
        <v>43</v>
      </c>
      <c r="B47" s="57" t="s">
        <v>1014</v>
      </c>
      <c r="C47" s="58">
        <v>97</v>
      </c>
    </row>
    <row r="48" spans="1:3">
      <c r="A48" s="56">
        <v>44</v>
      </c>
      <c r="B48" s="66" t="s">
        <v>1015</v>
      </c>
      <c r="C48" s="58">
        <v>390</v>
      </c>
    </row>
    <row r="49" spans="1:3">
      <c r="A49" s="56">
        <v>45</v>
      </c>
      <c r="B49" s="57" t="s">
        <v>1016</v>
      </c>
      <c r="C49" s="58">
        <v>29</v>
      </c>
    </row>
    <row r="50" spans="1:3">
      <c r="A50" s="56">
        <v>46</v>
      </c>
      <c r="B50" s="57" t="s">
        <v>1017</v>
      </c>
      <c r="C50" s="58">
        <v>121</v>
      </c>
    </row>
    <row r="51" spans="1:3">
      <c r="A51" s="56">
        <v>47</v>
      </c>
      <c r="B51" s="57" t="s">
        <v>1018</v>
      </c>
      <c r="C51" s="58">
        <v>32</v>
      </c>
    </row>
    <row r="52" spans="1:3">
      <c r="A52" s="56">
        <v>48</v>
      </c>
      <c r="B52" s="57" t="s">
        <v>1019</v>
      </c>
      <c r="C52" s="58">
        <v>144</v>
      </c>
    </row>
    <row r="53" spans="1:3">
      <c r="A53" s="56">
        <v>49</v>
      </c>
      <c r="B53" s="57" t="s">
        <v>144</v>
      </c>
      <c r="C53" s="58">
        <v>130</v>
      </c>
    </row>
    <row r="54" spans="1:3">
      <c r="A54" s="56">
        <v>50</v>
      </c>
      <c r="B54" s="57" t="s">
        <v>1020</v>
      </c>
      <c r="C54" s="56">
        <v>126</v>
      </c>
    </row>
    <row r="55" spans="1:3">
      <c r="A55" t="s">
        <v>1021</v>
      </c>
      <c r="B55" s="67" t="s">
        <v>1022</v>
      </c>
    </row>
    <row r="56" spans="1:3">
      <c r="B56" s="67" t="s">
        <v>1023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70E6-2807-4B75-B245-ADD09412C68B}">
  <dimension ref="A1:G34"/>
  <sheetViews>
    <sheetView workbookViewId="0">
      <selection activeCell="J12" sqref="J12"/>
    </sheetView>
  </sheetViews>
  <sheetFormatPr defaultRowHeight="14.4"/>
  <cols>
    <col min="2" max="2" width="21.21875" customWidth="1"/>
    <col min="6" max="6" width="23.77734375" customWidth="1"/>
  </cols>
  <sheetData>
    <row r="1" spans="1:7">
      <c r="A1" t="s">
        <v>0</v>
      </c>
    </row>
    <row r="2" spans="1:7">
      <c r="A2" t="s">
        <v>1024</v>
      </c>
    </row>
    <row r="3" spans="1:7">
      <c r="A3" s="2" t="s">
        <v>56</v>
      </c>
      <c r="B3" s="2" t="s">
        <v>1025</v>
      </c>
      <c r="C3" s="2" t="s">
        <v>1026</v>
      </c>
      <c r="E3" s="2" t="s">
        <v>56</v>
      </c>
      <c r="F3" s="2" t="s">
        <v>1025</v>
      </c>
      <c r="G3" s="2" t="s">
        <v>1026</v>
      </c>
    </row>
    <row r="4" spans="1:7">
      <c r="A4" s="2">
        <v>1</v>
      </c>
      <c r="B4" s="1" t="s">
        <v>1027</v>
      </c>
      <c r="C4" s="1">
        <v>46</v>
      </c>
      <c r="E4" s="2">
        <v>31</v>
      </c>
      <c r="F4" s="1" t="s">
        <v>1028</v>
      </c>
      <c r="G4" s="1">
        <v>22</v>
      </c>
    </row>
    <row r="5" spans="1:7">
      <c r="A5" s="2">
        <v>2</v>
      </c>
      <c r="B5" s="1" t="s">
        <v>1029</v>
      </c>
      <c r="C5" s="1">
        <v>77</v>
      </c>
      <c r="E5" s="2">
        <v>32</v>
      </c>
      <c r="F5" s="1" t="s">
        <v>1030</v>
      </c>
      <c r="G5" s="1">
        <v>20</v>
      </c>
    </row>
    <row r="6" spans="1:7">
      <c r="A6" s="2">
        <v>3</v>
      </c>
      <c r="B6" s="1" t="s">
        <v>1031</v>
      </c>
      <c r="C6" s="1">
        <v>54</v>
      </c>
      <c r="E6" s="2">
        <v>33</v>
      </c>
      <c r="F6" s="1" t="s">
        <v>1032</v>
      </c>
      <c r="G6" s="1">
        <v>108</v>
      </c>
    </row>
    <row r="7" spans="1:7">
      <c r="A7" s="2">
        <v>4</v>
      </c>
      <c r="B7" s="1" t="s">
        <v>1033</v>
      </c>
      <c r="C7" s="1">
        <v>87</v>
      </c>
      <c r="E7" s="2">
        <v>34</v>
      </c>
      <c r="F7" s="1" t="s">
        <v>1034</v>
      </c>
      <c r="G7" s="1">
        <v>55</v>
      </c>
    </row>
    <row r="8" spans="1:7">
      <c r="A8" s="2">
        <v>5</v>
      </c>
      <c r="B8" s="1" t="s">
        <v>1035</v>
      </c>
      <c r="C8" s="1">
        <v>34</v>
      </c>
      <c r="E8" s="2">
        <v>35</v>
      </c>
      <c r="F8" s="1" t="s">
        <v>1036</v>
      </c>
      <c r="G8" s="1">
        <v>84</v>
      </c>
    </row>
    <row r="9" spans="1:7">
      <c r="A9" s="2">
        <v>6</v>
      </c>
      <c r="B9" s="1" t="s">
        <v>1037</v>
      </c>
      <c r="C9" s="1">
        <v>78</v>
      </c>
      <c r="E9" s="2">
        <v>36</v>
      </c>
      <c r="F9" s="1" t="s">
        <v>1038</v>
      </c>
      <c r="G9" s="1">
        <v>54</v>
      </c>
    </row>
    <row r="10" spans="1:7">
      <c r="A10" s="2">
        <v>7</v>
      </c>
      <c r="B10" s="1" t="s">
        <v>1039</v>
      </c>
      <c r="C10" s="1">
        <v>45</v>
      </c>
      <c r="E10" s="2">
        <v>37</v>
      </c>
      <c r="F10" s="1" t="s">
        <v>1040</v>
      </c>
      <c r="G10" s="1">
        <v>79</v>
      </c>
    </row>
    <row r="11" spans="1:7">
      <c r="A11" s="2">
        <v>8</v>
      </c>
      <c r="B11" s="1" t="s">
        <v>1041</v>
      </c>
      <c r="C11" s="1">
        <v>104</v>
      </c>
      <c r="E11" s="2">
        <v>38</v>
      </c>
      <c r="F11" s="1" t="s">
        <v>1042</v>
      </c>
      <c r="G11" s="1">
        <v>85</v>
      </c>
    </row>
    <row r="12" spans="1:7">
      <c r="A12" s="2">
        <v>9</v>
      </c>
      <c r="B12" s="1" t="s">
        <v>1043</v>
      </c>
      <c r="C12" s="1">
        <v>130</v>
      </c>
      <c r="E12" s="2">
        <v>39</v>
      </c>
      <c r="F12" s="1" t="s">
        <v>1044</v>
      </c>
      <c r="G12" s="1">
        <v>88</v>
      </c>
    </row>
    <row r="13" spans="1:7">
      <c r="A13" s="2">
        <v>10</v>
      </c>
      <c r="B13" s="1" t="s">
        <v>1045</v>
      </c>
      <c r="C13" s="1">
        <v>88</v>
      </c>
      <c r="E13" s="2">
        <v>40</v>
      </c>
      <c r="F13" s="1" t="s">
        <v>1046</v>
      </c>
      <c r="G13" s="1">
        <v>37</v>
      </c>
    </row>
    <row r="14" spans="1:7">
      <c r="A14" s="2">
        <v>11</v>
      </c>
      <c r="B14" s="1" t="s">
        <v>1047</v>
      </c>
      <c r="C14" s="1">
        <v>55</v>
      </c>
      <c r="E14" s="2">
        <v>41</v>
      </c>
      <c r="F14" s="1" t="s">
        <v>1048</v>
      </c>
      <c r="G14" s="1">
        <v>56</v>
      </c>
    </row>
    <row r="15" spans="1:7">
      <c r="A15" s="2">
        <v>12</v>
      </c>
      <c r="B15" s="1" t="s">
        <v>1049</v>
      </c>
      <c r="C15" s="1">
        <v>73</v>
      </c>
      <c r="E15" s="2">
        <v>42</v>
      </c>
      <c r="F15" s="1" t="s">
        <v>1050</v>
      </c>
      <c r="G15" s="1">
        <v>73</v>
      </c>
    </row>
    <row r="16" spans="1:7">
      <c r="A16" s="2">
        <v>13</v>
      </c>
      <c r="B16" s="1" t="s">
        <v>1051</v>
      </c>
      <c r="C16" s="1">
        <v>64</v>
      </c>
      <c r="E16" s="2">
        <v>43</v>
      </c>
      <c r="F16" s="1" t="s">
        <v>1052</v>
      </c>
      <c r="G16" s="1">
        <v>95</v>
      </c>
    </row>
    <row r="17" spans="1:7">
      <c r="A17" s="2">
        <v>14</v>
      </c>
      <c r="B17" s="1" t="s">
        <v>1053</v>
      </c>
      <c r="C17" s="1">
        <v>20</v>
      </c>
      <c r="E17" s="2">
        <v>44</v>
      </c>
      <c r="F17" s="1" t="s">
        <v>1054</v>
      </c>
      <c r="G17" s="1">
        <v>36</v>
      </c>
    </row>
    <row r="18" spans="1:7">
      <c r="A18" s="2">
        <v>15</v>
      </c>
      <c r="B18" s="1" t="s">
        <v>1055</v>
      </c>
      <c r="C18" s="1">
        <v>83</v>
      </c>
      <c r="E18" s="2">
        <v>45</v>
      </c>
      <c r="F18" s="1" t="s">
        <v>1056</v>
      </c>
      <c r="G18" s="1">
        <v>75</v>
      </c>
    </row>
    <row r="19" spans="1:7">
      <c r="A19" s="2">
        <v>16</v>
      </c>
      <c r="B19" s="1" t="s">
        <v>1057</v>
      </c>
      <c r="C19" s="1">
        <v>44</v>
      </c>
      <c r="E19" s="2">
        <v>46</v>
      </c>
      <c r="F19" s="1" t="s">
        <v>1058</v>
      </c>
      <c r="G19" s="1">
        <v>84</v>
      </c>
    </row>
    <row r="20" spans="1:7">
      <c r="A20" s="2">
        <v>17</v>
      </c>
      <c r="B20" s="1" t="s">
        <v>1059</v>
      </c>
      <c r="C20" s="1">
        <v>48</v>
      </c>
      <c r="E20" s="2">
        <v>47</v>
      </c>
      <c r="F20" s="1" t="s">
        <v>1060</v>
      </c>
      <c r="G20" s="1">
        <v>79</v>
      </c>
    </row>
    <row r="21" spans="1:7">
      <c r="A21" s="2">
        <v>18</v>
      </c>
      <c r="B21" s="1" t="s">
        <v>1061</v>
      </c>
      <c r="C21" s="1">
        <v>105</v>
      </c>
      <c r="E21" s="2">
        <v>48</v>
      </c>
      <c r="F21" s="1" t="s">
        <v>1062</v>
      </c>
      <c r="G21" s="1">
        <v>89</v>
      </c>
    </row>
    <row r="22" spans="1:7">
      <c r="A22" s="2">
        <v>19</v>
      </c>
      <c r="B22" s="1" t="s">
        <v>1063</v>
      </c>
      <c r="C22" s="1">
        <v>110</v>
      </c>
      <c r="E22" s="2">
        <v>49</v>
      </c>
      <c r="F22" s="1" t="s">
        <v>1064</v>
      </c>
      <c r="G22" s="1">
        <v>56</v>
      </c>
    </row>
    <row r="23" spans="1:7">
      <c r="A23" s="2">
        <v>20</v>
      </c>
      <c r="B23" s="1" t="s">
        <v>1065</v>
      </c>
      <c r="C23" s="1">
        <v>59</v>
      </c>
      <c r="E23" s="2">
        <v>50</v>
      </c>
      <c r="F23" s="1" t="s">
        <v>1066</v>
      </c>
      <c r="G23" s="1">
        <v>48</v>
      </c>
    </row>
    <row r="24" spans="1:7">
      <c r="A24" s="2">
        <v>21</v>
      </c>
      <c r="B24" s="1" t="s">
        <v>1067</v>
      </c>
      <c r="C24" s="1">
        <v>33</v>
      </c>
      <c r="E24" t="s">
        <v>805</v>
      </c>
    </row>
    <row r="25" spans="1:7">
      <c r="A25" s="2">
        <v>22</v>
      </c>
      <c r="B25" s="1" t="s">
        <v>1068</v>
      </c>
      <c r="C25" s="1">
        <v>70</v>
      </c>
    </row>
    <row r="26" spans="1:7">
      <c r="A26" s="2">
        <v>23</v>
      </c>
      <c r="B26" s="1" t="s">
        <v>1069</v>
      </c>
      <c r="C26" s="1">
        <v>40</v>
      </c>
    </row>
    <row r="27" spans="1:7">
      <c r="A27" s="2">
        <v>24</v>
      </c>
      <c r="B27" s="1" t="s">
        <v>1070</v>
      </c>
      <c r="C27" s="1">
        <v>36</v>
      </c>
    </row>
    <row r="28" spans="1:7">
      <c r="A28" s="2">
        <v>25</v>
      </c>
      <c r="B28" s="1" t="s">
        <v>1071</v>
      </c>
      <c r="C28" s="1">
        <v>100</v>
      </c>
    </row>
    <row r="29" spans="1:7">
      <c r="A29" s="2">
        <v>26</v>
      </c>
      <c r="B29" s="1" t="s">
        <v>1072</v>
      </c>
      <c r="C29" s="1">
        <v>10</v>
      </c>
    </row>
    <row r="30" spans="1:7">
      <c r="A30" s="2">
        <v>27</v>
      </c>
      <c r="B30" s="1" t="s">
        <v>1073</v>
      </c>
      <c r="C30" s="1">
        <v>55</v>
      </c>
    </row>
    <row r="31" spans="1:7">
      <c r="A31" s="2">
        <v>28</v>
      </c>
      <c r="B31" s="1" t="s">
        <v>1074</v>
      </c>
      <c r="C31" s="1">
        <v>62</v>
      </c>
    </row>
    <row r="32" spans="1:7">
      <c r="A32" s="2">
        <v>29</v>
      </c>
      <c r="B32" s="1" t="s">
        <v>1075</v>
      </c>
      <c r="C32" s="1">
        <v>99</v>
      </c>
    </row>
    <row r="33" spans="1:3">
      <c r="A33" s="2">
        <v>30</v>
      </c>
      <c r="B33" s="1" t="s">
        <v>1076</v>
      </c>
      <c r="C33" s="1">
        <v>96</v>
      </c>
    </row>
    <row r="34" spans="1:3">
      <c r="A34" t="s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FE0E-2F88-46BA-854F-72DFF26FFA72}">
  <dimension ref="A1:G30"/>
  <sheetViews>
    <sheetView workbookViewId="0">
      <selection activeCell="J16" sqref="J16"/>
    </sheetView>
  </sheetViews>
  <sheetFormatPr defaultRowHeight="14.4"/>
  <cols>
    <col min="1" max="1" width="4.5546875" customWidth="1"/>
    <col min="2" max="2" width="34.21875" customWidth="1"/>
    <col min="5" max="5" width="4.77734375" customWidth="1"/>
    <col min="6" max="6" width="30.21875" customWidth="1"/>
  </cols>
  <sheetData>
    <row r="1" spans="1:7">
      <c r="A1" s="116" t="s">
        <v>409</v>
      </c>
      <c r="B1" s="116"/>
    </row>
    <row r="2" spans="1:7">
      <c r="A2" t="s">
        <v>806</v>
      </c>
      <c r="B2" t="s">
        <v>1077</v>
      </c>
    </row>
    <row r="3" spans="1:7">
      <c r="A3" s="1" t="s">
        <v>2</v>
      </c>
      <c r="B3" s="1" t="s">
        <v>3</v>
      </c>
      <c r="C3" s="1" t="s">
        <v>4</v>
      </c>
      <c r="E3" s="1" t="s">
        <v>2</v>
      </c>
      <c r="F3" s="1" t="s">
        <v>3</v>
      </c>
      <c r="G3" s="1" t="s">
        <v>4</v>
      </c>
    </row>
    <row r="4" spans="1:7">
      <c r="A4" s="1">
        <v>1</v>
      </c>
      <c r="B4" s="1" t="s">
        <v>808</v>
      </c>
      <c r="C4" s="1">
        <v>75</v>
      </c>
      <c r="E4" s="1">
        <v>26</v>
      </c>
      <c r="F4" s="1" t="s">
        <v>850</v>
      </c>
      <c r="G4" s="1">
        <v>100</v>
      </c>
    </row>
    <row r="5" spans="1:7">
      <c r="A5" s="1">
        <v>2</v>
      </c>
      <c r="B5" s="1" t="s">
        <v>810</v>
      </c>
      <c r="C5" s="1">
        <v>80</v>
      </c>
      <c r="E5" s="1">
        <v>27</v>
      </c>
      <c r="F5" s="1" t="s">
        <v>852</v>
      </c>
      <c r="G5" s="1">
        <v>85</v>
      </c>
    </row>
    <row r="6" spans="1:7">
      <c r="A6" s="1">
        <v>3</v>
      </c>
      <c r="B6" s="1" t="s">
        <v>812</v>
      </c>
      <c r="C6" s="1">
        <v>75</v>
      </c>
      <c r="E6" s="1">
        <v>28</v>
      </c>
      <c r="F6" s="1" t="s">
        <v>1078</v>
      </c>
      <c r="G6" s="1">
        <v>90</v>
      </c>
    </row>
    <row r="7" spans="1:7">
      <c r="A7" s="1">
        <v>4</v>
      </c>
      <c r="B7" s="1" t="s">
        <v>813</v>
      </c>
      <c r="C7" s="1">
        <v>70</v>
      </c>
      <c r="E7" s="1">
        <v>29</v>
      </c>
      <c r="F7" s="1" t="s">
        <v>854</v>
      </c>
      <c r="G7" s="1">
        <v>85</v>
      </c>
    </row>
    <row r="8" spans="1:7">
      <c r="A8" s="1">
        <v>5</v>
      </c>
      <c r="B8" s="1" t="s">
        <v>815</v>
      </c>
      <c r="C8" s="1">
        <v>75</v>
      </c>
      <c r="E8" s="1">
        <v>30</v>
      </c>
      <c r="F8" s="1" t="s">
        <v>809</v>
      </c>
      <c r="G8" s="1">
        <v>75</v>
      </c>
    </row>
    <row r="9" spans="1:7">
      <c r="A9" s="1">
        <v>6</v>
      </c>
      <c r="B9" s="1" t="s">
        <v>817</v>
      </c>
      <c r="C9" s="1">
        <v>80</v>
      </c>
      <c r="E9" s="1">
        <v>31</v>
      </c>
      <c r="F9" s="1" t="s">
        <v>811</v>
      </c>
      <c r="G9" s="1">
        <v>70</v>
      </c>
    </row>
    <row r="10" spans="1:7">
      <c r="A10" s="1">
        <v>7</v>
      </c>
      <c r="B10" s="1" t="s">
        <v>1079</v>
      </c>
      <c r="C10" s="1">
        <v>90</v>
      </c>
      <c r="E10" s="1">
        <v>32</v>
      </c>
      <c r="F10" s="1" t="s">
        <v>1080</v>
      </c>
      <c r="G10" s="1">
        <v>85</v>
      </c>
    </row>
    <row r="11" spans="1:7">
      <c r="A11" s="1">
        <v>8</v>
      </c>
      <c r="B11" s="1" t="s">
        <v>819</v>
      </c>
      <c r="C11" s="1">
        <v>95</v>
      </c>
      <c r="E11" s="1">
        <v>33</v>
      </c>
      <c r="F11" s="1" t="s">
        <v>247</v>
      </c>
      <c r="G11" s="1">
        <v>80</v>
      </c>
    </row>
    <row r="12" spans="1:7">
      <c r="A12" s="1">
        <v>9</v>
      </c>
      <c r="B12" s="1" t="s">
        <v>821</v>
      </c>
      <c r="C12" s="1">
        <v>85</v>
      </c>
      <c r="E12" s="1">
        <v>34</v>
      </c>
      <c r="F12" s="1" t="s">
        <v>814</v>
      </c>
      <c r="G12" s="1">
        <v>80</v>
      </c>
    </row>
    <row r="13" spans="1:7">
      <c r="A13" s="1">
        <v>10</v>
      </c>
      <c r="B13" s="1" t="s">
        <v>1081</v>
      </c>
      <c r="C13" s="1">
        <v>85</v>
      </c>
      <c r="E13" s="1">
        <v>35</v>
      </c>
      <c r="F13" s="1" t="s">
        <v>816</v>
      </c>
      <c r="G13" s="1">
        <v>85</v>
      </c>
    </row>
    <row r="14" spans="1:7">
      <c r="A14" s="1">
        <v>11</v>
      </c>
      <c r="B14" s="1" t="s">
        <v>823</v>
      </c>
      <c r="C14" s="1">
        <v>80</v>
      </c>
      <c r="E14" s="1">
        <v>36</v>
      </c>
      <c r="F14" s="1" t="s">
        <v>818</v>
      </c>
      <c r="G14" s="1">
        <v>90</v>
      </c>
    </row>
    <row r="15" spans="1:7">
      <c r="A15" s="1">
        <v>12</v>
      </c>
      <c r="B15" s="1" t="s">
        <v>825</v>
      </c>
      <c r="C15" s="1">
        <v>75</v>
      </c>
      <c r="E15" s="1">
        <v>37</v>
      </c>
      <c r="F15" s="1" t="s">
        <v>1082</v>
      </c>
      <c r="G15" s="1">
        <v>70</v>
      </c>
    </row>
    <row r="16" spans="1:7">
      <c r="A16" s="1">
        <v>13</v>
      </c>
      <c r="B16" s="1" t="s">
        <v>827</v>
      </c>
      <c r="C16" s="1">
        <v>75</v>
      </c>
      <c r="E16" s="1">
        <v>38</v>
      </c>
      <c r="F16" s="1" t="s">
        <v>1083</v>
      </c>
      <c r="G16" s="1">
        <v>75</v>
      </c>
    </row>
    <row r="17" spans="1:7">
      <c r="A17" s="1">
        <v>14</v>
      </c>
      <c r="B17" s="1" t="s">
        <v>829</v>
      </c>
      <c r="C17" s="1">
        <v>80</v>
      </c>
      <c r="E17" s="1">
        <v>39</v>
      </c>
      <c r="F17" s="1" t="s">
        <v>1084</v>
      </c>
      <c r="G17" s="1">
        <v>80</v>
      </c>
    </row>
    <row r="18" spans="1:7">
      <c r="A18" s="1">
        <v>15</v>
      </c>
      <c r="B18" s="1" t="s">
        <v>831</v>
      </c>
      <c r="C18" s="1">
        <v>85</v>
      </c>
      <c r="E18" s="1">
        <v>40</v>
      </c>
      <c r="F18" s="1" t="s">
        <v>1085</v>
      </c>
      <c r="G18" s="1">
        <v>60</v>
      </c>
    </row>
    <row r="19" spans="1:7">
      <c r="A19" s="1">
        <v>16</v>
      </c>
      <c r="B19" s="1" t="s">
        <v>833</v>
      </c>
      <c r="C19" s="1">
        <v>75</v>
      </c>
      <c r="E19" s="1">
        <v>41</v>
      </c>
      <c r="F19" s="1" t="s">
        <v>1086</v>
      </c>
      <c r="G19" s="1">
        <v>65</v>
      </c>
    </row>
    <row r="20" spans="1:7">
      <c r="A20" s="1">
        <v>17</v>
      </c>
      <c r="B20" s="1" t="s">
        <v>835</v>
      </c>
      <c r="C20" s="1">
        <v>85</v>
      </c>
      <c r="E20" s="1">
        <v>42</v>
      </c>
      <c r="F20" s="1" t="s">
        <v>1087</v>
      </c>
      <c r="G20" s="1">
        <v>70</v>
      </c>
    </row>
    <row r="21" spans="1:7">
      <c r="A21" s="1">
        <v>18</v>
      </c>
      <c r="B21" s="1" t="s">
        <v>837</v>
      </c>
      <c r="C21" s="1">
        <v>80</v>
      </c>
      <c r="E21" s="1">
        <v>43</v>
      </c>
      <c r="F21" s="1" t="s">
        <v>1088</v>
      </c>
      <c r="G21" s="1">
        <v>85</v>
      </c>
    </row>
    <row r="22" spans="1:7">
      <c r="A22" s="1">
        <v>19</v>
      </c>
      <c r="B22" s="1" t="s">
        <v>1089</v>
      </c>
      <c r="C22" s="1">
        <v>90</v>
      </c>
      <c r="E22" s="1">
        <v>44</v>
      </c>
      <c r="F22" s="1" t="s">
        <v>1090</v>
      </c>
      <c r="G22" s="1">
        <v>80</v>
      </c>
    </row>
    <row r="23" spans="1:7">
      <c r="A23" s="1">
        <v>20</v>
      </c>
      <c r="B23" s="1" t="s">
        <v>839</v>
      </c>
      <c r="C23" s="1">
        <v>80</v>
      </c>
      <c r="E23" s="1">
        <v>45</v>
      </c>
      <c r="F23" s="1" t="s">
        <v>1091</v>
      </c>
      <c r="G23" s="1">
        <v>80</v>
      </c>
    </row>
    <row r="24" spans="1:7">
      <c r="A24" s="1">
        <v>21</v>
      </c>
      <c r="B24" s="1" t="s">
        <v>840</v>
      </c>
      <c r="C24" s="1">
        <v>75</v>
      </c>
      <c r="E24" s="1">
        <v>46</v>
      </c>
      <c r="F24" s="1" t="s">
        <v>1092</v>
      </c>
      <c r="G24" s="1">
        <v>85</v>
      </c>
    </row>
    <row r="25" spans="1:7">
      <c r="A25" s="1">
        <v>22</v>
      </c>
      <c r="B25" s="1" t="s">
        <v>842</v>
      </c>
      <c r="C25" s="1">
        <v>80</v>
      </c>
      <c r="E25" s="1">
        <v>47</v>
      </c>
      <c r="F25" s="1" t="s">
        <v>1093</v>
      </c>
      <c r="G25" s="1">
        <v>100</v>
      </c>
    </row>
    <row r="26" spans="1:7">
      <c r="A26" s="1">
        <v>23</v>
      </c>
      <c r="B26" s="1" t="s">
        <v>844</v>
      </c>
      <c r="C26" s="1">
        <v>85</v>
      </c>
      <c r="E26" s="1">
        <v>48</v>
      </c>
      <c r="F26" s="1" t="s">
        <v>1094</v>
      </c>
      <c r="G26" s="1">
        <v>80</v>
      </c>
    </row>
    <row r="27" spans="1:7">
      <c r="A27" s="1">
        <v>24</v>
      </c>
      <c r="B27" s="1" t="s">
        <v>846</v>
      </c>
      <c r="C27" s="1">
        <v>80</v>
      </c>
      <c r="E27" s="1">
        <v>49</v>
      </c>
      <c r="F27" s="1" t="s">
        <v>1095</v>
      </c>
      <c r="G27" s="1">
        <v>80</v>
      </c>
    </row>
    <row r="28" spans="1:7">
      <c r="A28" s="1">
        <v>25</v>
      </c>
      <c r="B28" s="1" t="s">
        <v>848</v>
      </c>
      <c r="C28" s="1">
        <v>85</v>
      </c>
      <c r="E28" s="1">
        <v>50</v>
      </c>
      <c r="F28" s="1" t="s">
        <v>1096</v>
      </c>
      <c r="G28" s="1">
        <v>100</v>
      </c>
    </row>
    <row r="30" spans="1:7">
      <c r="A30" t="s">
        <v>856</v>
      </c>
    </row>
  </sheetData>
  <mergeCells count="1">
    <mergeCell ref="A1:B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9F915-90DD-440D-B6F2-A23FEDB46D4D}">
  <dimension ref="A1:G29"/>
  <sheetViews>
    <sheetView workbookViewId="0">
      <selection activeCell="J20" sqref="J20"/>
    </sheetView>
  </sheetViews>
  <sheetFormatPr defaultRowHeight="14.4"/>
  <cols>
    <col min="1" max="1" width="6.5546875" customWidth="1"/>
    <col min="2" max="2" width="23.5546875" customWidth="1"/>
    <col min="4" max="4" width="8.77734375" customWidth="1"/>
    <col min="5" max="5" width="7" customWidth="1"/>
    <col min="6" max="6" width="22.5546875" customWidth="1"/>
  </cols>
  <sheetData>
    <row r="1" spans="1:7">
      <c r="A1" s="116" t="s">
        <v>0</v>
      </c>
      <c r="B1" s="116"/>
    </row>
    <row r="2" spans="1:7">
      <c r="A2" t="s">
        <v>1097</v>
      </c>
    </row>
    <row r="3" spans="1:7">
      <c r="A3" s="2" t="s">
        <v>2</v>
      </c>
      <c r="B3" s="2" t="s">
        <v>3</v>
      </c>
      <c r="C3" s="2" t="s">
        <v>4</v>
      </c>
      <c r="E3" s="2" t="s">
        <v>2</v>
      </c>
      <c r="F3" s="2" t="s">
        <v>3</v>
      </c>
      <c r="G3" s="2" t="s">
        <v>4</v>
      </c>
    </row>
    <row r="4" spans="1:7">
      <c r="A4" s="33">
        <v>1</v>
      </c>
      <c r="B4" s="22" t="s">
        <v>765</v>
      </c>
      <c r="C4" s="33">
        <v>75</v>
      </c>
      <c r="E4" s="33">
        <v>26</v>
      </c>
      <c r="F4" s="22" t="s">
        <v>1098</v>
      </c>
      <c r="G4" s="33">
        <v>66</v>
      </c>
    </row>
    <row r="5" spans="1:7">
      <c r="A5" s="33">
        <v>2</v>
      </c>
      <c r="B5" s="22" t="s">
        <v>1099</v>
      </c>
      <c r="C5" s="33">
        <v>80</v>
      </c>
      <c r="E5" s="33">
        <v>27</v>
      </c>
      <c r="F5" s="22" t="s">
        <v>1100</v>
      </c>
      <c r="G5" s="33">
        <v>100</v>
      </c>
    </row>
    <row r="6" spans="1:7">
      <c r="A6" s="33">
        <v>3</v>
      </c>
      <c r="B6" s="22" t="s">
        <v>1101</v>
      </c>
      <c r="C6" s="33">
        <v>80</v>
      </c>
      <c r="E6" s="33">
        <v>28</v>
      </c>
      <c r="F6" s="22" t="s">
        <v>1102</v>
      </c>
      <c r="G6" s="33">
        <v>88</v>
      </c>
    </row>
    <row r="7" spans="1:7">
      <c r="A7" s="33">
        <v>4</v>
      </c>
      <c r="B7" s="22" t="s">
        <v>1103</v>
      </c>
      <c r="C7" s="33">
        <v>45</v>
      </c>
      <c r="E7" s="33">
        <v>29</v>
      </c>
      <c r="F7" s="22" t="s">
        <v>1104</v>
      </c>
      <c r="G7" s="33">
        <v>75</v>
      </c>
    </row>
    <row r="8" spans="1:7">
      <c r="A8" s="33">
        <v>5</v>
      </c>
      <c r="B8" s="22" t="s">
        <v>1105</v>
      </c>
      <c r="C8" s="33">
        <v>50</v>
      </c>
      <c r="E8" s="33">
        <v>30</v>
      </c>
      <c r="F8" s="22" t="s">
        <v>1106</v>
      </c>
      <c r="G8" s="33">
        <v>59</v>
      </c>
    </row>
    <row r="9" spans="1:7">
      <c r="A9" s="33">
        <v>6</v>
      </c>
      <c r="B9" s="22" t="s">
        <v>1107</v>
      </c>
      <c r="C9" s="33">
        <v>65</v>
      </c>
      <c r="E9" s="33">
        <v>31</v>
      </c>
      <c r="F9" s="22" t="s">
        <v>1108</v>
      </c>
      <c r="G9" s="33">
        <v>62</v>
      </c>
    </row>
    <row r="10" spans="1:7">
      <c r="A10" s="33">
        <v>7</v>
      </c>
      <c r="B10" s="22" t="s">
        <v>1109</v>
      </c>
      <c r="C10" s="33">
        <v>70</v>
      </c>
      <c r="E10" s="33">
        <v>32</v>
      </c>
      <c r="F10" s="22" t="s">
        <v>1110</v>
      </c>
      <c r="G10" s="33">
        <v>79</v>
      </c>
    </row>
    <row r="11" spans="1:7">
      <c r="A11" s="33">
        <v>8</v>
      </c>
      <c r="B11" s="22" t="s">
        <v>1111</v>
      </c>
      <c r="C11" s="33">
        <v>33</v>
      </c>
      <c r="E11" s="33">
        <v>33</v>
      </c>
      <c r="F11" s="22" t="s">
        <v>1112</v>
      </c>
      <c r="G11" s="33">
        <v>30</v>
      </c>
    </row>
    <row r="12" spans="1:7">
      <c r="A12" s="33">
        <v>9</v>
      </c>
      <c r="B12" s="22" t="s">
        <v>1113</v>
      </c>
      <c r="C12" s="33">
        <v>90</v>
      </c>
      <c r="E12" s="33">
        <v>34</v>
      </c>
      <c r="F12" s="22" t="s">
        <v>1114</v>
      </c>
      <c r="G12" s="33">
        <v>48</v>
      </c>
    </row>
    <row r="13" spans="1:7">
      <c r="A13" s="33">
        <v>10</v>
      </c>
      <c r="B13" s="22" t="s">
        <v>1115</v>
      </c>
      <c r="C13" s="33">
        <v>12</v>
      </c>
      <c r="E13" s="33">
        <v>35</v>
      </c>
      <c r="F13" s="22" t="s">
        <v>1116</v>
      </c>
      <c r="G13" s="33">
        <v>40</v>
      </c>
    </row>
    <row r="14" spans="1:7">
      <c r="A14" s="33">
        <v>11</v>
      </c>
      <c r="B14" s="22" t="s">
        <v>1117</v>
      </c>
      <c r="C14" s="33">
        <v>83</v>
      </c>
      <c r="E14" s="33">
        <v>36</v>
      </c>
      <c r="F14" s="22" t="s">
        <v>1118</v>
      </c>
      <c r="G14" s="33">
        <v>94</v>
      </c>
    </row>
    <row r="15" spans="1:7">
      <c r="A15" s="33">
        <v>12</v>
      </c>
      <c r="B15" s="22" t="s">
        <v>1119</v>
      </c>
      <c r="C15" s="33">
        <v>81</v>
      </c>
      <c r="E15" s="33">
        <v>37</v>
      </c>
      <c r="F15" s="22" t="s">
        <v>1120</v>
      </c>
      <c r="G15" s="33">
        <v>74</v>
      </c>
    </row>
    <row r="16" spans="1:7">
      <c r="A16" s="33">
        <v>13</v>
      </c>
      <c r="B16" s="22" t="s">
        <v>1121</v>
      </c>
      <c r="C16" s="33">
        <v>53</v>
      </c>
      <c r="E16" s="33">
        <v>38</v>
      </c>
      <c r="F16" s="22" t="s">
        <v>1122</v>
      </c>
      <c r="G16" s="33">
        <v>33</v>
      </c>
    </row>
    <row r="17" spans="1:7">
      <c r="A17" s="33">
        <v>14</v>
      </c>
      <c r="B17" s="22" t="s">
        <v>1123</v>
      </c>
      <c r="C17" s="33">
        <v>32</v>
      </c>
      <c r="E17" s="33">
        <v>39</v>
      </c>
      <c r="F17" s="22" t="s">
        <v>1124</v>
      </c>
      <c r="G17" s="33">
        <v>66</v>
      </c>
    </row>
    <row r="18" spans="1:7">
      <c r="A18" s="33">
        <v>15</v>
      </c>
      <c r="B18" s="22" t="s">
        <v>1125</v>
      </c>
      <c r="C18" s="33">
        <v>95</v>
      </c>
      <c r="E18" s="33">
        <v>40</v>
      </c>
      <c r="F18" s="22" t="s">
        <v>1126</v>
      </c>
      <c r="G18" s="33">
        <v>53</v>
      </c>
    </row>
    <row r="19" spans="1:7">
      <c r="A19" s="33">
        <v>16</v>
      </c>
      <c r="B19" s="22" t="s">
        <v>1127</v>
      </c>
      <c r="C19" s="33">
        <v>60</v>
      </c>
      <c r="E19" s="33">
        <v>41</v>
      </c>
      <c r="F19" s="22" t="s">
        <v>1128</v>
      </c>
      <c r="G19" s="33">
        <v>34</v>
      </c>
    </row>
    <row r="20" spans="1:7">
      <c r="A20" s="33">
        <v>17</v>
      </c>
      <c r="B20" s="22" t="s">
        <v>1129</v>
      </c>
      <c r="C20" s="33">
        <v>73</v>
      </c>
      <c r="E20" s="33">
        <v>42</v>
      </c>
      <c r="F20" s="22" t="s">
        <v>1130</v>
      </c>
      <c r="G20" s="33">
        <v>100</v>
      </c>
    </row>
    <row r="21" spans="1:7">
      <c r="A21" s="33">
        <v>18</v>
      </c>
      <c r="B21" s="22" t="s">
        <v>1131</v>
      </c>
      <c r="C21" s="33">
        <v>77</v>
      </c>
      <c r="E21" s="33">
        <v>43</v>
      </c>
      <c r="F21" s="22" t="s">
        <v>1132</v>
      </c>
      <c r="G21" s="33">
        <v>73</v>
      </c>
    </row>
    <row r="22" spans="1:7">
      <c r="A22" s="33">
        <v>19</v>
      </c>
      <c r="B22" s="22" t="s">
        <v>1133</v>
      </c>
      <c r="C22" s="33">
        <v>33</v>
      </c>
      <c r="E22" s="33">
        <v>44</v>
      </c>
      <c r="F22" s="22" t="s">
        <v>1134</v>
      </c>
      <c r="G22" s="33">
        <v>88</v>
      </c>
    </row>
    <row r="23" spans="1:7">
      <c r="A23" s="33">
        <v>20</v>
      </c>
      <c r="B23" s="22" t="s">
        <v>1135</v>
      </c>
      <c r="C23" s="33">
        <v>91</v>
      </c>
      <c r="E23" s="33">
        <v>45</v>
      </c>
      <c r="F23" s="22" t="s">
        <v>1136</v>
      </c>
      <c r="G23" s="33">
        <v>100</v>
      </c>
    </row>
    <row r="24" spans="1:7">
      <c r="A24" s="33">
        <v>21</v>
      </c>
      <c r="B24" s="22" t="s">
        <v>1137</v>
      </c>
      <c r="C24" s="33">
        <v>98</v>
      </c>
      <c r="E24" s="33">
        <v>46</v>
      </c>
      <c r="F24" s="22" t="s">
        <v>1138</v>
      </c>
      <c r="G24" s="33">
        <v>67</v>
      </c>
    </row>
    <row r="25" spans="1:7">
      <c r="A25" s="33">
        <v>22</v>
      </c>
      <c r="B25" s="22" t="s">
        <v>1139</v>
      </c>
      <c r="C25" s="33">
        <v>66</v>
      </c>
      <c r="E25" s="33">
        <v>47</v>
      </c>
      <c r="F25" s="22" t="s">
        <v>1140</v>
      </c>
      <c r="G25" s="33">
        <v>88</v>
      </c>
    </row>
    <row r="26" spans="1:7">
      <c r="A26" s="33">
        <v>23</v>
      </c>
      <c r="B26" s="22" t="s">
        <v>1141</v>
      </c>
      <c r="C26" s="33">
        <v>75</v>
      </c>
      <c r="E26" s="33">
        <v>48</v>
      </c>
      <c r="F26" s="22" t="s">
        <v>1142</v>
      </c>
      <c r="G26" s="33">
        <v>73</v>
      </c>
    </row>
    <row r="27" spans="1:7">
      <c r="A27" s="33">
        <v>24</v>
      </c>
      <c r="B27" s="22" t="s">
        <v>1143</v>
      </c>
      <c r="C27" s="33">
        <v>44</v>
      </c>
      <c r="E27" s="33">
        <v>49</v>
      </c>
      <c r="F27" s="22" t="s">
        <v>1144</v>
      </c>
      <c r="G27" s="33">
        <v>55</v>
      </c>
    </row>
    <row r="28" spans="1:7">
      <c r="A28" s="33">
        <v>25</v>
      </c>
      <c r="B28" s="22" t="s">
        <v>1145</v>
      </c>
      <c r="C28" s="33">
        <v>50</v>
      </c>
      <c r="E28" s="33">
        <v>50</v>
      </c>
      <c r="F28" s="22" t="s">
        <v>1146</v>
      </c>
      <c r="G28" s="33">
        <v>39</v>
      </c>
    </row>
    <row r="29" spans="1:7">
      <c r="A29" t="s">
        <v>856</v>
      </c>
    </row>
  </sheetData>
  <mergeCells count="1">
    <mergeCell ref="A1:B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C4D1-FF3C-4F10-929E-D7E0CF0B4934}">
  <dimension ref="A1:G29"/>
  <sheetViews>
    <sheetView workbookViewId="0">
      <selection activeCell="L22" sqref="L22"/>
    </sheetView>
  </sheetViews>
  <sheetFormatPr defaultRowHeight="14.4"/>
  <cols>
    <col min="1" max="1" width="4" customWidth="1"/>
    <col min="2" max="2" width="11.77734375" customWidth="1"/>
    <col min="6" max="6" width="15.21875" customWidth="1"/>
  </cols>
  <sheetData>
    <row r="1" spans="1:7" ht="15.6">
      <c r="A1" s="68" t="s">
        <v>409</v>
      </c>
      <c r="B1" s="68"/>
      <c r="C1" s="68"/>
      <c r="D1" s="68"/>
      <c r="E1" s="68"/>
      <c r="F1" s="68"/>
      <c r="G1" s="68"/>
    </row>
    <row r="2" spans="1:7" ht="15.6">
      <c r="A2" s="68" t="s">
        <v>1147</v>
      </c>
      <c r="B2" s="68"/>
      <c r="C2" s="68"/>
      <c r="D2" s="68"/>
      <c r="E2" s="68"/>
      <c r="F2" s="68"/>
      <c r="G2" s="68"/>
    </row>
    <row r="3" spans="1:7" ht="15.6">
      <c r="A3" s="69" t="s">
        <v>2</v>
      </c>
      <c r="B3" s="70" t="s">
        <v>3</v>
      </c>
      <c r="C3" s="70" t="s">
        <v>4</v>
      </c>
      <c r="D3" s="71"/>
      <c r="E3" s="69" t="s">
        <v>2</v>
      </c>
      <c r="F3" s="70" t="s">
        <v>3</v>
      </c>
      <c r="G3" s="70" t="s">
        <v>4</v>
      </c>
    </row>
    <row r="4" spans="1:7" ht="15.6">
      <c r="A4" s="72">
        <v>1</v>
      </c>
      <c r="B4" s="73" t="s">
        <v>1148</v>
      </c>
      <c r="C4" s="73">
        <v>80</v>
      </c>
      <c r="D4" s="68"/>
      <c r="E4" s="72">
        <v>26</v>
      </c>
      <c r="F4" s="73" t="s">
        <v>46</v>
      </c>
      <c r="G4" s="73">
        <v>73</v>
      </c>
    </row>
    <row r="5" spans="1:7" ht="15.6">
      <c r="A5" s="69">
        <v>2</v>
      </c>
      <c r="B5" s="73" t="s">
        <v>1149</v>
      </c>
      <c r="C5" s="73">
        <v>79</v>
      </c>
      <c r="D5" s="68"/>
      <c r="E5" s="69">
        <v>27</v>
      </c>
      <c r="F5" s="73" t="s">
        <v>1150</v>
      </c>
      <c r="G5" s="73">
        <v>87</v>
      </c>
    </row>
    <row r="6" spans="1:7" ht="15.6">
      <c r="A6" s="69">
        <v>3</v>
      </c>
      <c r="B6" s="73" t="s">
        <v>910</v>
      </c>
      <c r="C6" s="73">
        <v>75</v>
      </c>
      <c r="D6" s="68"/>
      <c r="E6" s="69">
        <v>28</v>
      </c>
      <c r="F6" s="73" t="s">
        <v>1151</v>
      </c>
      <c r="G6" s="73">
        <v>86</v>
      </c>
    </row>
    <row r="7" spans="1:7" ht="15.6">
      <c r="A7" s="69">
        <v>4</v>
      </c>
      <c r="B7" s="73" t="s">
        <v>1152</v>
      </c>
      <c r="C7" s="73">
        <v>83</v>
      </c>
      <c r="D7" s="68"/>
      <c r="E7" s="69">
        <v>29</v>
      </c>
      <c r="F7" s="73" t="s">
        <v>1153</v>
      </c>
      <c r="G7" s="73">
        <v>70</v>
      </c>
    </row>
    <row r="8" spans="1:7" ht="15.6">
      <c r="A8" s="69">
        <v>5</v>
      </c>
      <c r="B8" s="73" t="s">
        <v>1154</v>
      </c>
      <c r="C8" s="73">
        <v>70</v>
      </c>
      <c r="D8" s="68"/>
      <c r="E8" s="69">
        <v>30</v>
      </c>
      <c r="F8" s="73" t="s">
        <v>1155</v>
      </c>
      <c r="G8" s="73">
        <v>68</v>
      </c>
    </row>
    <row r="9" spans="1:7" ht="15.6">
      <c r="A9" s="69">
        <v>6</v>
      </c>
      <c r="B9" s="73" t="s">
        <v>1156</v>
      </c>
      <c r="C9" s="73">
        <v>86</v>
      </c>
      <c r="D9" s="68"/>
      <c r="E9" s="69">
        <v>31</v>
      </c>
      <c r="F9" s="73" t="s">
        <v>1157</v>
      </c>
      <c r="G9" s="73">
        <v>100</v>
      </c>
    </row>
    <row r="10" spans="1:7" ht="15.6">
      <c r="A10" s="69">
        <v>7</v>
      </c>
      <c r="B10" s="73" t="s">
        <v>1158</v>
      </c>
      <c r="C10" s="73">
        <v>79</v>
      </c>
      <c r="D10" s="68"/>
      <c r="E10" s="69">
        <v>32</v>
      </c>
      <c r="F10" s="73" t="s">
        <v>1159</v>
      </c>
      <c r="G10" s="73">
        <v>45</v>
      </c>
    </row>
    <row r="11" spans="1:7" ht="15.6">
      <c r="A11" s="69">
        <v>8</v>
      </c>
      <c r="B11" s="73" t="s">
        <v>48</v>
      </c>
      <c r="C11" s="73">
        <v>85</v>
      </c>
      <c r="D11" s="68"/>
      <c r="E11" s="69">
        <v>33</v>
      </c>
      <c r="F11" s="73" t="s">
        <v>1160</v>
      </c>
      <c r="G11" s="73">
        <v>44</v>
      </c>
    </row>
    <row r="12" spans="1:7" ht="15.6">
      <c r="A12" s="69">
        <v>9</v>
      </c>
      <c r="B12" s="73" t="s">
        <v>420</v>
      </c>
      <c r="C12" s="73">
        <v>89</v>
      </c>
      <c r="D12" s="68"/>
      <c r="E12" s="69">
        <v>34</v>
      </c>
      <c r="F12" s="73" t="s">
        <v>1161</v>
      </c>
      <c r="G12" s="73">
        <v>99</v>
      </c>
    </row>
    <row r="13" spans="1:7" ht="15.6">
      <c r="A13" s="69">
        <v>10</v>
      </c>
      <c r="B13" s="73" t="s">
        <v>1162</v>
      </c>
      <c r="C13" s="73">
        <v>95</v>
      </c>
      <c r="D13" s="68"/>
      <c r="E13" s="69">
        <v>35</v>
      </c>
      <c r="F13" s="73" t="s">
        <v>1163</v>
      </c>
      <c r="G13" s="73">
        <v>100</v>
      </c>
    </row>
    <row r="14" spans="1:7" ht="15.6">
      <c r="A14" s="69">
        <v>11</v>
      </c>
      <c r="B14" s="74" t="s">
        <v>1164</v>
      </c>
      <c r="C14" s="75">
        <v>90</v>
      </c>
      <c r="D14" s="68"/>
      <c r="E14" s="69">
        <v>36</v>
      </c>
      <c r="F14" s="76" t="s">
        <v>1165</v>
      </c>
      <c r="G14" s="75">
        <v>91</v>
      </c>
    </row>
    <row r="15" spans="1:7" ht="15.6">
      <c r="A15" s="69">
        <v>12</v>
      </c>
      <c r="B15" s="68" t="s">
        <v>1166</v>
      </c>
      <c r="C15" s="73">
        <v>100</v>
      </c>
      <c r="D15" s="68"/>
      <c r="E15" s="69">
        <v>37</v>
      </c>
      <c r="F15" s="68" t="s">
        <v>1185</v>
      </c>
      <c r="G15" s="73">
        <v>80</v>
      </c>
    </row>
    <row r="16" spans="1:7" ht="15.6">
      <c r="A16" s="69">
        <v>13</v>
      </c>
      <c r="B16" s="73" t="s">
        <v>1167</v>
      </c>
      <c r="C16" s="73">
        <v>88</v>
      </c>
      <c r="D16" s="68"/>
      <c r="E16" s="69">
        <v>38</v>
      </c>
      <c r="F16" s="73" t="s">
        <v>19</v>
      </c>
      <c r="G16" s="73">
        <v>80</v>
      </c>
    </row>
    <row r="17" spans="1:7" ht="15.6">
      <c r="A17" s="69">
        <v>14</v>
      </c>
      <c r="B17" s="73" t="s">
        <v>1168</v>
      </c>
      <c r="C17" s="73">
        <v>98</v>
      </c>
      <c r="D17" s="68"/>
      <c r="E17" s="69">
        <v>39</v>
      </c>
      <c r="F17" s="73" t="s">
        <v>1169</v>
      </c>
      <c r="G17" s="73">
        <v>75</v>
      </c>
    </row>
    <row r="18" spans="1:7" ht="15.6">
      <c r="A18" s="69">
        <v>15</v>
      </c>
      <c r="B18" s="68" t="s">
        <v>28</v>
      </c>
      <c r="C18" s="73">
        <v>86</v>
      </c>
      <c r="D18" s="68"/>
      <c r="E18" s="69">
        <v>40</v>
      </c>
      <c r="F18" s="68" t="s">
        <v>447</v>
      </c>
      <c r="G18" s="73">
        <v>72</v>
      </c>
    </row>
    <row r="19" spans="1:7" ht="15.6">
      <c r="A19" s="69">
        <v>16</v>
      </c>
      <c r="B19" s="73" t="s">
        <v>360</v>
      </c>
      <c r="C19" s="73">
        <v>69</v>
      </c>
      <c r="D19" s="68"/>
      <c r="E19" s="69">
        <v>41</v>
      </c>
      <c r="F19" s="73" t="s">
        <v>1170</v>
      </c>
      <c r="G19" s="73">
        <v>70</v>
      </c>
    </row>
    <row r="20" spans="1:7" ht="15.6">
      <c r="A20" s="69">
        <v>17</v>
      </c>
      <c r="B20" s="73" t="s">
        <v>1171</v>
      </c>
      <c r="C20" s="73">
        <v>88</v>
      </c>
      <c r="D20" s="68"/>
      <c r="E20" s="69">
        <v>42</v>
      </c>
      <c r="F20" s="73" t="s">
        <v>1172</v>
      </c>
      <c r="G20" s="73">
        <v>79</v>
      </c>
    </row>
    <row r="21" spans="1:7" ht="15.6">
      <c r="A21" s="69">
        <v>18</v>
      </c>
      <c r="B21" s="73" t="s">
        <v>1173</v>
      </c>
      <c r="C21" s="73">
        <v>89</v>
      </c>
      <c r="D21" s="68"/>
      <c r="E21" s="69">
        <v>43</v>
      </c>
      <c r="F21" s="73" t="s">
        <v>1174</v>
      </c>
      <c r="G21" s="73">
        <v>96</v>
      </c>
    </row>
    <row r="22" spans="1:7" ht="15.6">
      <c r="A22" s="69">
        <v>19</v>
      </c>
      <c r="B22" s="73" t="s">
        <v>1175</v>
      </c>
      <c r="C22" s="73">
        <v>50</v>
      </c>
      <c r="D22" s="68"/>
      <c r="E22" s="69">
        <v>44</v>
      </c>
      <c r="F22" s="73" t="s">
        <v>33</v>
      </c>
      <c r="G22" s="73">
        <v>67</v>
      </c>
    </row>
    <row r="23" spans="1:7" ht="15.6">
      <c r="A23" s="69">
        <v>20</v>
      </c>
      <c r="B23" s="73" t="s">
        <v>371</v>
      </c>
      <c r="C23" s="73">
        <v>65</v>
      </c>
      <c r="D23" s="68"/>
      <c r="E23" s="69">
        <v>45</v>
      </c>
      <c r="F23" s="73" t="s">
        <v>914</v>
      </c>
      <c r="G23" s="73">
        <v>85</v>
      </c>
    </row>
    <row r="24" spans="1:7" ht="15.6">
      <c r="A24" s="69">
        <v>21</v>
      </c>
      <c r="B24" s="73" t="s">
        <v>1176</v>
      </c>
      <c r="C24" s="73">
        <v>76</v>
      </c>
      <c r="D24" s="68"/>
      <c r="E24" s="69">
        <v>46</v>
      </c>
      <c r="F24" s="73" t="s">
        <v>1177</v>
      </c>
      <c r="G24" s="73">
        <v>80</v>
      </c>
    </row>
    <row r="25" spans="1:7" ht="15.6">
      <c r="A25" s="69">
        <v>22</v>
      </c>
      <c r="B25" s="73" t="s">
        <v>1178</v>
      </c>
      <c r="C25" s="73">
        <v>57</v>
      </c>
      <c r="D25" s="68"/>
      <c r="E25" s="69">
        <v>47</v>
      </c>
      <c r="F25" s="73" t="s">
        <v>1179</v>
      </c>
      <c r="G25" s="73">
        <v>78</v>
      </c>
    </row>
    <row r="26" spans="1:7" ht="15.6">
      <c r="A26" s="69">
        <v>23</v>
      </c>
      <c r="B26" s="73" t="s">
        <v>1180</v>
      </c>
      <c r="C26" s="73">
        <v>68</v>
      </c>
      <c r="D26" s="68"/>
      <c r="E26" s="69">
        <v>48</v>
      </c>
      <c r="F26" s="73" t="s">
        <v>1181</v>
      </c>
      <c r="G26" s="73">
        <v>89</v>
      </c>
    </row>
    <row r="27" spans="1:7" ht="15.6">
      <c r="A27" s="69">
        <v>24</v>
      </c>
      <c r="B27" s="73" t="s">
        <v>1182</v>
      </c>
      <c r="C27" s="73">
        <v>80</v>
      </c>
      <c r="D27" s="68"/>
      <c r="E27" s="69">
        <v>49</v>
      </c>
      <c r="F27" s="73" t="s">
        <v>70</v>
      </c>
      <c r="G27" s="73">
        <v>78</v>
      </c>
    </row>
    <row r="28" spans="1:7" ht="15.6">
      <c r="A28" s="69">
        <v>25</v>
      </c>
      <c r="B28" s="73" t="s">
        <v>1183</v>
      </c>
      <c r="C28" s="73">
        <v>40</v>
      </c>
      <c r="D28" s="68"/>
      <c r="E28" s="69">
        <v>50</v>
      </c>
      <c r="F28" s="73" t="s">
        <v>1184</v>
      </c>
      <c r="G28" s="73">
        <v>87</v>
      </c>
    </row>
    <row r="29" spans="1:7">
      <c r="A29" t="s">
        <v>856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72D5-8FF6-4305-BC44-E0AA8A4BA3DE}">
  <dimension ref="A1:G30"/>
  <sheetViews>
    <sheetView workbookViewId="0">
      <selection activeCell="I12" sqref="I12"/>
    </sheetView>
  </sheetViews>
  <sheetFormatPr defaultRowHeight="14.4"/>
  <cols>
    <col min="1" max="1" width="4.77734375" customWidth="1"/>
    <col min="2" max="2" width="17.21875" customWidth="1"/>
    <col min="3" max="5" width="7" customWidth="1"/>
    <col min="6" max="6" width="16.77734375" customWidth="1"/>
    <col min="7" max="7" width="8.44140625" customWidth="1"/>
  </cols>
  <sheetData>
    <row r="1" spans="1:7">
      <c r="A1" t="s">
        <v>0</v>
      </c>
      <c r="C1" t="s">
        <v>0</v>
      </c>
    </row>
    <row r="2" spans="1:7">
      <c r="A2" s="77" t="s">
        <v>1186</v>
      </c>
      <c r="B2" s="32"/>
      <c r="C2" s="77" t="s">
        <v>1187</v>
      </c>
    </row>
    <row r="3" spans="1:7">
      <c r="A3" s="78" t="s">
        <v>56</v>
      </c>
      <c r="B3" s="78" t="s">
        <v>610</v>
      </c>
      <c r="C3" s="78" t="s">
        <v>611</v>
      </c>
      <c r="E3" s="79" t="s">
        <v>56</v>
      </c>
      <c r="F3" s="78" t="s">
        <v>610</v>
      </c>
      <c r="G3" s="79" t="s">
        <v>611</v>
      </c>
    </row>
    <row r="4" spans="1:7">
      <c r="A4" s="78">
        <v>1</v>
      </c>
      <c r="B4" s="80" t="s">
        <v>1188</v>
      </c>
      <c r="C4" s="78">
        <v>1175</v>
      </c>
      <c r="E4" s="78">
        <v>26</v>
      </c>
      <c r="F4" s="80" t="s">
        <v>1189</v>
      </c>
      <c r="G4" s="78">
        <v>885</v>
      </c>
    </row>
    <row r="5" spans="1:7">
      <c r="A5" s="78">
        <v>2</v>
      </c>
      <c r="B5" s="80" t="s">
        <v>1190</v>
      </c>
      <c r="C5" s="78">
        <v>1073</v>
      </c>
      <c r="E5" s="78">
        <v>27</v>
      </c>
      <c r="F5" s="80" t="s">
        <v>1191</v>
      </c>
      <c r="G5" s="78">
        <v>885</v>
      </c>
    </row>
    <row r="6" spans="1:7">
      <c r="A6" s="78">
        <v>3</v>
      </c>
      <c r="B6" s="80" t="s">
        <v>1192</v>
      </c>
      <c r="C6" s="78">
        <v>1016</v>
      </c>
      <c r="E6" s="78">
        <v>28</v>
      </c>
      <c r="F6" s="80" t="s">
        <v>1193</v>
      </c>
      <c r="G6" s="78">
        <v>883</v>
      </c>
    </row>
    <row r="7" spans="1:7">
      <c r="A7" s="78">
        <v>4</v>
      </c>
      <c r="B7" s="80" t="s">
        <v>1194</v>
      </c>
      <c r="C7" s="78">
        <v>982</v>
      </c>
      <c r="E7" s="78">
        <v>29</v>
      </c>
      <c r="F7" s="80" t="s">
        <v>1195</v>
      </c>
      <c r="G7" s="78">
        <v>880</v>
      </c>
    </row>
    <row r="8" spans="1:7">
      <c r="A8" s="78">
        <v>5</v>
      </c>
      <c r="B8" s="80" t="s">
        <v>1196</v>
      </c>
      <c r="C8" s="78">
        <v>978</v>
      </c>
      <c r="E8" s="78">
        <v>30</v>
      </c>
      <c r="F8" s="80" t="s">
        <v>1197</v>
      </c>
      <c r="G8" s="78">
        <v>870</v>
      </c>
    </row>
    <row r="9" spans="1:7">
      <c r="A9" s="78">
        <v>6</v>
      </c>
      <c r="B9" s="80" t="s">
        <v>1198</v>
      </c>
      <c r="C9" s="78">
        <v>972</v>
      </c>
      <c r="E9" s="78">
        <v>31</v>
      </c>
      <c r="F9" s="80" t="s">
        <v>1199</v>
      </c>
      <c r="G9" s="78">
        <v>861</v>
      </c>
    </row>
    <row r="10" spans="1:7">
      <c r="A10" s="78">
        <v>7</v>
      </c>
      <c r="B10" s="80" t="s">
        <v>624</v>
      </c>
      <c r="C10" s="78">
        <v>962</v>
      </c>
      <c r="E10" s="78">
        <v>32</v>
      </c>
      <c r="F10" s="80" t="s">
        <v>625</v>
      </c>
      <c r="G10" s="78">
        <v>850</v>
      </c>
    </row>
    <row r="11" spans="1:7">
      <c r="A11" s="78">
        <v>8</v>
      </c>
      <c r="B11" s="80" t="s">
        <v>1200</v>
      </c>
      <c r="C11" s="78">
        <v>947</v>
      </c>
      <c r="E11" s="78">
        <v>33</v>
      </c>
      <c r="F11" s="80" t="s">
        <v>627</v>
      </c>
      <c r="G11" s="78">
        <v>850</v>
      </c>
    </row>
    <row r="12" spans="1:7">
      <c r="A12" s="78">
        <v>9</v>
      </c>
      <c r="B12" s="80" t="s">
        <v>1201</v>
      </c>
      <c r="C12" s="78">
        <v>943</v>
      </c>
      <c r="E12" s="78">
        <v>34</v>
      </c>
      <c r="F12" s="80" t="s">
        <v>629</v>
      </c>
      <c r="G12" s="78">
        <v>845</v>
      </c>
    </row>
    <row r="13" spans="1:7">
      <c r="A13" s="78">
        <v>10</v>
      </c>
      <c r="B13" s="80" t="s">
        <v>1202</v>
      </c>
      <c r="C13" s="78">
        <v>941</v>
      </c>
      <c r="E13" s="78">
        <v>35</v>
      </c>
      <c r="F13" s="80" t="s">
        <v>631</v>
      </c>
      <c r="G13" s="78">
        <v>843</v>
      </c>
    </row>
    <row r="14" spans="1:7">
      <c r="A14" s="78">
        <v>11</v>
      </c>
      <c r="B14" s="80" t="s">
        <v>632</v>
      </c>
      <c r="C14" s="78">
        <v>933</v>
      </c>
      <c r="E14" s="78">
        <v>36</v>
      </c>
      <c r="F14" s="80" t="s">
        <v>633</v>
      </c>
      <c r="G14" s="78">
        <v>841</v>
      </c>
    </row>
    <row r="15" spans="1:7">
      <c r="A15" s="78">
        <v>12</v>
      </c>
      <c r="B15" s="80" t="s">
        <v>634</v>
      </c>
      <c r="C15" s="78">
        <v>300</v>
      </c>
      <c r="E15" s="78">
        <v>37</v>
      </c>
      <c r="F15" s="80" t="s">
        <v>635</v>
      </c>
      <c r="G15" s="78">
        <v>837</v>
      </c>
    </row>
    <row r="16" spans="1:7">
      <c r="A16" s="78">
        <v>13</v>
      </c>
      <c r="B16" s="80" t="s">
        <v>636</v>
      </c>
      <c r="C16" s="78">
        <v>927</v>
      </c>
      <c r="E16" s="78">
        <v>38</v>
      </c>
      <c r="F16" s="80" t="s">
        <v>637</v>
      </c>
      <c r="G16" s="78">
        <v>836</v>
      </c>
    </row>
    <row r="17" spans="1:7">
      <c r="A17" s="78">
        <v>14</v>
      </c>
      <c r="B17" s="80" t="s">
        <v>638</v>
      </c>
      <c r="C17" s="78">
        <v>925</v>
      </c>
      <c r="E17" s="78">
        <v>39</v>
      </c>
      <c r="F17" s="80" t="s">
        <v>639</v>
      </c>
      <c r="G17" s="78">
        <v>832</v>
      </c>
    </row>
    <row r="18" spans="1:7">
      <c r="A18" s="78">
        <v>15</v>
      </c>
      <c r="B18" s="80" t="s">
        <v>640</v>
      </c>
      <c r="C18" s="78">
        <v>923</v>
      </c>
      <c r="E18" s="78">
        <v>40</v>
      </c>
      <c r="F18" s="80" t="s">
        <v>641</v>
      </c>
      <c r="G18" s="78">
        <v>832</v>
      </c>
    </row>
    <row r="19" spans="1:7">
      <c r="A19" s="78">
        <v>16</v>
      </c>
      <c r="B19" s="80" t="s">
        <v>642</v>
      </c>
      <c r="C19" s="78">
        <v>922</v>
      </c>
      <c r="E19" s="78">
        <v>41</v>
      </c>
      <c r="F19" s="80" t="s">
        <v>643</v>
      </c>
      <c r="G19" s="78">
        <v>536</v>
      </c>
    </row>
    <row r="20" spans="1:7">
      <c r="A20" s="78">
        <v>17</v>
      </c>
      <c r="B20" s="80" t="s">
        <v>644</v>
      </c>
      <c r="C20" s="78">
        <v>919</v>
      </c>
      <c r="E20" s="78">
        <v>42</v>
      </c>
      <c r="F20" s="80" t="s">
        <v>645</v>
      </c>
      <c r="G20" s="78">
        <v>827</v>
      </c>
    </row>
    <row r="21" spans="1:7">
      <c r="A21" s="78">
        <v>18</v>
      </c>
      <c r="B21" s="80" t="s">
        <v>646</v>
      </c>
      <c r="C21" s="78">
        <v>918</v>
      </c>
      <c r="E21" s="78">
        <v>43</v>
      </c>
      <c r="F21" s="80" t="s">
        <v>647</v>
      </c>
      <c r="G21" s="78">
        <v>820</v>
      </c>
    </row>
    <row r="22" spans="1:7">
      <c r="A22" s="78">
        <v>19</v>
      </c>
      <c r="B22" s="80" t="s">
        <v>648</v>
      </c>
      <c r="C22" s="78">
        <v>915</v>
      </c>
      <c r="E22" s="78">
        <v>44</v>
      </c>
      <c r="F22" s="80" t="s">
        <v>649</v>
      </c>
      <c r="G22" s="78">
        <v>814</v>
      </c>
    </row>
    <row r="23" spans="1:7">
      <c r="A23" s="78">
        <v>20</v>
      </c>
      <c r="B23" s="80" t="s">
        <v>650</v>
      </c>
      <c r="C23" s="78">
        <v>911</v>
      </c>
      <c r="E23" s="78">
        <v>45</v>
      </c>
      <c r="F23" s="80" t="s">
        <v>651</v>
      </c>
      <c r="G23" s="78">
        <v>811</v>
      </c>
    </row>
    <row r="24" spans="1:7">
      <c r="A24" s="78">
        <v>21</v>
      </c>
      <c r="B24" s="80" t="s">
        <v>652</v>
      </c>
      <c r="C24" s="78">
        <v>900</v>
      </c>
      <c r="E24" s="78">
        <v>46</v>
      </c>
      <c r="F24" s="80" t="s">
        <v>653</v>
      </c>
      <c r="G24" s="78">
        <v>808</v>
      </c>
    </row>
    <row r="25" spans="1:7">
      <c r="A25" s="78">
        <v>22</v>
      </c>
      <c r="B25" s="80" t="s">
        <v>652</v>
      </c>
      <c r="C25" s="78">
        <v>896</v>
      </c>
      <c r="E25" s="78">
        <v>47</v>
      </c>
      <c r="F25" s="80" t="s">
        <v>654</v>
      </c>
      <c r="G25" s="78">
        <v>806</v>
      </c>
    </row>
    <row r="26" spans="1:7">
      <c r="A26" s="78">
        <v>23</v>
      </c>
      <c r="B26" s="80" t="s">
        <v>655</v>
      </c>
      <c r="C26" s="78">
        <v>893</v>
      </c>
      <c r="E26" s="78">
        <v>48</v>
      </c>
      <c r="F26" s="80" t="s">
        <v>656</v>
      </c>
      <c r="G26" s="78">
        <v>805</v>
      </c>
    </row>
    <row r="27" spans="1:7">
      <c r="A27" s="78">
        <v>24</v>
      </c>
      <c r="B27" s="80" t="s">
        <v>657</v>
      </c>
      <c r="C27" s="78">
        <v>887</v>
      </c>
      <c r="E27" s="78">
        <v>49</v>
      </c>
      <c r="F27" s="80" t="s">
        <v>658</v>
      </c>
      <c r="G27" s="78">
        <v>803</v>
      </c>
    </row>
    <row r="28" spans="1:7">
      <c r="A28" s="78">
        <v>25</v>
      </c>
      <c r="B28" s="80" t="s">
        <v>659</v>
      </c>
      <c r="C28" s="78">
        <v>886</v>
      </c>
      <c r="E28" s="78">
        <v>50</v>
      </c>
      <c r="F28" s="80" t="s">
        <v>660</v>
      </c>
      <c r="G28" s="78">
        <v>801</v>
      </c>
    </row>
    <row r="30" spans="1:7">
      <c r="A30" t="s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9C3B-172A-425D-AA4E-E48AC21E52BB}">
  <dimension ref="A1:C54"/>
  <sheetViews>
    <sheetView topLeftCell="A37" workbookViewId="0">
      <selection activeCell="A3" sqref="A3:B53"/>
    </sheetView>
  </sheetViews>
  <sheetFormatPr defaultRowHeight="14.4"/>
  <cols>
    <col min="1" max="1" width="8.77734375" customWidth="1"/>
    <col min="2" max="2" width="19.5546875" customWidth="1"/>
    <col min="3" max="3" width="12.77734375" customWidth="1"/>
  </cols>
  <sheetData>
    <row r="1" spans="1:3">
      <c r="A1" t="s">
        <v>409</v>
      </c>
    </row>
    <row r="2" spans="1:3" ht="15" thickBot="1">
      <c r="A2" t="s">
        <v>1203</v>
      </c>
    </row>
    <row r="3" spans="1:3">
      <c r="A3" s="81" t="s">
        <v>56</v>
      </c>
      <c r="B3" s="82" t="s">
        <v>976</v>
      </c>
      <c r="C3" s="83" t="s">
        <v>1204</v>
      </c>
    </row>
    <row r="4" spans="1:3">
      <c r="A4" s="39">
        <v>1</v>
      </c>
      <c r="B4" s="84" t="s">
        <v>1205</v>
      </c>
      <c r="C4" s="40">
        <v>78</v>
      </c>
    </row>
    <row r="5" spans="1:3">
      <c r="A5" s="39">
        <v>2</v>
      </c>
      <c r="B5" s="84" t="s">
        <v>979</v>
      </c>
      <c r="C5" s="40">
        <v>76</v>
      </c>
    </row>
    <row r="6" spans="1:3">
      <c r="A6" s="39">
        <v>3</v>
      </c>
      <c r="B6" s="84" t="s">
        <v>145</v>
      </c>
      <c r="C6" s="40">
        <v>65</v>
      </c>
    </row>
    <row r="7" spans="1:3">
      <c r="A7" s="39">
        <v>4</v>
      </c>
      <c r="B7" s="84" t="s">
        <v>1206</v>
      </c>
      <c r="C7" s="40">
        <v>98</v>
      </c>
    </row>
    <row r="8" spans="1:3">
      <c r="A8" s="39">
        <v>5</v>
      </c>
      <c r="B8" s="84" t="s">
        <v>1207</v>
      </c>
      <c r="C8" s="40">
        <v>100</v>
      </c>
    </row>
    <row r="9" spans="1:3">
      <c r="A9" s="39">
        <v>6</v>
      </c>
      <c r="B9" s="84" t="s">
        <v>1208</v>
      </c>
      <c r="C9" s="40">
        <v>74</v>
      </c>
    </row>
    <row r="10" spans="1:3">
      <c r="A10" s="39">
        <v>7</v>
      </c>
      <c r="B10" s="84" t="s">
        <v>1209</v>
      </c>
      <c r="C10" s="40">
        <v>76</v>
      </c>
    </row>
    <row r="11" spans="1:3">
      <c r="A11" s="39">
        <v>8</v>
      </c>
      <c r="B11" s="84" t="s">
        <v>1210</v>
      </c>
      <c r="C11" s="40">
        <v>76</v>
      </c>
    </row>
    <row r="12" spans="1:3">
      <c r="A12" s="39">
        <v>9</v>
      </c>
      <c r="B12" s="84" t="s">
        <v>1211</v>
      </c>
      <c r="C12" s="40">
        <v>99</v>
      </c>
    </row>
    <row r="13" spans="1:3">
      <c r="A13" s="39">
        <v>10</v>
      </c>
      <c r="B13" s="84" t="s">
        <v>1212</v>
      </c>
      <c r="C13" s="40">
        <v>98</v>
      </c>
    </row>
    <row r="14" spans="1:3">
      <c r="A14" s="39">
        <v>11</v>
      </c>
      <c r="B14" s="84" t="s">
        <v>1213</v>
      </c>
      <c r="C14" s="40">
        <v>100</v>
      </c>
    </row>
    <row r="15" spans="1:3">
      <c r="A15" s="39">
        <v>12</v>
      </c>
      <c r="B15" s="84" t="s">
        <v>1214</v>
      </c>
      <c r="C15" s="40">
        <v>98</v>
      </c>
    </row>
    <row r="16" spans="1:3">
      <c r="A16" s="39">
        <v>13</v>
      </c>
      <c r="B16" s="84" t="s">
        <v>1215</v>
      </c>
      <c r="C16" s="40">
        <v>98</v>
      </c>
    </row>
    <row r="17" spans="1:3">
      <c r="A17" s="39">
        <v>14</v>
      </c>
      <c r="B17" s="84" t="s">
        <v>1216</v>
      </c>
      <c r="C17" s="40">
        <v>79</v>
      </c>
    </row>
    <row r="18" spans="1:3">
      <c r="A18" s="39">
        <v>15</v>
      </c>
      <c r="B18" s="84" t="s">
        <v>127</v>
      </c>
      <c r="C18" s="40">
        <v>76</v>
      </c>
    </row>
    <row r="19" spans="1:3">
      <c r="A19" s="39">
        <v>16</v>
      </c>
      <c r="B19" s="84" t="s">
        <v>1217</v>
      </c>
      <c r="C19" s="40">
        <v>78</v>
      </c>
    </row>
    <row r="20" spans="1:3">
      <c r="A20" s="39">
        <v>17</v>
      </c>
      <c r="B20" s="84" t="s">
        <v>1218</v>
      </c>
      <c r="C20" s="40">
        <v>100</v>
      </c>
    </row>
    <row r="21" spans="1:3">
      <c r="A21" s="39">
        <v>18</v>
      </c>
      <c r="B21" s="84" t="s">
        <v>1219</v>
      </c>
      <c r="C21" s="40">
        <v>120</v>
      </c>
    </row>
    <row r="22" spans="1:3">
      <c r="A22" s="39">
        <v>19</v>
      </c>
      <c r="B22" s="84" t="s">
        <v>1220</v>
      </c>
      <c r="C22" s="40">
        <v>120</v>
      </c>
    </row>
    <row r="23" spans="1:3">
      <c r="A23" s="39">
        <v>20</v>
      </c>
      <c r="B23" s="84" t="s">
        <v>1221</v>
      </c>
      <c r="C23" s="40">
        <v>89</v>
      </c>
    </row>
    <row r="24" spans="1:3">
      <c r="A24" s="39">
        <v>21</v>
      </c>
      <c r="B24" s="84" t="s">
        <v>994</v>
      </c>
      <c r="C24" s="40">
        <v>113</v>
      </c>
    </row>
    <row r="25" spans="1:3">
      <c r="A25" s="39">
        <v>22</v>
      </c>
      <c r="B25" s="84" t="s">
        <v>1222</v>
      </c>
      <c r="C25" s="40">
        <v>87</v>
      </c>
    </row>
    <row r="26" spans="1:3">
      <c r="A26" s="39">
        <v>23</v>
      </c>
      <c r="B26" s="84" t="s">
        <v>1223</v>
      </c>
      <c r="C26" s="40">
        <v>88</v>
      </c>
    </row>
    <row r="27" spans="1:3">
      <c r="A27" s="39">
        <v>24</v>
      </c>
      <c r="B27" s="84" t="s">
        <v>1224</v>
      </c>
      <c r="C27" s="40">
        <v>120</v>
      </c>
    </row>
    <row r="28" spans="1:3">
      <c r="A28" s="39">
        <v>25</v>
      </c>
      <c r="B28" s="84" t="s">
        <v>1225</v>
      </c>
      <c r="C28" s="40">
        <v>100</v>
      </c>
    </row>
    <row r="29" spans="1:3">
      <c r="A29" s="39">
        <v>26</v>
      </c>
      <c r="B29" s="84" t="s">
        <v>1226</v>
      </c>
      <c r="C29" s="40">
        <v>109</v>
      </c>
    </row>
    <row r="30" spans="1:3">
      <c r="A30" s="39">
        <v>27</v>
      </c>
      <c r="B30" s="84" t="s">
        <v>1227</v>
      </c>
      <c r="C30" s="40">
        <v>119</v>
      </c>
    </row>
    <row r="31" spans="1:3">
      <c r="A31" s="39">
        <v>28</v>
      </c>
      <c r="B31" s="84" t="s">
        <v>1228</v>
      </c>
      <c r="C31" s="40">
        <v>107</v>
      </c>
    </row>
    <row r="32" spans="1:3">
      <c r="A32" s="39">
        <v>29</v>
      </c>
      <c r="B32" s="84" t="s">
        <v>1229</v>
      </c>
      <c r="C32" s="40">
        <v>89</v>
      </c>
    </row>
    <row r="33" spans="1:3">
      <c r="A33" s="39">
        <v>30</v>
      </c>
      <c r="B33" s="84" t="s">
        <v>1230</v>
      </c>
      <c r="C33" s="40">
        <v>89</v>
      </c>
    </row>
    <row r="34" spans="1:3">
      <c r="A34" s="39">
        <v>31</v>
      </c>
      <c r="B34" s="84" t="s">
        <v>128</v>
      </c>
      <c r="C34" s="40">
        <v>78</v>
      </c>
    </row>
    <row r="35" spans="1:3">
      <c r="A35" s="39">
        <v>32</v>
      </c>
      <c r="B35" s="84" t="s">
        <v>1231</v>
      </c>
      <c r="C35" s="40">
        <v>100</v>
      </c>
    </row>
    <row r="36" spans="1:3">
      <c r="A36" s="39">
        <v>33</v>
      </c>
      <c r="B36" s="84" t="s">
        <v>1232</v>
      </c>
      <c r="C36" s="40">
        <v>78</v>
      </c>
    </row>
    <row r="37" spans="1:3">
      <c r="A37" s="39">
        <v>34</v>
      </c>
      <c r="B37" s="84" t="s">
        <v>1233</v>
      </c>
      <c r="C37" s="40">
        <v>65</v>
      </c>
    </row>
    <row r="38" spans="1:3">
      <c r="A38" s="39">
        <v>35</v>
      </c>
      <c r="B38" s="84" t="s">
        <v>1234</v>
      </c>
      <c r="C38" s="40">
        <v>97</v>
      </c>
    </row>
    <row r="39" spans="1:3">
      <c r="A39" s="39">
        <v>36</v>
      </c>
      <c r="B39" s="84" t="s">
        <v>1235</v>
      </c>
      <c r="C39" s="40">
        <v>65</v>
      </c>
    </row>
    <row r="40" spans="1:3">
      <c r="A40" s="39">
        <v>37</v>
      </c>
      <c r="B40" s="84" t="s">
        <v>1236</v>
      </c>
      <c r="C40" s="40">
        <v>102</v>
      </c>
    </row>
    <row r="41" spans="1:3">
      <c r="A41" s="39">
        <v>38</v>
      </c>
      <c r="B41" s="84" t="s">
        <v>1237</v>
      </c>
      <c r="C41" s="40">
        <v>119</v>
      </c>
    </row>
    <row r="42" spans="1:3">
      <c r="A42" s="39">
        <v>39</v>
      </c>
      <c r="B42" s="84" t="s">
        <v>1238</v>
      </c>
      <c r="C42" s="40">
        <v>69</v>
      </c>
    </row>
    <row r="43" spans="1:3">
      <c r="A43" s="39">
        <v>40</v>
      </c>
      <c r="B43" s="84" t="s">
        <v>1239</v>
      </c>
      <c r="C43" s="40">
        <v>79</v>
      </c>
    </row>
    <row r="44" spans="1:3">
      <c r="A44" s="39">
        <v>41</v>
      </c>
      <c r="B44" s="84" t="s">
        <v>1240</v>
      </c>
      <c r="C44" s="40">
        <v>79</v>
      </c>
    </row>
    <row r="45" spans="1:3">
      <c r="A45" s="39">
        <v>42</v>
      </c>
      <c r="B45" s="84" t="s">
        <v>1241</v>
      </c>
      <c r="C45" s="40">
        <v>63</v>
      </c>
    </row>
    <row r="46" spans="1:3">
      <c r="A46" s="39">
        <v>43</v>
      </c>
      <c r="B46" s="84" t="s">
        <v>1242</v>
      </c>
      <c r="C46" s="40">
        <v>64</v>
      </c>
    </row>
    <row r="47" spans="1:3">
      <c r="A47" s="39">
        <v>44</v>
      </c>
      <c r="B47" s="84" t="s">
        <v>144</v>
      </c>
      <c r="C47" s="40">
        <v>65</v>
      </c>
    </row>
    <row r="48" spans="1:3">
      <c r="A48" s="39">
        <v>45</v>
      </c>
      <c r="B48" s="84" t="s">
        <v>1243</v>
      </c>
      <c r="C48" s="40">
        <v>93</v>
      </c>
    </row>
    <row r="49" spans="1:3">
      <c r="A49" s="39">
        <v>46</v>
      </c>
      <c r="B49" s="84" t="s">
        <v>1244</v>
      </c>
      <c r="C49" s="40">
        <v>82</v>
      </c>
    </row>
    <row r="50" spans="1:3">
      <c r="A50" s="39">
        <v>47</v>
      </c>
      <c r="B50" s="84" t="s">
        <v>1245</v>
      </c>
      <c r="C50" s="40">
        <v>83</v>
      </c>
    </row>
    <row r="51" spans="1:3">
      <c r="A51" s="39">
        <v>48</v>
      </c>
      <c r="B51" s="84" t="s">
        <v>1246</v>
      </c>
      <c r="C51" s="40">
        <v>81</v>
      </c>
    </row>
    <row r="52" spans="1:3">
      <c r="A52" s="39">
        <v>49</v>
      </c>
      <c r="B52" s="84" t="s">
        <v>1247</v>
      </c>
      <c r="C52" s="40">
        <v>99</v>
      </c>
    </row>
    <row r="53" spans="1:3" ht="15" thickBot="1">
      <c r="A53" s="41">
        <v>50</v>
      </c>
      <c r="B53" s="85" t="s">
        <v>1248</v>
      </c>
      <c r="C53" s="43">
        <v>105</v>
      </c>
    </row>
    <row r="54" spans="1:3">
      <c r="A54" t="s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750D2-E903-4F5F-A5AA-096091AACA52}">
  <dimension ref="B2:B51"/>
  <sheetViews>
    <sheetView workbookViewId="0">
      <selection activeCell="B2" sqref="B2:B51"/>
    </sheetView>
  </sheetViews>
  <sheetFormatPr defaultRowHeight="14.4"/>
  <sheetData>
    <row r="2" spans="2:2">
      <c r="B2">
        <v>71</v>
      </c>
    </row>
    <row r="3" spans="2:2">
      <c r="B3">
        <v>32</v>
      </c>
    </row>
    <row r="4" spans="2:2">
      <c r="B4">
        <v>28</v>
      </c>
    </row>
    <row r="5" spans="2:2">
      <c r="B5">
        <v>86</v>
      </c>
    </row>
    <row r="6" spans="2:2">
      <c r="B6">
        <v>77</v>
      </c>
    </row>
    <row r="7" spans="2:2">
      <c r="B7">
        <v>11</v>
      </c>
    </row>
    <row r="8" spans="2:2">
      <c r="B8">
        <v>17</v>
      </c>
    </row>
    <row r="9" spans="2:2">
      <c r="B9">
        <v>17</v>
      </c>
    </row>
    <row r="10" spans="2:2">
      <c r="B10">
        <v>42</v>
      </c>
    </row>
    <row r="11" spans="2:2">
      <c r="B11">
        <v>12</v>
      </c>
    </row>
    <row r="12" spans="2:2">
      <c r="B12">
        <v>91</v>
      </c>
    </row>
    <row r="13" spans="2:2">
      <c r="B13">
        <v>64</v>
      </c>
    </row>
    <row r="14" spans="2:2">
      <c r="B14">
        <v>52</v>
      </c>
    </row>
    <row r="15" spans="2:2">
      <c r="B15">
        <v>44</v>
      </c>
    </row>
    <row r="16" spans="2:2">
      <c r="B16">
        <v>82</v>
      </c>
    </row>
    <row r="17" spans="2:2">
      <c r="B17">
        <v>53</v>
      </c>
    </row>
    <row r="18" spans="2:2">
      <c r="B18">
        <v>60</v>
      </c>
    </row>
    <row r="19" spans="2:2">
      <c r="B19">
        <v>80</v>
      </c>
    </row>
    <row r="20" spans="2:2">
      <c r="B20">
        <v>34</v>
      </c>
    </row>
    <row r="21" spans="2:2">
      <c r="B21">
        <v>54</v>
      </c>
    </row>
    <row r="22" spans="2:2">
      <c r="B22">
        <v>22</v>
      </c>
    </row>
    <row r="23" spans="2:2">
      <c r="B23">
        <v>3</v>
      </c>
    </row>
    <row r="24" spans="2:2">
      <c r="B24">
        <v>36</v>
      </c>
    </row>
    <row r="25" spans="2:2">
      <c r="B25">
        <v>73</v>
      </c>
    </row>
    <row r="26" spans="2:2">
      <c r="B26">
        <v>85</v>
      </c>
    </row>
    <row r="27" spans="2:2">
      <c r="B27">
        <v>96</v>
      </c>
    </row>
    <row r="28" spans="2:2">
      <c r="B28">
        <v>22</v>
      </c>
    </row>
    <row r="29" spans="2:2">
      <c r="B29">
        <v>23</v>
      </c>
    </row>
    <row r="30" spans="2:2">
      <c r="B30">
        <v>77</v>
      </c>
    </row>
    <row r="31" spans="2:2">
      <c r="B31">
        <v>79</v>
      </c>
    </row>
    <row r="32" spans="2:2">
      <c r="B32">
        <v>87</v>
      </c>
    </row>
    <row r="33" spans="2:2">
      <c r="B33">
        <v>40</v>
      </c>
    </row>
    <row r="34" spans="2:2">
      <c r="B34">
        <v>66</v>
      </c>
    </row>
    <row r="35" spans="2:2">
      <c r="B35">
        <v>13</v>
      </c>
    </row>
    <row r="36" spans="2:2">
      <c r="B36">
        <v>23</v>
      </c>
    </row>
    <row r="37" spans="2:2">
      <c r="B37">
        <v>72</v>
      </c>
    </row>
    <row r="38" spans="2:2">
      <c r="B38">
        <v>55</v>
      </c>
    </row>
    <row r="39" spans="2:2">
      <c r="B39">
        <v>2</v>
      </c>
    </row>
    <row r="40" spans="2:2">
      <c r="B40">
        <v>23</v>
      </c>
    </row>
    <row r="41" spans="2:2">
      <c r="B41">
        <v>7</v>
      </c>
    </row>
    <row r="42" spans="2:2">
      <c r="B42">
        <v>37</v>
      </c>
    </row>
    <row r="43" spans="2:2">
      <c r="B43">
        <v>25</v>
      </c>
    </row>
    <row r="44" spans="2:2">
      <c r="B44">
        <v>62</v>
      </c>
    </row>
    <row r="45" spans="2:2">
      <c r="B45">
        <v>84</v>
      </c>
    </row>
    <row r="46" spans="2:2">
      <c r="B46">
        <v>51</v>
      </c>
    </row>
    <row r="47" spans="2:2">
      <c r="B47">
        <v>47</v>
      </c>
    </row>
    <row r="48" spans="2:2">
      <c r="B48">
        <v>50</v>
      </c>
    </row>
    <row r="49" spans="2:2">
      <c r="B49">
        <v>53</v>
      </c>
    </row>
    <row r="50" spans="2:2">
      <c r="B50">
        <v>10</v>
      </c>
    </row>
    <row r="51" spans="2:2">
      <c r="B51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4858D-1669-40E1-995A-6F1551697A32}">
  <dimension ref="B2:B51"/>
  <sheetViews>
    <sheetView workbookViewId="0">
      <selection activeCell="B2" sqref="B2:B51"/>
    </sheetView>
  </sheetViews>
  <sheetFormatPr defaultRowHeight="14.4"/>
  <sheetData>
    <row r="2" spans="2:2">
      <c r="B2">
        <v>80</v>
      </c>
    </row>
    <row r="3" spans="2:2">
      <c r="B3">
        <v>45</v>
      </c>
    </row>
    <row r="4" spans="2:2">
      <c r="B4">
        <v>42</v>
      </c>
    </row>
    <row r="5" spans="2:2">
      <c r="B5">
        <v>100</v>
      </c>
    </row>
    <row r="6" spans="2:2">
      <c r="B6">
        <v>36</v>
      </c>
    </row>
    <row r="7" spans="2:2">
      <c r="B7">
        <v>35</v>
      </c>
    </row>
    <row r="8" spans="2:2">
      <c r="B8">
        <v>13</v>
      </c>
    </row>
    <row r="9" spans="2:2">
      <c r="B9">
        <v>91</v>
      </c>
    </row>
    <row r="10" spans="2:2">
      <c r="B10">
        <v>89</v>
      </c>
    </row>
    <row r="11" spans="2:2">
      <c r="B11">
        <v>18</v>
      </c>
    </row>
    <row r="12" spans="2:2">
      <c r="B12">
        <v>78</v>
      </c>
    </row>
    <row r="13" spans="2:2">
      <c r="B13">
        <v>52</v>
      </c>
    </row>
    <row r="14" spans="2:2">
      <c r="B14">
        <v>56</v>
      </c>
    </row>
    <row r="15" spans="2:2">
      <c r="B15">
        <v>7</v>
      </c>
    </row>
    <row r="16" spans="2:2">
      <c r="B16">
        <v>76</v>
      </c>
    </row>
    <row r="17" spans="2:2">
      <c r="B17">
        <v>99</v>
      </c>
    </row>
    <row r="18" spans="2:2">
      <c r="B18">
        <v>15</v>
      </c>
    </row>
    <row r="19" spans="2:2">
      <c r="B19">
        <v>98</v>
      </c>
    </row>
    <row r="20" spans="2:2">
      <c r="B20">
        <v>19</v>
      </c>
    </row>
    <row r="21" spans="2:2">
      <c r="B21">
        <v>51</v>
      </c>
    </row>
    <row r="22" spans="2:2">
      <c r="B22">
        <v>86</v>
      </c>
    </row>
    <row r="23" spans="2:2">
      <c r="B23">
        <v>54</v>
      </c>
    </row>
    <row r="24" spans="2:2">
      <c r="B24">
        <v>20</v>
      </c>
    </row>
    <row r="25" spans="2:2">
      <c r="B25">
        <v>74</v>
      </c>
    </row>
    <row r="26" spans="2:2">
      <c r="B26">
        <v>41</v>
      </c>
    </row>
    <row r="27" spans="2:2">
      <c r="B27">
        <v>79</v>
      </c>
    </row>
    <row r="28" spans="2:2">
      <c r="B28">
        <v>57</v>
      </c>
    </row>
    <row r="29" spans="2:2">
      <c r="B29">
        <v>87</v>
      </c>
    </row>
    <row r="30" spans="2:2">
      <c r="B30">
        <v>31</v>
      </c>
    </row>
    <row r="31" spans="2:2">
      <c r="B31">
        <v>3</v>
      </c>
    </row>
    <row r="32" spans="2:2">
      <c r="B32">
        <v>46</v>
      </c>
    </row>
    <row r="33" spans="2:2">
      <c r="B33">
        <v>38</v>
      </c>
    </row>
    <row r="34" spans="2:2">
      <c r="B34">
        <v>49</v>
      </c>
    </row>
    <row r="35" spans="2:2">
      <c r="B35">
        <v>36</v>
      </c>
    </row>
    <row r="36" spans="2:2">
      <c r="B36">
        <v>19</v>
      </c>
    </row>
    <row r="37" spans="2:2">
      <c r="B37">
        <v>1</v>
      </c>
    </row>
    <row r="38" spans="2:2">
      <c r="B38">
        <v>43</v>
      </c>
    </row>
    <row r="39" spans="2:2">
      <c r="B39">
        <v>52</v>
      </c>
    </row>
    <row r="40" spans="2:2">
      <c r="B40">
        <v>68</v>
      </c>
    </row>
    <row r="41" spans="2:2">
      <c r="B41">
        <v>10</v>
      </c>
    </row>
    <row r="42" spans="2:2">
      <c r="B42">
        <v>56</v>
      </c>
    </row>
    <row r="43" spans="2:2">
      <c r="B43">
        <v>97</v>
      </c>
    </row>
    <row r="44" spans="2:2">
      <c r="B44">
        <v>81</v>
      </c>
    </row>
    <row r="45" spans="2:2">
      <c r="B45">
        <v>34</v>
      </c>
    </row>
    <row r="46" spans="2:2">
      <c r="B46">
        <v>59</v>
      </c>
    </row>
    <row r="47" spans="2:2">
      <c r="B47">
        <v>38</v>
      </c>
    </row>
    <row r="48" spans="2:2">
      <c r="B48">
        <v>3</v>
      </c>
    </row>
    <row r="49" spans="2:2">
      <c r="B49">
        <v>92</v>
      </c>
    </row>
    <row r="50" spans="2:2">
      <c r="B50">
        <v>48</v>
      </c>
    </row>
    <row r="51" spans="2:2">
      <c r="B5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C4D1-8150-481E-AA2F-39CFEDF9AA21}">
  <dimension ref="B2:B51"/>
  <sheetViews>
    <sheetView workbookViewId="0">
      <selection activeCell="G10" sqref="G10"/>
    </sheetView>
  </sheetViews>
  <sheetFormatPr defaultRowHeight="14.4"/>
  <sheetData>
    <row r="2" spans="2:2">
      <c r="B2">
        <v>58</v>
      </c>
    </row>
    <row r="3" spans="2:2">
      <c r="B3">
        <v>97</v>
      </c>
    </row>
    <row r="4" spans="2:2">
      <c r="B4">
        <v>42</v>
      </c>
    </row>
    <row r="5" spans="2:2">
      <c r="B5">
        <v>49</v>
      </c>
    </row>
    <row r="6" spans="2:2">
      <c r="B6">
        <v>54</v>
      </c>
    </row>
    <row r="7" spans="2:2">
      <c r="B7">
        <v>7</v>
      </c>
    </row>
    <row r="8" spans="2:2">
      <c r="B8">
        <v>1</v>
      </c>
    </row>
    <row r="9" spans="2:2">
      <c r="B9">
        <v>87</v>
      </c>
    </row>
    <row r="10" spans="2:2">
      <c r="B10">
        <v>5</v>
      </c>
    </row>
    <row r="11" spans="2:2">
      <c r="B11">
        <v>100</v>
      </c>
    </row>
    <row r="12" spans="2:2">
      <c r="B12">
        <v>1</v>
      </c>
    </row>
    <row r="13" spans="2:2">
      <c r="B13">
        <v>49</v>
      </c>
    </row>
    <row r="14" spans="2:2">
      <c r="B14">
        <v>7</v>
      </c>
    </row>
    <row r="15" spans="2:2">
      <c r="B15">
        <v>12</v>
      </c>
    </row>
    <row r="16" spans="2:2">
      <c r="B16">
        <v>25</v>
      </c>
    </row>
    <row r="17" spans="2:2">
      <c r="B17">
        <v>21</v>
      </c>
    </row>
    <row r="18" spans="2:2">
      <c r="B18">
        <v>60</v>
      </c>
    </row>
    <row r="19" spans="2:2">
      <c r="B19">
        <v>81</v>
      </c>
    </row>
    <row r="20" spans="2:2">
      <c r="B20">
        <v>5</v>
      </c>
    </row>
    <row r="21" spans="2:2">
      <c r="B21">
        <v>83</v>
      </c>
    </row>
    <row r="22" spans="2:2">
      <c r="B22">
        <v>50</v>
      </c>
    </row>
    <row r="23" spans="2:2">
      <c r="B23">
        <v>34</v>
      </c>
    </row>
    <row r="24" spans="2:2">
      <c r="B24">
        <v>45</v>
      </c>
    </row>
    <row r="25" spans="2:2">
      <c r="B25">
        <v>85</v>
      </c>
    </row>
    <row r="26" spans="2:2">
      <c r="B26">
        <v>17</v>
      </c>
    </row>
    <row r="27" spans="2:2">
      <c r="B27">
        <v>16</v>
      </c>
    </row>
    <row r="28" spans="2:2">
      <c r="B28">
        <v>75</v>
      </c>
    </row>
    <row r="29" spans="2:2">
      <c r="B29">
        <v>5</v>
      </c>
    </row>
    <row r="30" spans="2:2">
      <c r="B30">
        <v>94</v>
      </c>
    </row>
    <row r="31" spans="2:2">
      <c r="B31">
        <v>32</v>
      </c>
    </row>
    <row r="32" spans="2:2">
      <c r="B32">
        <v>35</v>
      </c>
    </row>
    <row r="33" spans="2:2">
      <c r="B33">
        <v>97</v>
      </c>
    </row>
    <row r="34" spans="2:2">
      <c r="B34">
        <v>44</v>
      </c>
    </row>
    <row r="35" spans="2:2">
      <c r="B35">
        <v>61</v>
      </c>
    </row>
    <row r="36" spans="2:2">
      <c r="B36">
        <v>12</v>
      </c>
    </row>
    <row r="37" spans="2:2">
      <c r="B37">
        <v>80</v>
      </c>
    </row>
    <row r="38" spans="2:2">
      <c r="B38">
        <v>66</v>
      </c>
    </row>
    <row r="39" spans="2:2">
      <c r="B39">
        <v>100</v>
      </c>
    </row>
    <row r="40" spans="2:2">
      <c r="B40">
        <v>64</v>
      </c>
    </row>
    <row r="41" spans="2:2">
      <c r="B41">
        <v>42</v>
      </c>
    </row>
    <row r="42" spans="2:2">
      <c r="B42">
        <v>8</v>
      </c>
    </row>
    <row r="43" spans="2:2">
      <c r="B43">
        <v>74</v>
      </c>
    </row>
    <row r="44" spans="2:2">
      <c r="B44">
        <v>45</v>
      </c>
    </row>
    <row r="45" spans="2:2">
      <c r="B45">
        <v>29</v>
      </c>
    </row>
    <row r="46" spans="2:2">
      <c r="B46">
        <v>12</v>
      </c>
    </row>
    <row r="47" spans="2:2">
      <c r="B47">
        <v>91</v>
      </c>
    </row>
    <row r="48" spans="2:2">
      <c r="B48">
        <v>32</v>
      </c>
    </row>
    <row r="49" spans="2:2">
      <c r="B49">
        <v>8</v>
      </c>
    </row>
    <row r="50" spans="2:2">
      <c r="B50">
        <v>3</v>
      </c>
    </row>
    <row r="51" spans="2:2">
      <c r="B5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A0FC-2EA9-461A-9A33-3DB9DB18D9A6}">
  <dimension ref="B2:B51"/>
  <sheetViews>
    <sheetView zoomScale="82" workbookViewId="0">
      <selection activeCell="F16" sqref="F16"/>
    </sheetView>
  </sheetViews>
  <sheetFormatPr defaultRowHeight="14.4"/>
  <sheetData>
    <row r="2" spans="2:2">
      <c r="B2">
        <v>27</v>
      </c>
    </row>
    <row r="3" spans="2:2">
      <c r="B3">
        <v>15</v>
      </c>
    </row>
    <row r="4" spans="2:2">
      <c r="B4">
        <v>14</v>
      </c>
    </row>
    <row r="5" spans="2:2">
      <c r="B5">
        <v>49</v>
      </c>
    </row>
    <row r="6" spans="2:2">
      <c r="B6">
        <v>95</v>
      </c>
    </row>
    <row r="7" spans="2:2">
      <c r="B7">
        <v>87</v>
      </c>
    </row>
    <row r="8" spans="2:2">
      <c r="B8">
        <v>14</v>
      </c>
    </row>
    <row r="9" spans="2:2">
      <c r="B9">
        <v>65</v>
      </c>
    </row>
    <row r="10" spans="2:2">
      <c r="B10">
        <v>95</v>
      </c>
    </row>
    <row r="11" spans="2:2">
      <c r="B11">
        <v>42</v>
      </c>
    </row>
    <row r="12" spans="2:2">
      <c r="B12">
        <v>26</v>
      </c>
    </row>
    <row r="13" spans="2:2">
      <c r="B13">
        <v>96</v>
      </c>
    </row>
    <row r="14" spans="2:2">
      <c r="B14">
        <v>90</v>
      </c>
    </row>
    <row r="15" spans="2:2">
      <c r="B15">
        <v>84</v>
      </c>
    </row>
    <row r="16" spans="2:2">
      <c r="B16">
        <v>26</v>
      </c>
    </row>
    <row r="17" spans="2:2">
      <c r="B17">
        <v>3</v>
      </c>
    </row>
    <row r="18" spans="2:2">
      <c r="B18">
        <v>6</v>
      </c>
    </row>
    <row r="19" spans="2:2">
      <c r="B19">
        <v>84</v>
      </c>
    </row>
    <row r="20" spans="2:2">
      <c r="B20">
        <v>61</v>
      </c>
    </row>
    <row r="21" spans="2:2">
      <c r="B21">
        <v>20</v>
      </c>
    </row>
    <row r="22" spans="2:2">
      <c r="B22">
        <v>24</v>
      </c>
    </row>
    <row r="23" spans="2:2">
      <c r="B23">
        <v>62</v>
      </c>
    </row>
    <row r="24" spans="2:2">
      <c r="B24">
        <v>27</v>
      </c>
    </row>
    <row r="25" spans="2:2">
      <c r="B25">
        <v>54</v>
      </c>
    </row>
    <row r="26" spans="2:2">
      <c r="B26">
        <v>99</v>
      </c>
    </row>
    <row r="27" spans="2:2">
      <c r="B27">
        <v>61</v>
      </c>
    </row>
    <row r="28" spans="2:2">
      <c r="B28">
        <v>6</v>
      </c>
    </row>
    <row r="29" spans="2:2">
      <c r="B29">
        <v>41</v>
      </c>
    </row>
    <row r="30" spans="2:2">
      <c r="B30">
        <v>10</v>
      </c>
    </row>
    <row r="31" spans="2:2">
      <c r="B31">
        <v>45</v>
      </c>
    </row>
    <row r="32" spans="2:2">
      <c r="B32">
        <v>44</v>
      </c>
    </row>
    <row r="33" spans="2:2">
      <c r="B33">
        <v>52</v>
      </c>
    </row>
    <row r="34" spans="2:2">
      <c r="B34">
        <v>60</v>
      </c>
    </row>
    <row r="35" spans="2:2">
      <c r="B35">
        <v>19</v>
      </c>
    </row>
    <row r="36" spans="2:2">
      <c r="B36">
        <v>55</v>
      </c>
    </row>
    <row r="37" spans="2:2">
      <c r="B37">
        <v>29</v>
      </c>
    </row>
    <row r="38" spans="2:2">
      <c r="B38">
        <v>15</v>
      </c>
    </row>
    <row r="39" spans="2:2">
      <c r="B39">
        <v>33</v>
      </c>
    </row>
    <row r="40" spans="2:2">
      <c r="B40">
        <v>74</v>
      </c>
    </row>
    <row r="41" spans="2:2">
      <c r="B41">
        <v>8</v>
      </c>
    </row>
    <row r="42" spans="2:2">
      <c r="B42">
        <v>57</v>
      </c>
    </row>
    <row r="43" spans="2:2">
      <c r="B43">
        <v>64</v>
      </c>
    </row>
    <row r="44" spans="2:2">
      <c r="B44">
        <v>9</v>
      </c>
    </row>
    <row r="45" spans="2:2">
      <c r="B45">
        <v>15</v>
      </c>
    </row>
    <row r="46" spans="2:2">
      <c r="B46">
        <v>92</v>
      </c>
    </row>
    <row r="47" spans="2:2">
      <c r="B47">
        <v>85</v>
      </c>
    </row>
    <row r="48" spans="2:2">
      <c r="B48">
        <v>81</v>
      </c>
    </row>
    <row r="49" spans="2:2">
      <c r="B49">
        <v>63</v>
      </c>
    </row>
    <row r="50" spans="2:2">
      <c r="B50">
        <v>30</v>
      </c>
    </row>
    <row r="51" spans="2:2">
      <c r="B5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733E-01A9-4973-8874-9F0C090C6047}">
  <dimension ref="C2:AB76"/>
  <sheetViews>
    <sheetView tabSelected="1" topLeftCell="A13" zoomScale="60" zoomScaleNormal="85" workbookViewId="0">
      <selection activeCell="P9" sqref="P9"/>
    </sheetView>
  </sheetViews>
  <sheetFormatPr defaultRowHeight="14.4"/>
  <cols>
    <col min="6" max="6" width="24.6640625" customWidth="1"/>
    <col min="7" max="8" width="15.88671875" customWidth="1"/>
    <col min="9" max="9" width="17.109375" customWidth="1"/>
    <col min="10" max="10" width="18.21875" customWidth="1"/>
    <col min="11" max="11" width="16.33203125" customWidth="1"/>
    <col min="12" max="12" width="10.44140625" customWidth="1"/>
    <col min="13" max="13" width="13.6640625" customWidth="1"/>
    <col min="14" max="14" width="17.6640625" customWidth="1"/>
    <col min="15" max="15" width="10.77734375" customWidth="1"/>
    <col min="16" max="16" width="11.44140625" customWidth="1"/>
    <col min="17" max="17" width="11.6640625" customWidth="1"/>
    <col min="18" max="19" width="12.77734375" customWidth="1"/>
    <col min="20" max="20" width="17.77734375" customWidth="1"/>
  </cols>
  <sheetData>
    <row r="2" spans="3:28">
      <c r="C2" s="122" t="s">
        <v>1253</v>
      </c>
      <c r="D2" s="123"/>
      <c r="E2" s="123"/>
      <c r="F2" s="123"/>
      <c r="G2" s="123"/>
      <c r="H2" s="123"/>
      <c r="I2" s="124"/>
    </row>
    <row r="3" spans="3:28">
      <c r="C3" s="125"/>
      <c r="D3" s="126"/>
      <c r="E3" s="126"/>
      <c r="F3" s="126"/>
      <c r="G3" s="126"/>
      <c r="H3" s="126"/>
      <c r="I3" s="127"/>
    </row>
    <row r="5" spans="3:28" ht="15" thickBot="1"/>
    <row r="6" spans="3:28">
      <c r="E6" s="96" t="s">
        <v>56</v>
      </c>
      <c r="F6" s="97" t="s">
        <v>976</v>
      </c>
      <c r="G6" s="98" t="s">
        <v>1249</v>
      </c>
    </row>
    <row r="7" spans="3:28">
      <c r="E7" s="90">
        <v>1</v>
      </c>
      <c r="F7" s="91" t="s">
        <v>1205</v>
      </c>
      <c r="G7" s="92">
        <v>83</v>
      </c>
    </row>
    <row r="8" spans="3:28">
      <c r="E8" s="90">
        <v>2</v>
      </c>
      <c r="F8" s="91" t="s">
        <v>979</v>
      </c>
      <c r="G8" s="92">
        <v>88</v>
      </c>
      <c r="H8" s="89"/>
    </row>
    <row r="9" spans="3:28">
      <c r="E9" s="90">
        <v>3</v>
      </c>
      <c r="F9" s="91" t="s">
        <v>145</v>
      </c>
      <c r="G9" s="92">
        <v>29</v>
      </c>
    </row>
    <row r="10" spans="3:28">
      <c r="E10" s="90">
        <v>4</v>
      </c>
      <c r="F10" s="91" t="s">
        <v>1206</v>
      </c>
      <c r="G10" s="92">
        <v>3</v>
      </c>
      <c r="I10" s="87" t="s">
        <v>1251</v>
      </c>
      <c r="J10" s="88">
        <f>MAX(G7:G56)</f>
        <v>99</v>
      </c>
      <c r="K10" s="87"/>
      <c r="L10" s="87"/>
      <c r="M10" s="142" t="s">
        <v>1269</v>
      </c>
      <c r="N10" s="142"/>
      <c r="O10" s="142"/>
    </row>
    <row r="11" spans="3:28">
      <c r="E11" s="90">
        <v>5</v>
      </c>
      <c r="F11" s="91" t="s">
        <v>1207</v>
      </c>
      <c r="G11" s="92">
        <v>42</v>
      </c>
      <c r="I11" s="87" t="s">
        <v>1252</v>
      </c>
      <c r="J11" s="88">
        <f>MIN(G7:G56)</f>
        <v>2</v>
      </c>
      <c r="K11" s="87"/>
      <c r="L11" s="87"/>
      <c r="M11" s="2" t="s">
        <v>1270</v>
      </c>
      <c r="N11" s="2" t="s">
        <v>1271</v>
      </c>
      <c r="O11" s="2" t="s">
        <v>1272</v>
      </c>
    </row>
    <row r="12" spans="3:28">
      <c r="E12" s="90">
        <v>6</v>
      </c>
      <c r="F12" s="91" t="s">
        <v>1208</v>
      </c>
      <c r="G12" s="92">
        <v>2</v>
      </c>
      <c r="I12" s="87" t="s">
        <v>1256</v>
      </c>
      <c r="J12" s="88">
        <f>J10-J11</f>
        <v>97</v>
      </c>
      <c r="K12" s="128" t="s">
        <v>1258</v>
      </c>
      <c r="L12" s="128"/>
    </row>
    <row r="13" spans="3:28">
      <c r="E13" s="90">
        <v>7</v>
      </c>
      <c r="F13" s="91" t="s">
        <v>1209</v>
      </c>
      <c r="G13" s="92">
        <v>73</v>
      </c>
      <c r="I13" s="87" t="s">
        <v>1255</v>
      </c>
      <c r="J13" s="88">
        <f>1+(3.3*LOG(50))</f>
        <v>6.6066010143088612</v>
      </c>
      <c r="K13" s="88">
        <v>7</v>
      </c>
      <c r="L13" s="87"/>
    </row>
    <row r="14" spans="3:28">
      <c r="E14" s="90">
        <v>8</v>
      </c>
      <c r="F14" s="91" t="s">
        <v>1210</v>
      </c>
      <c r="G14" s="92">
        <v>62</v>
      </c>
      <c r="I14" s="87" t="s">
        <v>1254</v>
      </c>
      <c r="J14" s="88">
        <f>J12/K13</f>
        <v>13.857142857142858</v>
      </c>
      <c r="K14" s="88">
        <v>14</v>
      </c>
      <c r="L14" s="87"/>
      <c r="Y14" t="s">
        <v>1278</v>
      </c>
    </row>
    <row r="15" spans="3:28">
      <c r="E15" s="90">
        <v>9</v>
      </c>
      <c r="F15" s="91" t="s">
        <v>1211</v>
      </c>
      <c r="G15" s="92">
        <v>42</v>
      </c>
      <c r="O15" s="129"/>
      <c r="P15" s="129"/>
    </row>
    <row r="16" spans="3:28" ht="15.6" customHeight="1">
      <c r="E16" s="90">
        <v>10</v>
      </c>
      <c r="F16" s="91" t="s">
        <v>1212</v>
      </c>
      <c r="G16" s="92">
        <v>31</v>
      </c>
      <c r="I16" s="130" t="s">
        <v>56</v>
      </c>
      <c r="J16" s="132" t="s">
        <v>1257</v>
      </c>
      <c r="K16" s="133"/>
      <c r="L16" s="134"/>
      <c r="M16" s="138" t="s">
        <v>1260</v>
      </c>
      <c r="N16" s="140" t="s">
        <v>1261</v>
      </c>
      <c r="O16" s="119" t="s">
        <v>1262</v>
      </c>
      <c r="P16" s="119"/>
      <c r="Q16" s="120" t="s">
        <v>1265</v>
      </c>
      <c r="R16" s="119" t="s">
        <v>1266</v>
      </c>
      <c r="S16" s="119"/>
      <c r="T16" s="119"/>
      <c r="U16" s="86"/>
      <c r="V16" s="149" t="s">
        <v>1317</v>
      </c>
      <c r="W16" s="150"/>
      <c r="X16" s="150"/>
      <c r="Y16" s="150"/>
      <c r="Z16" s="151"/>
      <c r="AB16" s="32"/>
    </row>
    <row r="17" spans="5:26" ht="15.6">
      <c r="E17" s="90">
        <v>11</v>
      </c>
      <c r="F17" s="91" t="s">
        <v>1213</v>
      </c>
      <c r="G17" s="92">
        <v>16</v>
      </c>
      <c r="I17" s="131"/>
      <c r="J17" s="135"/>
      <c r="K17" s="136"/>
      <c r="L17" s="137"/>
      <c r="M17" s="139"/>
      <c r="N17" s="141"/>
      <c r="O17" s="86" t="s">
        <v>1263</v>
      </c>
      <c r="P17" s="86" t="s">
        <v>1264</v>
      </c>
      <c r="Q17" s="121"/>
      <c r="R17" s="86" t="s">
        <v>1267</v>
      </c>
      <c r="S17" s="86"/>
      <c r="T17" s="86" t="s">
        <v>1268</v>
      </c>
      <c r="U17" s="103" t="s">
        <v>1280</v>
      </c>
      <c r="V17" s="145" t="s">
        <v>1309</v>
      </c>
      <c r="W17" s="144" t="s">
        <v>1310</v>
      </c>
      <c r="X17" s="144" t="s">
        <v>1311</v>
      </c>
      <c r="Y17" s="144" t="s">
        <v>1312</v>
      </c>
      <c r="Z17" s="1"/>
    </row>
    <row r="18" spans="5:26">
      <c r="E18" s="90">
        <v>12</v>
      </c>
      <c r="F18" s="91" t="s">
        <v>1214</v>
      </c>
      <c r="G18" s="92">
        <v>31</v>
      </c>
      <c r="I18" s="2">
        <v>1</v>
      </c>
      <c r="J18" s="2">
        <f>MIN(G7:G56)</f>
        <v>2</v>
      </c>
      <c r="K18" s="2" t="s">
        <v>1259</v>
      </c>
      <c r="L18" s="2">
        <f>J18+K$14-1</f>
        <v>15</v>
      </c>
      <c r="M18" s="100">
        <f t="array" ref="M18:M24">FREQUENCY(G7:G56,L18:L24)</f>
        <v>12</v>
      </c>
      <c r="N18" s="101">
        <f>MEDIAN(J18:L18)</f>
        <v>8.5</v>
      </c>
      <c r="O18" s="99">
        <v>50</v>
      </c>
      <c r="P18" s="99">
        <v>12</v>
      </c>
      <c r="Q18" s="102">
        <f>M18/M$25</f>
        <v>0.24</v>
      </c>
      <c r="R18" s="99">
        <f>J18-0.5</f>
        <v>1.5</v>
      </c>
      <c r="S18" s="99" t="s">
        <v>1259</v>
      </c>
      <c r="T18" s="99">
        <f>L18+0.5</f>
        <v>15.5</v>
      </c>
      <c r="U18" s="2">
        <f>M18*N18</f>
        <v>102</v>
      </c>
      <c r="V18" s="2">
        <f>ABS(N18-O$54)*M18</f>
        <v>440.15999999999997</v>
      </c>
      <c r="W18" s="145">
        <f>V18/M$25</f>
        <v>8.8031999999999986</v>
      </c>
      <c r="X18" s="1">
        <f>(N18-O$54)^2</f>
        <v>1345.4223999999999</v>
      </c>
      <c r="Y18" s="1">
        <f>M18*X18</f>
        <v>16145.068799999999</v>
      </c>
      <c r="Z18" s="1"/>
    </row>
    <row r="19" spans="5:26">
      <c r="E19" s="90">
        <v>13</v>
      </c>
      <c r="F19" s="91" t="s">
        <v>1215</v>
      </c>
      <c r="G19" s="92">
        <v>46</v>
      </c>
      <c r="I19" s="2">
        <v>2</v>
      </c>
      <c r="J19" s="2">
        <f t="shared" ref="J19:J24" si="0">L18+1</f>
        <v>16</v>
      </c>
      <c r="K19" s="2" t="s">
        <v>1259</v>
      </c>
      <c r="L19" s="2">
        <f t="shared" ref="L19" si="1">J19+K$14-1</f>
        <v>29</v>
      </c>
      <c r="M19" s="33">
        <v>6</v>
      </c>
      <c r="N19" s="101">
        <f t="shared" ref="N19:N24" si="2">MEDIAN(J19:L19)</f>
        <v>22.5</v>
      </c>
      <c r="O19" s="2">
        <f>O18-M18</f>
        <v>38</v>
      </c>
      <c r="P19" s="2">
        <f>P18+M19</f>
        <v>18</v>
      </c>
      <c r="Q19" s="102">
        <f t="shared" ref="Q19:Q24" si="3">M19/M$25</f>
        <v>0.12</v>
      </c>
      <c r="R19" s="99">
        <f t="shared" ref="R19:R23" si="4">J19-0.5</f>
        <v>15.5</v>
      </c>
      <c r="S19" s="99" t="s">
        <v>1259</v>
      </c>
      <c r="T19" s="99">
        <f t="shared" ref="T19:T24" si="5">L19+0.5</f>
        <v>29.5</v>
      </c>
      <c r="U19" s="2">
        <f t="shared" ref="U19:U24" si="6">M19*N19</f>
        <v>135</v>
      </c>
      <c r="V19" s="2">
        <f>ABS(N19-O$54)*M19</f>
        <v>136.07999999999998</v>
      </c>
      <c r="W19" s="145">
        <f t="shared" ref="W19:W24" si="7">V19/M$25</f>
        <v>2.7215999999999996</v>
      </c>
      <c r="X19" s="143">
        <f t="shared" ref="X19:X24" si="8">(N19-O$54)^2</f>
        <v>514.38239999999996</v>
      </c>
      <c r="Y19" s="143">
        <f t="shared" ref="Y19:Y24" si="9">M19*X19</f>
        <v>3086.2943999999998</v>
      </c>
      <c r="Z19" s="1"/>
    </row>
    <row r="20" spans="5:26">
      <c r="E20" s="90">
        <v>14</v>
      </c>
      <c r="F20" s="91" t="s">
        <v>1216</v>
      </c>
      <c r="G20" s="92">
        <v>85</v>
      </c>
      <c r="I20" s="2">
        <v>3</v>
      </c>
      <c r="J20" s="2">
        <f t="shared" si="0"/>
        <v>30</v>
      </c>
      <c r="K20" s="2" t="s">
        <v>1259</v>
      </c>
      <c r="L20" s="2">
        <f>J20+(K$14-1)</f>
        <v>43</v>
      </c>
      <c r="M20" s="33">
        <v>8</v>
      </c>
      <c r="N20" s="101">
        <f t="shared" si="2"/>
        <v>36.5</v>
      </c>
      <c r="O20" s="2">
        <f>O19-M19</f>
        <v>32</v>
      </c>
      <c r="P20" s="2">
        <f t="shared" ref="P20:P24" si="10">P19+M20</f>
        <v>26</v>
      </c>
      <c r="Q20" s="102">
        <f t="shared" si="3"/>
        <v>0.16</v>
      </c>
      <c r="R20" s="99">
        <f t="shared" si="4"/>
        <v>29.5</v>
      </c>
      <c r="S20" s="99" t="s">
        <v>1259</v>
      </c>
      <c r="T20" s="99">
        <f t="shared" si="5"/>
        <v>43.5</v>
      </c>
      <c r="U20" s="2">
        <f t="shared" si="6"/>
        <v>292</v>
      </c>
      <c r="V20" s="2">
        <f>ABS(N20-O$54)*M20</f>
        <v>69.44</v>
      </c>
      <c r="W20" s="145">
        <f t="shared" si="7"/>
        <v>1.3888</v>
      </c>
      <c r="X20" s="143">
        <f t="shared" si="8"/>
        <v>75.342399999999998</v>
      </c>
      <c r="Y20" s="143">
        <f t="shared" si="9"/>
        <v>602.73919999999998</v>
      </c>
      <c r="Z20" s="1"/>
    </row>
    <row r="21" spans="5:26">
      <c r="E21" s="90">
        <v>15</v>
      </c>
      <c r="F21" s="91" t="s">
        <v>127</v>
      </c>
      <c r="G21" s="92">
        <v>23</v>
      </c>
      <c r="I21" s="2">
        <v>4</v>
      </c>
      <c r="J21" s="2">
        <f t="shared" si="0"/>
        <v>44</v>
      </c>
      <c r="K21" s="2" t="s">
        <v>1259</v>
      </c>
      <c r="L21" s="2">
        <f t="shared" ref="L21:L24" si="11">J21+(K$14-1)</f>
        <v>57</v>
      </c>
      <c r="M21" s="33">
        <v>7</v>
      </c>
      <c r="N21" s="101">
        <f t="shared" si="2"/>
        <v>50.5</v>
      </c>
      <c r="O21" s="2">
        <f>O20-M20</f>
        <v>24</v>
      </c>
      <c r="P21" s="2">
        <f t="shared" si="10"/>
        <v>33</v>
      </c>
      <c r="Q21" s="102">
        <f t="shared" si="3"/>
        <v>0.14000000000000001</v>
      </c>
      <c r="R21" s="99">
        <f t="shared" si="4"/>
        <v>43.5</v>
      </c>
      <c r="S21" s="99" t="s">
        <v>1259</v>
      </c>
      <c r="T21" s="99">
        <f t="shared" si="5"/>
        <v>57.5</v>
      </c>
      <c r="U21" s="2">
        <f t="shared" si="6"/>
        <v>353.5</v>
      </c>
      <c r="V21" s="2">
        <f t="shared" ref="V21:V24" si="12">ABS(N21-O$54)*M21</f>
        <v>37.24</v>
      </c>
      <c r="W21" s="145">
        <f t="shared" si="7"/>
        <v>0.74480000000000002</v>
      </c>
      <c r="X21" s="143">
        <f t="shared" si="8"/>
        <v>28.302400000000002</v>
      </c>
      <c r="Y21" s="143">
        <f t="shared" si="9"/>
        <v>198.11680000000001</v>
      </c>
      <c r="Z21" s="1"/>
    </row>
    <row r="22" spans="5:26">
      <c r="E22" s="90">
        <v>16</v>
      </c>
      <c r="F22" s="91" t="s">
        <v>1217</v>
      </c>
      <c r="G22" s="92">
        <v>5</v>
      </c>
      <c r="I22" s="2">
        <v>5</v>
      </c>
      <c r="J22" s="2">
        <f t="shared" si="0"/>
        <v>58</v>
      </c>
      <c r="K22" s="2" t="s">
        <v>1259</v>
      </c>
      <c r="L22" s="2">
        <f t="shared" si="11"/>
        <v>71</v>
      </c>
      <c r="M22" s="33">
        <v>5</v>
      </c>
      <c r="N22" s="101">
        <f t="shared" si="2"/>
        <v>64.5</v>
      </c>
      <c r="O22" s="2">
        <f>O21-M21</f>
        <v>17</v>
      </c>
      <c r="P22" s="2">
        <f t="shared" si="10"/>
        <v>38</v>
      </c>
      <c r="Q22" s="102">
        <f t="shared" si="3"/>
        <v>0.1</v>
      </c>
      <c r="R22" s="99">
        <f t="shared" si="4"/>
        <v>57.5</v>
      </c>
      <c r="S22" s="99" t="s">
        <v>1259</v>
      </c>
      <c r="T22" s="99">
        <f t="shared" si="5"/>
        <v>71.5</v>
      </c>
      <c r="U22" s="2">
        <f t="shared" si="6"/>
        <v>322.5</v>
      </c>
      <c r="V22" s="2">
        <f t="shared" si="12"/>
        <v>96.6</v>
      </c>
      <c r="W22" s="145">
        <f t="shared" si="7"/>
        <v>1.9319999999999999</v>
      </c>
      <c r="X22" s="143">
        <f t="shared" si="8"/>
        <v>373.26240000000001</v>
      </c>
      <c r="Y22" s="143">
        <f t="shared" si="9"/>
        <v>1866.3120000000001</v>
      </c>
      <c r="Z22" s="1"/>
    </row>
    <row r="23" spans="5:26">
      <c r="E23" s="90">
        <v>17</v>
      </c>
      <c r="F23" s="91" t="s">
        <v>1218</v>
      </c>
      <c r="G23" s="92">
        <v>47</v>
      </c>
      <c r="I23" s="2">
        <v>6</v>
      </c>
      <c r="J23" s="2">
        <f t="shared" si="0"/>
        <v>72</v>
      </c>
      <c r="K23" s="2" t="s">
        <v>1259</v>
      </c>
      <c r="L23" s="2">
        <f t="shared" si="11"/>
        <v>85</v>
      </c>
      <c r="M23" s="33">
        <v>4</v>
      </c>
      <c r="N23" s="101">
        <f t="shared" si="2"/>
        <v>78.5</v>
      </c>
      <c r="O23" s="2">
        <f t="shared" ref="O23:O24" si="13">O22-M22</f>
        <v>12</v>
      </c>
      <c r="P23" s="2">
        <f t="shared" si="10"/>
        <v>42</v>
      </c>
      <c r="Q23" s="102">
        <f t="shared" si="3"/>
        <v>0.08</v>
      </c>
      <c r="R23" s="99">
        <f t="shared" si="4"/>
        <v>71.5</v>
      </c>
      <c r="S23" s="99" t="s">
        <v>1259</v>
      </c>
      <c r="T23" s="99">
        <f t="shared" si="5"/>
        <v>85.5</v>
      </c>
      <c r="U23" s="2">
        <f t="shared" si="6"/>
        <v>314</v>
      </c>
      <c r="V23" s="2">
        <f t="shared" si="12"/>
        <v>133.28</v>
      </c>
      <c r="W23" s="145">
        <f t="shared" si="7"/>
        <v>2.6656</v>
      </c>
      <c r="X23" s="143">
        <f t="shared" si="8"/>
        <v>1110.2224000000001</v>
      </c>
      <c r="Y23" s="143">
        <f t="shared" si="9"/>
        <v>4440.8896000000004</v>
      </c>
      <c r="Z23" s="1"/>
    </row>
    <row r="24" spans="5:26">
      <c r="E24" s="90">
        <v>18</v>
      </c>
      <c r="F24" s="91" t="s">
        <v>1219</v>
      </c>
      <c r="G24" s="92">
        <v>91</v>
      </c>
      <c r="I24" s="2">
        <v>7</v>
      </c>
      <c r="J24" s="2">
        <f t="shared" si="0"/>
        <v>86</v>
      </c>
      <c r="K24" s="2" t="s">
        <v>1259</v>
      </c>
      <c r="L24" s="2">
        <f t="shared" si="11"/>
        <v>99</v>
      </c>
      <c r="M24" s="33">
        <v>8</v>
      </c>
      <c r="N24" s="101">
        <f t="shared" si="2"/>
        <v>92.5</v>
      </c>
      <c r="O24" s="2">
        <f t="shared" si="13"/>
        <v>8</v>
      </c>
      <c r="P24" s="2">
        <f t="shared" si="10"/>
        <v>50</v>
      </c>
      <c r="Q24" s="102">
        <f t="shared" si="3"/>
        <v>0.16</v>
      </c>
      <c r="R24" s="99">
        <f>J24-0.5</f>
        <v>85.5</v>
      </c>
      <c r="S24" s="99" t="s">
        <v>1259</v>
      </c>
      <c r="T24" s="99">
        <f t="shared" si="5"/>
        <v>99.5</v>
      </c>
      <c r="U24" s="2">
        <f t="shared" si="6"/>
        <v>740</v>
      </c>
      <c r="V24" s="2">
        <f t="shared" si="12"/>
        <v>378.56</v>
      </c>
      <c r="W24" s="145">
        <f t="shared" si="7"/>
        <v>7.5712000000000002</v>
      </c>
      <c r="X24" s="143">
        <f t="shared" si="8"/>
        <v>2239.1824000000001</v>
      </c>
      <c r="Y24" s="143">
        <f t="shared" si="9"/>
        <v>17913.459200000001</v>
      </c>
      <c r="Z24" s="1"/>
    </row>
    <row r="25" spans="5:26">
      <c r="E25" s="90">
        <v>19</v>
      </c>
      <c r="F25" s="91" t="s">
        <v>1220</v>
      </c>
      <c r="G25" s="92">
        <v>12</v>
      </c>
      <c r="I25" s="1"/>
      <c r="J25" s="1"/>
      <c r="K25" s="1"/>
      <c r="L25" s="2" t="s">
        <v>1273</v>
      </c>
      <c r="M25" s="2">
        <f>SUM(M18:M24)</f>
        <v>50</v>
      </c>
      <c r="N25" s="1"/>
      <c r="O25" s="1"/>
      <c r="P25" s="1"/>
      <c r="Q25" s="1"/>
      <c r="R25" s="99"/>
      <c r="S25" s="99"/>
      <c r="T25" s="1"/>
      <c r="U25" s="2">
        <f>SUM(U18:U24)</f>
        <v>2259</v>
      </c>
      <c r="V25" s="1"/>
      <c r="W25" s="145">
        <f>SUM(W18:W24)</f>
        <v>25.827200000000001</v>
      </c>
      <c r="X25" s="1"/>
      <c r="Y25" s="1">
        <f>SUM(Y18:Y24)</f>
        <v>44252.880000000005</v>
      </c>
      <c r="Z25" s="1"/>
    </row>
    <row r="26" spans="5:26">
      <c r="E26" s="90">
        <v>20</v>
      </c>
      <c r="F26" s="91" t="s">
        <v>1221</v>
      </c>
      <c r="G26" s="92">
        <v>90</v>
      </c>
    </row>
    <row r="27" spans="5:26">
      <c r="E27" s="90">
        <v>21</v>
      </c>
      <c r="F27" s="91" t="s">
        <v>994</v>
      </c>
      <c r="G27" s="92">
        <v>48</v>
      </c>
    </row>
    <row r="28" spans="5:26">
      <c r="E28" s="90">
        <v>22</v>
      </c>
      <c r="F28" s="91" t="s">
        <v>1222</v>
      </c>
      <c r="G28" s="92">
        <v>10</v>
      </c>
    </row>
    <row r="29" spans="5:26">
      <c r="E29" s="90">
        <v>23</v>
      </c>
      <c r="F29" s="91" t="s">
        <v>1223</v>
      </c>
      <c r="G29" s="92">
        <v>99</v>
      </c>
    </row>
    <row r="30" spans="5:26">
      <c r="E30" s="90">
        <v>24</v>
      </c>
      <c r="F30" s="91" t="s">
        <v>1224</v>
      </c>
      <c r="G30" s="92">
        <v>46</v>
      </c>
    </row>
    <row r="31" spans="5:26">
      <c r="E31" s="90">
        <v>25</v>
      </c>
      <c r="F31" s="91" t="s">
        <v>1225</v>
      </c>
      <c r="G31" s="92">
        <v>7</v>
      </c>
    </row>
    <row r="32" spans="5:26">
      <c r="E32" s="90">
        <v>26</v>
      </c>
      <c r="F32" s="91" t="s">
        <v>1226</v>
      </c>
      <c r="G32" s="92">
        <v>64</v>
      </c>
    </row>
    <row r="33" spans="5:15">
      <c r="E33" s="90">
        <v>27</v>
      </c>
      <c r="F33" s="91" t="s">
        <v>1227</v>
      </c>
      <c r="G33" s="92">
        <v>40</v>
      </c>
    </row>
    <row r="34" spans="5:15">
      <c r="E34" s="90">
        <v>28</v>
      </c>
      <c r="F34" s="91" t="s">
        <v>1228</v>
      </c>
      <c r="G34" s="92">
        <v>32</v>
      </c>
    </row>
    <row r="35" spans="5:15">
      <c r="E35" s="90">
        <v>29</v>
      </c>
      <c r="F35" s="91" t="s">
        <v>1229</v>
      </c>
      <c r="G35" s="92">
        <v>24</v>
      </c>
    </row>
    <row r="36" spans="5:15">
      <c r="E36" s="90">
        <v>30</v>
      </c>
      <c r="F36" s="91" t="s">
        <v>1230</v>
      </c>
      <c r="G36" s="92">
        <v>86</v>
      </c>
    </row>
    <row r="37" spans="5:15">
      <c r="E37" s="90">
        <v>31</v>
      </c>
      <c r="F37" s="91" t="s">
        <v>128</v>
      </c>
      <c r="G37" s="92">
        <v>13</v>
      </c>
    </row>
    <row r="38" spans="5:15">
      <c r="E38" s="90">
        <v>32</v>
      </c>
      <c r="F38" s="91" t="s">
        <v>1231</v>
      </c>
      <c r="G38" s="92">
        <v>9</v>
      </c>
    </row>
    <row r="39" spans="5:15">
      <c r="E39" s="90">
        <v>33</v>
      </c>
      <c r="F39" s="91" t="s">
        <v>1232</v>
      </c>
      <c r="G39" s="92">
        <v>42</v>
      </c>
    </row>
    <row r="40" spans="5:15">
      <c r="E40" s="90">
        <v>34</v>
      </c>
      <c r="F40" s="91" t="s">
        <v>1233</v>
      </c>
      <c r="G40" s="92">
        <v>56</v>
      </c>
    </row>
    <row r="41" spans="5:15">
      <c r="E41" s="90">
        <v>35</v>
      </c>
      <c r="F41" s="91" t="s">
        <v>1234</v>
      </c>
      <c r="G41" s="92">
        <v>47</v>
      </c>
    </row>
    <row r="42" spans="5:15">
      <c r="E42" s="90">
        <v>36</v>
      </c>
      <c r="F42" s="91" t="s">
        <v>1235</v>
      </c>
      <c r="G42" s="92">
        <v>14</v>
      </c>
    </row>
    <row r="43" spans="5:15">
      <c r="E43" s="90">
        <v>37</v>
      </c>
      <c r="F43" s="91" t="s">
        <v>1236</v>
      </c>
      <c r="G43" s="92">
        <v>91</v>
      </c>
    </row>
    <row r="44" spans="5:15">
      <c r="E44" s="90">
        <v>38</v>
      </c>
      <c r="F44" s="91" t="s">
        <v>1237</v>
      </c>
      <c r="G44" s="92">
        <v>60</v>
      </c>
    </row>
    <row r="45" spans="5:15">
      <c r="E45" s="90">
        <v>39</v>
      </c>
      <c r="F45" s="91" t="s">
        <v>1238</v>
      </c>
      <c r="G45" s="92">
        <v>76</v>
      </c>
    </row>
    <row r="46" spans="5:15">
      <c r="E46" s="90">
        <v>40</v>
      </c>
      <c r="F46" s="91" t="s">
        <v>1239</v>
      </c>
      <c r="G46" s="92">
        <v>86</v>
      </c>
      <c r="J46" s="32"/>
      <c r="K46" s="32"/>
      <c r="L46" s="32"/>
      <c r="M46" s="32"/>
      <c r="N46" s="32"/>
      <c r="O46" s="32"/>
    </row>
    <row r="47" spans="5:15">
      <c r="E47" s="90">
        <v>41</v>
      </c>
      <c r="F47" s="91" t="s">
        <v>1240</v>
      </c>
      <c r="G47" s="92">
        <v>6</v>
      </c>
      <c r="J47" t="s">
        <v>1278</v>
      </c>
    </row>
    <row r="48" spans="5:15">
      <c r="E48" s="90">
        <v>42</v>
      </c>
      <c r="F48" s="91" t="s">
        <v>1241</v>
      </c>
      <c r="G48" s="92">
        <v>97</v>
      </c>
    </row>
    <row r="49" spans="5:21">
      <c r="E49" s="90">
        <v>43</v>
      </c>
      <c r="F49" s="91" t="s">
        <v>1242</v>
      </c>
      <c r="G49" s="92">
        <v>15</v>
      </c>
    </row>
    <row r="50" spans="5:21">
      <c r="E50" s="90">
        <v>44</v>
      </c>
      <c r="F50" s="91" t="s">
        <v>144</v>
      </c>
      <c r="G50" s="92">
        <v>64</v>
      </c>
    </row>
    <row r="51" spans="5:21">
      <c r="E51" s="90">
        <v>45</v>
      </c>
      <c r="F51" s="91" t="s">
        <v>1243</v>
      </c>
      <c r="G51" s="92">
        <v>54</v>
      </c>
    </row>
    <row r="52" spans="5:21">
      <c r="E52" s="90">
        <v>46</v>
      </c>
      <c r="F52" s="91" t="s">
        <v>1244</v>
      </c>
      <c r="G52" s="92">
        <v>22</v>
      </c>
      <c r="N52" s="106" t="s">
        <v>1289</v>
      </c>
      <c r="O52" s="106">
        <f>U25</f>
        <v>2259</v>
      </c>
      <c r="Q52" s="118" t="s">
        <v>1275</v>
      </c>
      <c r="R52" s="118"/>
      <c r="T52" s="118" t="s">
        <v>1301</v>
      </c>
      <c r="U52" s="118"/>
    </row>
    <row r="53" spans="5:21">
      <c r="E53" s="90">
        <v>47</v>
      </c>
      <c r="F53" s="91" t="s">
        <v>1245</v>
      </c>
      <c r="G53" s="92">
        <v>42</v>
      </c>
      <c r="I53" s="32"/>
      <c r="J53" s="32"/>
      <c r="K53" s="32"/>
      <c r="N53" s="106" t="s">
        <v>1290</v>
      </c>
      <c r="O53" s="106">
        <v>50</v>
      </c>
      <c r="Q53" s="2" t="s">
        <v>1293</v>
      </c>
      <c r="R53" s="2">
        <f>1/4*P24</f>
        <v>12.5</v>
      </c>
      <c r="T53" s="2" t="s">
        <v>1302</v>
      </c>
      <c r="U53" s="2">
        <f>7/10*O53</f>
        <v>35</v>
      </c>
    </row>
    <row r="54" spans="5:21">
      <c r="E54" s="90">
        <v>48</v>
      </c>
      <c r="F54" s="91" t="s">
        <v>1246</v>
      </c>
      <c r="G54" s="92">
        <v>63</v>
      </c>
      <c r="N54" s="86" t="s">
        <v>1286</v>
      </c>
      <c r="O54" s="104">
        <f>U25/M25</f>
        <v>45.18</v>
      </c>
      <c r="Q54" s="2" t="s">
        <v>1294</v>
      </c>
      <c r="R54" s="2">
        <v>15.5</v>
      </c>
      <c r="T54" s="2" t="s">
        <v>1282</v>
      </c>
      <c r="U54" s="2">
        <v>57.5</v>
      </c>
    </row>
    <row r="55" spans="5:21">
      <c r="E55" s="90">
        <v>49</v>
      </c>
      <c r="F55" s="91" t="s">
        <v>1247</v>
      </c>
      <c r="G55" s="92">
        <v>27</v>
      </c>
      <c r="N55" s="2" t="s">
        <v>1281</v>
      </c>
      <c r="O55" s="1">
        <f>1/2*M25</f>
        <v>25</v>
      </c>
      <c r="Q55" s="2" t="s">
        <v>1295</v>
      </c>
      <c r="R55" s="2">
        <v>12</v>
      </c>
      <c r="T55" s="2" t="s">
        <v>1283</v>
      </c>
      <c r="U55" s="2">
        <v>33</v>
      </c>
    </row>
    <row r="56" spans="5:21" ht="15" thickBot="1">
      <c r="E56" s="93">
        <v>50</v>
      </c>
      <c r="F56" s="94" t="s">
        <v>1250</v>
      </c>
      <c r="G56" s="95">
        <v>14</v>
      </c>
      <c r="N56" s="2" t="s">
        <v>1282</v>
      </c>
      <c r="O56" s="2">
        <f>R20</f>
        <v>29.5</v>
      </c>
      <c r="Q56" s="2" t="s">
        <v>1296</v>
      </c>
      <c r="R56" s="2">
        <v>6</v>
      </c>
      <c r="T56" s="2" t="s">
        <v>1303</v>
      </c>
      <c r="U56" s="2">
        <v>5</v>
      </c>
    </row>
    <row r="57" spans="5:21">
      <c r="G57">
        <f>SUM(G7:G56)</f>
        <v>2255</v>
      </c>
      <c r="N57" s="2" t="s">
        <v>1283</v>
      </c>
      <c r="O57" s="2">
        <v>18</v>
      </c>
      <c r="Q57" s="2" t="s">
        <v>1297</v>
      </c>
      <c r="R57" s="2">
        <v>14</v>
      </c>
      <c r="T57" s="2" t="s">
        <v>1285</v>
      </c>
      <c r="U57" s="2">
        <v>14</v>
      </c>
    </row>
    <row r="58" spans="5:21">
      <c r="N58" s="2" t="s">
        <v>1284</v>
      </c>
      <c r="O58" s="2">
        <v>8</v>
      </c>
      <c r="Q58" s="2" t="s">
        <v>1274</v>
      </c>
      <c r="R58" s="107">
        <f>R54+((R53-R55)/R56*R57)</f>
        <v>16.666666666666668</v>
      </c>
      <c r="T58" s="2" t="s">
        <v>1304</v>
      </c>
      <c r="U58" s="2">
        <f>R71+((R70-R72)/R73*R74)</f>
        <v>70.099999999999994</v>
      </c>
    </row>
    <row r="59" spans="5:21">
      <c r="N59" s="2" t="s">
        <v>1285</v>
      </c>
      <c r="O59" s="2">
        <v>14</v>
      </c>
    </row>
    <row r="60" spans="5:21">
      <c r="N60" s="104" t="s">
        <v>1287</v>
      </c>
      <c r="O60" s="86">
        <f>O56+((O55-O57)/O58)*O59</f>
        <v>41.75</v>
      </c>
    </row>
    <row r="61" spans="5:21">
      <c r="N61" s="2" t="s">
        <v>1282</v>
      </c>
      <c r="O61" s="2">
        <v>29.5</v>
      </c>
      <c r="Q61" s="118" t="s">
        <v>1276</v>
      </c>
      <c r="R61" s="118"/>
      <c r="T61" s="118" t="s">
        <v>1305</v>
      </c>
      <c r="U61" s="118"/>
    </row>
    <row r="62" spans="5:21">
      <c r="N62" s="2" t="s">
        <v>1291</v>
      </c>
      <c r="O62" s="2">
        <f>M20-M19</f>
        <v>2</v>
      </c>
      <c r="Q62" s="2" t="s">
        <v>1299</v>
      </c>
      <c r="R62" s="2">
        <f>2/4*O53</f>
        <v>25</v>
      </c>
      <c r="T62" s="2" t="s">
        <v>1306</v>
      </c>
      <c r="U62" s="2">
        <f>87/100*O53</f>
        <v>43.5</v>
      </c>
    </row>
    <row r="63" spans="5:21">
      <c r="N63" s="2" t="s">
        <v>1292</v>
      </c>
      <c r="O63" s="2">
        <f>M20-M21</f>
        <v>1</v>
      </c>
      <c r="Q63" s="2" t="s">
        <v>1294</v>
      </c>
      <c r="R63" s="2">
        <v>29.5</v>
      </c>
      <c r="T63" s="2" t="s">
        <v>1282</v>
      </c>
      <c r="U63" s="2">
        <v>85.5</v>
      </c>
    </row>
    <row r="64" spans="5:21">
      <c r="N64" s="2" t="s">
        <v>1285</v>
      </c>
      <c r="O64" s="2">
        <v>14</v>
      </c>
      <c r="Q64" s="2" t="s">
        <v>1295</v>
      </c>
      <c r="R64" s="2">
        <v>18</v>
      </c>
      <c r="T64" s="2" t="s">
        <v>1283</v>
      </c>
      <c r="U64" s="2">
        <v>42</v>
      </c>
    </row>
    <row r="65" spans="14:21">
      <c r="N65" s="105" t="s">
        <v>1288</v>
      </c>
      <c r="O65" s="107">
        <f>O61+(O62/(O62+O63)*O64)</f>
        <v>38.833333333333329</v>
      </c>
      <c r="Q65" s="2" t="s">
        <v>1296</v>
      </c>
      <c r="R65" s="2">
        <v>8</v>
      </c>
      <c r="T65" s="2" t="s">
        <v>1303</v>
      </c>
      <c r="U65" s="2">
        <v>8</v>
      </c>
    </row>
    <row r="66" spans="14:21">
      <c r="Q66" s="2" t="s">
        <v>1297</v>
      </c>
      <c r="R66" s="2">
        <v>14</v>
      </c>
      <c r="T66" s="2" t="s">
        <v>1285</v>
      </c>
      <c r="U66" s="2">
        <v>14</v>
      </c>
    </row>
    <row r="67" spans="14:21">
      <c r="Q67" s="2" t="s">
        <v>1298</v>
      </c>
      <c r="R67" s="2">
        <f>R63+((R62-R64)/R65*R66)</f>
        <v>41.75</v>
      </c>
      <c r="T67" s="2" t="s">
        <v>1307</v>
      </c>
      <c r="U67" s="107">
        <f>U63+((U62-U64)/U65*U66)</f>
        <v>88.125</v>
      </c>
    </row>
    <row r="69" spans="14:21">
      <c r="Q69" s="118" t="s">
        <v>1277</v>
      </c>
      <c r="R69" s="118"/>
    </row>
    <row r="70" spans="14:21">
      <c r="Q70" s="2" t="s">
        <v>1300</v>
      </c>
      <c r="R70" s="2">
        <f>3/4*O53</f>
        <v>37.5</v>
      </c>
    </row>
    <row r="71" spans="14:21">
      <c r="Q71" s="2" t="s">
        <v>1294</v>
      </c>
      <c r="R71" s="2">
        <v>57.5</v>
      </c>
      <c r="T71" s="106" t="s">
        <v>1313</v>
      </c>
      <c r="U71" s="146">
        <f>L24-2</f>
        <v>97</v>
      </c>
    </row>
    <row r="72" spans="14:21">
      <c r="Q72" s="2" t="s">
        <v>1295</v>
      </c>
      <c r="R72" s="2">
        <v>33</v>
      </c>
      <c r="T72" s="106" t="s">
        <v>1308</v>
      </c>
      <c r="U72" s="147">
        <f>U73/2</f>
        <v>26.716666666666661</v>
      </c>
    </row>
    <row r="73" spans="14:21">
      <c r="Q73" s="2" t="s">
        <v>1296</v>
      </c>
      <c r="R73" s="2">
        <v>5</v>
      </c>
      <c r="T73" s="106" t="s">
        <v>1279</v>
      </c>
      <c r="U73" s="147">
        <f>R75-R58</f>
        <v>53.433333333333323</v>
      </c>
    </row>
    <row r="74" spans="14:21">
      <c r="Q74" s="2" t="s">
        <v>1297</v>
      </c>
      <c r="R74" s="2">
        <v>14</v>
      </c>
      <c r="T74" s="106" t="s">
        <v>1314</v>
      </c>
      <c r="U74" s="148">
        <f>W25</f>
        <v>25.827200000000001</v>
      </c>
    </row>
    <row r="75" spans="14:21">
      <c r="Q75" s="2" t="s">
        <v>1298</v>
      </c>
      <c r="R75" s="2">
        <f>R71+((R70-R72)/R73*R74)</f>
        <v>70.099999999999994</v>
      </c>
      <c r="T75" s="106" t="s">
        <v>1315</v>
      </c>
      <c r="U75" s="148">
        <f>Y25/M25</f>
        <v>885.05760000000009</v>
      </c>
    </row>
    <row r="76" spans="14:21">
      <c r="T76" s="106" t="s">
        <v>1316</v>
      </c>
      <c r="U76" s="148">
        <f>SQRT(U75)</f>
        <v>29.749917646944841</v>
      </c>
    </row>
  </sheetData>
  <mergeCells count="17">
    <mergeCell ref="V16:Z16"/>
    <mergeCell ref="R16:T16"/>
    <mergeCell ref="Q16:Q17"/>
    <mergeCell ref="C2:I3"/>
    <mergeCell ref="K12:L12"/>
    <mergeCell ref="O15:P15"/>
    <mergeCell ref="O16:P16"/>
    <mergeCell ref="I16:I17"/>
    <mergeCell ref="J16:L17"/>
    <mergeCell ref="M16:M17"/>
    <mergeCell ref="N16:N17"/>
    <mergeCell ref="M10:O10"/>
    <mergeCell ref="Q52:R52"/>
    <mergeCell ref="Q61:R61"/>
    <mergeCell ref="Q69:R69"/>
    <mergeCell ref="T52:U52"/>
    <mergeCell ref="T61:U61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90931-8A59-4311-8393-880DF09B750C}">
  <dimension ref="B2:B51"/>
  <sheetViews>
    <sheetView workbookViewId="0">
      <selection activeCell="B2" sqref="B2:B51"/>
    </sheetView>
  </sheetViews>
  <sheetFormatPr defaultRowHeight="14.4"/>
  <sheetData>
    <row r="2" spans="2:2">
      <c r="B2">
        <v>86</v>
      </c>
    </row>
    <row r="3" spans="2:2">
      <c r="B3">
        <v>11</v>
      </c>
    </row>
    <row r="4" spans="2:2">
      <c r="B4">
        <v>37</v>
      </c>
    </row>
    <row r="5" spans="2:2">
      <c r="B5">
        <v>38</v>
      </c>
    </row>
    <row r="6" spans="2:2">
      <c r="B6">
        <v>49</v>
      </c>
    </row>
    <row r="7" spans="2:2">
      <c r="B7">
        <v>24</v>
      </c>
    </row>
    <row r="8" spans="2:2">
      <c r="B8">
        <v>25</v>
      </c>
    </row>
    <row r="9" spans="2:2">
      <c r="B9">
        <v>48</v>
      </c>
    </row>
    <row r="10" spans="2:2">
      <c r="B10">
        <v>1</v>
      </c>
    </row>
    <row r="11" spans="2:2">
      <c r="B11">
        <v>57</v>
      </c>
    </row>
    <row r="12" spans="2:2">
      <c r="B12">
        <v>29</v>
      </c>
    </row>
    <row r="13" spans="2:2">
      <c r="B13">
        <v>21</v>
      </c>
    </row>
    <row r="14" spans="2:2">
      <c r="B14">
        <v>70</v>
      </c>
    </row>
    <row r="15" spans="2:2">
      <c r="B15">
        <v>85</v>
      </c>
    </row>
    <row r="16" spans="2:2">
      <c r="B16">
        <v>30</v>
      </c>
    </row>
    <row r="17" spans="2:2">
      <c r="B17">
        <v>7</v>
      </c>
    </row>
    <row r="18" spans="2:2">
      <c r="B18">
        <v>49</v>
      </c>
    </row>
    <row r="19" spans="2:2">
      <c r="B19">
        <v>80</v>
      </c>
    </row>
    <row r="20" spans="2:2">
      <c r="B20">
        <v>7</v>
      </c>
    </row>
    <row r="21" spans="2:2">
      <c r="B21">
        <v>22</v>
      </c>
    </row>
    <row r="22" spans="2:2">
      <c r="B22">
        <v>21</v>
      </c>
    </row>
    <row r="23" spans="2:2">
      <c r="B23">
        <v>59</v>
      </c>
    </row>
    <row r="24" spans="2:2">
      <c r="B24">
        <v>42</v>
      </c>
    </row>
    <row r="25" spans="2:2">
      <c r="B25">
        <v>4</v>
      </c>
    </row>
    <row r="26" spans="2:2">
      <c r="B26">
        <v>29</v>
      </c>
    </row>
    <row r="27" spans="2:2">
      <c r="B27">
        <v>49</v>
      </c>
    </row>
    <row r="28" spans="2:2">
      <c r="B28">
        <v>67</v>
      </c>
    </row>
    <row r="29" spans="2:2">
      <c r="B29">
        <v>13</v>
      </c>
    </row>
    <row r="30" spans="2:2">
      <c r="B30">
        <v>63</v>
      </c>
    </row>
    <row r="31" spans="2:2">
      <c r="B31">
        <v>42</v>
      </c>
    </row>
    <row r="32" spans="2:2">
      <c r="B32">
        <v>80</v>
      </c>
    </row>
    <row r="33" spans="2:2">
      <c r="B33">
        <v>84</v>
      </c>
    </row>
    <row r="34" spans="2:2">
      <c r="B34">
        <v>81</v>
      </c>
    </row>
    <row r="35" spans="2:2">
      <c r="B35">
        <v>33</v>
      </c>
    </row>
    <row r="36" spans="2:2">
      <c r="B36">
        <v>88</v>
      </c>
    </row>
    <row r="37" spans="2:2">
      <c r="B37">
        <v>2</v>
      </c>
    </row>
    <row r="38" spans="2:2">
      <c r="B38">
        <v>71</v>
      </c>
    </row>
    <row r="39" spans="2:2">
      <c r="B39">
        <v>95</v>
      </c>
    </row>
    <row r="40" spans="2:2">
      <c r="B40">
        <v>11</v>
      </c>
    </row>
    <row r="41" spans="2:2">
      <c r="B41">
        <v>53</v>
      </c>
    </row>
    <row r="42" spans="2:2">
      <c r="B42">
        <v>79</v>
      </c>
    </row>
    <row r="43" spans="2:2">
      <c r="B43">
        <v>57</v>
      </c>
    </row>
    <row r="44" spans="2:2">
      <c r="B44">
        <v>100</v>
      </c>
    </row>
    <row r="45" spans="2:2">
      <c r="B45">
        <v>26</v>
      </c>
    </row>
    <row r="46" spans="2:2">
      <c r="B46">
        <v>93</v>
      </c>
    </row>
    <row r="47" spans="2:2">
      <c r="B47">
        <v>26</v>
      </c>
    </row>
    <row r="48" spans="2:2">
      <c r="B48">
        <v>76</v>
      </c>
    </row>
    <row r="49" spans="2:2">
      <c r="B49">
        <v>74</v>
      </c>
    </row>
    <row r="50" spans="2:2">
      <c r="B50">
        <v>44</v>
      </c>
    </row>
    <row r="51" spans="2:2">
      <c r="B51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88DCD-1593-4670-90B8-FF89229E70FA}">
  <dimension ref="B2:B51"/>
  <sheetViews>
    <sheetView workbookViewId="0">
      <selection activeCell="H4" sqref="H4"/>
    </sheetView>
  </sheetViews>
  <sheetFormatPr defaultRowHeight="14.4"/>
  <sheetData>
    <row r="2" spans="2:2">
      <c r="B2">
        <v>70</v>
      </c>
    </row>
    <row r="3" spans="2:2">
      <c r="B3">
        <v>75</v>
      </c>
    </row>
    <row r="4" spans="2:2">
      <c r="B4">
        <v>63</v>
      </c>
    </row>
    <row r="5" spans="2:2">
      <c r="B5">
        <v>14</v>
      </c>
    </row>
    <row r="6" spans="2:2">
      <c r="B6">
        <v>93</v>
      </c>
    </row>
    <row r="7" spans="2:2">
      <c r="B7">
        <v>1</v>
      </c>
    </row>
    <row r="8" spans="2:2">
      <c r="B8">
        <v>95</v>
      </c>
    </row>
    <row r="9" spans="2:2">
      <c r="B9">
        <v>31</v>
      </c>
    </row>
    <row r="10" spans="2:2">
      <c r="B10">
        <v>59</v>
      </c>
    </row>
    <row r="11" spans="2:2">
      <c r="B11">
        <v>74</v>
      </c>
    </row>
    <row r="12" spans="2:2">
      <c r="B12">
        <v>97</v>
      </c>
    </row>
    <row r="13" spans="2:2">
      <c r="B13">
        <v>92</v>
      </c>
    </row>
    <row r="14" spans="2:2">
      <c r="B14">
        <v>5</v>
      </c>
    </row>
    <row r="15" spans="2:2">
      <c r="B15">
        <v>72</v>
      </c>
    </row>
    <row r="16" spans="2:2">
      <c r="B16">
        <v>93</v>
      </c>
    </row>
    <row r="17" spans="2:2">
      <c r="B17">
        <v>67</v>
      </c>
    </row>
    <row r="18" spans="2:2">
      <c r="B18">
        <v>29</v>
      </c>
    </row>
    <row r="19" spans="2:2">
      <c r="B19">
        <v>31</v>
      </c>
    </row>
    <row r="20" spans="2:2">
      <c r="B20">
        <v>85</v>
      </c>
    </row>
    <row r="21" spans="2:2">
      <c r="B21">
        <v>6</v>
      </c>
    </row>
    <row r="22" spans="2:2">
      <c r="B22">
        <v>34</v>
      </c>
    </row>
    <row r="23" spans="2:2">
      <c r="B23">
        <v>86</v>
      </c>
    </row>
    <row r="24" spans="2:2">
      <c r="B24">
        <v>47</v>
      </c>
    </row>
    <row r="25" spans="2:2">
      <c r="B25">
        <v>18</v>
      </c>
    </row>
    <row r="26" spans="2:2">
      <c r="B26">
        <v>2</v>
      </c>
    </row>
    <row r="27" spans="2:2">
      <c r="B27">
        <v>75</v>
      </c>
    </row>
    <row r="28" spans="2:2">
      <c r="B28">
        <v>30</v>
      </c>
    </row>
    <row r="29" spans="2:2">
      <c r="B29">
        <v>14</v>
      </c>
    </row>
    <row r="30" spans="2:2">
      <c r="B30">
        <v>47</v>
      </c>
    </row>
    <row r="31" spans="2:2">
      <c r="B31">
        <v>55</v>
      </c>
    </row>
    <row r="32" spans="2:2">
      <c r="B32">
        <v>85</v>
      </c>
    </row>
    <row r="33" spans="2:2">
      <c r="B33">
        <v>86</v>
      </c>
    </row>
    <row r="34" spans="2:2">
      <c r="B34">
        <v>89</v>
      </c>
    </row>
    <row r="35" spans="2:2">
      <c r="B35">
        <v>42</v>
      </c>
    </row>
    <row r="36" spans="2:2">
      <c r="B36">
        <v>2</v>
      </c>
    </row>
    <row r="37" spans="2:2">
      <c r="B37">
        <v>39</v>
      </c>
    </row>
    <row r="38" spans="2:2">
      <c r="B38">
        <v>74</v>
      </c>
    </row>
    <row r="39" spans="2:2">
      <c r="B39">
        <v>95</v>
      </c>
    </row>
    <row r="40" spans="2:2">
      <c r="B40">
        <v>96</v>
      </c>
    </row>
    <row r="41" spans="2:2">
      <c r="B41">
        <v>5</v>
      </c>
    </row>
    <row r="42" spans="2:2">
      <c r="B42">
        <v>99</v>
      </c>
    </row>
    <row r="43" spans="2:2">
      <c r="B43">
        <v>86</v>
      </c>
    </row>
    <row r="44" spans="2:2">
      <c r="B44">
        <v>36</v>
      </c>
    </row>
    <row r="45" spans="2:2">
      <c r="B45">
        <v>18</v>
      </c>
    </row>
    <row r="46" spans="2:2">
      <c r="B46">
        <v>2</v>
      </c>
    </row>
    <row r="47" spans="2:2">
      <c r="B47">
        <v>80</v>
      </c>
    </row>
    <row r="48" spans="2:2">
      <c r="B48">
        <v>70</v>
      </c>
    </row>
    <row r="49" spans="2:2">
      <c r="B49">
        <v>19</v>
      </c>
    </row>
    <row r="50" spans="2:2">
      <c r="B50">
        <v>64</v>
      </c>
    </row>
    <row r="51" spans="2:2">
      <c r="B5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</dc:creator>
  <cp:lastModifiedBy>FEBY SABYLIA</cp:lastModifiedBy>
  <dcterms:created xsi:type="dcterms:W3CDTF">2021-11-23T16:57:09Z</dcterms:created>
  <dcterms:modified xsi:type="dcterms:W3CDTF">2024-12-15T07:48:52Z</dcterms:modified>
</cp:coreProperties>
</file>